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7235" windowHeight="7950" firstSheet="3" activeTab="11"/>
  </bookViews>
  <sheets>
    <sheet name="Instructions" sheetId="22" r:id="rId1"/>
    <sheet name="Données Enfants" sheetId="14" r:id="rId2"/>
    <sheet name="Données Bus" sheetId="16" r:id="rId3"/>
    <sheet name="Tournées Bus" sheetId="31" r:id="rId4"/>
    <sheet name="Planning Init" sheetId="13" r:id="rId5"/>
    <sheet name="Planning enrichi" sheetId="11" r:id="rId6"/>
    <sheet name="Pilotage" sheetId="88" r:id="rId7"/>
    <sheet name="TabXHebdo" sheetId="19" r:id="rId8"/>
    <sheet name="TabXMenu" sheetId="15" r:id="rId9"/>
    <sheet name="TabXBusArrêt" sheetId="32" r:id="rId10"/>
    <sheet name="TabXBusClasse" sheetId="17" r:id="rId11"/>
    <sheet name="Hebdo" sheetId="87" r:id="rId12"/>
    <sheet name="Consignes" sheetId="3" r:id="rId13"/>
    <sheet name="Param" sheetId="4" r:id="rId14"/>
  </sheets>
  <definedNames>
    <definedName name="_xlnm._FilterDatabase" localSheetId="1" hidden="1">'Données Enfants'!$A$1:$J$282</definedName>
    <definedName name="_xlnm._FilterDatabase" localSheetId="5" hidden="1">'Planning enrichi'!$A$1:$T$529</definedName>
    <definedName name="_xlnm._FilterDatabase" localSheetId="4" hidden="1">'Planning Init'!$A$1:$M$755</definedName>
    <definedName name="_xlnm.Print_Area" localSheetId="9">TabXBusArrêt!$C$1:$F$407</definedName>
    <definedName name="_xlnm.Print_Area" localSheetId="10">TabXBusClasse!$C$1:$G$68</definedName>
    <definedName name="_xlnm.Print_Area" localSheetId="8">TabXMenu!$A$19:$F$95</definedName>
  </definedNames>
  <calcPr calcId="145621" concurrentCalc="0"/>
  <pivotCaches>
    <pivotCache cacheId="0" r:id="rId15"/>
    <pivotCache cacheId="1" r:id="rId16"/>
  </pivotCaches>
</workbook>
</file>

<file path=xl/calcChain.xml><?xml version="1.0" encoding="utf-8"?>
<calcChain xmlns="http://schemas.openxmlformats.org/spreadsheetml/2006/main">
  <c r="Q1947" i="11" l="1"/>
  <c r="S1947" i="11"/>
  <c r="T1947" i="11"/>
  <c r="R1947" i="11"/>
  <c r="N1947" i="11"/>
  <c r="P1947" i="11"/>
  <c r="O1947" i="11"/>
  <c r="Q1946" i="11"/>
  <c r="S1946" i="11"/>
  <c r="T1946" i="11"/>
  <c r="R1946" i="11"/>
  <c r="N1946" i="11"/>
  <c r="P1946" i="11"/>
  <c r="O1946" i="11"/>
  <c r="Q1945" i="11"/>
  <c r="S1945" i="11"/>
  <c r="T1945" i="11"/>
  <c r="R1945" i="11"/>
  <c r="N1945" i="11"/>
  <c r="P1945" i="11"/>
  <c r="O1945" i="11"/>
  <c r="Q1944" i="11"/>
  <c r="S1944" i="11"/>
  <c r="T1944" i="11"/>
  <c r="R1944" i="11"/>
  <c r="N1944" i="11"/>
  <c r="P1944" i="11"/>
  <c r="O1944" i="11"/>
  <c r="Q1943" i="11"/>
  <c r="S1943" i="11"/>
  <c r="T1943" i="11"/>
  <c r="R1943" i="11"/>
  <c r="N1943" i="11"/>
  <c r="P1943" i="11"/>
  <c r="O1943" i="11"/>
  <c r="Q1942" i="11"/>
  <c r="S1942" i="11"/>
  <c r="T1942" i="11"/>
  <c r="R1942" i="11"/>
  <c r="N1942" i="11"/>
  <c r="P1942" i="11"/>
  <c r="O1942" i="11"/>
  <c r="Q1941" i="11"/>
  <c r="S1941" i="11"/>
  <c r="T1941" i="11"/>
  <c r="R1941" i="11"/>
  <c r="N1941" i="11"/>
  <c r="P1941" i="11"/>
  <c r="O1941" i="11"/>
  <c r="Q1940" i="11"/>
  <c r="S1940" i="11"/>
  <c r="T1940" i="11"/>
  <c r="R1940" i="11"/>
  <c r="N1940" i="11"/>
  <c r="P1940" i="11"/>
  <c r="O1940" i="11"/>
  <c r="Q1939" i="11"/>
  <c r="S1939" i="11"/>
  <c r="T1939" i="11"/>
  <c r="R1939" i="11"/>
  <c r="N1939" i="11"/>
  <c r="P1939" i="11"/>
  <c r="O1939" i="11"/>
  <c r="Q1938" i="11"/>
  <c r="S1938" i="11"/>
  <c r="T1938" i="11"/>
  <c r="R1938" i="11"/>
  <c r="N1938" i="11"/>
  <c r="P1938" i="11"/>
  <c r="O1938" i="11"/>
  <c r="Q1937" i="11"/>
  <c r="S1937" i="11"/>
  <c r="T1937" i="11"/>
  <c r="R1937" i="11"/>
  <c r="N1937" i="11"/>
  <c r="P1937" i="11"/>
  <c r="O1937" i="11"/>
  <c r="Q1936" i="11"/>
  <c r="S1936" i="11"/>
  <c r="T1936" i="11"/>
  <c r="R1936" i="11"/>
  <c r="N1936" i="11"/>
  <c r="P1936" i="11"/>
  <c r="O1936" i="11"/>
  <c r="Q1935" i="11"/>
  <c r="S1935" i="11"/>
  <c r="T1935" i="11"/>
  <c r="R1935" i="11"/>
  <c r="N1935" i="11"/>
  <c r="P1935" i="11"/>
  <c r="O1935" i="11"/>
  <c r="Q1934" i="11"/>
  <c r="S1934" i="11"/>
  <c r="T1934" i="11"/>
  <c r="R1934" i="11"/>
  <c r="N1934" i="11"/>
  <c r="P1934" i="11"/>
  <c r="O1934" i="11"/>
  <c r="Q1933" i="11"/>
  <c r="S1933" i="11"/>
  <c r="T1933" i="11"/>
  <c r="R1933" i="11"/>
  <c r="N1933" i="11"/>
  <c r="P1933" i="11"/>
  <c r="O1933" i="11"/>
  <c r="Q1932" i="11"/>
  <c r="S1932" i="11"/>
  <c r="T1932" i="11"/>
  <c r="R1932" i="11"/>
  <c r="N1932" i="11"/>
  <c r="P1932" i="11"/>
  <c r="O1932" i="11"/>
  <c r="Q1931" i="11"/>
  <c r="S1931" i="11"/>
  <c r="T1931" i="11"/>
  <c r="R1931" i="11"/>
  <c r="N1931" i="11"/>
  <c r="P1931" i="11"/>
  <c r="O1931" i="11"/>
  <c r="Q1930" i="11"/>
  <c r="S1930" i="11"/>
  <c r="T1930" i="11"/>
  <c r="R1930" i="11"/>
  <c r="N1930" i="11"/>
  <c r="P1930" i="11"/>
  <c r="O1930" i="11"/>
  <c r="Q1929" i="11"/>
  <c r="S1929" i="11"/>
  <c r="T1929" i="11"/>
  <c r="R1929" i="11"/>
  <c r="N1929" i="11"/>
  <c r="P1929" i="11"/>
  <c r="O1929" i="11"/>
  <c r="Q1928" i="11"/>
  <c r="S1928" i="11"/>
  <c r="T1928" i="11"/>
  <c r="R1928" i="11"/>
  <c r="N1928" i="11"/>
  <c r="P1928" i="11"/>
  <c r="O1928" i="11"/>
  <c r="Q1927" i="11"/>
  <c r="S1927" i="11"/>
  <c r="T1927" i="11"/>
  <c r="R1927" i="11"/>
  <c r="N1927" i="11"/>
  <c r="P1927" i="11"/>
  <c r="O1927" i="11"/>
  <c r="Q1926" i="11"/>
  <c r="S1926" i="11"/>
  <c r="T1926" i="11"/>
  <c r="R1926" i="11"/>
  <c r="N1926" i="11"/>
  <c r="P1926" i="11"/>
  <c r="O1926" i="11"/>
  <c r="Q1925" i="11"/>
  <c r="S1925" i="11"/>
  <c r="T1925" i="11"/>
  <c r="R1925" i="11"/>
  <c r="N1925" i="11"/>
  <c r="P1925" i="11"/>
  <c r="O1925" i="11"/>
  <c r="Q1924" i="11"/>
  <c r="S1924" i="11"/>
  <c r="T1924" i="11"/>
  <c r="R1924" i="11"/>
  <c r="N1924" i="11"/>
  <c r="P1924" i="11"/>
  <c r="O1924" i="11"/>
  <c r="Q1923" i="11"/>
  <c r="S1923" i="11"/>
  <c r="T1923" i="11"/>
  <c r="R1923" i="11"/>
  <c r="N1923" i="11"/>
  <c r="P1923" i="11"/>
  <c r="O1923" i="11"/>
  <c r="Q1922" i="11"/>
  <c r="S1922" i="11"/>
  <c r="T1922" i="11"/>
  <c r="R1922" i="11"/>
  <c r="N1922" i="11"/>
  <c r="P1922" i="11"/>
  <c r="O1922" i="11"/>
  <c r="Q1921" i="11"/>
  <c r="S1921" i="11"/>
  <c r="T1921" i="11"/>
  <c r="R1921" i="11"/>
  <c r="N1921" i="11"/>
  <c r="P1921" i="11"/>
  <c r="O1921" i="11"/>
  <c r="Q1920" i="11"/>
  <c r="S1920" i="11"/>
  <c r="T1920" i="11"/>
  <c r="R1920" i="11"/>
  <c r="N1920" i="11"/>
  <c r="P1920" i="11"/>
  <c r="O1920" i="11"/>
  <c r="Q1919" i="11"/>
  <c r="S1919" i="11"/>
  <c r="T1919" i="11"/>
  <c r="R1919" i="11"/>
  <c r="N1919" i="11"/>
  <c r="P1919" i="11"/>
  <c r="O1919" i="11"/>
  <c r="Q1918" i="11"/>
  <c r="S1918" i="11"/>
  <c r="T1918" i="11"/>
  <c r="R1918" i="11"/>
  <c r="N1918" i="11"/>
  <c r="P1918" i="11"/>
  <c r="O1918" i="11"/>
  <c r="Q1917" i="11"/>
  <c r="S1917" i="11"/>
  <c r="T1917" i="11"/>
  <c r="R1917" i="11"/>
  <c r="N1917" i="11"/>
  <c r="P1917" i="11"/>
  <c r="O1917" i="11"/>
  <c r="Q1916" i="11"/>
  <c r="S1916" i="11"/>
  <c r="T1916" i="11"/>
  <c r="R1916" i="11"/>
  <c r="N1916" i="11"/>
  <c r="P1916" i="11"/>
  <c r="O1916" i="11"/>
  <c r="Q1915" i="11"/>
  <c r="S1915" i="11"/>
  <c r="T1915" i="11"/>
  <c r="R1915" i="11"/>
  <c r="N1915" i="11"/>
  <c r="P1915" i="11"/>
  <c r="O1915" i="11"/>
  <c r="Q1914" i="11"/>
  <c r="S1914" i="11"/>
  <c r="T1914" i="11"/>
  <c r="R1914" i="11"/>
  <c r="N1914" i="11"/>
  <c r="P1914" i="11"/>
  <c r="O1914" i="11"/>
  <c r="Q1913" i="11"/>
  <c r="S1913" i="11"/>
  <c r="T1913" i="11"/>
  <c r="R1913" i="11"/>
  <c r="N1913" i="11"/>
  <c r="P1913" i="11"/>
  <c r="O1913" i="11"/>
  <c r="Q1912" i="11"/>
  <c r="S1912" i="11"/>
  <c r="T1912" i="11"/>
  <c r="R1912" i="11"/>
  <c r="N1912" i="11"/>
  <c r="P1912" i="11"/>
  <c r="O1912" i="11"/>
  <c r="Q1911" i="11"/>
  <c r="S1911" i="11"/>
  <c r="T1911" i="11"/>
  <c r="R1911" i="11"/>
  <c r="N1911" i="11"/>
  <c r="P1911" i="11"/>
  <c r="O1911" i="11"/>
  <c r="Q1910" i="11"/>
  <c r="S1910" i="11"/>
  <c r="T1910" i="11"/>
  <c r="R1910" i="11"/>
  <c r="N1910" i="11"/>
  <c r="P1910" i="11"/>
  <c r="O1910" i="11"/>
  <c r="Q1909" i="11"/>
  <c r="S1909" i="11"/>
  <c r="T1909" i="11"/>
  <c r="R1909" i="11"/>
  <c r="N1909" i="11"/>
  <c r="P1909" i="11"/>
  <c r="O1909" i="11"/>
  <c r="Q1908" i="11"/>
  <c r="S1908" i="11"/>
  <c r="T1908" i="11"/>
  <c r="R1908" i="11"/>
  <c r="N1908" i="11"/>
  <c r="P1908" i="11"/>
  <c r="O1908" i="11"/>
  <c r="Q1907" i="11"/>
  <c r="S1907" i="11"/>
  <c r="T1907" i="11"/>
  <c r="R1907" i="11"/>
  <c r="N1907" i="11"/>
  <c r="P1907" i="11"/>
  <c r="O1907" i="11"/>
  <c r="Q1906" i="11"/>
  <c r="S1906" i="11"/>
  <c r="T1906" i="11"/>
  <c r="R1906" i="11"/>
  <c r="N1906" i="11"/>
  <c r="P1906" i="11"/>
  <c r="O1906" i="11"/>
  <c r="Q1905" i="11"/>
  <c r="S1905" i="11"/>
  <c r="T1905" i="11"/>
  <c r="R1905" i="11"/>
  <c r="N1905" i="11"/>
  <c r="P1905" i="11"/>
  <c r="O1905" i="11"/>
  <c r="Q1904" i="11"/>
  <c r="S1904" i="11"/>
  <c r="T1904" i="11"/>
  <c r="R1904" i="11"/>
  <c r="N1904" i="11"/>
  <c r="P1904" i="11"/>
  <c r="O1904" i="11"/>
  <c r="Q1903" i="11"/>
  <c r="S1903" i="11"/>
  <c r="T1903" i="11"/>
  <c r="R1903" i="11"/>
  <c r="N1903" i="11"/>
  <c r="P1903" i="11"/>
  <c r="O1903" i="11"/>
  <c r="Q1902" i="11"/>
  <c r="S1902" i="11"/>
  <c r="T1902" i="11"/>
  <c r="R1902" i="11"/>
  <c r="N1902" i="11"/>
  <c r="P1902" i="11"/>
  <c r="O1902" i="11"/>
  <c r="Q1901" i="11"/>
  <c r="S1901" i="11"/>
  <c r="T1901" i="11"/>
  <c r="R1901" i="11"/>
  <c r="N1901" i="11"/>
  <c r="P1901" i="11"/>
  <c r="O1901" i="11"/>
  <c r="Q1900" i="11"/>
  <c r="S1900" i="11"/>
  <c r="T1900" i="11"/>
  <c r="R1900" i="11"/>
  <c r="N1900" i="11"/>
  <c r="P1900" i="11"/>
  <c r="O1900" i="11"/>
  <c r="Q1899" i="11"/>
  <c r="S1899" i="11"/>
  <c r="T1899" i="11"/>
  <c r="R1899" i="11"/>
  <c r="N1899" i="11"/>
  <c r="P1899" i="11"/>
  <c r="O1899" i="11"/>
  <c r="Q1898" i="11"/>
  <c r="S1898" i="11"/>
  <c r="T1898" i="11"/>
  <c r="R1898" i="11"/>
  <c r="N1898" i="11"/>
  <c r="P1898" i="11"/>
  <c r="O1898" i="11"/>
  <c r="Q1897" i="11"/>
  <c r="S1897" i="11"/>
  <c r="T1897" i="11"/>
  <c r="R1897" i="11"/>
  <c r="N1897" i="11"/>
  <c r="P1897" i="11"/>
  <c r="O1897" i="11"/>
  <c r="Q1896" i="11"/>
  <c r="S1896" i="11"/>
  <c r="T1896" i="11"/>
  <c r="R1896" i="11"/>
  <c r="N1896" i="11"/>
  <c r="P1896" i="11"/>
  <c r="O1896" i="11"/>
  <c r="Q1895" i="11"/>
  <c r="S1895" i="11"/>
  <c r="T1895" i="11"/>
  <c r="R1895" i="11"/>
  <c r="N1895" i="11"/>
  <c r="P1895" i="11"/>
  <c r="O1895" i="11"/>
  <c r="Q1894" i="11"/>
  <c r="S1894" i="11"/>
  <c r="T1894" i="11"/>
  <c r="R1894" i="11"/>
  <c r="N1894" i="11"/>
  <c r="P1894" i="11"/>
  <c r="O1894" i="11"/>
  <c r="Q1893" i="11"/>
  <c r="S1893" i="11"/>
  <c r="T1893" i="11"/>
  <c r="R1893" i="11"/>
  <c r="N1893" i="11"/>
  <c r="P1893" i="11"/>
  <c r="O1893" i="11"/>
  <c r="Q1892" i="11"/>
  <c r="S1892" i="11"/>
  <c r="T1892" i="11"/>
  <c r="R1892" i="11"/>
  <c r="N1892" i="11"/>
  <c r="P1892" i="11"/>
  <c r="O1892" i="11"/>
  <c r="Q1891" i="11"/>
  <c r="S1891" i="11"/>
  <c r="T1891" i="11"/>
  <c r="R1891" i="11"/>
  <c r="N1891" i="11"/>
  <c r="P1891" i="11"/>
  <c r="O1891" i="11"/>
  <c r="Q1890" i="11"/>
  <c r="S1890" i="11"/>
  <c r="T1890" i="11"/>
  <c r="R1890" i="11"/>
  <c r="N1890" i="11"/>
  <c r="P1890" i="11"/>
  <c r="O1890" i="11"/>
  <c r="Q1889" i="11"/>
  <c r="S1889" i="11"/>
  <c r="T1889" i="11"/>
  <c r="R1889" i="11"/>
  <c r="N1889" i="11"/>
  <c r="P1889" i="11"/>
  <c r="O1889" i="11"/>
  <c r="Q1888" i="11"/>
  <c r="S1888" i="11"/>
  <c r="T1888" i="11"/>
  <c r="R1888" i="11"/>
  <c r="N1888" i="11"/>
  <c r="P1888" i="11"/>
  <c r="O1888" i="11"/>
  <c r="Q1887" i="11"/>
  <c r="S1887" i="11"/>
  <c r="T1887" i="11"/>
  <c r="R1887" i="11"/>
  <c r="N1887" i="11"/>
  <c r="P1887" i="11"/>
  <c r="O1887" i="11"/>
  <c r="Q1886" i="11"/>
  <c r="S1886" i="11"/>
  <c r="T1886" i="11"/>
  <c r="R1886" i="11"/>
  <c r="N1886" i="11"/>
  <c r="P1886" i="11"/>
  <c r="O1886" i="11"/>
  <c r="Q1885" i="11"/>
  <c r="S1885" i="11"/>
  <c r="T1885" i="11"/>
  <c r="R1885" i="11"/>
  <c r="N1885" i="11"/>
  <c r="P1885" i="11"/>
  <c r="O1885" i="11"/>
  <c r="Q1884" i="11"/>
  <c r="S1884" i="11"/>
  <c r="T1884" i="11"/>
  <c r="R1884" i="11"/>
  <c r="N1884" i="11"/>
  <c r="P1884" i="11"/>
  <c r="O1884" i="11"/>
  <c r="Q1883" i="11"/>
  <c r="S1883" i="11"/>
  <c r="T1883" i="11"/>
  <c r="R1883" i="11"/>
  <c r="N1883" i="11"/>
  <c r="P1883" i="11"/>
  <c r="O1883" i="11"/>
  <c r="Q1882" i="11"/>
  <c r="S1882" i="11"/>
  <c r="T1882" i="11"/>
  <c r="R1882" i="11"/>
  <c r="N1882" i="11"/>
  <c r="P1882" i="11"/>
  <c r="O1882" i="11"/>
  <c r="Q1881" i="11"/>
  <c r="S1881" i="11"/>
  <c r="T1881" i="11"/>
  <c r="R1881" i="11"/>
  <c r="N1881" i="11"/>
  <c r="P1881" i="11"/>
  <c r="O1881" i="11"/>
  <c r="Q1880" i="11"/>
  <c r="S1880" i="11"/>
  <c r="T1880" i="11"/>
  <c r="R1880" i="11"/>
  <c r="N1880" i="11"/>
  <c r="P1880" i="11"/>
  <c r="O1880" i="11"/>
  <c r="Q1879" i="11"/>
  <c r="S1879" i="11"/>
  <c r="T1879" i="11"/>
  <c r="R1879" i="11"/>
  <c r="N1879" i="11"/>
  <c r="P1879" i="11"/>
  <c r="O1879" i="11"/>
  <c r="Q1878" i="11"/>
  <c r="S1878" i="11"/>
  <c r="T1878" i="11"/>
  <c r="R1878" i="11"/>
  <c r="N1878" i="11"/>
  <c r="P1878" i="11"/>
  <c r="O1878" i="11"/>
  <c r="Q1877" i="11"/>
  <c r="S1877" i="11"/>
  <c r="T1877" i="11"/>
  <c r="R1877" i="11"/>
  <c r="N1877" i="11"/>
  <c r="P1877" i="11"/>
  <c r="O1877" i="11"/>
  <c r="Q1876" i="11"/>
  <c r="S1876" i="11"/>
  <c r="T1876" i="11"/>
  <c r="R1876" i="11"/>
  <c r="N1876" i="11"/>
  <c r="P1876" i="11"/>
  <c r="O1876" i="11"/>
  <c r="Q1875" i="11"/>
  <c r="S1875" i="11"/>
  <c r="T1875" i="11"/>
  <c r="R1875" i="11"/>
  <c r="N1875" i="11"/>
  <c r="P1875" i="11"/>
  <c r="O1875" i="11"/>
  <c r="Q1874" i="11"/>
  <c r="S1874" i="11"/>
  <c r="T1874" i="11"/>
  <c r="R1874" i="11"/>
  <c r="N1874" i="11"/>
  <c r="P1874" i="11"/>
  <c r="O1874" i="11"/>
  <c r="Q1873" i="11"/>
  <c r="S1873" i="11"/>
  <c r="T1873" i="11"/>
  <c r="R1873" i="11"/>
  <c r="N1873" i="11"/>
  <c r="P1873" i="11"/>
  <c r="O1873" i="11"/>
  <c r="Q1872" i="11"/>
  <c r="S1872" i="11"/>
  <c r="T1872" i="11"/>
  <c r="R1872" i="11"/>
  <c r="N1872" i="11"/>
  <c r="P1872" i="11"/>
  <c r="O1872" i="11"/>
  <c r="Q1871" i="11"/>
  <c r="S1871" i="11"/>
  <c r="T1871" i="11"/>
  <c r="R1871" i="11"/>
  <c r="N1871" i="11"/>
  <c r="P1871" i="11"/>
  <c r="O1871" i="11"/>
  <c r="Q1870" i="11"/>
  <c r="S1870" i="11"/>
  <c r="T1870" i="11"/>
  <c r="R1870" i="11"/>
  <c r="N1870" i="11"/>
  <c r="P1870" i="11"/>
  <c r="O1870" i="11"/>
  <c r="Q1869" i="11"/>
  <c r="S1869" i="11"/>
  <c r="T1869" i="11"/>
  <c r="R1869" i="11"/>
  <c r="N1869" i="11"/>
  <c r="P1869" i="11"/>
  <c r="O1869" i="11"/>
  <c r="Q1868" i="11"/>
  <c r="S1868" i="11"/>
  <c r="T1868" i="11"/>
  <c r="R1868" i="11"/>
  <c r="N1868" i="11"/>
  <c r="P1868" i="11"/>
  <c r="O1868" i="11"/>
  <c r="Q1867" i="11"/>
  <c r="S1867" i="11"/>
  <c r="T1867" i="11"/>
  <c r="R1867" i="11"/>
  <c r="N1867" i="11"/>
  <c r="P1867" i="11"/>
  <c r="O1867" i="11"/>
  <c r="Q1866" i="11"/>
  <c r="S1866" i="11"/>
  <c r="T1866" i="11"/>
  <c r="R1866" i="11"/>
  <c r="N1866" i="11"/>
  <c r="P1866" i="11"/>
  <c r="O1866" i="11"/>
  <c r="Q1865" i="11"/>
  <c r="S1865" i="11"/>
  <c r="T1865" i="11"/>
  <c r="R1865" i="11"/>
  <c r="N1865" i="11"/>
  <c r="P1865" i="11"/>
  <c r="O1865" i="11"/>
  <c r="Q1864" i="11"/>
  <c r="S1864" i="11"/>
  <c r="T1864" i="11"/>
  <c r="R1864" i="11"/>
  <c r="N1864" i="11"/>
  <c r="P1864" i="11"/>
  <c r="O1864" i="11"/>
  <c r="Q1863" i="11"/>
  <c r="S1863" i="11"/>
  <c r="T1863" i="11"/>
  <c r="R1863" i="11"/>
  <c r="N1863" i="11"/>
  <c r="P1863" i="11"/>
  <c r="O1863" i="11"/>
  <c r="Q1862" i="11"/>
  <c r="S1862" i="11"/>
  <c r="T1862" i="11"/>
  <c r="R1862" i="11"/>
  <c r="N1862" i="11"/>
  <c r="P1862" i="11"/>
  <c r="O1862" i="11"/>
  <c r="Q1861" i="11"/>
  <c r="S1861" i="11"/>
  <c r="T1861" i="11"/>
  <c r="R1861" i="11"/>
  <c r="N1861" i="11"/>
  <c r="P1861" i="11"/>
  <c r="O1861" i="11"/>
  <c r="Q1860" i="11"/>
  <c r="S1860" i="11"/>
  <c r="T1860" i="11"/>
  <c r="R1860" i="11"/>
  <c r="N1860" i="11"/>
  <c r="P1860" i="11"/>
  <c r="O1860" i="11"/>
  <c r="Q1859" i="11"/>
  <c r="S1859" i="11"/>
  <c r="T1859" i="11"/>
  <c r="R1859" i="11"/>
  <c r="N1859" i="11"/>
  <c r="P1859" i="11"/>
  <c r="O1859" i="11"/>
  <c r="Q1858" i="11"/>
  <c r="S1858" i="11"/>
  <c r="T1858" i="11"/>
  <c r="R1858" i="11"/>
  <c r="N1858" i="11"/>
  <c r="P1858" i="11"/>
  <c r="O1858" i="11"/>
  <c r="Q1857" i="11"/>
  <c r="S1857" i="11"/>
  <c r="T1857" i="11"/>
  <c r="R1857" i="11"/>
  <c r="N1857" i="11"/>
  <c r="P1857" i="11"/>
  <c r="O1857" i="11"/>
  <c r="Q1856" i="11"/>
  <c r="S1856" i="11"/>
  <c r="T1856" i="11"/>
  <c r="R1856" i="11"/>
  <c r="N1856" i="11"/>
  <c r="P1856" i="11"/>
  <c r="O1856" i="11"/>
  <c r="Q1855" i="11"/>
  <c r="S1855" i="11"/>
  <c r="T1855" i="11"/>
  <c r="R1855" i="11"/>
  <c r="N1855" i="11"/>
  <c r="P1855" i="11"/>
  <c r="O1855" i="11"/>
  <c r="Q1854" i="11"/>
  <c r="S1854" i="11"/>
  <c r="T1854" i="11"/>
  <c r="R1854" i="11"/>
  <c r="N1854" i="11"/>
  <c r="P1854" i="11"/>
  <c r="O1854" i="11"/>
  <c r="Q1853" i="11"/>
  <c r="S1853" i="11"/>
  <c r="T1853" i="11"/>
  <c r="R1853" i="11"/>
  <c r="N1853" i="11"/>
  <c r="P1853" i="11"/>
  <c r="O1853" i="11"/>
  <c r="Q1852" i="11"/>
  <c r="S1852" i="11"/>
  <c r="T1852" i="11"/>
  <c r="R1852" i="11"/>
  <c r="N1852" i="11"/>
  <c r="P1852" i="11"/>
  <c r="O1852" i="11"/>
  <c r="Q1851" i="11"/>
  <c r="S1851" i="11"/>
  <c r="T1851" i="11"/>
  <c r="R1851" i="11"/>
  <c r="N1851" i="11"/>
  <c r="P1851" i="11"/>
  <c r="O1851" i="11"/>
  <c r="Q1850" i="11"/>
  <c r="S1850" i="11"/>
  <c r="T1850" i="11"/>
  <c r="R1850" i="11"/>
  <c r="N1850" i="11"/>
  <c r="P1850" i="11"/>
  <c r="O1850" i="11"/>
  <c r="Q1849" i="11"/>
  <c r="S1849" i="11"/>
  <c r="T1849" i="11"/>
  <c r="R1849" i="11"/>
  <c r="N1849" i="11"/>
  <c r="P1849" i="11"/>
  <c r="O1849" i="11"/>
  <c r="Q1848" i="11"/>
  <c r="S1848" i="11"/>
  <c r="T1848" i="11"/>
  <c r="R1848" i="11"/>
  <c r="N1848" i="11"/>
  <c r="P1848" i="11"/>
  <c r="O1848" i="11"/>
  <c r="Q1847" i="11"/>
  <c r="S1847" i="11"/>
  <c r="T1847" i="11"/>
  <c r="R1847" i="11"/>
  <c r="N1847" i="11"/>
  <c r="P1847" i="11"/>
  <c r="O1847" i="11"/>
  <c r="Q1846" i="11"/>
  <c r="S1846" i="11"/>
  <c r="T1846" i="11"/>
  <c r="R1846" i="11"/>
  <c r="N1846" i="11"/>
  <c r="P1846" i="11"/>
  <c r="O1846" i="11"/>
  <c r="Q1845" i="11"/>
  <c r="S1845" i="11"/>
  <c r="T1845" i="11"/>
  <c r="R1845" i="11"/>
  <c r="N1845" i="11"/>
  <c r="P1845" i="11"/>
  <c r="O1845" i="11"/>
  <c r="Q1844" i="11"/>
  <c r="S1844" i="11"/>
  <c r="T1844" i="11"/>
  <c r="R1844" i="11"/>
  <c r="N1844" i="11"/>
  <c r="P1844" i="11"/>
  <c r="O1844" i="11"/>
  <c r="Q1843" i="11"/>
  <c r="S1843" i="11"/>
  <c r="T1843" i="11"/>
  <c r="R1843" i="11"/>
  <c r="N1843" i="11"/>
  <c r="P1843" i="11"/>
  <c r="O1843" i="11"/>
  <c r="Q1842" i="11"/>
  <c r="S1842" i="11"/>
  <c r="T1842" i="11"/>
  <c r="R1842" i="11"/>
  <c r="N1842" i="11"/>
  <c r="P1842" i="11"/>
  <c r="O1842" i="11"/>
  <c r="Q1841" i="11"/>
  <c r="S1841" i="11"/>
  <c r="T1841" i="11"/>
  <c r="R1841" i="11"/>
  <c r="N1841" i="11"/>
  <c r="P1841" i="11"/>
  <c r="O1841" i="11"/>
  <c r="Q1840" i="11"/>
  <c r="S1840" i="11"/>
  <c r="T1840" i="11"/>
  <c r="R1840" i="11"/>
  <c r="N1840" i="11"/>
  <c r="P1840" i="11"/>
  <c r="O1840" i="11"/>
  <c r="Q1839" i="11"/>
  <c r="S1839" i="11"/>
  <c r="T1839" i="11"/>
  <c r="R1839" i="11"/>
  <c r="N1839" i="11"/>
  <c r="P1839" i="11"/>
  <c r="O1839" i="11"/>
  <c r="Q1838" i="11"/>
  <c r="S1838" i="11"/>
  <c r="T1838" i="11"/>
  <c r="R1838" i="11"/>
  <c r="N1838" i="11"/>
  <c r="P1838" i="11"/>
  <c r="O1838" i="11"/>
  <c r="Q1837" i="11"/>
  <c r="S1837" i="11"/>
  <c r="T1837" i="11"/>
  <c r="R1837" i="11"/>
  <c r="N1837" i="11"/>
  <c r="P1837" i="11"/>
  <c r="O1837" i="11"/>
  <c r="Q1836" i="11"/>
  <c r="S1836" i="11"/>
  <c r="T1836" i="11"/>
  <c r="R1836" i="11"/>
  <c r="N1836" i="11"/>
  <c r="P1836" i="11"/>
  <c r="O1836" i="11"/>
  <c r="Q1835" i="11"/>
  <c r="S1835" i="11"/>
  <c r="T1835" i="11"/>
  <c r="R1835" i="11"/>
  <c r="N1835" i="11"/>
  <c r="P1835" i="11"/>
  <c r="O1835" i="11"/>
  <c r="Q1834" i="11"/>
  <c r="S1834" i="11"/>
  <c r="T1834" i="11"/>
  <c r="R1834" i="11"/>
  <c r="N1834" i="11"/>
  <c r="P1834" i="11"/>
  <c r="O1834" i="11"/>
  <c r="Q1833" i="11"/>
  <c r="S1833" i="11"/>
  <c r="T1833" i="11"/>
  <c r="R1833" i="11"/>
  <c r="N1833" i="11"/>
  <c r="P1833" i="11"/>
  <c r="O1833" i="11"/>
  <c r="Q1832" i="11"/>
  <c r="S1832" i="11"/>
  <c r="T1832" i="11"/>
  <c r="R1832" i="11"/>
  <c r="N1832" i="11"/>
  <c r="P1832" i="11"/>
  <c r="O1832" i="11"/>
  <c r="Q1831" i="11"/>
  <c r="S1831" i="11"/>
  <c r="T1831" i="11"/>
  <c r="R1831" i="11"/>
  <c r="N1831" i="11"/>
  <c r="P1831" i="11"/>
  <c r="O1831" i="11"/>
  <c r="Q1830" i="11"/>
  <c r="S1830" i="11"/>
  <c r="T1830" i="11"/>
  <c r="R1830" i="11"/>
  <c r="N1830" i="11"/>
  <c r="P1830" i="11"/>
  <c r="O1830" i="11"/>
  <c r="Q1829" i="11"/>
  <c r="S1829" i="11"/>
  <c r="T1829" i="11"/>
  <c r="R1829" i="11"/>
  <c r="N1829" i="11"/>
  <c r="P1829" i="11"/>
  <c r="O1829" i="11"/>
  <c r="Q1828" i="11"/>
  <c r="S1828" i="11"/>
  <c r="T1828" i="11"/>
  <c r="R1828" i="11"/>
  <c r="N1828" i="11"/>
  <c r="P1828" i="11"/>
  <c r="O1828" i="11"/>
  <c r="Q1827" i="11"/>
  <c r="S1827" i="11"/>
  <c r="T1827" i="11"/>
  <c r="R1827" i="11"/>
  <c r="N1827" i="11"/>
  <c r="P1827" i="11"/>
  <c r="O1827" i="11"/>
  <c r="Q1826" i="11"/>
  <c r="S1826" i="11"/>
  <c r="T1826" i="11"/>
  <c r="R1826" i="11"/>
  <c r="N1826" i="11"/>
  <c r="P1826" i="11"/>
  <c r="O1826" i="11"/>
  <c r="Q1825" i="11"/>
  <c r="S1825" i="11"/>
  <c r="T1825" i="11"/>
  <c r="R1825" i="11"/>
  <c r="N1825" i="11"/>
  <c r="P1825" i="11"/>
  <c r="O1825" i="11"/>
  <c r="Q1824" i="11"/>
  <c r="S1824" i="11"/>
  <c r="T1824" i="11"/>
  <c r="R1824" i="11"/>
  <c r="N1824" i="11"/>
  <c r="P1824" i="11"/>
  <c r="O1824" i="11"/>
  <c r="Q1823" i="11"/>
  <c r="S1823" i="11"/>
  <c r="T1823" i="11"/>
  <c r="R1823" i="11"/>
  <c r="N1823" i="11"/>
  <c r="P1823" i="11"/>
  <c r="O1823" i="11"/>
  <c r="Q1822" i="11"/>
  <c r="S1822" i="11"/>
  <c r="T1822" i="11"/>
  <c r="R1822" i="11"/>
  <c r="N1822" i="11"/>
  <c r="P1822" i="11"/>
  <c r="O1822" i="11"/>
  <c r="Q1821" i="11"/>
  <c r="S1821" i="11"/>
  <c r="T1821" i="11"/>
  <c r="R1821" i="11"/>
  <c r="N1821" i="11"/>
  <c r="P1821" i="11"/>
  <c r="O1821" i="11"/>
  <c r="Q1820" i="11"/>
  <c r="S1820" i="11"/>
  <c r="T1820" i="11"/>
  <c r="R1820" i="11"/>
  <c r="N1820" i="11"/>
  <c r="P1820" i="11"/>
  <c r="O1820" i="11"/>
  <c r="Q1819" i="11"/>
  <c r="S1819" i="11"/>
  <c r="T1819" i="11"/>
  <c r="R1819" i="11"/>
  <c r="N1819" i="11"/>
  <c r="P1819" i="11"/>
  <c r="O1819" i="11"/>
  <c r="Q1818" i="11"/>
  <c r="S1818" i="11"/>
  <c r="T1818" i="11"/>
  <c r="R1818" i="11"/>
  <c r="N1818" i="11"/>
  <c r="P1818" i="11"/>
  <c r="O1818" i="11"/>
  <c r="Q1817" i="11"/>
  <c r="S1817" i="11"/>
  <c r="T1817" i="11"/>
  <c r="R1817" i="11"/>
  <c r="N1817" i="11"/>
  <c r="P1817" i="11"/>
  <c r="O1817" i="11"/>
  <c r="Q1816" i="11"/>
  <c r="S1816" i="11"/>
  <c r="T1816" i="11"/>
  <c r="R1816" i="11"/>
  <c r="N1816" i="11"/>
  <c r="P1816" i="11"/>
  <c r="O1816" i="11"/>
  <c r="Q1815" i="11"/>
  <c r="S1815" i="11"/>
  <c r="T1815" i="11"/>
  <c r="R1815" i="11"/>
  <c r="N1815" i="11"/>
  <c r="P1815" i="11"/>
  <c r="O1815" i="11"/>
  <c r="Q1814" i="11"/>
  <c r="S1814" i="11"/>
  <c r="T1814" i="11"/>
  <c r="R1814" i="11"/>
  <c r="N1814" i="11"/>
  <c r="P1814" i="11"/>
  <c r="O1814" i="11"/>
  <c r="Q1813" i="11"/>
  <c r="S1813" i="11"/>
  <c r="T1813" i="11"/>
  <c r="R1813" i="11"/>
  <c r="N1813" i="11"/>
  <c r="P1813" i="11"/>
  <c r="O1813" i="11"/>
  <c r="Q1812" i="11"/>
  <c r="S1812" i="11"/>
  <c r="T1812" i="11"/>
  <c r="R1812" i="11"/>
  <c r="N1812" i="11"/>
  <c r="P1812" i="11"/>
  <c r="O1812" i="11"/>
  <c r="Q1811" i="11"/>
  <c r="S1811" i="11"/>
  <c r="T1811" i="11"/>
  <c r="R1811" i="11"/>
  <c r="N1811" i="11"/>
  <c r="P1811" i="11"/>
  <c r="O1811" i="11"/>
  <c r="Q1810" i="11"/>
  <c r="S1810" i="11"/>
  <c r="T1810" i="11"/>
  <c r="R1810" i="11"/>
  <c r="N1810" i="11"/>
  <c r="P1810" i="11"/>
  <c r="O1810" i="11"/>
  <c r="Q1809" i="11"/>
  <c r="S1809" i="11"/>
  <c r="T1809" i="11"/>
  <c r="R1809" i="11"/>
  <c r="N1809" i="11"/>
  <c r="P1809" i="11"/>
  <c r="O1809" i="11"/>
  <c r="Q1808" i="11"/>
  <c r="S1808" i="11"/>
  <c r="T1808" i="11"/>
  <c r="R1808" i="11"/>
  <c r="N1808" i="11"/>
  <c r="P1808" i="11"/>
  <c r="O1808" i="11"/>
  <c r="Q1807" i="11"/>
  <c r="S1807" i="11"/>
  <c r="T1807" i="11"/>
  <c r="R1807" i="11"/>
  <c r="N1807" i="11"/>
  <c r="P1807" i="11"/>
  <c r="O1807" i="11"/>
  <c r="Q1806" i="11"/>
  <c r="S1806" i="11"/>
  <c r="T1806" i="11"/>
  <c r="R1806" i="11"/>
  <c r="N1806" i="11"/>
  <c r="P1806" i="11"/>
  <c r="O1806" i="11"/>
  <c r="Q1805" i="11"/>
  <c r="S1805" i="11"/>
  <c r="T1805" i="11"/>
  <c r="R1805" i="11"/>
  <c r="N1805" i="11"/>
  <c r="P1805" i="11"/>
  <c r="O1805" i="11"/>
  <c r="Q1804" i="11"/>
  <c r="S1804" i="11"/>
  <c r="T1804" i="11"/>
  <c r="R1804" i="11"/>
  <c r="N1804" i="11"/>
  <c r="P1804" i="11"/>
  <c r="O1804" i="11"/>
  <c r="Q1803" i="11"/>
  <c r="S1803" i="11"/>
  <c r="T1803" i="11"/>
  <c r="R1803" i="11"/>
  <c r="N1803" i="11"/>
  <c r="P1803" i="11"/>
  <c r="O1803" i="11"/>
  <c r="Q1802" i="11"/>
  <c r="S1802" i="11"/>
  <c r="T1802" i="11"/>
  <c r="R1802" i="11"/>
  <c r="N1802" i="11"/>
  <c r="P1802" i="11"/>
  <c r="O1802" i="11"/>
  <c r="Q1801" i="11"/>
  <c r="S1801" i="11"/>
  <c r="T1801" i="11"/>
  <c r="R1801" i="11"/>
  <c r="N1801" i="11"/>
  <c r="P1801" i="11"/>
  <c r="O1801" i="11"/>
  <c r="Q1800" i="11"/>
  <c r="S1800" i="11"/>
  <c r="T1800" i="11"/>
  <c r="R1800" i="11"/>
  <c r="N1800" i="11"/>
  <c r="P1800" i="11"/>
  <c r="O1800" i="11"/>
  <c r="Q1799" i="11"/>
  <c r="S1799" i="11"/>
  <c r="T1799" i="11"/>
  <c r="R1799" i="11"/>
  <c r="N1799" i="11"/>
  <c r="P1799" i="11"/>
  <c r="O1799" i="11"/>
  <c r="Q1798" i="11"/>
  <c r="S1798" i="11"/>
  <c r="T1798" i="11"/>
  <c r="R1798" i="11"/>
  <c r="N1798" i="11"/>
  <c r="P1798" i="11"/>
  <c r="O1798" i="11"/>
  <c r="Q1797" i="11"/>
  <c r="S1797" i="11"/>
  <c r="T1797" i="11"/>
  <c r="R1797" i="11"/>
  <c r="N1797" i="11"/>
  <c r="P1797" i="11"/>
  <c r="O1797" i="11"/>
  <c r="Q1796" i="11"/>
  <c r="S1796" i="11"/>
  <c r="T1796" i="11"/>
  <c r="R1796" i="11"/>
  <c r="N1796" i="11"/>
  <c r="P1796" i="11"/>
  <c r="O1796" i="11"/>
  <c r="Q1795" i="11"/>
  <c r="S1795" i="11"/>
  <c r="T1795" i="11"/>
  <c r="R1795" i="11"/>
  <c r="N1795" i="11"/>
  <c r="P1795" i="11"/>
  <c r="O1795" i="11"/>
  <c r="Q1794" i="11"/>
  <c r="S1794" i="11"/>
  <c r="T1794" i="11"/>
  <c r="R1794" i="11"/>
  <c r="N1794" i="11"/>
  <c r="P1794" i="11"/>
  <c r="O1794" i="11"/>
  <c r="Q1793" i="11"/>
  <c r="S1793" i="11"/>
  <c r="T1793" i="11"/>
  <c r="R1793" i="11"/>
  <c r="N1793" i="11"/>
  <c r="P1793" i="11"/>
  <c r="O1793" i="11"/>
  <c r="Q1792" i="11"/>
  <c r="S1792" i="11"/>
  <c r="T1792" i="11"/>
  <c r="R1792" i="11"/>
  <c r="N1792" i="11"/>
  <c r="P1792" i="11"/>
  <c r="O1792" i="11"/>
  <c r="Q1791" i="11"/>
  <c r="S1791" i="11"/>
  <c r="T1791" i="11"/>
  <c r="R1791" i="11"/>
  <c r="N1791" i="11"/>
  <c r="P1791" i="11"/>
  <c r="O1791" i="11"/>
  <c r="Q1790" i="11"/>
  <c r="S1790" i="11"/>
  <c r="T1790" i="11"/>
  <c r="R1790" i="11"/>
  <c r="N1790" i="11"/>
  <c r="P1790" i="11"/>
  <c r="O1790" i="11"/>
  <c r="Q1789" i="11"/>
  <c r="S1789" i="11"/>
  <c r="T1789" i="11"/>
  <c r="R1789" i="11"/>
  <c r="N1789" i="11"/>
  <c r="P1789" i="11"/>
  <c r="O1789" i="11"/>
  <c r="Q1788" i="11"/>
  <c r="S1788" i="11"/>
  <c r="T1788" i="11"/>
  <c r="R1788" i="11"/>
  <c r="N1788" i="11"/>
  <c r="P1788" i="11"/>
  <c r="O1788" i="11"/>
  <c r="Q1787" i="11"/>
  <c r="S1787" i="11"/>
  <c r="T1787" i="11"/>
  <c r="R1787" i="11"/>
  <c r="N1787" i="11"/>
  <c r="P1787" i="11"/>
  <c r="O1787" i="11"/>
  <c r="Q1786" i="11"/>
  <c r="S1786" i="11"/>
  <c r="T1786" i="11"/>
  <c r="R1786" i="11"/>
  <c r="N1786" i="11"/>
  <c r="P1786" i="11"/>
  <c r="O1786" i="11"/>
  <c r="Q1785" i="11"/>
  <c r="S1785" i="11"/>
  <c r="T1785" i="11"/>
  <c r="R1785" i="11"/>
  <c r="N1785" i="11"/>
  <c r="P1785" i="11"/>
  <c r="O1785" i="11"/>
  <c r="Q1784" i="11"/>
  <c r="S1784" i="11"/>
  <c r="T1784" i="11"/>
  <c r="R1784" i="11"/>
  <c r="N1784" i="11"/>
  <c r="P1784" i="11"/>
  <c r="O1784" i="11"/>
  <c r="Q1783" i="11"/>
  <c r="S1783" i="11"/>
  <c r="T1783" i="11"/>
  <c r="R1783" i="11"/>
  <c r="N1783" i="11"/>
  <c r="P1783" i="11"/>
  <c r="O1783" i="11"/>
  <c r="Q1782" i="11"/>
  <c r="S1782" i="11"/>
  <c r="T1782" i="11"/>
  <c r="R1782" i="11"/>
  <c r="N1782" i="11"/>
  <c r="P1782" i="11"/>
  <c r="O1782" i="11"/>
  <c r="Q1781" i="11"/>
  <c r="S1781" i="11"/>
  <c r="T1781" i="11"/>
  <c r="R1781" i="11"/>
  <c r="N1781" i="11"/>
  <c r="P1781" i="11"/>
  <c r="O1781" i="11"/>
  <c r="Q1780" i="11"/>
  <c r="S1780" i="11"/>
  <c r="T1780" i="11"/>
  <c r="R1780" i="11"/>
  <c r="N1780" i="11"/>
  <c r="P1780" i="11"/>
  <c r="O1780" i="11"/>
  <c r="Q1779" i="11"/>
  <c r="S1779" i="11"/>
  <c r="T1779" i="11"/>
  <c r="R1779" i="11"/>
  <c r="N1779" i="11"/>
  <c r="P1779" i="11"/>
  <c r="O1779" i="11"/>
  <c r="Q1778" i="11"/>
  <c r="S1778" i="11"/>
  <c r="T1778" i="11"/>
  <c r="R1778" i="11"/>
  <c r="N1778" i="11"/>
  <c r="P1778" i="11"/>
  <c r="O1778" i="11"/>
  <c r="Q1777" i="11"/>
  <c r="S1777" i="11"/>
  <c r="T1777" i="11"/>
  <c r="R1777" i="11"/>
  <c r="N1777" i="11"/>
  <c r="P1777" i="11"/>
  <c r="O1777" i="11"/>
  <c r="Q1776" i="11"/>
  <c r="S1776" i="11"/>
  <c r="T1776" i="11"/>
  <c r="R1776" i="11"/>
  <c r="N1776" i="11"/>
  <c r="P1776" i="11"/>
  <c r="O1776" i="11"/>
  <c r="Q1775" i="11"/>
  <c r="S1775" i="11"/>
  <c r="T1775" i="11"/>
  <c r="R1775" i="11"/>
  <c r="N1775" i="11"/>
  <c r="P1775" i="11"/>
  <c r="O1775" i="11"/>
  <c r="Q1774" i="11"/>
  <c r="S1774" i="11"/>
  <c r="T1774" i="11"/>
  <c r="R1774" i="11"/>
  <c r="N1774" i="11"/>
  <c r="P1774" i="11"/>
  <c r="O1774" i="11"/>
  <c r="Q1773" i="11"/>
  <c r="S1773" i="11"/>
  <c r="T1773" i="11"/>
  <c r="R1773" i="11"/>
  <c r="N1773" i="11"/>
  <c r="P1773" i="11"/>
  <c r="O1773" i="11"/>
  <c r="Q1772" i="11"/>
  <c r="S1772" i="11"/>
  <c r="T1772" i="11"/>
  <c r="R1772" i="11"/>
  <c r="N1772" i="11"/>
  <c r="P1772" i="11"/>
  <c r="O1772" i="11"/>
  <c r="Q1771" i="11"/>
  <c r="S1771" i="11"/>
  <c r="T1771" i="11"/>
  <c r="R1771" i="11"/>
  <c r="N1771" i="11"/>
  <c r="P1771" i="11"/>
  <c r="O1771" i="11"/>
  <c r="Q1770" i="11"/>
  <c r="S1770" i="11"/>
  <c r="T1770" i="11"/>
  <c r="R1770" i="11"/>
  <c r="N1770" i="11"/>
  <c r="P1770" i="11"/>
  <c r="O1770" i="11"/>
  <c r="Q1769" i="11"/>
  <c r="S1769" i="11"/>
  <c r="T1769" i="11"/>
  <c r="R1769" i="11"/>
  <c r="N1769" i="11"/>
  <c r="P1769" i="11"/>
  <c r="O1769" i="11"/>
  <c r="Q1768" i="11"/>
  <c r="S1768" i="11"/>
  <c r="T1768" i="11"/>
  <c r="R1768" i="11"/>
  <c r="N1768" i="11"/>
  <c r="P1768" i="11"/>
  <c r="O1768" i="11"/>
  <c r="Q1767" i="11"/>
  <c r="S1767" i="11"/>
  <c r="T1767" i="11"/>
  <c r="R1767" i="11"/>
  <c r="N1767" i="11"/>
  <c r="P1767" i="11"/>
  <c r="O1767" i="11"/>
  <c r="Q1766" i="11"/>
  <c r="S1766" i="11"/>
  <c r="T1766" i="11"/>
  <c r="R1766" i="11"/>
  <c r="N1766" i="11"/>
  <c r="P1766" i="11"/>
  <c r="O1766" i="11"/>
  <c r="Q1765" i="11"/>
  <c r="S1765" i="11"/>
  <c r="T1765" i="11"/>
  <c r="R1765" i="11"/>
  <c r="N1765" i="11"/>
  <c r="P1765" i="11"/>
  <c r="O1765" i="11"/>
  <c r="Q1764" i="11"/>
  <c r="S1764" i="11"/>
  <c r="T1764" i="11"/>
  <c r="R1764" i="11"/>
  <c r="N1764" i="11"/>
  <c r="P1764" i="11"/>
  <c r="O1764" i="11"/>
  <c r="Q1763" i="11"/>
  <c r="S1763" i="11"/>
  <c r="T1763" i="11"/>
  <c r="R1763" i="11"/>
  <c r="N1763" i="11"/>
  <c r="P1763" i="11"/>
  <c r="O1763" i="11"/>
  <c r="Q1762" i="11"/>
  <c r="S1762" i="11"/>
  <c r="T1762" i="11"/>
  <c r="R1762" i="11"/>
  <c r="N1762" i="11"/>
  <c r="P1762" i="11"/>
  <c r="O1762" i="11"/>
  <c r="Q1761" i="11"/>
  <c r="S1761" i="11"/>
  <c r="T1761" i="11"/>
  <c r="R1761" i="11"/>
  <c r="N1761" i="11"/>
  <c r="P1761" i="11"/>
  <c r="O1761" i="11"/>
  <c r="Q1760" i="11"/>
  <c r="S1760" i="11"/>
  <c r="T1760" i="11"/>
  <c r="R1760" i="11"/>
  <c r="N1760" i="11"/>
  <c r="P1760" i="11"/>
  <c r="O1760" i="11"/>
  <c r="Q1759" i="11"/>
  <c r="S1759" i="11"/>
  <c r="T1759" i="11"/>
  <c r="R1759" i="11"/>
  <c r="N1759" i="11"/>
  <c r="P1759" i="11"/>
  <c r="O1759" i="11"/>
  <c r="Q1758" i="11"/>
  <c r="S1758" i="11"/>
  <c r="T1758" i="11"/>
  <c r="R1758" i="11"/>
  <c r="N1758" i="11"/>
  <c r="P1758" i="11"/>
  <c r="O1758" i="11"/>
  <c r="Q1757" i="11"/>
  <c r="S1757" i="11"/>
  <c r="T1757" i="11"/>
  <c r="R1757" i="11"/>
  <c r="N1757" i="11"/>
  <c r="P1757" i="11"/>
  <c r="O1757" i="11"/>
  <c r="Q1756" i="11"/>
  <c r="S1756" i="11"/>
  <c r="T1756" i="11"/>
  <c r="R1756" i="11"/>
  <c r="N1756" i="11"/>
  <c r="P1756" i="11"/>
  <c r="O1756" i="11"/>
  <c r="Q1755" i="11"/>
  <c r="S1755" i="11"/>
  <c r="T1755" i="11"/>
  <c r="R1755" i="11"/>
  <c r="N1755" i="11"/>
  <c r="P1755" i="11"/>
  <c r="O1755" i="11"/>
  <c r="Q1754" i="11"/>
  <c r="S1754" i="11"/>
  <c r="T1754" i="11"/>
  <c r="R1754" i="11"/>
  <c r="N1754" i="11"/>
  <c r="P1754" i="11"/>
  <c r="O1754" i="11"/>
  <c r="Q1753" i="11"/>
  <c r="S1753" i="11"/>
  <c r="T1753" i="11"/>
  <c r="R1753" i="11"/>
  <c r="N1753" i="11"/>
  <c r="P1753" i="11"/>
  <c r="O1753" i="11"/>
  <c r="Q1752" i="11"/>
  <c r="S1752" i="11"/>
  <c r="T1752" i="11"/>
  <c r="R1752" i="11"/>
  <c r="N1752" i="11"/>
  <c r="P1752" i="11"/>
  <c r="O1752" i="11"/>
  <c r="Q1751" i="11"/>
  <c r="S1751" i="11"/>
  <c r="T1751" i="11"/>
  <c r="R1751" i="11"/>
  <c r="N1751" i="11"/>
  <c r="P1751" i="11"/>
  <c r="O1751" i="11"/>
  <c r="Q1750" i="11"/>
  <c r="S1750" i="11"/>
  <c r="T1750" i="11"/>
  <c r="R1750" i="11"/>
  <c r="N1750" i="11"/>
  <c r="P1750" i="11"/>
  <c r="O1750" i="11"/>
  <c r="Q1749" i="11"/>
  <c r="S1749" i="11"/>
  <c r="T1749" i="11"/>
  <c r="R1749" i="11"/>
  <c r="N1749" i="11"/>
  <c r="P1749" i="11"/>
  <c r="O1749" i="11"/>
  <c r="Q1748" i="11"/>
  <c r="S1748" i="11"/>
  <c r="T1748" i="11"/>
  <c r="R1748" i="11"/>
  <c r="N1748" i="11"/>
  <c r="P1748" i="11"/>
  <c r="O1748" i="11"/>
  <c r="Q1747" i="11"/>
  <c r="S1747" i="11"/>
  <c r="T1747" i="11"/>
  <c r="R1747" i="11"/>
  <c r="N1747" i="11"/>
  <c r="P1747" i="11"/>
  <c r="O1747" i="11"/>
  <c r="Q1746" i="11"/>
  <c r="S1746" i="11"/>
  <c r="T1746" i="11"/>
  <c r="R1746" i="11"/>
  <c r="N1746" i="11"/>
  <c r="P1746" i="11"/>
  <c r="O1746" i="11"/>
  <c r="Q1745" i="11"/>
  <c r="S1745" i="11"/>
  <c r="T1745" i="11"/>
  <c r="R1745" i="11"/>
  <c r="N1745" i="11"/>
  <c r="P1745" i="11"/>
  <c r="O1745" i="11"/>
  <c r="Q1744" i="11"/>
  <c r="S1744" i="11"/>
  <c r="T1744" i="11"/>
  <c r="R1744" i="11"/>
  <c r="N1744" i="11"/>
  <c r="P1744" i="11"/>
  <c r="O1744" i="11"/>
  <c r="Q1743" i="11"/>
  <c r="S1743" i="11"/>
  <c r="T1743" i="11"/>
  <c r="R1743" i="11"/>
  <c r="N1743" i="11"/>
  <c r="P1743" i="11"/>
  <c r="O1743" i="11"/>
  <c r="Q1742" i="11"/>
  <c r="S1742" i="11"/>
  <c r="T1742" i="11"/>
  <c r="R1742" i="11"/>
  <c r="N1742" i="11"/>
  <c r="P1742" i="11"/>
  <c r="O1742" i="11"/>
  <c r="Q1741" i="11"/>
  <c r="S1741" i="11"/>
  <c r="T1741" i="11"/>
  <c r="R1741" i="11"/>
  <c r="N1741" i="11"/>
  <c r="P1741" i="11"/>
  <c r="O1741" i="11"/>
  <c r="Q1740" i="11"/>
  <c r="S1740" i="11"/>
  <c r="T1740" i="11"/>
  <c r="R1740" i="11"/>
  <c r="N1740" i="11"/>
  <c r="P1740" i="11"/>
  <c r="O1740" i="11"/>
  <c r="Q1739" i="11"/>
  <c r="S1739" i="11"/>
  <c r="T1739" i="11"/>
  <c r="R1739" i="11"/>
  <c r="N1739" i="11"/>
  <c r="P1739" i="11"/>
  <c r="O1739" i="11"/>
  <c r="Q1738" i="11"/>
  <c r="S1738" i="11"/>
  <c r="T1738" i="11"/>
  <c r="R1738" i="11"/>
  <c r="N1738" i="11"/>
  <c r="P1738" i="11"/>
  <c r="O1738" i="11"/>
  <c r="Q1737" i="11"/>
  <c r="S1737" i="11"/>
  <c r="T1737" i="11"/>
  <c r="R1737" i="11"/>
  <c r="N1737" i="11"/>
  <c r="P1737" i="11"/>
  <c r="O1737" i="11"/>
  <c r="Q1736" i="11"/>
  <c r="S1736" i="11"/>
  <c r="T1736" i="11"/>
  <c r="R1736" i="11"/>
  <c r="N1736" i="11"/>
  <c r="P1736" i="11"/>
  <c r="O1736" i="11"/>
  <c r="Q1735" i="11"/>
  <c r="S1735" i="11"/>
  <c r="T1735" i="11"/>
  <c r="R1735" i="11"/>
  <c r="N1735" i="11"/>
  <c r="P1735" i="11"/>
  <c r="O1735" i="11"/>
  <c r="Q1734" i="11"/>
  <c r="S1734" i="11"/>
  <c r="T1734" i="11"/>
  <c r="R1734" i="11"/>
  <c r="N1734" i="11"/>
  <c r="P1734" i="11"/>
  <c r="O1734" i="11"/>
  <c r="Q1733" i="11"/>
  <c r="S1733" i="11"/>
  <c r="T1733" i="11"/>
  <c r="R1733" i="11"/>
  <c r="N1733" i="11"/>
  <c r="P1733" i="11"/>
  <c r="O1733" i="11"/>
  <c r="Q1732" i="11"/>
  <c r="S1732" i="11"/>
  <c r="T1732" i="11"/>
  <c r="R1732" i="11"/>
  <c r="N1732" i="11"/>
  <c r="P1732" i="11"/>
  <c r="O1732" i="11"/>
  <c r="Q1731" i="11"/>
  <c r="S1731" i="11"/>
  <c r="T1731" i="11"/>
  <c r="R1731" i="11"/>
  <c r="N1731" i="11"/>
  <c r="P1731" i="11"/>
  <c r="O1731" i="11"/>
  <c r="Q1730" i="11"/>
  <c r="S1730" i="11"/>
  <c r="T1730" i="11"/>
  <c r="R1730" i="11"/>
  <c r="N1730" i="11"/>
  <c r="P1730" i="11"/>
  <c r="O1730" i="11"/>
  <c r="Q1729" i="11"/>
  <c r="S1729" i="11"/>
  <c r="T1729" i="11"/>
  <c r="R1729" i="11"/>
  <c r="N1729" i="11"/>
  <c r="P1729" i="11"/>
  <c r="O1729" i="11"/>
  <c r="Q1728" i="11"/>
  <c r="S1728" i="11"/>
  <c r="T1728" i="11"/>
  <c r="R1728" i="11"/>
  <c r="N1728" i="11"/>
  <c r="P1728" i="11"/>
  <c r="O1728" i="11"/>
  <c r="Q1727" i="11"/>
  <c r="S1727" i="11"/>
  <c r="T1727" i="11"/>
  <c r="R1727" i="11"/>
  <c r="N1727" i="11"/>
  <c r="P1727" i="11"/>
  <c r="O1727" i="11"/>
  <c r="Q1726" i="11"/>
  <c r="S1726" i="11"/>
  <c r="T1726" i="11"/>
  <c r="R1726" i="11"/>
  <c r="N1726" i="11"/>
  <c r="P1726" i="11"/>
  <c r="O1726" i="11"/>
  <c r="Q1725" i="11"/>
  <c r="S1725" i="11"/>
  <c r="T1725" i="11"/>
  <c r="R1725" i="11"/>
  <c r="N1725" i="11"/>
  <c r="P1725" i="11"/>
  <c r="O1725" i="11"/>
  <c r="Q1724" i="11"/>
  <c r="S1724" i="11"/>
  <c r="T1724" i="11"/>
  <c r="R1724" i="11"/>
  <c r="N1724" i="11"/>
  <c r="P1724" i="11"/>
  <c r="O1724" i="11"/>
  <c r="Q1723" i="11"/>
  <c r="S1723" i="11"/>
  <c r="T1723" i="11"/>
  <c r="R1723" i="11"/>
  <c r="N1723" i="11"/>
  <c r="P1723" i="11"/>
  <c r="O1723" i="11"/>
  <c r="Q1722" i="11"/>
  <c r="S1722" i="11"/>
  <c r="T1722" i="11"/>
  <c r="R1722" i="11"/>
  <c r="N1722" i="11"/>
  <c r="P1722" i="11"/>
  <c r="O1722" i="11"/>
  <c r="Q1721" i="11"/>
  <c r="S1721" i="11"/>
  <c r="T1721" i="11"/>
  <c r="R1721" i="11"/>
  <c r="N1721" i="11"/>
  <c r="P1721" i="11"/>
  <c r="O1721" i="11"/>
  <c r="Q1720" i="11"/>
  <c r="S1720" i="11"/>
  <c r="T1720" i="11"/>
  <c r="R1720" i="11"/>
  <c r="N1720" i="11"/>
  <c r="P1720" i="11"/>
  <c r="O1720" i="11"/>
  <c r="Q1719" i="11"/>
  <c r="S1719" i="11"/>
  <c r="T1719" i="11"/>
  <c r="R1719" i="11"/>
  <c r="N1719" i="11"/>
  <c r="P1719" i="11"/>
  <c r="O1719" i="11"/>
  <c r="Q1718" i="11"/>
  <c r="S1718" i="11"/>
  <c r="T1718" i="11"/>
  <c r="R1718" i="11"/>
  <c r="N1718" i="11"/>
  <c r="P1718" i="11"/>
  <c r="O1718" i="11"/>
  <c r="Q1717" i="11"/>
  <c r="S1717" i="11"/>
  <c r="T1717" i="11"/>
  <c r="R1717" i="11"/>
  <c r="N1717" i="11"/>
  <c r="P1717" i="11"/>
  <c r="O1717" i="11"/>
  <c r="Q1716" i="11"/>
  <c r="S1716" i="11"/>
  <c r="T1716" i="11"/>
  <c r="R1716" i="11"/>
  <c r="N1716" i="11"/>
  <c r="P1716" i="11"/>
  <c r="O1716" i="11"/>
  <c r="Q1715" i="11"/>
  <c r="S1715" i="11"/>
  <c r="T1715" i="11"/>
  <c r="R1715" i="11"/>
  <c r="N1715" i="11"/>
  <c r="P1715" i="11"/>
  <c r="O1715" i="11"/>
  <c r="Q1714" i="11"/>
  <c r="S1714" i="11"/>
  <c r="T1714" i="11"/>
  <c r="R1714" i="11"/>
  <c r="N1714" i="11"/>
  <c r="P1714" i="11"/>
  <c r="O1714" i="11"/>
  <c r="Q1713" i="11"/>
  <c r="S1713" i="11"/>
  <c r="T1713" i="11"/>
  <c r="R1713" i="11"/>
  <c r="N1713" i="11"/>
  <c r="P1713" i="11"/>
  <c r="O1713" i="11"/>
  <c r="Q1712" i="11"/>
  <c r="S1712" i="11"/>
  <c r="T1712" i="11"/>
  <c r="R1712" i="11"/>
  <c r="N1712" i="11"/>
  <c r="P1712" i="11"/>
  <c r="O1712" i="11"/>
  <c r="Q1711" i="11"/>
  <c r="S1711" i="11"/>
  <c r="T1711" i="11"/>
  <c r="R1711" i="11"/>
  <c r="N1711" i="11"/>
  <c r="P1711" i="11"/>
  <c r="O1711" i="11"/>
  <c r="Q1710" i="11"/>
  <c r="S1710" i="11"/>
  <c r="T1710" i="11"/>
  <c r="R1710" i="11"/>
  <c r="N1710" i="11"/>
  <c r="P1710" i="11"/>
  <c r="O1710" i="11"/>
  <c r="Q1709" i="11"/>
  <c r="S1709" i="11"/>
  <c r="T1709" i="11"/>
  <c r="R1709" i="11"/>
  <c r="N1709" i="11"/>
  <c r="P1709" i="11"/>
  <c r="O1709" i="11"/>
  <c r="Q1708" i="11"/>
  <c r="S1708" i="11"/>
  <c r="T1708" i="11"/>
  <c r="R1708" i="11"/>
  <c r="N1708" i="11"/>
  <c r="P1708" i="11"/>
  <c r="O1708" i="11"/>
  <c r="Q1707" i="11"/>
  <c r="S1707" i="11"/>
  <c r="T1707" i="11"/>
  <c r="R1707" i="11"/>
  <c r="N1707" i="11"/>
  <c r="P1707" i="11"/>
  <c r="O1707" i="11"/>
  <c r="Q1706" i="11"/>
  <c r="S1706" i="11"/>
  <c r="T1706" i="11"/>
  <c r="R1706" i="11"/>
  <c r="N1706" i="11"/>
  <c r="P1706" i="11"/>
  <c r="O1706" i="11"/>
  <c r="Q1705" i="11"/>
  <c r="S1705" i="11"/>
  <c r="T1705" i="11"/>
  <c r="R1705" i="11"/>
  <c r="N1705" i="11"/>
  <c r="P1705" i="11"/>
  <c r="O1705" i="11"/>
  <c r="Q1704" i="11"/>
  <c r="S1704" i="11"/>
  <c r="T1704" i="11"/>
  <c r="R1704" i="11"/>
  <c r="N1704" i="11"/>
  <c r="P1704" i="11"/>
  <c r="O1704" i="11"/>
  <c r="Q1703" i="11"/>
  <c r="S1703" i="11"/>
  <c r="T1703" i="11"/>
  <c r="R1703" i="11"/>
  <c r="N1703" i="11"/>
  <c r="P1703" i="11"/>
  <c r="O1703" i="11"/>
  <c r="Q1702" i="11"/>
  <c r="S1702" i="11"/>
  <c r="T1702" i="11"/>
  <c r="R1702" i="11"/>
  <c r="N1702" i="11"/>
  <c r="P1702" i="11"/>
  <c r="O1702" i="11"/>
  <c r="Q1701" i="11"/>
  <c r="S1701" i="11"/>
  <c r="T1701" i="11"/>
  <c r="R1701" i="11"/>
  <c r="N1701" i="11"/>
  <c r="P1701" i="11"/>
  <c r="O1701" i="11"/>
  <c r="Q1700" i="11"/>
  <c r="S1700" i="11"/>
  <c r="T1700" i="11"/>
  <c r="R1700" i="11"/>
  <c r="N1700" i="11"/>
  <c r="P1700" i="11"/>
  <c r="O1700" i="11"/>
  <c r="Q1699" i="11"/>
  <c r="S1699" i="11"/>
  <c r="T1699" i="11"/>
  <c r="R1699" i="11"/>
  <c r="N1699" i="11"/>
  <c r="P1699" i="11"/>
  <c r="O1699" i="11"/>
  <c r="Q1698" i="11"/>
  <c r="S1698" i="11"/>
  <c r="T1698" i="11"/>
  <c r="R1698" i="11"/>
  <c r="N1698" i="11"/>
  <c r="P1698" i="11"/>
  <c r="O1698" i="11"/>
  <c r="Q1697" i="11"/>
  <c r="S1697" i="11"/>
  <c r="T1697" i="11"/>
  <c r="R1697" i="11"/>
  <c r="N1697" i="11"/>
  <c r="P1697" i="11"/>
  <c r="O1697" i="11"/>
  <c r="Q1696" i="11"/>
  <c r="S1696" i="11"/>
  <c r="T1696" i="11"/>
  <c r="R1696" i="11"/>
  <c r="N1696" i="11"/>
  <c r="P1696" i="11"/>
  <c r="O1696" i="11"/>
  <c r="Q1695" i="11"/>
  <c r="S1695" i="11"/>
  <c r="T1695" i="11"/>
  <c r="R1695" i="11"/>
  <c r="N1695" i="11"/>
  <c r="P1695" i="11"/>
  <c r="O1695" i="11"/>
  <c r="Q1694" i="11"/>
  <c r="S1694" i="11"/>
  <c r="T1694" i="11"/>
  <c r="R1694" i="11"/>
  <c r="N1694" i="11"/>
  <c r="P1694" i="11"/>
  <c r="O1694" i="11"/>
  <c r="Q1693" i="11"/>
  <c r="S1693" i="11"/>
  <c r="T1693" i="11"/>
  <c r="R1693" i="11"/>
  <c r="N1693" i="11"/>
  <c r="P1693" i="11"/>
  <c r="O1693" i="11"/>
  <c r="Q1692" i="11"/>
  <c r="S1692" i="11"/>
  <c r="T1692" i="11"/>
  <c r="R1692" i="11"/>
  <c r="N1692" i="11"/>
  <c r="P1692" i="11"/>
  <c r="O1692" i="11"/>
  <c r="Q1691" i="11"/>
  <c r="S1691" i="11"/>
  <c r="T1691" i="11"/>
  <c r="R1691" i="11"/>
  <c r="N1691" i="11"/>
  <c r="P1691" i="11"/>
  <c r="O1691" i="11"/>
  <c r="Q1690" i="11"/>
  <c r="S1690" i="11"/>
  <c r="T1690" i="11"/>
  <c r="R1690" i="11"/>
  <c r="N1690" i="11"/>
  <c r="P1690" i="11"/>
  <c r="O1690" i="11"/>
  <c r="Q1689" i="11"/>
  <c r="S1689" i="11"/>
  <c r="T1689" i="11"/>
  <c r="R1689" i="11"/>
  <c r="N1689" i="11"/>
  <c r="P1689" i="11"/>
  <c r="O1689" i="11"/>
  <c r="Q1688" i="11"/>
  <c r="S1688" i="11"/>
  <c r="T1688" i="11"/>
  <c r="R1688" i="11"/>
  <c r="N1688" i="11"/>
  <c r="P1688" i="11"/>
  <c r="O1688" i="11"/>
  <c r="Q1687" i="11"/>
  <c r="S1687" i="11"/>
  <c r="T1687" i="11"/>
  <c r="R1687" i="11"/>
  <c r="N1687" i="11"/>
  <c r="P1687" i="11"/>
  <c r="O1687" i="11"/>
  <c r="Q1686" i="11"/>
  <c r="S1686" i="11"/>
  <c r="T1686" i="11"/>
  <c r="R1686" i="11"/>
  <c r="N1686" i="11"/>
  <c r="P1686" i="11"/>
  <c r="O1686" i="11"/>
  <c r="Q1685" i="11"/>
  <c r="S1685" i="11"/>
  <c r="T1685" i="11"/>
  <c r="R1685" i="11"/>
  <c r="N1685" i="11"/>
  <c r="P1685" i="11"/>
  <c r="O1685" i="11"/>
  <c r="Q1684" i="11"/>
  <c r="S1684" i="11"/>
  <c r="T1684" i="11"/>
  <c r="R1684" i="11"/>
  <c r="N1684" i="11"/>
  <c r="P1684" i="11"/>
  <c r="O1684" i="11"/>
  <c r="Q1683" i="11"/>
  <c r="S1683" i="11"/>
  <c r="T1683" i="11"/>
  <c r="R1683" i="11"/>
  <c r="N1683" i="11"/>
  <c r="P1683" i="11"/>
  <c r="O1683" i="11"/>
  <c r="Q1682" i="11"/>
  <c r="S1682" i="11"/>
  <c r="T1682" i="11"/>
  <c r="R1682" i="11"/>
  <c r="N1682" i="11"/>
  <c r="P1682" i="11"/>
  <c r="O1682" i="11"/>
  <c r="Q1681" i="11"/>
  <c r="S1681" i="11"/>
  <c r="T1681" i="11"/>
  <c r="R1681" i="11"/>
  <c r="N1681" i="11"/>
  <c r="P1681" i="11"/>
  <c r="O1681" i="11"/>
  <c r="Q1680" i="11"/>
  <c r="S1680" i="11"/>
  <c r="T1680" i="11"/>
  <c r="R1680" i="11"/>
  <c r="N1680" i="11"/>
  <c r="P1680" i="11"/>
  <c r="O1680" i="11"/>
  <c r="Q1679" i="11"/>
  <c r="S1679" i="11"/>
  <c r="T1679" i="11"/>
  <c r="R1679" i="11"/>
  <c r="N1679" i="11"/>
  <c r="P1679" i="11"/>
  <c r="O1679" i="11"/>
  <c r="Q1678" i="11"/>
  <c r="S1678" i="11"/>
  <c r="T1678" i="11"/>
  <c r="R1678" i="11"/>
  <c r="N1678" i="11"/>
  <c r="P1678" i="11"/>
  <c r="O1678" i="11"/>
  <c r="Q1677" i="11"/>
  <c r="S1677" i="11"/>
  <c r="T1677" i="11"/>
  <c r="R1677" i="11"/>
  <c r="N1677" i="11"/>
  <c r="P1677" i="11"/>
  <c r="O1677" i="11"/>
  <c r="Q1676" i="11"/>
  <c r="S1676" i="11"/>
  <c r="T1676" i="11"/>
  <c r="R1676" i="11"/>
  <c r="N1676" i="11"/>
  <c r="P1676" i="11"/>
  <c r="O1676" i="11"/>
  <c r="Q1675" i="11"/>
  <c r="S1675" i="11"/>
  <c r="T1675" i="11"/>
  <c r="R1675" i="11"/>
  <c r="N1675" i="11"/>
  <c r="P1675" i="11"/>
  <c r="O1675" i="11"/>
  <c r="Q1674" i="11"/>
  <c r="S1674" i="11"/>
  <c r="T1674" i="11"/>
  <c r="R1674" i="11"/>
  <c r="N1674" i="11"/>
  <c r="P1674" i="11"/>
  <c r="O1674" i="11"/>
  <c r="Q1673" i="11"/>
  <c r="S1673" i="11"/>
  <c r="T1673" i="11"/>
  <c r="R1673" i="11"/>
  <c r="N1673" i="11"/>
  <c r="P1673" i="11"/>
  <c r="O1673" i="11"/>
  <c r="Q1672" i="11"/>
  <c r="S1672" i="11"/>
  <c r="T1672" i="11"/>
  <c r="R1672" i="11"/>
  <c r="N1672" i="11"/>
  <c r="P1672" i="11"/>
  <c r="O1672" i="11"/>
  <c r="Q1671" i="11"/>
  <c r="S1671" i="11"/>
  <c r="T1671" i="11"/>
  <c r="R1671" i="11"/>
  <c r="N1671" i="11"/>
  <c r="P1671" i="11"/>
  <c r="O1671" i="11"/>
  <c r="Q1670" i="11"/>
  <c r="S1670" i="11"/>
  <c r="T1670" i="11"/>
  <c r="R1670" i="11"/>
  <c r="N1670" i="11"/>
  <c r="P1670" i="11"/>
  <c r="O1670" i="11"/>
  <c r="Q1669" i="11"/>
  <c r="S1669" i="11"/>
  <c r="T1669" i="11"/>
  <c r="R1669" i="11"/>
  <c r="N1669" i="11"/>
  <c r="P1669" i="11"/>
  <c r="O1669" i="11"/>
  <c r="Q1668" i="11"/>
  <c r="S1668" i="11"/>
  <c r="T1668" i="11"/>
  <c r="R1668" i="11"/>
  <c r="N1668" i="11"/>
  <c r="P1668" i="11"/>
  <c r="O1668" i="11"/>
  <c r="Q1667" i="11"/>
  <c r="S1667" i="11"/>
  <c r="T1667" i="11"/>
  <c r="R1667" i="11"/>
  <c r="N1667" i="11"/>
  <c r="P1667" i="11"/>
  <c r="O1667" i="11"/>
  <c r="Q1666" i="11"/>
  <c r="S1666" i="11"/>
  <c r="T1666" i="11"/>
  <c r="R1666" i="11"/>
  <c r="N1666" i="11"/>
  <c r="P1666" i="11"/>
  <c r="O1666" i="11"/>
  <c r="Q1665" i="11"/>
  <c r="S1665" i="11"/>
  <c r="T1665" i="11"/>
  <c r="R1665" i="11"/>
  <c r="N1665" i="11"/>
  <c r="P1665" i="11"/>
  <c r="O1665" i="11"/>
  <c r="Q1664" i="11"/>
  <c r="S1664" i="11"/>
  <c r="T1664" i="11"/>
  <c r="R1664" i="11"/>
  <c r="N1664" i="11"/>
  <c r="P1664" i="11"/>
  <c r="O1664" i="11"/>
  <c r="Q1663" i="11"/>
  <c r="S1663" i="11"/>
  <c r="T1663" i="11"/>
  <c r="R1663" i="11"/>
  <c r="N1663" i="11"/>
  <c r="P1663" i="11"/>
  <c r="O1663" i="11"/>
  <c r="Q1662" i="11"/>
  <c r="S1662" i="11"/>
  <c r="T1662" i="11"/>
  <c r="R1662" i="11"/>
  <c r="N1662" i="11"/>
  <c r="P1662" i="11"/>
  <c r="O1662" i="11"/>
  <c r="Q1661" i="11"/>
  <c r="S1661" i="11"/>
  <c r="T1661" i="11"/>
  <c r="R1661" i="11"/>
  <c r="N1661" i="11"/>
  <c r="P1661" i="11"/>
  <c r="O1661" i="11"/>
  <c r="Q1660" i="11"/>
  <c r="S1660" i="11"/>
  <c r="T1660" i="11"/>
  <c r="R1660" i="11"/>
  <c r="N1660" i="11"/>
  <c r="P1660" i="11"/>
  <c r="O1660" i="11"/>
  <c r="Q1659" i="11"/>
  <c r="S1659" i="11"/>
  <c r="T1659" i="11"/>
  <c r="R1659" i="11"/>
  <c r="N1659" i="11"/>
  <c r="P1659" i="11"/>
  <c r="O1659" i="11"/>
  <c r="Q1658" i="11"/>
  <c r="S1658" i="11"/>
  <c r="T1658" i="11"/>
  <c r="R1658" i="11"/>
  <c r="N1658" i="11"/>
  <c r="P1658" i="11"/>
  <c r="O1658" i="11"/>
  <c r="Q1657" i="11"/>
  <c r="S1657" i="11"/>
  <c r="T1657" i="11"/>
  <c r="R1657" i="11"/>
  <c r="N1657" i="11"/>
  <c r="P1657" i="11"/>
  <c r="O1657" i="11"/>
  <c r="Q1656" i="11"/>
  <c r="S1656" i="11"/>
  <c r="T1656" i="11"/>
  <c r="R1656" i="11"/>
  <c r="N1656" i="11"/>
  <c r="P1656" i="11"/>
  <c r="O1656" i="11"/>
  <c r="Q1655" i="11"/>
  <c r="S1655" i="11"/>
  <c r="T1655" i="11"/>
  <c r="R1655" i="11"/>
  <c r="N1655" i="11"/>
  <c r="P1655" i="11"/>
  <c r="O1655" i="11"/>
  <c r="Q1654" i="11"/>
  <c r="S1654" i="11"/>
  <c r="T1654" i="11"/>
  <c r="R1654" i="11"/>
  <c r="N1654" i="11"/>
  <c r="P1654" i="11"/>
  <c r="O1654" i="11"/>
  <c r="Q1653" i="11"/>
  <c r="S1653" i="11"/>
  <c r="T1653" i="11"/>
  <c r="R1653" i="11"/>
  <c r="N1653" i="11"/>
  <c r="P1653" i="11"/>
  <c r="O1653" i="11"/>
  <c r="Q1652" i="11"/>
  <c r="S1652" i="11"/>
  <c r="T1652" i="11"/>
  <c r="R1652" i="11"/>
  <c r="N1652" i="11"/>
  <c r="P1652" i="11"/>
  <c r="O1652" i="11"/>
  <c r="Q1651" i="11"/>
  <c r="S1651" i="11"/>
  <c r="T1651" i="11"/>
  <c r="R1651" i="11"/>
  <c r="N1651" i="11"/>
  <c r="P1651" i="11"/>
  <c r="O1651" i="11"/>
  <c r="Q1650" i="11"/>
  <c r="S1650" i="11"/>
  <c r="T1650" i="11"/>
  <c r="R1650" i="11"/>
  <c r="N1650" i="11"/>
  <c r="P1650" i="11"/>
  <c r="O1650" i="11"/>
  <c r="Q1649" i="11"/>
  <c r="S1649" i="11"/>
  <c r="T1649" i="11"/>
  <c r="R1649" i="11"/>
  <c r="N1649" i="11"/>
  <c r="P1649" i="11"/>
  <c r="O1649" i="11"/>
  <c r="Q1648" i="11"/>
  <c r="S1648" i="11"/>
  <c r="T1648" i="11"/>
  <c r="R1648" i="11"/>
  <c r="N1648" i="11"/>
  <c r="P1648" i="11"/>
  <c r="O1648" i="11"/>
  <c r="Q1647" i="11"/>
  <c r="S1647" i="11"/>
  <c r="T1647" i="11"/>
  <c r="R1647" i="11"/>
  <c r="N1647" i="11"/>
  <c r="P1647" i="11"/>
  <c r="O1647" i="11"/>
  <c r="Q1646" i="11"/>
  <c r="S1646" i="11"/>
  <c r="T1646" i="11"/>
  <c r="R1646" i="11"/>
  <c r="N1646" i="11"/>
  <c r="P1646" i="11"/>
  <c r="O1646" i="11"/>
  <c r="Q1645" i="11"/>
  <c r="S1645" i="11"/>
  <c r="T1645" i="11"/>
  <c r="R1645" i="11"/>
  <c r="N1645" i="11"/>
  <c r="P1645" i="11"/>
  <c r="O1645" i="11"/>
  <c r="Q1644" i="11"/>
  <c r="S1644" i="11"/>
  <c r="T1644" i="11"/>
  <c r="R1644" i="11"/>
  <c r="N1644" i="11"/>
  <c r="P1644" i="11"/>
  <c r="O1644" i="11"/>
  <c r="Q1643" i="11"/>
  <c r="S1643" i="11"/>
  <c r="T1643" i="11"/>
  <c r="R1643" i="11"/>
  <c r="N1643" i="11"/>
  <c r="P1643" i="11"/>
  <c r="O1643" i="11"/>
  <c r="Q1642" i="11"/>
  <c r="S1642" i="11"/>
  <c r="T1642" i="11"/>
  <c r="R1642" i="11"/>
  <c r="N1642" i="11"/>
  <c r="P1642" i="11"/>
  <c r="O1642" i="11"/>
  <c r="Q1641" i="11"/>
  <c r="S1641" i="11"/>
  <c r="T1641" i="11"/>
  <c r="R1641" i="11"/>
  <c r="N1641" i="11"/>
  <c r="P1641" i="11"/>
  <c r="O1641" i="11"/>
  <c r="Q1640" i="11"/>
  <c r="S1640" i="11"/>
  <c r="T1640" i="11"/>
  <c r="R1640" i="11"/>
  <c r="N1640" i="11"/>
  <c r="P1640" i="11"/>
  <c r="O1640" i="11"/>
  <c r="Q1639" i="11"/>
  <c r="S1639" i="11"/>
  <c r="T1639" i="11"/>
  <c r="R1639" i="11"/>
  <c r="N1639" i="11"/>
  <c r="P1639" i="11"/>
  <c r="O1639" i="11"/>
  <c r="Q1638" i="11"/>
  <c r="S1638" i="11"/>
  <c r="T1638" i="11"/>
  <c r="R1638" i="11"/>
  <c r="N1638" i="11"/>
  <c r="P1638" i="11"/>
  <c r="O1638" i="11"/>
  <c r="Q1637" i="11"/>
  <c r="S1637" i="11"/>
  <c r="T1637" i="11"/>
  <c r="R1637" i="11"/>
  <c r="N1637" i="11"/>
  <c r="P1637" i="11"/>
  <c r="O1637" i="11"/>
  <c r="Q1636" i="11"/>
  <c r="S1636" i="11"/>
  <c r="T1636" i="11"/>
  <c r="R1636" i="11"/>
  <c r="N1636" i="11"/>
  <c r="P1636" i="11"/>
  <c r="O1636" i="11"/>
  <c r="Q1635" i="11"/>
  <c r="S1635" i="11"/>
  <c r="T1635" i="11"/>
  <c r="R1635" i="11"/>
  <c r="N1635" i="11"/>
  <c r="P1635" i="11"/>
  <c r="O1635" i="11"/>
  <c r="Q1634" i="11"/>
  <c r="S1634" i="11"/>
  <c r="T1634" i="11"/>
  <c r="R1634" i="11"/>
  <c r="N1634" i="11"/>
  <c r="P1634" i="11"/>
  <c r="O1634" i="11"/>
  <c r="Q1633" i="11"/>
  <c r="S1633" i="11"/>
  <c r="T1633" i="11"/>
  <c r="R1633" i="11"/>
  <c r="N1633" i="11"/>
  <c r="P1633" i="11"/>
  <c r="O1633" i="11"/>
  <c r="Q1632" i="11"/>
  <c r="S1632" i="11"/>
  <c r="T1632" i="11"/>
  <c r="R1632" i="11"/>
  <c r="N1632" i="11"/>
  <c r="P1632" i="11"/>
  <c r="O1632" i="11"/>
  <c r="Q1631" i="11"/>
  <c r="S1631" i="11"/>
  <c r="T1631" i="11"/>
  <c r="R1631" i="11"/>
  <c r="N1631" i="11"/>
  <c r="P1631" i="11"/>
  <c r="O1631" i="11"/>
  <c r="Q1630" i="11"/>
  <c r="S1630" i="11"/>
  <c r="T1630" i="11"/>
  <c r="R1630" i="11"/>
  <c r="N1630" i="11"/>
  <c r="P1630" i="11"/>
  <c r="O1630" i="11"/>
  <c r="Q1629" i="11"/>
  <c r="S1629" i="11"/>
  <c r="T1629" i="11"/>
  <c r="R1629" i="11"/>
  <c r="N1629" i="11"/>
  <c r="P1629" i="11"/>
  <c r="O1629" i="11"/>
  <c r="Q1628" i="11"/>
  <c r="S1628" i="11"/>
  <c r="T1628" i="11"/>
  <c r="R1628" i="11"/>
  <c r="N1628" i="11"/>
  <c r="P1628" i="11"/>
  <c r="O1628" i="11"/>
  <c r="Q1627" i="11"/>
  <c r="S1627" i="11"/>
  <c r="T1627" i="11"/>
  <c r="R1627" i="11"/>
  <c r="N1627" i="11"/>
  <c r="P1627" i="11"/>
  <c r="O1627" i="11"/>
  <c r="Q1626" i="11"/>
  <c r="S1626" i="11"/>
  <c r="T1626" i="11"/>
  <c r="R1626" i="11"/>
  <c r="N1626" i="11"/>
  <c r="P1626" i="11"/>
  <c r="O1626" i="11"/>
  <c r="Q1625" i="11"/>
  <c r="S1625" i="11"/>
  <c r="T1625" i="11"/>
  <c r="R1625" i="11"/>
  <c r="N1625" i="11"/>
  <c r="P1625" i="11"/>
  <c r="O1625" i="11"/>
  <c r="Q1624" i="11"/>
  <c r="S1624" i="11"/>
  <c r="T1624" i="11"/>
  <c r="R1624" i="11"/>
  <c r="N1624" i="11"/>
  <c r="P1624" i="11"/>
  <c r="O1624" i="11"/>
  <c r="Q1623" i="11"/>
  <c r="S1623" i="11"/>
  <c r="T1623" i="11"/>
  <c r="R1623" i="11"/>
  <c r="N1623" i="11"/>
  <c r="P1623" i="11"/>
  <c r="O1623" i="11"/>
  <c r="Q1622" i="11"/>
  <c r="S1622" i="11"/>
  <c r="T1622" i="11"/>
  <c r="R1622" i="11"/>
  <c r="N1622" i="11"/>
  <c r="P1622" i="11"/>
  <c r="O1622" i="11"/>
  <c r="Q1621" i="11"/>
  <c r="S1621" i="11"/>
  <c r="T1621" i="11"/>
  <c r="R1621" i="11"/>
  <c r="N1621" i="11"/>
  <c r="P1621" i="11"/>
  <c r="O1621" i="11"/>
  <c r="Q1620" i="11"/>
  <c r="S1620" i="11"/>
  <c r="T1620" i="11"/>
  <c r="R1620" i="11"/>
  <c r="N1620" i="11"/>
  <c r="P1620" i="11"/>
  <c r="O1620" i="11"/>
  <c r="Q1619" i="11"/>
  <c r="S1619" i="11"/>
  <c r="T1619" i="11"/>
  <c r="R1619" i="11"/>
  <c r="N1619" i="11"/>
  <c r="P1619" i="11"/>
  <c r="O1619" i="11"/>
  <c r="Q1618" i="11"/>
  <c r="S1618" i="11"/>
  <c r="T1618" i="11"/>
  <c r="R1618" i="11"/>
  <c r="N1618" i="11"/>
  <c r="P1618" i="11"/>
  <c r="O1618" i="11"/>
  <c r="Q1617" i="11"/>
  <c r="S1617" i="11"/>
  <c r="T1617" i="11"/>
  <c r="R1617" i="11"/>
  <c r="N1617" i="11"/>
  <c r="P1617" i="11"/>
  <c r="O1617" i="11"/>
  <c r="Q1616" i="11"/>
  <c r="S1616" i="11"/>
  <c r="T1616" i="11"/>
  <c r="R1616" i="11"/>
  <c r="N1616" i="11"/>
  <c r="P1616" i="11"/>
  <c r="O1616" i="11"/>
  <c r="Q1615" i="11"/>
  <c r="S1615" i="11"/>
  <c r="T1615" i="11"/>
  <c r="R1615" i="11"/>
  <c r="N1615" i="11"/>
  <c r="P1615" i="11"/>
  <c r="O1615" i="11"/>
  <c r="Q1614" i="11"/>
  <c r="S1614" i="11"/>
  <c r="T1614" i="11"/>
  <c r="R1614" i="11"/>
  <c r="N1614" i="11"/>
  <c r="P1614" i="11"/>
  <c r="O1614" i="11"/>
  <c r="Q1613" i="11"/>
  <c r="S1613" i="11"/>
  <c r="T1613" i="11"/>
  <c r="R1613" i="11"/>
  <c r="N1613" i="11"/>
  <c r="P1613" i="11"/>
  <c r="O1613" i="11"/>
  <c r="Q1612" i="11"/>
  <c r="S1612" i="11"/>
  <c r="T1612" i="11"/>
  <c r="R1612" i="11"/>
  <c r="N1612" i="11"/>
  <c r="P1612" i="11"/>
  <c r="O1612" i="11"/>
  <c r="Q1611" i="11"/>
  <c r="S1611" i="11"/>
  <c r="T1611" i="11"/>
  <c r="R1611" i="11"/>
  <c r="N1611" i="11"/>
  <c r="P1611" i="11"/>
  <c r="O1611" i="11"/>
  <c r="Q1610" i="11"/>
  <c r="S1610" i="11"/>
  <c r="T1610" i="11"/>
  <c r="R1610" i="11"/>
  <c r="N1610" i="11"/>
  <c r="P1610" i="11"/>
  <c r="O1610" i="11"/>
  <c r="Q1609" i="11"/>
  <c r="S1609" i="11"/>
  <c r="T1609" i="11"/>
  <c r="R1609" i="11"/>
  <c r="N1609" i="11"/>
  <c r="P1609" i="11"/>
  <c r="O1609" i="11"/>
  <c r="Q1608" i="11"/>
  <c r="S1608" i="11"/>
  <c r="T1608" i="11"/>
  <c r="R1608" i="11"/>
  <c r="N1608" i="11"/>
  <c r="P1608" i="11"/>
  <c r="O1608" i="11"/>
  <c r="Q1607" i="11"/>
  <c r="S1607" i="11"/>
  <c r="T1607" i="11"/>
  <c r="R1607" i="11"/>
  <c r="N1607" i="11"/>
  <c r="P1607" i="11"/>
  <c r="O1607" i="11"/>
  <c r="Q1606" i="11"/>
  <c r="S1606" i="11"/>
  <c r="T1606" i="11"/>
  <c r="R1606" i="11"/>
  <c r="N1606" i="11"/>
  <c r="P1606" i="11"/>
  <c r="O1606" i="11"/>
  <c r="Q1605" i="11"/>
  <c r="S1605" i="11"/>
  <c r="T1605" i="11"/>
  <c r="R1605" i="11"/>
  <c r="N1605" i="11"/>
  <c r="P1605" i="11"/>
  <c r="O1605" i="11"/>
  <c r="Q1604" i="11"/>
  <c r="S1604" i="11"/>
  <c r="T1604" i="11"/>
  <c r="R1604" i="11"/>
  <c r="N1604" i="11"/>
  <c r="P1604" i="11"/>
  <c r="O1604" i="11"/>
  <c r="Q1603" i="11"/>
  <c r="S1603" i="11"/>
  <c r="T1603" i="11"/>
  <c r="R1603" i="11"/>
  <c r="N1603" i="11"/>
  <c r="P1603" i="11"/>
  <c r="O1603" i="11"/>
  <c r="Q1602" i="11"/>
  <c r="S1602" i="11"/>
  <c r="T1602" i="11"/>
  <c r="R1602" i="11"/>
  <c r="N1602" i="11"/>
  <c r="P1602" i="11"/>
  <c r="O1602" i="11"/>
  <c r="Q1601" i="11"/>
  <c r="S1601" i="11"/>
  <c r="T1601" i="11"/>
  <c r="R1601" i="11"/>
  <c r="N1601" i="11"/>
  <c r="P1601" i="11"/>
  <c r="O1601" i="11"/>
  <c r="Q1600" i="11"/>
  <c r="S1600" i="11"/>
  <c r="T1600" i="11"/>
  <c r="R1600" i="11"/>
  <c r="N1600" i="11"/>
  <c r="P1600" i="11"/>
  <c r="O1600" i="11"/>
  <c r="Q1599" i="11"/>
  <c r="S1599" i="11"/>
  <c r="T1599" i="11"/>
  <c r="R1599" i="11"/>
  <c r="N1599" i="11"/>
  <c r="P1599" i="11"/>
  <c r="O1599" i="11"/>
  <c r="Q1598" i="11"/>
  <c r="S1598" i="11"/>
  <c r="T1598" i="11"/>
  <c r="R1598" i="11"/>
  <c r="N1598" i="11"/>
  <c r="P1598" i="11"/>
  <c r="O1598" i="11"/>
  <c r="Q1597" i="11"/>
  <c r="S1597" i="11"/>
  <c r="T1597" i="11"/>
  <c r="R1597" i="11"/>
  <c r="N1597" i="11"/>
  <c r="P1597" i="11"/>
  <c r="O1597" i="11"/>
  <c r="Q1596" i="11"/>
  <c r="S1596" i="11"/>
  <c r="T1596" i="11"/>
  <c r="R1596" i="11"/>
  <c r="N1596" i="11"/>
  <c r="P1596" i="11"/>
  <c r="O1596" i="11"/>
  <c r="Q1595" i="11"/>
  <c r="S1595" i="11"/>
  <c r="T1595" i="11"/>
  <c r="R1595" i="11"/>
  <c r="N1595" i="11"/>
  <c r="P1595" i="11"/>
  <c r="O1595" i="11"/>
  <c r="Q1594" i="11"/>
  <c r="S1594" i="11"/>
  <c r="T1594" i="11"/>
  <c r="R1594" i="11"/>
  <c r="N1594" i="11"/>
  <c r="P1594" i="11"/>
  <c r="O1594" i="11"/>
  <c r="Q1593" i="11"/>
  <c r="S1593" i="11"/>
  <c r="T1593" i="11"/>
  <c r="R1593" i="11"/>
  <c r="N1593" i="11"/>
  <c r="P1593" i="11"/>
  <c r="O1593" i="11"/>
  <c r="Q1592" i="11"/>
  <c r="S1592" i="11"/>
  <c r="T1592" i="11"/>
  <c r="R1592" i="11"/>
  <c r="N1592" i="11"/>
  <c r="P1592" i="11"/>
  <c r="O1592" i="11"/>
  <c r="Q1591" i="11"/>
  <c r="S1591" i="11"/>
  <c r="T1591" i="11"/>
  <c r="R1591" i="11"/>
  <c r="N1591" i="11"/>
  <c r="P1591" i="11"/>
  <c r="O1591" i="11"/>
  <c r="Q1590" i="11"/>
  <c r="S1590" i="11"/>
  <c r="T1590" i="11"/>
  <c r="R1590" i="11"/>
  <c r="N1590" i="11"/>
  <c r="P1590" i="11"/>
  <c r="O1590" i="11"/>
  <c r="Q1589" i="11"/>
  <c r="S1589" i="11"/>
  <c r="T1589" i="11"/>
  <c r="R1589" i="11"/>
  <c r="N1589" i="11"/>
  <c r="P1589" i="11"/>
  <c r="O1589" i="11"/>
  <c r="Q1588" i="11"/>
  <c r="S1588" i="11"/>
  <c r="T1588" i="11"/>
  <c r="R1588" i="11"/>
  <c r="N1588" i="11"/>
  <c r="P1588" i="11"/>
  <c r="O1588" i="11"/>
  <c r="Q1587" i="11"/>
  <c r="S1587" i="11"/>
  <c r="T1587" i="11"/>
  <c r="R1587" i="11"/>
  <c r="N1587" i="11"/>
  <c r="P1587" i="11"/>
  <c r="O1587" i="11"/>
  <c r="Q1586" i="11"/>
  <c r="S1586" i="11"/>
  <c r="T1586" i="11"/>
  <c r="R1586" i="11"/>
  <c r="N1586" i="11"/>
  <c r="P1586" i="11"/>
  <c r="O1586" i="11"/>
  <c r="Q1585" i="11"/>
  <c r="S1585" i="11"/>
  <c r="T1585" i="11"/>
  <c r="R1585" i="11"/>
  <c r="N1585" i="11"/>
  <c r="P1585" i="11"/>
  <c r="O1585" i="11"/>
  <c r="Q1584" i="11"/>
  <c r="S1584" i="11"/>
  <c r="T1584" i="11"/>
  <c r="R1584" i="11"/>
  <c r="N1584" i="11"/>
  <c r="P1584" i="11"/>
  <c r="O1584" i="11"/>
  <c r="Q1583" i="11"/>
  <c r="S1583" i="11"/>
  <c r="T1583" i="11"/>
  <c r="R1583" i="11"/>
  <c r="N1583" i="11"/>
  <c r="P1583" i="11"/>
  <c r="O1583" i="11"/>
  <c r="Q1582" i="11"/>
  <c r="S1582" i="11"/>
  <c r="T1582" i="11"/>
  <c r="R1582" i="11"/>
  <c r="N1582" i="11"/>
  <c r="P1582" i="11"/>
  <c r="O1582" i="11"/>
  <c r="Q1581" i="11"/>
  <c r="S1581" i="11"/>
  <c r="T1581" i="11"/>
  <c r="R1581" i="11"/>
  <c r="N1581" i="11"/>
  <c r="P1581" i="11"/>
  <c r="O1581" i="11"/>
  <c r="Q1580" i="11"/>
  <c r="S1580" i="11"/>
  <c r="T1580" i="11"/>
  <c r="R1580" i="11"/>
  <c r="N1580" i="11"/>
  <c r="P1580" i="11"/>
  <c r="O1580" i="11"/>
  <c r="Q1579" i="11"/>
  <c r="S1579" i="11"/>
  <c r="T1579" i="11"/>
  <c r="R1579" i="11"/>
  <c r="N1579" i="11"/>
  <c r="P1579" i="11"/>
  <c r="O1579" i="11"/>
  <c r="Q1578" i="11"/>
  <c r="S1578" i="11"/>
  <c r="T1578" i="11"/>
  <c r="R1578" i="11"/>
  <c r="N1578" i="11"/>
  <c r="P1578" i="11"/>
  <c r="O1578" i="11"/>
  <c r="Q1577" i="11"/>
  <c r="S1577" i="11"/>
  <c r="T1577" i="11"/>
  <c r="R1577" i="11"/>
  <c r="N1577" i="11"/>
  <c r="P1577" i="11"/>
  <c r="O1577" i="11"/>
  <c r="Q1576" i="11"/>
  <c r="S1576" i="11"/>
  <c r="T1576" i="11"/>
  <c r="R1576" i="11"/>
  <c r="N1576" i="11"/>
  <c r="P1576" i="11"/>
  <c r="O1576" i="11"/>
  <c r="Q1575" i="11"/>
  <c r="S1575" i="11"/>
  <c r="T1575" i="11"/>
  <c r="R1575" i="11"/>
  <c r="N1575" i="11"/>
  <c r="P1575" i="11"/>
  <c r="O1575" i="11"/>
  <c r="Q1574" i="11"/>
  <c r="S1574" i="11"/>
  <c r="T1574" i="11"/>
  <c r="R1574" i="11"/>
  <c r="N1574" i="11"/>
  <c r="P1574" i="11"/>
  <c r="O1574" i="11"/>
  <c r="Q1573" i="11"/>
  <c r="S1573" i="11"/>
  <c r="T1573" i="11"/>
  <c r="R1573" i="11"/>
  <c r="N1573" i="11"/>
  <c r="P1573" i="11"/>
  <c r="O1573" i="11"/>
  <c r="Q1572" i="11"/>
  <c r="S1572" i="11"/>
  <c r="T1572" i="11"/>
  <c r="R1572" i="11"/>
  <c r="N1572" i="11"/>
  <c r="P1572" i="11"/>
  <c r="O1572" i="11"/>
  <c r="Q1571" i="11"/>
  <c r="S1571" i="11"/>
  <c r="T1571" i="11"/>
  <c r="R1571" i="11"/>
  <c r="N1571" i="11"/>
  <c r="P1571" i="11"/>
  <c r="O1571" i="11"/>
  <c r="Q1570" i="11"/>
  <c r="S1570" i="11"/>
  <c r="T1570" i="11"/>
  <c r="R1570" i="11"/>
  <c r="N1570" i="11"/>
  <c r="P1570" i="11"/>
  <c r="O1570" i="11"/>
  <c r="Q1569" i="11"/>
  <c r="S1569" i="11"/>
  <c r="T1569" i="11"/>
  <c r="R1569" i="11"/>
  <c r="N1569" i="11"/>
  <c r="P1569" i="11"/>
  <c r="O1569" i="11"/>
  <c r="Q1568" i="11"/>
  <c r="S1568" i="11"/>
  <c r="T1568" i="11"/>
  <c r="R1568" i="11"/>
  <c r="N1568" i="11"/>
  <c r="P1568" i="11"/>
  <c r="O1568" i="11"/>
  <c r="Q1567" i="11"/>
  <c r="S1567" i="11"/>
  <c r="T1567" i="11"/>
  <c r="R1567" i="11"/>
  <c r="N1567" i="11"/>
  <c r="P1567" i="11"/>
  <c r="O1567" i="11"/>
  <c r="Q1566" i="11"/>
  <c r="S1566" i="11"/>
  <c r="T1566" i="11"/>
  <c r="R1566" i="11"/>
  <c r="N1566" i="11"/>
  <c r="P1566" i="11"/>
  <c r="O1566" i="11"/>
  <c r="Q1565" i="11"/>
  <c r="S1565" i="11"/>
  <c r="T1565" i="11"/>
  <c r="R1565" i="11"/>
  <c r="N1565" i="11"/>
  <c r="P1565" i="11"/>
  <c r="O1565" i="11"/>
  <c r="Q1564" i="11"/>
  <c r="S1564" i="11"/>
  <c r="T1564" i="11"/>
  <c r="R1564" i="11"/>
  <c r="N1564" i="11"/>
  <c r="P1564" i="11"/>
  <c r="O1564" i="11"/>
  <c r="Q1563" i="11"/>
  <c r="S1563" i="11"/>
  <c r="T1563" i="11"/>
  <c r="R1563" i="11"/>
  <c r="N1563" i="11"/>
  <c r="P1563" i="11"/>
  <c r="O1563" i="11"/>
  <c r="Q1562" i="11"/>
  <c r="S1562" i="11"/>
  <c r="T1562" i="11"/>
  <c r="R1562" i="11"/>
  <c r="N1562" i="11"/>
  <c r="P1562" i="11"/>
  <c r="O1562" i="11"/>
  <c r="Q1561" i="11"/>
  <c r="S1561" i="11"/>
  <c r="T1561" i="11"/>
  <c r="R1561" i="11"/>
  <c r="N1561" i="11"/>
  <c r="P1561" i="11"/>
  <c r="O1561" i="11"/>
  <c r="Q1560" i="11"/>
  <c r="S1560" i="11"/>
  <c r="T1560" i="11"/>
  <c r="R1560" i="11"/>
  <c r="N1560" i="11"/>
  <c r="P1560" i="11"/>
  <c r="O1560" i="11"/>
  <c r="Q1559" i="11"/>
  <c r="S1559" i="11"/>
  <c r="T1559" i="11"/>
  <c r="R1559" i="11"/>
  <c r="N1559" i="11"/>
  <c r="P1559" i="11"/>
  <c r="O1559" i="11"/>
  <c r="Q1558" i="11"/>
  <c r="S1558" i="11"/>
  <c r="T1558" i="11"/>
  <c r="R1558" i="11"/>
  <c r="N1558" i="11"/>
  <c r="P1558" i="11"/>
  <c r="O1558" i="11"/>
  <c r="Q1557" i="11"/>
  <c r="S1557" i="11"/>
  <c r="T1557" i="11"/>
  <c r="R1557" i="11"/>
  <c r="N1557" i="11"/>
  <c r="P1557" i="11"/>
  <c r="O1557" i="11"/>
  <c r="Q1556" i="11"/>
  <c r="S1556" i="11"/>
  <c r="T1556" i="11"/>
  <c r="R1556" i="11"/>
  <c r="N1556" i="11"/>
  <c r="P1556" i="11"/>
  <c r="O1556" i="11"/>
  <c r="Q1555" i="11"/>
  <c r="S1555" i="11"/>
  <c r="T1555" i="11"/>
  <c r="R1555" i="11"/>
  <c r="N1555" i="11"/>
  <c r="P1555" i="11"/>
  <c r="O1555" i="11"/>
  <c r="Q1554" i="11"/>
  <c r="S1554" i="11"/>
  <c r="T1554" i="11"/>
  <c r="R1554" i="11"/>
  <c r="N1554" i="11"/>
  <c r="P1554" i="11"/>
  <c r="O1554" i="11"/>
  <c r="Q1553" i="11"/>
  <c r="S1553" i="11"/>
  <c r="T1553" i="11"/>
  <c r="R1553" i="11"/>
  <c r="N1553" i="11"/>
  <c r="P1553" i="11"/>
  <c r="O1553" i="11"/>
  <c r="Q1552" i="11"/>
  <c r="S1552" i="11"/>
  <c r="T1552" i="11"/>
  <c r="R1552" i="11"/>
  <c r="N1552" i="11"/>
  <c r="P1552" i="11"/>
  <c r="O1552" i="11"/>
  <c r="Q1551" i="11"/>
  <c r="S1551" i="11"/>
  <c r="T1551" i="11"/>
  <c r="R1551" i="11"/>
  <c r="N1551" i="11"/>
  <c r="P1551" i="11"/>
  <c r="O1551" i="11"/>
  <c r="Q1550" i="11"/>
  <c r="S1550" i="11"/>
  <c r="T1550" i="11"/>
  <c r="R1550" i="11"/>
  <c r="N1550" i="11"/>
  <c r="P1550" i="11"/>
  <c r="O1550" i="11"/>
  <c r="Q1549" i="11"/>
  <c r="S1549" i="11"/>
  <c r="T1549" i="11"/>
  <c r="R1549" i="11"/>
  <c r="N1549" i="11"/>
  <c r="P1549" i="11"/>
  <c r="O1549" i="11"/>
  <c r="Q1548" i="11"/>
  <c r="S1548" i="11"/>
  <c r="T1548" i="11"/>
  <c r="R1548" i="11"/>
  <c r="N1548" i="11"/>
  <c r="P1548" i="11"/>
  <c r="O1548" i="11"/>
  <c r="Q1547" i="11"/>
  <c r="S1547" i="11"/>
  <c r="T1547" i="11"/>
  <c r="R1547" i="11"/>
  <c r="N1547" i="11"/>
  <c r="P1547" i="11"/>
  <c r="O1547" i="11"/>
  <c r="Q1546" i="11"/>
  <c r="S1546" i="11"/>
  <c r="T1546" i="11"/>
  <c r="R1546" i="11"/>
  <c r="N1546" i="11"/>
  <c r="P1546" i="11"/>
  <c r="O1546" i="11"/>
  <c r="Q1545" i="11"/>
  <c r="S1545" i="11"/>
  <c r="T1545" i="11"/>
  <c r="R1545" i="11"/>
  <c r="N1545" i="11"/>
  <c r="P1545" i="11"/>
  <c r="O1545" i="11"/>
  <c r="Q1544" i="11"/>
  <c r="S1544" i="11"/>
  <c r="T1544" i="11"/>
  <c r="R1544" i="11"/>
  <c r="N1544" i="11"/>
  <c r="P1544" i="11"/>
  <c r="O1544" i="11"/>
  <c r="Q1543" i="11"/>
  <c r="S1543" i="11"/>
  <c r="T1543" i="11"/>
  <c r="R1543" i="11"/>
  <c r="N1543" i="11"/>
  <c r="P1543" i="11"/>
  <c r="O1543" i="11"/>
  <c r="Q1542" i="11"/>
  <c r="S1542" i="11"/>
  <c r="T1542" i="11"/>
  <c r="R1542" i="11"/>
  <c r="N1542" i="11"/>
  <c r="P1542" i="11"/>
  <c r="O1542" i="11"/>
  <c r="Q1541" i="11"/>
  <c r="S1541" i="11"/>
  <c r="T1541" i="11"/>
  <c r="R1541" i="11"/>
  <c r="N1541" i="11"/>
  <c r="P1541" i="11"/>
  <c r="O1541" i="11"/>
  <c r="Q1540" i="11"/>
  <c r="S1540" i="11"/>
  <c r="T1540" i="11"/>
  <c r="R1540" i="11"/>
  <c r="N1540" i="11"/>
  <c r="P1540" i="11"/>
  <c r="O1540" i="11"/>
  <c r="Q1539" i="11"/>
  <c r="S1539" i="11"/>
  <c r="T1539" i="11"/>
  <c r="R1539" i="11"/>
  <c r="N1539" i="11"/>
  <c r="P1539" i="11"/>
  <c r="O1539" i="11"/>
  <c r="Q1538" i="11"/>
  <c r="S1538" i="11"/>
  <c r="T1538" i="11"/>
  <c r="R1538" i="11"/>
  <c r="N1538" i="11"/>
  <c r="P1538" i="11"/>
  <c r="O1538" i="11"/>
  <c r="Q1537" i="11"/>
  <c r="S1537" i="11"/>
  <c r="T1537" i="11"/>
  <c r="R1537" i="11"/>
  <c r="N1537" i="11"/>
  <c r="P1537" i="11"/>
  <c r="O1537" i="11"/>
  <c r="Q1536" i="11"/>
  <c r="S1536" i="11"/>
  <c r="T1536" i="11"/>
  <c r="R1536" i="11"/>
  <c r="N1536" i="11"/>
  <c r="P1536" i="11"/>
  <c r="O1536" i="11"/>
  <c r="Q1535" i="11"/>
  <c r="S1535" i="11"/>
  <c r="T1535" i="11"/>
  <c r="R1535" i="11"/>
  <c r="N1535" i="11"/>
  <c r="P1535" i="11"/>
  <c r="O1535" i="11"/>
  <c r="Q1534" i="11"/>
  <c r="S1534" i="11"/>
  <c r="T1534" i="11"/>
  <c r="R1534" i="11"/>
  <c r="N1534" i="11"/>
  <c r="P1534" i="11"/>
  <c r="O1534" i="11"/>
  <c r="Q1533" i="11"/>
  <c r="S1533" i="11"/>
  <c r="T1533" i="11"/>
  <c r="R1533" i="11"/>
  <c r="N1533" i="11"/>
  <c r="P1533" i="11"/>
  <c r="O1533" i="11"/>
  <c r="Q1532" i="11"/>
  <c r="S1532" i="11"/>
  <c r="T1532" i="11"/>
  <c r="R1532" i="11"/>
  <c r="N1532" i="11"/>
  <c r="P1532" i="11"/>
  <c r="O1532" i="11"/>
  <c r="Q1531" i="11"/>
  <c r="S1531" i="11"/>
  <c r="T1531" i="11"/>
  <c r="R1531" i="11"/>
  <c r="N1531" i="11"/>
  <c r="P1531" i="11"/>
  <c r="O1531" i="11"/>
  <c r="Q1530" i="11"/>
  <c r="S1530" i="11"/>
  <c r="T1530" i="11"/>
  <c r="R1530" i="11"/>
  <c r="N1530" i="11"/>
  <c r="P1530" i="11"/>
  <c r="O1530" i="11"/>
  <c r="Q1529" i="11"/>
  <c r="S1529" i="11"/>
  <c r="T1529" i="11"/>
  <c r="R1529" i="11"/>
  <c r="N1529" i="11"/>
  <c r="P1529" i="11"/>
  <c r="O1529" i="11"/>
  <c r="Q1528" i="11"/>
  <c r="S1528" i="11"/>
  <c r="T1528" i="11"/>
  <c r="R1528" i="11"/>
  <c r="N1528" i="11"/>
  <c r="P1528" i="11"/>
  <c r="O1528" i="11"/>
  <c r="Q1527" i="11"/>
  <c r="S1527" i="11"/>
  <c r="T1527" i="11"/>
  <c r="R1527" i="11"/>
  <c r="N1527" i="11"/>
  <c r="P1527" i="11"/>
  <c r="O1527" i="11"/>
  <c r="Q1526" i="11"/>
  <c r="S1526" i="11"/>
  <c r="T1526" i="11"/>
  <c r="R1526" i="11"/>
  <c r="N1526" i="11"/>
  <c r="P1526" i="11"/>
  <c r="O1526" i="11"/>
  <c r="Q1525" i="11"/>
  <c r="S1525" i="11"/>
  <c r="T1525" i="11"/>
  <c r="R1525" i="11"/>
  <c r="N1525" i="11"/>
  <c r="P1525" i="11"/>
  <c r="O1525" i="11"/>
  <c r="Q1524" i="11"/>
  <c r="S1524" i="11"/>
  <c r="T1524" i="11"/>
  <c r="R1524" i="11"/>
  <c r="N1524" i="11"/>
  <c r="P1524" i="11"/>
  <c r="O1524" i="11"/>
  <c r="Q1523" i="11"/>
  <c r="S1523" i="11"/>
  <c r="T1523" i="11"/>
  <c r="R1523" i="11"/>
  <c r="N1523" i="11"/>
  <c r="P1523" i="11"/>
  <c r="O1523" i="11"/>
  <c r="Q1522" i="11"/>
  <c r="S1522" i="11"/>
  <c r="T1522" i="11"/>
  <c r="R1522" i="11"/>
  <c r="N1522" i="11"/>
  <c r="P1522" i="11"/>
  <c r="O1522" i="11"/>
  <c r="Q1521" i="11"/>
  <c r="S1521" i="11"/>
  <c r="T1521" i="11"/>
  <c r="R1521" i="11"/>
  <c r="N1521" i="11"/>
  <c r="P1521" i="11"/>
  <c r="O1521" i="11"/>
  <c r="Q1520" i="11"/>
  <c r="S1520" i="11"/>
  <c r="T1520" i="11"/>
  <c r="R1520" i="11"/>
  <c r="N1520" i="11"/>
  <c r="P1520" i="11"/>
  <c r="O1520" i="11"/>
  <c r="Q1519" i="11"/>
  <c r="S1519" i="11"/>
  <c r="T1519" i="11"/>
  <c r="R1519" i="11"/>
  <c r="N1519" i="11"/>
  <c r="P1519" i="11"/>
  <c r="O1519" i="11"/>
  <c r="Q1518" i="11"/>
  <c r="S1518" i="11"/>
  <c r="T1518" i="11"/>
  <c r="R1518" i="11"/>
  <c r="N1518" i="11"/>
  <c r="P1518" i="11"/>
  <c r="O1518" i="11"/>
  <c r="Q1517" i="11"/>
  <c r="S1517" i="11"/>
  <c r="T1517" i="11"/>
  <c r="R1517" i="11"/>
  <c r="N1517" i="11"/>
  <c r="P1517" i="11"/>
  <c r="O1517" i="11"/>
  <c r="Q1516" i="11"/>
  <c r="S1516" i="11"/>
  <c r="T1516" i="11"/>
  <c r="R1516" i="11"/>
  <c r="N1516" i="11"/>
  <c r="P1516" i="11"/>
  <c r="O1516" i="11"/>
  <c r="Q1515" i="11"/>
  <c r="S1515" i="11"/>
  <c r="T1515" i="11"/>
  <c r="R1515" i="11"/>
  <c r="N1515" i="11"/>
  <c r="P1515" i="11"/>
  <c r="O1515" i="11"/>
  <c r="Q1514" i="11"/>
  <c r="S1514" i="11"/>
  <c r="T1514" i="11"/>
  <c r="R1514" i="11"/>
  <c r="N1514" i="11"/>
  <c r="P1514" i="11"/>
  <c r="O1514" i="11"/>
  <c r="Q1513" i="11"/>
  <c r="S1513" i="11"/>
  <c r="T1513" i="11"/>
  <c r="R1513" i="11"/>
  <c r="N1513" i="11"/>
  <c r="P1513" i="11"/>
  <c r="O1513" i="11"/>
  <c r="Q1512" i="11"/>
  <c r="S1512" i="11"/>
  <c r="T1512" i="11"/>
  <c r="R1512" i="11"/>
  <c r="N1512" i="11"/>
  <c r="P1512" i="11"/>
  <c r="O1512" i="11"/>
  <c r="Q1511" i="11"/>
  <c r="S1511" i="11"/>
  <c r="T1511" i="11"/>
  <c r="R1511" i="11"/>
  <c r="N1511" i="11"/>
  <c r="P1511" i="11"/>
  <c r="O1511" i="11"/>
  <c r="Q1510" i="11"/>
  <c r="S1510" i="11"/>
  <c r="T1510" i="11"/>
  <c r="R1510" i="11"/>
  <c r="N1510" i="11"/>
  <c r="P1510" i="11"/>
  <c r="O1510" i="11"/>
  <c r="Q1509" i="11"/>
  <c r="S1509" i="11"/>
  <c r="T1509" i="11"/>
  <c r="R1509" i="11"/>
  <c r="N1509" i="11"/>
  <c r="P1509" i="11"/>
  <c r="O1509" i="11"/>
  <c r="Q1508" i="11"/>
  <c r="S1508" i="11"/>
  <c r="T1508" i="11"/>
  <c r="R1508" i="11"/>
  <c r="N1508" i="11"/>
  <c r="P1508" i="11"/>
  <c r="O1508" i="11"/>
  <c r="Q1507" i="11"/>
  <c r="S1507" i="11"/>
  <c r="T1507" i="11"/>
  <c r="R1507" i="11"/>
  <c r="N1507" i="11"/>
  <c r="P1507" i="11"/>
  <c r="O1507" i="11"/>
  <c r="Q1506" i="11"/>
  <c r="S1506" i="11"/>
  <c r="T1506" i="11"/>
  <c r="R1506" i="11"/>
  <c r="N1506" i="11"/>
  <c r="P1506" i="11"/>
  <c r="O1506" i="11"/>
  <c r="Q1505" i="11"/>
  <c r="S1505" i="11"/>
  <c r="T1505" i="11"/>
  <c r="R1505" i="11"/>
  <c r="N1505" i="11"/>
  <c r="P1505" i="11"/>
  <c r="O1505" i="11"/>
  <c r="Q1504" i="11"/>
  <c r="S1504" i="11"/>
  <c r="T1504" i="11"/>
  <c r="R1504" i="11"/>
  <c r="N1504" i="11"/>
  <c r="P1504" i="11"/>
  <c r="O1504" i="11"/>
  <c r="Q1503" i="11"/>
  <c r="S1503" i="11"/>
  <c r="T1503" i="11"/>
  <c r="R1503" i="11"/>
  <c r="N1503" i="11"/>
  <c r="P1503" i="11"/>
  <c r="O1503" i="11"/>
  <c r="Q1502" i="11"/>
  <c r="S1502" i="11"/>
  <c r="T1502" i="11"/>
  <c r="R1502" i="11"/>
  <c r="N1502" i="11"/>
  <c r="P1502" i="11"/>
  <c r="O1502" i="11"/>
  <c r="Q1501" i="11"/>
  <c r="S1501" i="11"/>
  <c r="T1501" i="11"/>
  <c r="R1501" i="11"/>
  <c r="N1501" i="11"/>
  <c r="P1501" i="11"/>
  <c r="O1501" i="11"/>
  <c r="Q1500" i="11"/>
  <c r="S1500" i="11"/>
  <c r="T1500" i="11"/>
  <c r="R1500" i="11"/>
  <c r="N1500" i="11"/>
  <c r="P1500" i="11"/>
  <c r="O1500" i="11"/>
  <c r="Q1499" i="11"/>
  <c r="S1499" i="11"/>
  <c r="T1499" i="11"/>
  <c r="R1499" i="11"/>
  <c r="N1499" i="11"/>
  <c r="P1499" i="11"/>
  <c r="O1499" i="11"/>
  <c r="Q1498" i="11"/>
  <c r="S1498" i="11"/>
  <c r="T1498" i="11"/>
  <c r="R1498" i="11"/>
  <c r="N1498" i="11"/>
  <c r="P1498" i="11"/>
  <c r="O1498" i="11"/>
  <c r="Q1497" i="11"/>
  <c r="S1497" i="11"/>
  <c r="T1497" i="11"/>
  <c r="R1497" i="11"/>
  <c r="N1497" i="11"/>
  <c r="P1497" i="11"/>
  <c r="O1497" i="11"/>
  <c r="Q1496" i="11"/>
  <c r="S1496" i="11"/>
  <c r="T1496" i="11"/>
  <c r="R1496" i="11"/>
  <c r="N1496" i="11"/>
  <c r="P1496" i="11"/>
  <c r="O1496" i="11"/>
  <c r="Q1495" i="11"/>
  <c r="S1495" i="11"/>
  <c r="T1495" i="11"/>
  <c r="R1495" i="11"/>
  <c r="N1495" i="11"/>
  <c r="P1495" i="11"/>
  <c r="O1495" i="11"/>
  <c r="Q1494" i="11"/>
  <c r="S1494" i="11"/>
  <c r="T1494" i="11"/>
  <c r="R1494" i="11"/>
  <c r="N1494" i="11"/>
  <c r="P1494" i="11"/>
  <c r="O1494" i="11"/>
  <c r="Q1493" i="11"/>
  <c r="S1493" i="11"/>
  <c r="T1493" i="11"/>
  <c r="R1493" i="11"/>
  <c r="N1493" i="11"/>
  <c r="P1493" i="11"/>
  <c r="O1493" i="11"/>
  <c r="Q1492" i="11"/>
  <c r="S1492" i="11"/>
  <c r="T1492" i="11"/>
  <c r="R1492" i="11"/>
  <c r="N1492" i="11"/>
  <c r="P1492" i="11"/>
  <c r="O1492" i="11"/>
  <c r="Q1491" i="11"/>
  <c r="S1491" i="11"/>
  <c r="T1491" i="11"/>
  <c r="R1491" i="11"/>
  <c r="N1491" i="11"/>
  <c r="P1491" i="11"/>
  <c r="O1491" i="11"/>
  <c r="Q1490" i="11"/>
  <c r="S1490" i="11"/>
  <c r="T1490" i="11"/>
  <c r="R1490" i="11"/>
  <c r="N1490" i="11"/>
  <c r="P1490" i="11"/>
  <c r="O1490" i="11"/>
  <c r="Q1489" i="11"/>
  <c r="S1489" i="11"/>
  <c r="T1489" i="11"/>
  <c r="R1489" i="11"/>
  <c r="N1489" i="11"/>
  <c r="P1489" i="11"/>
  <c r="O1489" i="11"/>
  <c r="Q1488" i="11"/>
  <c r="S1488" i="11"/>
  <c r="T1488" i="11"/>
  <c r="R1488" i="11"/>
  <c r="N1488" i="11"/>
  <c r="P1488" i="11"/>
  <c r="O1488" i="11"/>
  <c r="Q1487" i="11"/>
  <c r="S1487" i="11"/>
  <c r="T1487" i="11"/>
  <c r="R1487" i="11"/>
  <c r="N1487" i="11"/>
  <c r="P1487" i="11"/>
  <c r="O1487" i="11"/>
  <c r="Q1486" i="11"/>
  <c r="S1486" i="11"/>
  <c r="T1486" i="11"/>
  <c r="R1486" i="11"/>
  <c r="N1486" i="11"/>
  <c r="P1486" i="11"/>
  <c r="O1486" i="11"/>
  <c r="Q1485" i="11"/>
  <c r="S1485" i="11"/>
  <c r="T1485" i="11"/>
  <c r="R1485" i="11"/>
  <c r="N1485" i="11"/>
  <c r="P1485" i="11"/>
  <c r="O1485" i="11"/>
  <c r="Q1484" i="11"/>
  <c r="S1484" i="11"/>
  <c r="T1484" i="11"/>
  <c r="R1484" i="11"/>
  <c r="N1484" i="11"/>
  <c r="P1484" i="11"/>
  <c r="O1484" i="11"/>
  <c r="Q1483" i="11"/>
  <c r="S1483" i="11"/>
  <c r="T1483" i="11"/>
  <c r="R1483" i="11"/>
  <c r="N1483" i="11"/>
  <c r="P1483" i="11"/>
  <c r="O1483" i="11"/>
  <c r="Q1482" i="11"/>
  <c r="S1482" i="11"/>
  <c r="T1482" i="11"/>
  <c r="R1482" i="11"/>
  <c r="N1482" i="11"/>
  <c r="P1482" i="11"/>
  <c r="O1482" i="11"/>
  <c r="Q1481" i="11"/>
  <c r="S1481" i="11"/>
  <c r="T1481" i="11"/>
  <c r="R1481" i="11"/>
  <c r="N1481" i="11"/>
  <c r="P1481" i="11"/>
  <c r="O1481" i="11"/>
  <c r="Q1480" i="11"/>
  <c r="S1480" i="11"/>
  <c r="T1480" i="11"/>
  <c r="R1480" i="11"/>
  <c r="N1480" i="11"/>
  <c r="P1480" i="11"/>
  <c r="O1480" i="11"/>
  <c r="Q1479" i="11"/>
  <c r="S1479" i="11"/>
  <c r="T1479" i="11"/>
  <c r="R1479" i="11"/>
  <c r="N1479" i="11"/>
  <c r="P1479" i="11"/>
  <c r="O1479" i="11"/>
  <c r="Q1478" i="11"/>
  <c r="S1478" i="11"/>
  <c r="T1478" i="11"/>
  <c r="R1478" i="11"/>
  <c r="N1478" i="11"/>
  <c r="P1478" i="11"/>
  <c r="O1478" i="11"/>
  <c r="Q1477" i="11"/>
  <c r="S1477" i="11"/>
  <c r="T1477" i="11"/>
  <c r="R1477" i="11"/>
  <c r="N1477" i="11"/>
  <c r="P1477" i="11"/>
  <c r="O1477" i="11"/>
  <c r="Q1476" i="11"/>
  <c r="S1476" i="11"/>
  <c r="T1476" i="11"/>
  <c r="R1476" i="11"/>
  <c r="N1476" i="11"/>
  <c r="P1476" i="11"/>
  <c r="O1476" i="11"/>
  <c r="Q1475" i="11"/>
  <c r="S1475" i="11"/>
  <c r="T1475" i="11"/>
  <c r="R1475" i="11"/>
  <c r="N1475" i="11"/>
  <c r="P1475" i="11"/>
  <c r="O1475" i="11"/>
  <c r="Q1474" i="11"/>
  <c r="S1474" i="11"/>
  <c r="T1474" i="11"/>
  <c r="R1474" i="11"/>
  <c r="N1474" i="11"/>
  <c r="P1474" i="11"/>
  <c r="O1474" i="11"/>
  <c r="Q1473" i="11"/>
  <c r="S1473" i="11"/>
  <c r="T1473" i="11"/>
  <c r="R1473" i="11"/>
  <c r="N1473" i="11"/>
  <c r="P1473" i="11"/>
  <c r="O1473" i="11"/>
  <c r="Q1472" i="11"/>
  <c r="S1472" i="11"/>
  <c r="T1472" i="11"/>
  <c r="R1472" i="11"/>
  <c r="N1472" i="11"/>
  <c r="P1472" i="11"/>
  <c r="O1472" i="11"/>
  <c r="Q1471" i="11"/>
  <c r="S1471" i="11"/>
  <c r="T1471" i="11"/>
  <c r="R1471" i="11"/>
  <c r="N1471" i="11"/>
  <c r="P1471" i="11"/>
  <c r="O1471" i="11"/>
  <c r="Q1470" i="11"/>
  <c r="S1470" i="11"/>
  <c r="T1470" i="11"/>
  <c r="R1470" i="11"/>
  <c r="N1470" i="11"/>
  <c r="P1470" i="11"/>
  <c r="O1470" i="11"/>
  <c r="Q1469" i="11"/>
  <c r="S1469" i="11"/>
  <c r="T1469" i="11"/>
  <c r="R1469" i="11"/>
  <c r="N1469" i="11"/>
  <c r="P1469" i="11"/>
  <c r="O1469" i="11"/>
  <c r="Q1468" i="11"/>
  <c r="S1468" i="11"/>
  <c r="T1468" i="11"/>
  <c r="R1468" i="11"/>
  <c r="N1468" i="11"/>
  <c r="P1468" i="11"/>
  <c r="O1468" i="11"/>
  <c r="Q1467" i="11"/>
  <c r="S1467" i="11"/>
  <c r="T1467" i="11"/>
  <c r="R1467" i="11"/>
  <c r="N1467" i="11"/>
  <c r="P1467" i="11"/>
  <c r="O1467" i="11"/>
  <c r="Q1466" i="11"/>
  <c r="S1466" i="11"/>
  <c r="T1466" i="11"/>
  <c r="R1466" i="11"/>
  <c r="N1466" i="11"/>
  <c r="P1466" i="11"/>
  <c r="O1466" i="11"/>
  <c r="Q1465" i="11"/>
  <c r="S1465" i="11"/>
  <c r="T1465" i="11"/>
  <c r="R1465" i="11"/>
  <c r="N1465" i="11"/>
  <c r="P1465" i="11"/>
  <c r="O1465" i="11"/>
  <c r="Q1464" i="11"/>
  <c r="S1464" i="11"/>
  <c r="T1464" i="11"/>
  <c r="R1464" i="11"/>
  <c r="N1464" i="11"/>
  <c r="P1464" i="11"/>
  <c r="O1464" i="11"/>
  <c r="Q1463" i="11"/>
  <c r="S1463" i="11"/>
  <c r="T1463" i="11"/>
  <c r="R1463" i="11"/>
  <c r="N1463" i="11"/>
  <c r="P1463" i="11"/>
  <c r="O1463" i="11"/>
  <c r="Q1462" i="11"/>
  <c r="S1462" i="11"/>
  <c r="T1462" i="11"/>
  <c r="R1462" i="11"/>
  <c r="N1462" i="11"/>
  <c r="P1462" i="11"/>
  <c r="O1462" i="11"/>
  <c r="Q1461" i="11"/>
  <c r="S1461" i="11"/>
  <c r="T1461" i="11"/>
  <c r="R1461" i="11"/>
  <c r="N1461" i="11"/>
  <c r="P1461" i="11"/>
  <c r="O1461" i="11"/>
  <c r="Q1460" i="11"/>
  <c r="S1460" i="11"/>
  <c r="T1460" i="11"/>
  <c r="R1460" i="11"/>
  <c r="N1460" i="11"/>
  <c r="P1460" i="11"/>
  <c r="O1460" i="11"/>
  <c r="Q1459" i="11"/>
  <c r="S1459" i="11"/>
  <c r="T1459" i="11"/>
  <c r="R1459" i="11"/>
  <c r="N1459" i="11"/>
  <c r="P1459" i="11"/>
  <c r="O1459" i="11"/>
  <c r="Q1458" i="11"/>
  <c r="S1458" i="11"/>
  <c r="T1458" i="11"/>
  <c r="R1458" i="11"/>
  <c r="N1458" i="11"/>
  <c r="P1458" i="11"/>
  <c r="O1458" i="11"/>
  <c r="Q1457" i="11"/>
  <c r="S1457" i="11"/>
  <c r="T1457" i="11"/>
  <c r="R1457" i="11"/>
  <c r="N1457" i="11"/>
  <c r="P1457" i="11"/>
  <c r="O1457" i="11"/>
  <c r="Q1456" i="11"/>
  <c r="S1456" i="11"/>
  <c r="T1456" i="11"/>
  <c r="R1456" i="11"/>
  <c r="N1456" i="11"/>
  <c r="P1456" i="11"/>
  <c r="O1456" i="11"/>
  <c r="Q1455" i="11"/>
  <c r="S1455" i="11"/>
  <c r="T1455" i="11"/>
  <c r="R1455" i="11"/>
  <c r="N1455" i="11"/>
  <c r="P1455" i="11"/>
  <c r="O1455" i="11"/>
  <c r="Q1454" i="11"/>
  <c r="S1454" i="11"/>
  <c r="T1454" i="11"/>
  <c r="R1454" i="11"/>
  <c r="N1454" i="11"/>
  <c r="P1454" i="11"/>
  <c r="O1454" i="11"/>
  <c r="Q1453" i="11"/>
  <c r="S1453" i="11"/>
  <c r="T1453" i="11"/>
  <c r="R1453" i="11"/>
  <c r="N1453" i="11"/>
  <c r="P1453" i="11"/>
  <c r="O1453" i="11"/>
  <c r="Q1452" i="11"/>
  <c r="S1452" i="11"/>
  <c r="T1452" i="11"/>
  <c r="R1452" i="11"/>
  <c r="N1452" i="11"/>
  <c r="P1452" i="11"/>
  <c r="O1452" i="11"/>
  <c r="Q1451" i="11"/>
  <c r="S1451" i="11"/>
  <c r="T1451" i="11"/>
  <c r="R1451" i="11"/>
  <c r="N1451" i="11"/>
  <c r="P1451" i="11"/>
  <c r="O1451" i="11"/>
  <c r="Q1450" i="11"/>
  <c r="S1450" i="11"/>
  <c r="T1450" i="11"/>
  <c r="R1450" i="11"/>
  <c r="N1450" i="11"/>
  <c r="P1450" i="11"/>
  <c r="O1450" i="11"/>
  <c r="Q1449" i="11"/>
  <c r="S1449" i="11"/>
  <c r="T1449" i="11"/>
  <c r="R1449" i="11"/>
  <c r="N1449" i="11"/>
  <c r="P1449" i="11"/>
  <c r="O1449" i="11"/>
  <c r="Q1448" i="11"/>
  <c r="S1448" i="11"/>
  <c r="T1448" i="11"/>
  <c r="R1448" i="11"/>
  <c r="N1448" i="11"/>
  <c r="P1448" i="11"/>
  <c r="O1448" i="11"/>
  <c r="Q1447" i="11"/>
  <c r="S1447" i="11"/>
  <c r="T1447" i="11"/>
  <c r="R1447" i="11"/>
  <c r="N1447" i="11"/>
  <c r="P1447" i="11"/>
  <c r="O1447" i="11"/>
  <c r="Q1446" i="11"/>
  <c r="S1446" i="11"/>
  <c r="T1446" i="11"/>
  <c r="R1446" i="11"/>
  <c r="N1446" i="11"/>
  <c r="P1446" i="11"/>
  <c r="O1446" i="11"/>
  <c r="Q1445" i="11"/>
  <c r="S1445" i="11"/>
  <c r="T1445" i="11"/>
  <c r="R1445" i="11"/>
  <c r="N1445" i="11"/>
  <c r="P1445" i="11"/>
  <c r="O1445" i="11"/>
  <c r="Q1444" i="11"/>
  <c r="S1444" i="11"/>
  <c r="T1444" i="11"/>
  <c r="R1444" i="11"/>
  <c r="N1444" i="11"/>
  <c r="P1444" i="11"/>
  <c r="O1444" i="11"/>
  <c r="Q1443" i="11"/>
  <c r="S1443" i="11"/>
  <c r="T1443" i="11"/>
  <c r="R1443" i="11"/>
  <c r="N1443" i="11"/>
  <c r="P1443" i="11"/>
  <c r="O1443" i="11"/>
  <c r="Q1442" i="11"/>
  <c r="S1442" i="11"/>
  <c r="T1442" i="11"/>
  <c r="R1442" i="11"/>
  <c r="N1442" i="11"/>
  <c r="P1442" i="11"/>
  <c r="O1442" i="11"/>
  <c r="Q1441" i="11"/>
  <c r="S1441" i="11"/>
  <c r="T1441" i="11"/>
  <c r="R1441" i="11"/>
  <c r="N1441" i="11"/>
  <c r="P1441" i="11"/>
  <c r="O1441" i="11"/>
  <c r="Q1440" i="11"/>
  <c r="S1440" i="11"/>
  <c r="T1440" i="11"/>
  <c r="R1440" i="11"/>
  <c r="N1440" i="11"/>
  <c r="P1440" i="11"/>
  <c r="O1440" i="11"/>
  <c r="Q1439" i="11"/>
  <c r="S1439" i="11"/>
  <c r="T1439" i="11"/>
  <c r="R1439" i="11"/>
  <c r="N1439" i="11"/>
  <c r="P1439" i="11"/>
  <c r="O1439" i="11"/>
  <c r="Q1438" i="11"/>
  <c r="S1438" i="11"/>
  <c r="T1438" i="11"/>
  <c r="R1438" i="11"/>
  <c r="N1438" i="11"/>
  <c r="P1438" i="11"/>
  <c r="O1438" i="11"/>
  <c r="Q1437" i="11"/>
  <c r="S1437" i="11"/>
  <c r="T1437" i="11"/>
  <c r="R1437" i="11"/>
  <c r="N1437" i="11"/>
  <c r="P1437" i="11"/>
  <c r="O1437" i="11"/>
  <c r="Q1436" i="11"/>
  <c r="S1436" i="11"/>
  <c r="T1436" i="11"/>
  <c r="R1436" i="11"/>
  <c r="N1436" i="11"/>
  <c r="P1436" i="11"/>
  <c r="O1436" i="11"/>
  <c r="Q1435" i="11"/>
  <c r="S1435" i="11"/>
  <c r="T1435" i="11"/>
  <c r="R1435" i="11"/>
  <c r="N1435" i="11"/>
  <c r="P1435" i="11"/>
  <c r="O1435" i="11"/>
  <c r="Q1434" i="11"/>
  <c r="S1434" i="11"/>
  <c r="T1434" i="11"/>
  <c r="R1434" i="11"/>
  <c r="N1434" i="11"/>
  <c r="P1434" i="11"/>
  <c r="O1434" i="11"/>
  <c r="Q1433" i="11"/>
  <c r="S1433" i="11"/>
  <c r="T1433" i="11"/>
  <c r="R1433" i="11"/>
  <c r="N1433" i="11"/>
  <c r="P1433" i="11"/>
  <c r="O1433" i="11"/>
  <c r="Q1432" i="11"/>
  <c r="S1432" i="11"/>
  <c r="T1432" i="11"/>
  <c r="R1432" i="11"/>
  <c r="N1432" i="11"/>
  <c r="P1432" i="11"/>
  <c r="O1432" i="11"/>
  <c r="Q1431" i="11"/>
  <c r="S1431" i="11"/>
  <c r="T1431" i="11"/>
  <c r="R1431" i="11"/>
  <c r="N1431" i="11"/>
  <c r="P1431" i="11"/>
  <c r="O1431" i="11"/>
  <c r="Q1430" i="11"/>
  <c r="S1430" i="11"/>
  <c r="T1430" i="11"/>
  <c r="R1430" i="11"/>
  <c r="N1430" i="11"/>
  <c r="P1430" i="11"/>
  <c r="O1430" i="11"/>
  <c r="Q1429" i="11"/>
  <c r="S1429" i="11"/>
  <c r="T1429" i="11"/>
  <c r="R1429" i="11"/>
  <c r="N1429" i="11"/>
  <c r="P1429" i="11"/>
  <c r="O1429" i="11"/>
  <c r="Q1428" i="11"/>
  <c r="S1428" i="11"/>
  <c r="T1428" i="11"/>
  <c r="R1428" i="11"/>
  <c r="N1428" i="11"/>
  <c r="P1428" i="11"/>
  <c r="O1428" i="11"/>
  <c r="Q1427" i="11"/>
  <c r="S1427" i="11"/>
  <c r="T1427" i="11"/>
  <c r="R1427" i="11"/>
  <c r="N1427" i="11"/>
  <c r="P1427" i="11"/>
  <c r="O1427" i="11"/>
  <c r="Q1426" i="11"/>
  <c r="S1426" i="11"/>
  <c r="T1426" i="11"/>
  <c r="R1426" i="11"/>
  <c r="N1426" i="11"/>
  <c r="P1426" i="11"/>
  <c r="O1426" i="11"/>
  <c r="Q1425" i="11"/>
  <c r="S1425" i="11"/>
  <c r="T1425" i="11"/>
  <c r="R1425" i="11"/>
  <c r="N1425" i="11"/>
  <c r="P1425" i="11"/>
  <c r="O1425" i="11"/>
  <c r="Q1424" i="11"/>
  <c r="S1424" i="11"/>
  <c r="T1424" i="11"/>
  <c r="R1424" i="11"/>
  <c r="N1424" i="11"/>
  <c r="P1424" i="11"/>
  <c r="O1424" i="11"/>
  <c r="Q1423" i="11"/>
  <c r="S1423" i="11"/>
  <c r="T1423" i="11"/>
  <c r="R1423" i="11"/>
  <c r="N1423" i="11"/>
  <c r="P1423" i="11"/>
  <c r="O1423" i="11"/>
  <c r="Q1422" i="11"/>
  <c r="S1422" i="11"/>
  <c r="T1422" i="11"/>
  <c r="R1422" i="11"/>
  <c r="N1422" i="11"/>
  <c r="P1422" i="11"/>
  <c r="O1422" i="11"/>
  <c r="Q1421" i="11"/>
  <c r="S1421" i="11"/>
  <c r="T1421" i="11"/>
  <c r="R1421" i="11"/>
  <c r="N1421" i="11"/>
  <c r="P1421" i="11"/>
  <c r="O1421" i="11"/>
  <c r="Q1420" i="11"/>
  <c r="S1420" i="11"/>
  <c r="T1420" i="11"/>
  <c r="R1420" i="11"/>
  <c r="N1420" i="11"/>
  <c r="P1420" i="11"/>
  <c r="O1420" i="11"/>
  <c r="Q1240" i="11"/>
  <c r="S1240" i="11"/>
  <c r="T1240" i="11"/>
  <c r="R1240" i="11"/>
  <c r="N1240" i="11"/>
  <c r="P1240" i="11"/>
  <c r="O1240" i="11"/>
  <c r="Q1175" i="11"/>
  <c r="S1175" i="11"/>
  <c r="T1175" i="11"/>
  <c r="R1175" i="11"/>
  <c r="N1175" i="11"/>
  <c r="P1175" i="11"/>
  <c r="O1175" i="11"/>
  <c r="Q1174" i="11"/>
  <c r="S1174" i="11"/>
  <c r="T1174" i="11"/>
  <c r="R1174" i="11"/>
  <c r="N1174" i="11"/>
  <c r="P1174" i="11"/>
  <c r="O1174" i="11"/>
  <c r="Q1167" i="11"/>
  <c r="S1167" i="11"/>
  <c r="T1167" i="11"/>
  <c r="R1167" i="11"/>
  <c r="N1167" i="11"/>
  <c r="P1167" i="11"/>
  <c r="O1167" i="11"/>
  <c r="Q1166" i="11"/>
  <c r="S1166" i="11"/>
  <c r="T1166" i="11"/>
  <c r="R1166" i="11"/>
  <c r="N1166" i="11"/>
  <c r="P1166" i="11"/>
  <c r="O1166" i="11"/>
  <c r="Q1082" i="11"/>
  <c r="S1082" i="11"/>
  <c r="T1082" i="11"/>
  <c r="R1082" i="11"/>
  <c r="N1082" i="11"/>
  <c r="P1082" i="11"/>
  <c r="O1082" i="11"/>
  <c r="Q1070" i="11"/>
  <c r="S1070" i="11"/>
  <c r="T1070" i="11"/>
  <c r="R1070" i="11"/>
  <c r="N1070" i="11"/>
  <c r="P1070" i="11"/>
  <c r="O1070" i="11"/>
  <c r="Q1069" i="11"/>
  <c r="S1069" i="11"/>
  <c r="T1069" i="11"/>
  <c r="R1069" i="11"/>
  <c r="N1069" i="11"/>
  <c r="P1069" i="11"/>
  <c r="O1069" i="11"/>
  <c r="Q1035" i="11"/>
  <c r="S1035" i="11"/>
  <c r="T1035" i="11"/>
  <c r="R1035" i="11"/>
  <c r="N1035" i="11"/>
  <c r="P1035" i="11"/>
  <c r="O1035" i="11"/>
  <c r="Q962" i="11"/>
  <c r="S962" i="11"/>
  <c r="T962" i="11"/>
  <c r="R962" i="11"/>
  <c r="N962" i="11"/>
  <c r="P962" i="11"/>
  <c r="O962" i="11"/>
  <c r="Q954" i="11"/>
  <c r="S954" i="11"/>
  <c r="T954" i="11"/>
  <c r="R954" i="11"/>
  <c r="N954" i="11"/>
  <c r="P954" i="11"/>
  <c r="O954" i="11"/>
  <c r="Q930" i="11"/>
  <c r="S930" i="11"/>
  <c r="T930" i="11"/>
  <c r="R930" i="11"/>
  <c r="N930" i="11"/>
  <c r="P930" i="11"/>
  <c r="O930" i="11"/>
  <c r="N881" i="11"/>
  <c r="Q881" i="11"/>
  <c r="S881" i="11"/>
  <c r="T881" i="11"/>
  <c r="R881" i="11"/>
  <c r="P881" i="11"/>
  <c r="O881" i="11"/>
  <c r="N865" i="11"/>
  <c r="Q865" i="11"/>
  <c r="S865" i="11"/>
  <c r="T865" i="11"/>
  <c r="R865" i="11"/>
  <c r="P865" i="11"/>
  <c r="O865" i="11"/>
  <c r="N852" i="11"/>
  <c r="Q852" i="11"/>
  <c r="S852" i="11"/>
  <c r="T852" i="11"/>
  <c r="R852" i="11"/>
  <c r="P852" i="11"/>
  <c r="O852" i="11"/>
  <c r="N851" i="11"/>
  <c r="Q851" i="11"/>
  <c r="S851" i="11"/>
  <c r="T851" i="11"/>
  <c r="R851" i="11"/>
  <c r="P851" i="11"/>
  <c r="O851" i="11"/>
  <c r="N847" i="11"/>
  <c r="Q847" i="11"/>
  <c r="S847" i="11"/>
  <c r="T847" i="11"/>
  <c r="R847" i="11"/>
  <c r="P847" i="11"/>
  <c r="O847" i="11"/>
  <c r="N817" i="11"/>
  <c r="Q817" i="11"/>
  <c r="S817" i="11"/>
  <c r="T817" i="11"/>
  <c r="R817" i="11"/>
  <c r="P817" i="11"/>
  <c r="O817" i="11"/>
  <c r="N816" i="11"/>
  <c r="Q816" i="11"/>
  <c r="S816" i="11"/>
  <c r="T816" i="11"/>
  <c r="R816" i="11"/>
  <c r="P816" i="11"/>
  <c r="O816" i="11"/>
  <c r="N815" i="11"/>
  <c r="Q815" i="11"/>
  <c r="S815" i="11"/>
  <c r="T815" i="11"/>
  <c r="R815" i="11"/>
  <c r="P815" i="11"/>
  <c r="O815" i="11"/>
  <c r="N756" i="11"/>
  <c r="Q756" i="11"/>
  <c r="S756" i="11"/>
  <c r="T756" i="11"/>
  <c r="R756" i="11"/>
  <c r="P756" i="11"/>
  <c r="O756" i="11"/>
  <c r="N745" i="11"/>
  <c r="Q745" i="11"/>
  <c r="S745" i="11"/>
  <c r="T745" i="11"/>
  <c r="R745" i="11"/>
  <c r="P745" i="11"/>
  <c r="O745" i="11"/>
  <c r="N744" i="11"/>
  <c r="Q744" i="11"/>
  <c r="S744" i="11"/>
  <c r="T744" i="11"/>
  <c r="R744" i="11"/>
  <c r="P744" i="11"/>
  <c r="O744" i="11"/>
  <c r="N735" i="11"/>
  <c r="Q735" i="11"/>
  <c r="S735" i="11"/>
  <c r="T735" i="11"/>
  <c r="R735" i="11"/>
  <c r="P735" i="11"/>
  <c r="O735" i="11"/>
  <c r="N728" i="11"/>
  <c r="Q728" i="11"/>
  <c r="S728" i="11"/>
  <c r="T728" i="11"/>
  <c r="R728" i="11"/>
  <c r="P728" i="11"/>
  <c r="O728" i="11"/>
  <c r="N674" i="11"/>
  <c r="Q674" i="11"/>
  <c r="S674" i="11"/>
  <c r="T674" i="11"/>
  <c r="R674" i="11"/>
  <c r="P674" i="11"/>
  <c r="O674" i="11"/>
  <c r="N673" i="11"/>
  <c r="Q673" i="11"/>
  <c r="S673" i="11"/>
  <c r="T673" i="11"/>
  <c r="R673" i="11"/>
  <c r="P673" i="11"/>
  <c r="O673" i="11"/>
  <c r="N666" i="11"/>
  <c r="Q666" i="11"/>
  <c r="S666" i="11"/>
  <c r="T666" i="11"/>
  <c r="R666" i="11"/>
  <c r="P666" i="11"/>
  <c r="O666" i="11"/>
  <c r="N553" i="11"/>
  <c r="Q553" i="11"/>
  <c r="S553" i="11"/>
  <c r="T553" i="11"/>
  <c r="R553" i="11"/>
  <c r="P553" i="11"/>
  <c r="O553" i="11"/>
  <c r="N540" i="11"/>
  <c r="Q540" i="11"/>
  <c r="S540" i="11"/>
  <c r="T540" i="11"/>
  <c r="R540" i="11"/>
  <c r="P540" i="11"/>
  <c r="O540" i="11"/>
  <c r="N407" i="11"/>
  <c r="Q407" i="11"/>
  <c r="S407" i="11"/>
  <c r="T407" i="11"/>
  <c r="R407" i="11"/>
  <c r="P407" i="11"/>
  <c r="O407" i="11"/>
  <c r="N406" i="11"/>
  <c r="Q406" i="11"/>
  <c r="S406" i="11"/>
  <c r="T406" i="11"/>
  <c r="R406" i="11"/>
  <c r="P406" i="11"/>
  <c r="O406" i="11"/>
  <c r="N326" i="11"/>
  <c r="Q326" i="11"/>
  <c r="S326" i="11"/>
  <c r="T326" i="11"/>
  <c r="R326" i="11"/>
  <c r="P326" i="11"/>
  <c r="O326" i="11"/>
  <c r="N325" i="11"/>
  <c r="Q325" i="11"/>
  <c r="S325" i="11"/>
  <c r="T325" i="11"/>
  <c r="R325" i="11"/>
  <c r="P325" i="11"/>
  <c r="O325" i="11"/>
  <c r="N317" i="11"/>
  <c r="Q317" i="11"/>
  <c r="S317" i="11"/>
  <c r="T317" i="11"/>
  <c r="R317" i="11"/>
  <c r="P317" i="11"/>
  <c r="O317" i="11"/>
  <c r="N286" i="11"/>
  <c r="Q286" i="11"/>
  <c r="S286" i="11"/>
  <c r="T286" i="11"/>
  <c r="R286" i="11"/>
  <c r="P286" i="11"/>
  <c r="O286" i="11"/>
  <c r="N285" i="11"/>
  <c r="Q285" i="11"/>
  <c r="S285" i="11"/>
  <c r="T285" i="11"/>
  <c r="R285" i="11"/>
  <c r="P285" i="11"/>
  <c r="O285" i="11"/>
  <c r="N273" i="11"/>
  <c r="Q273" i="11"/>
  <c r="S273" i="11"/>
  <c r="T273" i="11"/>
  <c r="R273" i="11"/>
  <c r="P273" i="11"/>
  <c r="O273" i="11"/>
  <c r="N272" i="11"/>
  <c r="Q272" i="11"/>
  <c r="S272" i="11"/>
  <c r="T272" i="11"/>
  <c r="R272" i="11"/>
  <c r="P272" i="11"/>
  <c r="O272" i="11"/>
  <c r="N244" i="11"/>
  <c r="Q244" i="11"/>
  <c r="S244" i="11"/>
  <c r="T244" i="11"/>
  <c r="R244" i="11"/>
  <c r="P244" i="11"/>
  <c r="O244" i="11"/>
  <c r="N234" i="11"/>
  <c r="Q234" i="11"/>
  <c r="S234" i="11"/>
  <c r="T234" i="11"/>
  <c r="R234" i="11"/>
  <c r="P234" i="11"/>
  <c r="O234" i="11"/>
  <c r="N188" i="11"/>
  <c r="Q188" i="11"/>
  <c r="S188" i="11"/>
  <c r="T188" i="11"/>
  <c r="R188" i="11"/>
  <c r="P188" i="11"/>
  <c r="O188" i="11"/>
  <c r="N131" i="11"/>
  <c r="Q131" i="11"/>
  <c r="S131" i="11"/>
  <c r="T131" i="11"/>
  <c r="R131" i="11"/>
  <c r="P131" i="11"/>
  <c r="O131" i="11"/>
  <c r="N106" i="11"/>
  <c r="Q106" i="11"/>
  <c r="S106" i="11"/>
  <c r="T106" i="11"/>
  <c r="R106" i="11"/>
  <c r="P106" i="11"/>
  <c r="O106" i="11"/>
  <c r="N683" i="11"/>
  <c r="Q683" i="11"/>
  <c r="S683" i="11"/>
  <c r="T683" i="11"/>
  <c r="R683" i="11"/>
  <c r="P683" i="11"/>
  <c r="O683" i="11"/>
  <c r="N1388" i="11"/>
  <c r="Q1388" i="11"/>
  <c r="S1388" i="11"/>
  <c r="T1388" i="11"/>
  <c r="R1388" i="11"/>
  <c r="P1388" i="11"/>
  <c r="O1388" i="11"/>
  <c r="N1235" i="11"/>
  <c r="Q1235" i="11"/>
  <c r="S1235" i="11"/>
  <c r="T1235" i="11"/>
  <c r="R1235" i="11"/>
  <c r="P1235" i="11"/>
  <c r="O1235" i="11"/>
  <c r="N203" i="11"/>
  <c r="Q203" i="11"/>
  <c r="S203" i="11"/>
  <c r="T203" i="11"/>
  <c r="R203" i="11"/>
  <c r="P203" i="11"/>
  <c r="O203" i="11"/>
  <c r="N339" i="11"/>
  <c r="Q339" i="11"/>
  <c r="S339" i="11"/>
  <c r="T339" i="11"/>
  <c r="R339" i="11"/>
  <c r="C2" i="14"/>
  <c r="C3" i="14"/>
  <c r="C4" i="14"/>
  <c r="C5" i="14"/>
  <c r="C6" i="14"/>
  <c r="C7" i="14"/>
  <c r="C8" i="14"/>
  <c r="C9" i="14"/>
  <c r="C11" i="14"/>
  <c r="C12" i="14"/>
  <c r="C155" i="14"/>
  <c r="C15" i="14"/>
  <c r="C16" i="14"/>
  <c r="C17" i="14"/>
  <c r="C18" i="14"/>
  <c r="C19" i="14"/>
  <c r="C20" i="14"/>
  <c r="C21" i="14"/>
  <c r="C22" i="14"/>
  <c r="C24" i="14"/>
  <c r="C25" i="14"/>
  <c r="C26" i="14"/>
  <c r="C27" i="14"/>
  <c r="C28" i="14"/>
  <c r="C29" i="14"/>
  <c r="C31" i="14"/>
  <c r="C32" i="14"/>
  <c r="C33" i="14"/>
  <c r="C36" i="14"/>
  <c r="C37" i="14"/>
  <c r="C38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66" i="14"/>
  <c r="C67" i="14"/>
  <c r="C69" i="14"/>
  <c r="C70" i="14"/>
  <c r="C72" i="14"/>
  <c r="C73" i="14"/>
  <c r="C74" i="14"/>
  <c r="C75" i="14"/>
  <c r="C76" i="14"/>
  <c r="C80" i="14"/>
  <c r="C81" i="14"/>
  <c r="C82" i="14"/>
  <c r="C83" i="14"/>
  <c r="C84" i="14"/>
  <c r="C85" i="14"/>
  <c r="C86" i="14"/>
  <c r="C87" i="14"/>
  <c r="C89" i="14"/>
  <c r="C90" i="14"/>
  <c r="C88" i="14"/>
  <c r="C93" i="14"/>
  <c r="C94" i="14"/>
  <c r="C95" i="14"/>
  <c r="C96" i="14"/>
  <c r="C97" i="14"/>
  <c r="C98" i="14"/>
  <c r="C99" i="14"/>
  <c r="C101" i="14"/>
  <c r="C100" i="14"/>
  <c r="C103" i="14"/>
  <c r="C105" i="14"/>
  <c r="C104" i="14"/>
  <c r="C106" i="14"/>
  <c r="C107" i="14"/>
  <c r="C108" i="14"/>
  <c r="C109" i="14"/>
  <c r="C110" i="14"/>
  <c r="C111" i="14"/>
  <c r="C112" i="14"/>
  <c r="C113" i="14"/>
  <c r="C114" i="14"/>
  <c r="C115" i="14"/>
  <c r="C116" i="14"/>
  <c r="C117" i="14"/>
  <c r="C119" i="14"/>
  <c r="C118" i="14"/>
  <c r="C120" i="14"/>
  <c r="C121" i="14"/>
  <c r="C122" i="14"/>
  <c r="C123" i="14"/>
  <c r="C124" i="14"/>
  <c r="C125" i="14"/>
  <c r="C126" i="14"/>
  <c r="C127" i="14"/>
  <c r="C128" i="14"/>
  <c r="C129" i="14"/>
  <c r="C130" i="14"/>
  <c r="C131" i="14"/>
  <c r="C132" i="14"/>
  <c r="C134" i="14"/>
  <c r="C136" i="14"/>
  <c r="C139" i="14"/>
  <c r="C140" i="14"/>
  <c r="C142" i="14"/>
  <c r="C143" i="14"/>
  <c r="C144" i="14"/>
  <c r="C145" i="14"/>
  <c r="C146" i="14"/>
  <c r="C147" i="14"/>
  <c r="C150" i="14"/>
  <c r="C148" i="14"/>
  <c r="C149" i="14"/>
  <c r="C152" i="14"/>
  <c r="C153" i="14"/>
  <c r="C154" i="14"/>
  <c r="C156" i="14"/>
  <c r="C158" i="14"/>
  <c r="C157" i="14"/>
  <c r="C160" i="14"/>
  <c r="C161" i="14"/>
  <c r="C162" i="14"/>
  <c r="C164" i="14"/>
  <c r="C167" i="14"/>
  <c r="C168" i="14"/>
  <c r="C169" i="14"/>
  <c r="C170" i="14"/>
  <c r="C172" i="14"/>
  <c r="C175" i="14"/>
  <c r="C176" i="14"/>
  <c r="C177" i="14"/>
  <c r="C178" i="14"/>
  <c r="C180" i="14"/>
  <c r="C186" i="14"/>
  <c r="C185" i="14"/>
  <c r="C187" i="14"/>
  <c r="C189" i="14"/>
  <c r="C190" i="14"/>
  <c r="C192" i="14"/>
  <c r="C193" i="14"/>
  <c r="C195" i="14"/>
  <c r="C196" i="14"/>
  <c r="C197" i="14"/>
  <c r="C199" i="14"/>
  <c r="C200" i="14"/>
  <c r="C202" i="14"/>
  <c r="C203" i="14"/>
  <c r="C204" i="14"/>
  <c r="C205" i="14"/>
  <c r="C207" i="14"/>
  <c r="C208" i="14"/>
  <c r="C209" i="14"/>
  <c r="C210" i="14"/>
  <c r="C211" i="14"/>
  <c r="C212" i="14"/>
  <c r="C213" i="14"/>
  <c r="C214" i="14"/>
  <c r="C216" i="14"/>
  <c r="C215" i="14"/>
  <c r="C217" i="14"/>
  <c r="C218" i="14"/>
  <c r="C219" i="14"/>
  <c r="C220" i="14"/>
  <c r="C223" i="14"/>
  <c r="C224" i="14"/>
  <c r="C225" i="14"/>
  <c r="C226" i="14"/>
  <c r="C227" i="14"/>
  <c r="C228" i="14"/>
  <c r="C229" i="14"/>
  <c r="C230" i="14"/>
  <c r="C231" i="14"/>
  <c r="C232" i="14"/>
  <c r="C234" i="14"/>
  <c r="C235" i="14"/>
  <c r="C236" i="14"/>
  <c r="C238" i="14"/>
  <c r="C237" i="14"/>
  <c r="C240" i="14"/>
  <c r="C241" i="14"/>
  <c r="C242" i="14"/>
  <c r="C243" i="14"/>
  <c r="C244" i="14"/>
  <c r="C245" i="14"/>
  <c r="C246" i="14"/>
  <c r="C247" i="14"/>
  <c r="C249" i="14"/>
  <c r="C248" i="14"/>
  <c r="C250" i="14"/>
  <c r="C251" i="14"/>
  <c r="C252" i="14"/>
  <c r="C253" i="14"/>
  <c r="C254" i="14"/>
  <c r="C255" i="14"/>
  <c r="C258" i="14"/>
  <c r="C257" i="14"/>
  <c r="C260" i="14"/>
  <c r="C261" i="14"/>
  <c r="C262" i="14"/>
  <c r="C263" i="14"/>
  <c r="C265" i="14"/>
  <c r="C266" i="14"/>
  <c r="C264" i="14"/>
  <c r="C267" i="14"/>
  <c r="C268" i="14"/>
  <c r="C269" i="14"/>
  <c r="C271" i="14"/>
  <c r="C272" i="14"/>
  <c r="C273" i="14"/>
  <c r="C276" i="14"/>
  <c r="C277" i="14"/>
  <c r="C278" i="14"/>
  <c r="C275" i="14"/>
  <c r="C279" i="14"/>
  <c r="C280" i="14"/>
  <c r="C281" i="14"/>
  <c r="C282" i="14"/>
  <c r="C233" i="14"/>
  <c r="C259" i="14"/>
  <c r="C174" i="14"/>
  <c r="C173" i="14"/>
  <c r="C171" i="14"/>
  <c r="C71" i="14"/>
  <c r="C10" i="14"/>
  <c r="C13" i="14"/>
  <c r="C14" i="14"/>
  <c r="C133" i="14"/>
  <c r="C165" i="14"/>
  <c r="C166" i="14"/>
  <c r="C183" i="14"/>
  <c r="C181" i="14"/>
  <c r="C184" i="14"/>
  <c r="C182" i="14"/>
  <c r="C222" i="14"/>
  <c r="C221" i="14"/>
  <c r="C179" i="14"/>
  <c r="C30" i="14"/>
  <c r="C77" i="14"/>
  <c r="C91" i="14"/>
  <c r="C92" i="14"/>
  <c r="C102" i="14"/>
  <c r="C79" i="14"/>
  <c r="C78" i="14"/>
  <c r="C138" i="14"/>
  <c r="C137" i="14"/>
  <c r="C198" i="14"/>
  <c r="C65" i="14"/>
  <c r="C201" i="14"/>
  <c r="C23" i="14"/>
  <c r="C188" i="14"/>
  <c r="C194" i="14"/>
  <c r="C151" i="14"/>
  <c r="C206" i="14"/>
  <c r="C68" i="14"/>
  <c r="C256" i="14"/>
  <c r="C39" i="14"/>
  <c r="C135" i="14"/>
  <c r="C239" i="14"/>
  <c r="C35" i="14"/>
  <c r="C159" i="14"/>
  <c r="C64" i="14"/>
  <c r="C163" i="14"/>
  <c r="C270" i="14"/>
  <c r="C274" i="14"/>
  <c r="C191" i="14"/>
  <c r="C141" i="14"/>
  <c r="C34" i="14"/>
  <c r="P339" i="11"/>
  <c r="O339" i="11"/>
  <c r="N129" i="11"/>
  <c r="Q129" i="11"/>
  <c r="S129" i="11"/>
  <c r="T129" i="11"/>
  <c r="R129" i="11"/>
  <c r="P129" i="11"/>
  <c r="O129" i="11"/>
  <c r="N971" i="11"/>
  <c r="Q971" i="11"/>
  <c r="S971" i="11"/>
  <c r="T971" i="11"/>
  <c r="R971" i="11"/>
  <c r="P971" i="11"/>
  <c r="O971" i="11"/>
  <c r="N781" i="11"/>
  <c r="Q781" i="11"/>
  <c r="S781" i="11"/>
  <c r="T781" i="11"/>
  <c r="R781" i="11"/>
  <c r="P781" i="11"/>
  <c r="O781" i="11"/>
  <c r="N765" i="11"/>
  <c r="Q765" i="11"/>
  <c r="S765" i="11"/>
  <c r="T765" i="11"/>
  <c r="R765" i="11"/>
  <c r="P765" i="11"/>
  <c r="O765" i="11"/>
  <c r="N768" i="11"/>
  <c r="Q768" i="11"/>
  <c r="S768" i="11"/>
  <c r="T768" i="11"/>
  <c r="R768" i="11"/>
  <c r="P768" i="11"/>
  <c r="O768" i="11"/>
  <c r="N1328" i="11"/>
  <c r="Q1328" i="11"/>
  <c r="S1328" i="11"/>
  <c r="T1328" i="11"/>
  <c r="R1328" i="11"/>
  <c r="P1328" i="11"/>
  <c r="O1328" i="11"/>
  <c r="N863" i="11"/>
  <c r="Q863" i="11"/>
  <c r="S863" i="11"/>
  <c r="T863" i="11"/>
  <c r="R863" i="11"/>
  <c r="P863" i="11"/>
  <c r="O863" i="11"/>
  <c r="N626" i="11"/>
  <c r="Q626" i="11"/>
  <c r="S626" i="11"/>
  <c r="T626" i="11"/>
  <c r="R626" i="11"/>
  <c r="P626" i="11"/>
  <c r="O626" i="11"/>
  <c r="N60" i="11"/>
  <c r="Q60" i="11"/>
  <c r="S60" i="11"/>
  <c r="T60" i="11"/>
  <c r="R60" i="11"/>
  <c r="P60" i="11"/>
  <c r="O60" i="11"/>
  <c r="N560" i="11"/>
  <c r="Q560" i="11"/>
  <c r="S560" i="11"/>
  <c r="T560" i="11"/>
  <c r="R560" i="11"/>
  <c r="P560" i="11"/>
  <c r="O560" i="11"/>
  <c r="N477" i="11"/>
  <c r="Q477" i="11"/>
  <c r="S477" i="11"/>
  <c r="T477" i="11"/>
  <c r="R477" i="11"/>
  <c r="P477" i="11"/>
  <c r="O477" i="11"/>
  <c r="N783" i="11"/>
  <c r="Q783" i="11"/>
  <c r="S783" i="11"/>
  <c r="T783" i="11"/>
  <c r="R783" i="11"/>
  <c r="P783" i="11"/>
  <c r="O783" i="11"/>
  <c r="N1134" i="11"/>
  <c r="Q1134" i="11"/>
  <c r="S1134" i="11"/>
  <c r="T1134" i="11"/>
  <c r="R1134" i="11"/>
  <c r="P1134" i="11"/>
  <c r="O1134" i="11"/>
  <c r="N940" i="11"/>
  <c r="Q940" i="11"/>
  <c r="S940" i="11"/>
  <c r="T940" i="11"/>
  <c r="R940" i="11"/>
  <c r="P940" i="11"/>
  <c r="O940" i="11"/>
  <c r="N132" i="11"/>
  <c r="Q132" i="11"/>
  <c r="S132" i="11"/>
  <c r="T132" i="11"/>
  <c r="R132" i="11"/>
  <c r="P132" i="11"/>
  <c r="O132" i="11"/>
  <c r="N844" i="11"/>
  <c r="Q844" i="11"/>
  <c r="S844" i="11"/>
  <c r="T844" i="11"/>
  <c r="R844" i="11"/>
  <c r="P844" i="11"/>
  <c r="O844" i="11"/>
  <c r="N28" i="11"/>
  <c r="Q28" i="11"/>
  <c r="S28" i="11"/>
  <c r="T28" i="11"/>
  <c r="R28" i="11"/>
  <c r="P28" i="11"/>
  <c r="O28" i="11"/>
  <c r="N400" i="11"/>
  <c r="Q400" i="11"/>
  <c r="S400" i="11"/>
  <c r="T400" i="11"/>
  <c r="R400" i="11"/>
  <c r="P400" i="11"/>
  <c r="O400" i="11"/>
  <c r="N102" i="11"/>
  <c r="Q102" i="11"/>
  <c r="S102" i="11"/>
  <c r="T102" i="11"/>
  <c r="R102" i="11"/>
  <c r="P102" i="11"/>
  <c r="O102" i="11"/>
  <c r="N438" i="11"/>
  <c r="Q438" i="11"/>
  <c r="S438" i="11"/>
  <c r="T438" i="11"/>
  <c r="R438" i="11"/>
  <c r="P438" i="11"/>
  <c r="O438" i="11"/>
  <c r="N537" i="11"/>
  <c r="Q537" i="11"/>
  <c r="S537" i="11"/>
  <c r="T537" i="11"/>
  <c r="R537" i="11"/>
  <c r="P537" i="11"/>
  <c r="O537" i="11"/>
  <c r="N824" i="11"/>
  <c r="Q824" i="11"/>
  <c r="S824" i="11"/>
  <c r="T824" i="11"/>
  <c r="R824" i="11"/>
  <c r="P824" i="11"/>
  <c r="O824" i="11"/>
  <c r="Q1190" i="11"/>
  <c r="S1190" i="11"/>
  <c r="T1190" i="11"/>
  <c r="R1190" i="11"/>
  <c r="N1190" i="11"/>
  <c r="P1190" i="11"/>
  <c r="O1190" i="11"/>
  <c r="N1115" i="11"/>
  <c r="Q1115" i="11"/>
  <c r="S1115" i="11"/>
  <c r="T1115" i="11"/>
  <c r="R1115" i="11"/>
  <c r="P1115" i="11"/>
  <c r="O1115" i="11"/>
  <c r="N1000" i="11"/>
  <c r="Q1000" i="11"/>
  <c r="S1000" i="11"/>
  <c r="T1000" i="11"/>
  <c r="R1000" i="11"/>
  <c r="P1000" i="11"/>
  <c r="O1000" i="11"/>
  <c r="N972" i="11"/>
  <c r="Q972" i="11"/>
  <c r="S972" i="11"/>
  <c r="T972" i="11"/>
  <c r="R972" i="11"/>
  <c r="P972" i="11"/>
  <c r="O972" i="11"/>
  <c r="N1104" i="11"/>
  <c r="Q1104" i="11"/>
  <c r="S1104" i="11"/>
  <c r="T1104" i="11"/>
  <c r="R1104" i="11"/>
  <c r="P1104" i="11"/>
  <c r="O1104" i="11"/>
  <c r="N1409" i="11"/>
  <c r="Q1409" i="11"/>
  <c r="S1409" i="11"/>
  <c r="T1409" i="11"/>
  <c r="R1409" i="11"/>
  <c r="P1409" i="11"/>
  <c r="O1409" i="11"/>
  <c r="N858" i="11"/>
  <c r="Q858" i="11"/>
  <c r="S858" i="11"/>
  <c r="T858" i="11"/>
  <c r="R858" i="11"/>
  <c r="P858" i="11"/>
  <c r="O858" i="11"/>
  <c r="N467" i="11"/>
  <c r="Q467" i="11"/>
  <c r="S467" i="11"/>
  <c r="T467" i="11"/>
  <c r="R467" i="11"/>
  <c r="P467" i="11"/>
  <c r="O467" i="11"/>
  <c r="N252" i="11"/>
  <c r="Q252" i="11"/>
  <c r="S252" i="11"/>
  <c r="T252" i="11"/>
  <c r="R252" i="11"/>
  <c r="P252" i="11"/>
  <c r="O252" i="11"/>
  <c r="N137" i="11"/>
  <c r="Q137" i="11"/>
  <c r="S137" i="11"/>
  <c r="T137" i="11"/>
  <c r="R137" i="11"/>
  <c r="P137" i="11"/>
  <c r="O137" i="11"/>
  <c r="N691" i="11"/>
  <c r="Q691" i="11"/>
  <c r="S691" i="11"/>
  <c r="T691" i="11"/>
  <c r="R691" i="11"/>
  <c r="P691" i="11"/>
  <c r="O691" i="11"/>
  <c r="N644" i="11"/>
  <c r="Q644" i="11"/>
  <c r="S644" i="11"/>
  <c r="T644" i="11"/>
  <c r="R644" i="11"/>
  <c r="P644" i="11"/>
  <c r="O644" i="11"/>
  <c r="Q1399" i="11"/>
  <c r="S1399" i="11"/>
  <c r="T1399" i="11"/>
  <c r="R1399" i="11"/>
  <c r="N1399" i="11"/>
  <c r="P1399" i="11"/>
  <c r="O1399" i="11"/>
  <c r="Q1242" i="11"/>
  <c r="S1242" i="11"/>
  <c r="T1242" i="11"/>
  <c r="R1242" i="11"/>
  <c r="N1242" i="11"/>
  <c r="P1242" i="11"/>
  <c r="O1242" i="11"/>
  <c r="N470" i="11"/>
  <c r="Q470" i="11"/>
  <c r="S470" i="11"/>
  <c r="T470" i="11"/>
  <c r="R470" i="11"/>
  <c r="P470" i="11"/>
  <c r="O470" i="11"/>
  <c r="N39" i="11"/>
  <c r="Q39" i="11"/>
  <c r="S39" i="11"/>
  <c r="T39" i="11"/>
  <c r="R39" i="11"/>
  <c r="P39" i="11"/>
  <c r="O39" i="11"/>
  <c r="N67" i="11"/>
  <c r="Q67" i="11"/>
  <c r="S67" i="11"/>
  <c r="T67" i="11"/>
  <c r="R67" i="11"/>
  <c r="P67" i="11"/>
  <c r="O67" i="11"/>
  <c r="N276" i="11"/>
  <c r="Q276" i="11"/>
  <c r="S276" i="11"/>
  <c r="T276" i="11"/>
  <c r="R276" i="11"/>
  <c r="P276" i="11"/>
  <c r="O276" i="11"/>
  <c r="Q1169" i="11"/>
  <c r="S1169" i="11"/>
  <c r="T1169" i="11"/>
  <c r="R1169" i="11"/>
  <c r="N1169" i="11"/>
  <c r="P1169" i="11"/>
  <c r="O1169" i="11"/>
  <c r="N421" i="11"/>
  <c r="Q421" i="11"/>
  <c r="S421" i="11"/>
  <c r="T421" i="11"/>
  <c r="R421" i="11"/>
  <c r="P421" i="11"/>
  <c r="O421" i="11"/>
  <c r="N760" i="11"/>
  <c r="Q760" i="11"/>
  <c r="S760" i="11"/>
  <c r="T760" i="11"/>
  <c r="R760" i="11"/>
  <c r="P760" i="11"/>
  <c r="O760" i="11"/>
  <c r="N764" i="11"/>
  <c r="Q764" i="11"/>
  <c r="S764" i="11"/>
  <c r="T764" i="11"/>
  <c r="R764" i="11"/>
  <c r="P764" i="11"/>
  <c r="O764" i="11"/>
  <c r="N17" i="11"/>
  <c r="Q17" i="11"/>
  <c r="S17" i="11"/>
  <c r="T17" i="11"/>
  <c r="R17" i="11"/>
  <c r="P17" i="11"/>
  <c r="O17" i="11"/>
  <c r="N1032" i="11"/>
  <c r="Q1032" i="11"/>
  <c r="S1032" i="11"/>
  <c r="T1032" i="11"/>
  <c r="R1032" i="11"/>
  <c r="P1032" i="11"/>
  <c r="O1032" i="11"/>
  <c r="N453" i="11"/>
  <c r="Q453" i="11"/>
  <c r="S453" i="11"/>
  <c r="T453" i="11"/>
  <c r="R453" i="11"/>
  <c r="P453" i="11"/>
  <c r="O453" i="11"/>
  <c r="N786" i="11"/>
  <c r="Q786" i="11"/>
  <c r="S786" i="11"/>
  <c r="T786" i="11"/>
  <c r="R786" i="11"/>
  <c r="P786" i="11"/>
  <c r="O786" i="11"/>
  <c r="N656" i="11"/>
  <c r="Q656" i="11"/>
  <c r="S656" i="11"/>
  <c r="T656" i="11"/>
  <c r="R656" i="11"/>
  <c r="P656" i="11"/>
  <c r="O656" i="11"/>
  <c r="Q1152" i="11"/>
  <c r="S1152" i="11"/>
  <c r="T1152" i="11"/>
  <c r="R1152" i="11"/>
  <c r="N1152" i="11"/>
  <c r="P1152" i="11"/>
  <c r="O1152" i="11"/>
  <c r="N437" i="11"/>
  <c r="Q437" i="11"/>
  <c r="S437" i="11"/>
  <c r="T437" i="11"/>
  <c r="R437" i="11"/>
  <c r="P437" i="11"/>
  <c r="O437" i="11"/>
  <c r="N1140" i="11"/>
  <c r="Q1140" i="11"/>
  <c r="S1140" i="11"/>
  <c r="T1140" i="11"/>
  <c r="R1140" i="11"/>
  <c r="P1140" i="11"/>
  <c r="O1140" i="11"/>
  <c r="N1227" i="11"/>
  <c r="Q1227" i="11"/>
  <c r="S1227" i="11"/>
  <c r="T1227" i="11"/>
  <c r="R1227" i="11"/>
  <c r="P1227" i="11"/>
  <c r="O1227" i="11"/>
  <c r="N1186" i="11"/>
  <c r="Q1186" i="11"/>
  <c r="S1186" i="11"/>
  <c r="T1186" i="11"/>
  <c r="R1186" i="11"/>
  <c r="P1186" i="11"/>
  <c r="O1186" i="11"/>
  <c r="N1003" i="11"/>
  <c r="Q1003" i="11"/>
  <c r="S1003" i="11"/>
  <c r="T1003" i="11"/>
  <c r="R1003" i="11"/>
  <c r="P1003" i="11"/>
  <c r="O1003" i="11"/>
  <c r="N919" i="11"/>
  <c r="Q919" i="11"/>
  <c r="S919" i="11"/>
  <c r="T919" i="11"/>
  <c r="R919" i="11"/>
  <c r="P919" i="11"/>
  <c r="O919" i="11"/>
  <c r="N221" i="11"/>
  <c r="Q221" i="11"/>
  <c r="S221" i="11"/>
  <c r="T221" i="11"/>
  <c r="R221" i="11"/>
  <c r="P221" i="11"/>
  <c r="O221" i="11"/>
  <c r="N1284" i="11"/>
  <c r="Q1284" i="11"/>
  <c r="S1284" i="11"/>
  <c r="T1284" i="11"/>
  <c r="R1284" i="11"/>
  <c r="P1284" i="11"/>
  <c r="O1284" i="11"/>
  <c r="N1039" i="11"/>
  <c r="Q1039" i="11"/>
  <c r="S1039" i="11"/>
  <c r="T1039" i="11"/>
  <c r="R1039" i="11"/>
  <c r="P1039" i="11"/>
  <c r="O1039" i="11"/>
  <c r="N53" i="11"/>
  <c r="Q53" i="11"/>
  <c r="S53" i="11"/>
  <c r="T53" i="11"/>
  <c r="R53" i="11"/>
  <c r="P53" i="11"/>
  <c r="O53" i="11"/>
  <c r="N172" i="11"/>
  <c r="Q172" i="11"/>
  <c r="S172" i="11"/>
  <c r="T172" i="11"/>
  <c r="R172" i="11"/>
  <c r="P172" i="11"/>
  <c r="O172" i="11"/>
  <c r="N154" i="11"/>
  <c r="Q154" i="11"/>
  <c r="S154" i="11"/>
  <c r="T154" i="11"/>
  <c r="R154" i="11"/>
  <c r="P154" i="11"/>
  <c r="O154" i="11"/>
  <c r="N1364" i="11"/>
  <c r="Q1364" i="11"/>
  <c r="S1364" i="11"/>
  <c r="T1364" i="11"/>
  <c r="R1364" i="11"/>
  <c r="P1364" i="11"/>
  <c r="O1364" i="11"/>
  <c r="N1378" i="11"/>
  <c r="Q1378" i="11"/>
  <c r="S1378" i="11"/>
  <c r="T1378" i="11"/>
  <c r="R1378" i="11"/>
  <c r="P1378" i="11"/>
  <c r="O1378" i="11"/>
  <c r="N600" i="11"/>
  <c r="Q600" i="11"/>
  <c r="S600" i="11"/>
  <c r="T600" i="11"/>
  <c r="R600" i="11"/>
  <c r="P600" i="11"/>
  <c r="O600" i="11"/>
  <c r="N77" i="11"/>
  <c r="Q77" i="11"/>
  <c r="S77" i="11"/>
  <c r="T77" i="11"/>
  <c r="R77" i="11"/>
  <c r="P77" i="11"/>
  <c r="O77" i="11"/>
  <c r="N48" i="11"/>
  <c r="Q48" i="11"/>
  <c r="S48" i="11"/>
  <c r="T48" i="11"/>
  <c r="R48" i="11"/>
  <c r="P48" i="11"/>
  <c r="O48" i="11"/>
  <c r="N856" i="11"/>
  <c r="Q856" i="11"/>
  <c r="S856" i="11"/>
  <c r="T856" i="11"/>
  <c r="R856" i="11"/>
  <c r="P856" i="11"/>
  <c r="O856" i="11"/>
  <c r="N1068" i="11"/>
  <c r="Q1068" i="11"/>
  <c r="S1068" i="11"/>
  <c r="T1068" i="11"/>
  <c r="R1068" i="11"/>
  <c r="P1068" i="11"/>
  <c r="O1068" i="11"/>
  <c r="N785" i="11"/>
  <c r="Q785" i="11"/>
  <c r="S785" i="11"/>
  <c r="T785" i="11"/>
  <c r="R785" i="11"/>
  <c r="P785" i="11"/>
  <c r="O785" i="11"/>
  <c r="N144" i="11"/>
  <c r="Q144" i="11"/>
  <c r="S144" i="11"/>
  <c r="T144" i="11"/>
  <c r="R144" i="11"/>
  <c r="P144" i="11"/>
  <c r="O144" i="11"/>
  <c r="N118" i="11"/>
  <c r="Q118" i="11"/>
  <c r="S118" i="11"/>
  <c r="T118" i="11"/>
  <c r="R118" i="11"/>
  <c r="P118" i="11"/>
  <c r="O118" i="11"/>
  <c r="N1333" i="11"/>
  <c r="Q1333" i="11"/>
  <c r="S1333" i="11"/>
  <c r="T1333" i="11"/>
  <c r="R1333" i="11"/>
  <c r="P1333" i="11"/>
  <c r="O1333" i="11"/>
  <c r="N841" i="11"/>
  <c r="Q841" i="11"/>
  <c r="S841" i="11"/>
  <c r="T841" i="11"/>
  <c r="R841" i="11"/>
  <c r="P841" i="11"/>
  <c r="O841" i="11"/>
  <c r="N848" i="11"/>
  <c r="Q848" i="11"/>
  <c r="S848" i="11"/>
  <c r="T848" i="11"/>
  <c r="R848" i="11"/>
  <c r="P848" i="11"/>
  <c r="O848" i="11"/>
  <c r="N103" i="11"/>
  <c r="Q103" i="11"/>
  <c r="S103" i="11"/>
  <c r="T103" i="11"/>
  <c r="R103" i="11"/>
  <c r="P103" i="11"/>
  <c r="O103" i="11"/>
  <c r="N378" i="11"/>
  <c r="Q378" i="11"/>
  <c r="S378" i="11"/>
  <c r="T378" i="11"/>
  <c r="R378" i="11"/>
  <c r="P378" i="11"/>
  <c r="O378" i="11"/>
  <c r="N1292" i="11"/>
  <c r="Q1292" i="11"/>
  <c r="S1292" i="11"/>
  <c r="T1292" i="11"/>
  <c r="R1292" i="11"/>
  <c r="P1292" i="11"/>
  <c r="O1292" i="11"/>
  <c r="N1118" i="11"/>
  <c r="Q1118" i="11"/>
  <c r="S1118" i="11"/>
  <c r="T1118" i="11"/>
  <c r="R1118" i="11"/>
  <c r="P1118" i="11"/>
  <c r="O1118" i="11"/>
  <c r="N872" i="11"/>
  <c r="Q872" i="11"/>
  <c r="S872" i="11"/>
  <c r="T872" i="11"/>
  <c r="R872" i="11"/>
  <c r="P872" i="11"/>
  <c r="O872" i="11"/>
  <c r="Q1214" i="11"/>
  <c r="S1214" i="11"/>
  <c r="T1214" i="11"/>
  <c r="R1214" i="11"/>
  <c r="N1214" i="11"/>
  <c r="P1214" i="11"/>
  <c r="O1214" i="11"/>
  <c r="N1229" i="11"/>
  <c r="Q1229" i="11"/>
  <c r="S1229" i="11"/>
  <c r="T1229" i="11"/>
  <c r="R1229" i="11"/>
  <c r="P1229" i="11"/>
  <c r="O1229" i="11"/>
  <c r="N1074" i="11"/>
  <c r="Q1074" i="11"/>
  <c r="S1074" i="11"/>
  <c r="T1074" i="11"/>
  <c r="R1074" i="11"/>
  <c r="P1074" i="11"/>
  <c r="O1074" i="11"/>
  <c r="N482" i="11"/>
  <c r="Q482" i="11"/>
  <c r="S482" i="11"/>
  <c r="T482" i="11"/>
  <c r="R482" i="11"/>
  <c r="P482" i="11"/>
  <c r="O482" i="11"/>
  <c r="N119" i="11"/>
  <c r="Q119" i="11"/>
  <c r="S119" i="11"/>
  <c r="T119" i="11"/>
  <c r="R119" i="11"/>
  <c r="P119" i="11"/>
  <c r="O119" i="11"/>
  <c r="N425" i="11"/>
  <c r="Q425" i="11"/>
  <c r="S425" i="11"/>
  <c r="T425" i="11"/>
  <c r="R425" i="11"/>
  <c r="P425" i="11"/>
  <c r="O425" i="11"/>
  <c r="N1196" i="11"/>
  <c r="Q1196" i="11"/>
  <c r="S1196" i="11"/>
  <c r="T1196" i="11"/>
  <c r="R1196" i="11"/>
  <c r="P1196" i="11"/>
  <c r="O1196" i="11"/>
  <c r="N695" i="11"/>
  <c r="Q695" i="11"/>
  <c r="S695" i="11"/>
  <c r="T695" i="11"/>
  <c r="R695" i="11"/>
  <c r="P695" i="11"/>
  <c r="O695" i="11"/>
  <c r="N1342" i="11"/>
  <c r="Q1342" i="11"/>
  <c r="S1342" i="11"/>
  <c r="T1342" i="11"/>
  <c r="R1342" i="11"/>
  <c r="P1342" i="11"/>
  <c r="O1342" i="11"/>
  <c r="N830" i="11"/>
  <c r="Q830" i="11"/>
  <c r="S830" i="11"/>
  <c r="T830" i="11"/>
  <c r="R830" i="11"/>
  <c r="P830" i="11"/>
  <c r="O830" i="11"/>
  <c r="N462" i="11"/>
  <c r="Q462" i="11"/>
  <c r="S462" i="11"/>
  <c r="T462" i="11"/>
  <c r="R462" i="11"/>
  <c r="P462" i="11"/>
  <c r="O462" i="11"/>
  <c r="N1149" i="11"/>
  <c r="Q1149" i="11"/>
  <c r="S1149" i="11"/>
  <c r="T1149" i="11"/>
  <c r="R1149" i="11"/>
  <c r="P1149" i="11"/>
  <c r="O1149" i="11"/>
  <c r="N838" i="11"/>
  <c r="Q838" i="11"/>
  <c r="S838" i="11"/>
  <c r="T838" i="11"/>
  <c r="R838" i="11"/>
  <c r="P838" i="11"/>
  <c r="O838" i="11"/>
  <c r="N1062" i="11"/>
  <c r="Q1062" i="11"/>
  <c r="S1062" i="11"/>
  <c r="T1062" i="11"/>
  <c r="R1062" i="11"/>
  <c r="P1062" i="11"/>
  <c r="O1062" i="11"/>
  <c r="Q1213" i="11"/>
  <c r="S1213" i="11"/>
  <c r="T1213" i="11"/>
  <c r="R1213" i="11"/>
  <c r="N1213" i="11"/>
  <c r="P1213" i="11"/>
  <c r="O1213" i="11"/>
  <c r="N20" i="11"/>
  <c r="Q20" i="11"/>
  <c r="S20" i="11"/>
  <c r="T20" i="11"/>
  <c r="R20" i="11"/>
  <c r="P20" i="11"/>
  <c r="O20" i="11"/>
  <c r="N370" i="11"/>
  <c r="Q370" i="11"/>
  <c r="S370" i="11"/>
  <c r="T370" i="11"/>
  <c r="R370" i="11"/>
  <c r="P370" i="11"/>
  <c r="O370" i="11"/>
  <c r="N890" i="11"/>
  <c r="Q890" i="11"/>
  <c r="S890" i="11"/>
  <c r="T890" i="11"/>
  <c r="R890" i="11"/>
  <c r="P890" i="11"/>
  <c r="O890" i="11"/>
  <c r="N662" i="11"/>
  <c r="Q662" i="11"/>
  <c r="S662" i="11"/>
  <c r="T662" i="11"/>
  <c r="R662" i="11"/>
  <c r="P662" i="11"/>
  <c r="O662" i="11"/>
  <c r="N1325" i="11"/>
  <c r="Q1325" i="11"/>
  <c r="S1325" i="11"/>
  <c r="T1325" i="11"/>
  <c r="R1325" i="11"/>
  <c r="P1325" i="11"/>
  <c r="O1325" i="11"/>
  <c r="N1060" i="11"/>
  <c r="Q1060" i="11"/>
  <c r="S1060" i="11"/>
  <c r="T1060" i="11"/>
  <c r="R1060" i="11"/>
  <c r="P1060" i="11"/>
  <c r="O1060" i="11"/>
  <c r="N985" i="11"/>
  <c r="Q985" i="11"/>
  <c r="S985" i="11"/>
  <c r="T985" i="11"/>
  <c r="R985" i="11"/>
  <c r="P985" i="11"/>
  <c r="O985" i="11"/>
  <c r="N1079" i="11"/>
  <c r="Q1079" i="11"/>
  <c r="S1079" i="11"/>
  <c r="T1079" i="11"/>
  <c r="R1079" i="11"/>
  <c r="P1079" i="11"/>
  <c r="O1079" i="11"/>
  <c r="Q1289" i="11"/>
  <c r="S1289" i="11"/>
  <c r="T1289" i="11"/>
  <c r="R1289" i="11"/>
  <c r="N1289" i="11"/>
  <c r="P1289" i="11"/>
  <c r="O1289" i="11"/>
  <c r="N1252" i="11"/>
  <c r="Q1252" i="11"/>
  <c r="S1252" i="11"/>
  <c r="T1252" i="11"/>
  <c r="R1252" i="11"/>
  <c r="P1252" i="11"/>
  <c r="O1252" i="11"/>
  <c r="N899" i="11"/>
  <c r="Q899" i="11"/>
  <c r="S899" i="11"/>
  <c r="T899" i="11"/>
  <c r="R899" i="11"/>
  <c r="P899" i="11"/>
  <c r="O899" i="11"/>
  <c r="N70" i="11"/>
  <c r="Q70" i="11"/>
  <c r="S70" i="11"/>
  <c r="T70" i="11"/>
  <c r="R70" i="11"/>
  <c r="P70" i="11"/>
  <c r="O70" i="11"/>
  <c r="N528" i="11"/>
  <c r="Q528" i="11"/>
  <c r="S528" i="11"/>
  <c r="T528" i="11"/>
  <c r="R528" i="11"/>
  <c r="P528" i="11"/>
  <c r="O528" i="11"/>
  <c r="N876" i="11"/>
  <c r="Q876" i="11"/>
  <c r="S876" i="11"/>
  <c r="T876" i="11"/>
  <c r="R876" i="11"/>
  <c r="P876" i="11"/>
  <c r="O876" i="11"/>
  <c r="N297" i="11"/>
  <c r="Q297" i="11"/>
  <c r="S297" i="11"/>
  <c r="T297" i="11"/>
  <c r="R297" i="11"/>
  <c r="P297" i="11"/>
  <c r="O297" i="11"/>
  <c r="N565" i="11"/>
  <c r="Q565" i="11"/>
  <c r="S565" i="11"/>
  <c r="T565" i="11"/>
  <c r="R565" i="11"/>
  <c r="P565" i="11"/>
  <c r="O565" i="11"/>
  <c r="N686" i="11"/>
  <c r="Q686" i="11"/>
  <c r="S686" i="11"/>
  <c r="T686" i="11"/>
  <c r="R686" i="11"/>
  <c r="P686" i="11"/>
  <c r="O686" i="11"/>
  <c r="N1291" i="11"/>
  <c r="Q1291" i="11"/>
  <c r="S1291" i="11"/>
  <c r="T1291" i="11"/>
  <c r="R1291" i="11"/>
  <c r="P1291" i="11"/>
  <c r="O1291" i="11"/>
  <c r="N1041" i="11"/>
  <c r="Q1041" i="11"/>
  <c r="S1041" i="11"/>
  <c r="T1041" i="11"/>
  <c r="R1041" i="11"/>
  <c r="P1041" i="11"/>
  <c r="O1041" i="11"/>
  <c r="N1223" i="11"/>
  <c r="Q1223" i="11"/>
  <c r="S1223" i="11"/>
  <c r="T1223" i="11"/>
  <c r="R1223" i="11"/>
  <c r="P1223" i="11"/>
  <c r="O1223" i="11"/>
  <c r="N557" i="11"/>
  <c r="Q557" i="11"/>
  <c r="S557" i="11"/>
  <c r="T557" i="11"/>
  <c r="R557" i="11"/>
  <c r="P557" i="11"/>
  <c r="O557" i="11"/>
  <c r="N864" i="11"/>
  <c r="Q864" i="11"/>
  <c r="S864" i="11"/>
  <c r="T864" i="11"/>
  <c r="R864" i="11"/>
  <c r="P864" i="11"/>
  <c r="O864" i="11"/>
  <c r="N803" i="11"/>
  <c r="Q803" i="11"/>
  <c r="S803" i="11"/>
  <c r="T803" i="11"/>
  <c r="R803" i="11"/>
  <c r="P803" i="11"/>
  <c r="O803" i="11"/>
  <c r="N1211" i="11"/>
  <c r="Q1211" i="11"/>
  <c r="S1211" i="11"/>
  <c r="T1211" i="11"/>
  <c r="R1211" i="11"/>
  <c r="P1211" i="11"/>
  <c r="O1211" i="11"/>
  <c r="N939" i="11"/>
  <c r="Q939" i="11"/>
  <c r="S939" i="11"/>
  <c r="T939" i="11"/>
  <c r="R939" i="11"/>
  <c r="P939" i="11"/>
  <c r="O939" i="11"/>
  <c r="N466" i="11"/>
  <c r="Q466" i="11"/>
  <c r="S466" i="11"/>
  <c r="T466" i="11"/>
  <c r="R466" i="11"/>
  <c r="P466" i="11"/>
  <c r="O466" i="11"/>
  <c r="N716" i="11"/>
  <c r="Q716" i="11"/>
  <c r="S716" i="11"/>
  <c r="T716" i="11"/>
  <c r="R716" i="11"/>
  <c r="P716" i="11"/>
  <c r="O716" i="11"/>
  <c r="N738" i="11"/>
  <c r="Q738" i="11"/>
  <c r="S738" i="11"/>
  <c r="T738" i="11"/>
  <c r="R738" i="11"/>
  <c r="P738" i="11"/>
  <c r="O738" i="11"/>
  <c r="N715" i="11"/>
  <c r="Q715" i="11"/>
  <c r="S715" i="11"/>
  <c r="T715" i="11"/>
  <c r="R715" i="11"/>
  <c r="P715" i="11"/>
  <c r="O715" i="11"/>
  <c r="N38" i="11"/>
  <c r="Q38" i="11"/>
  <c r="S38" i="11"/>
  <c r="T38" i="11"/>
  <c r="R38" i="11"/>
  <c r="P38" i="11"/>
  <c r="O38" i="11"/>
  <c r="N356" i="11"/>
  <c r="Q356" i="11"/>
  <c r="S356" i="11"/>
  <c r="T356" i="11"/>
  <c r="R356" i="11"/>
  <c r="P356" i="11"/>
  <c r="O356" i="11"/>
  <c r="N516" i="11"/>
  <c r="Q516" i="11"/>
  <c r="S516" i="11"/>
  <c r="T516" i="11"/>
  <c r="R516" i="11"/>
  <c r="P516" i="11"/>
  <c r="O516" i="11"/>
  <c r="Q1147" i="11"/>
  <c r="S1147" i="11"/>
  <c r="T1147" i="11"/>
  <c r="R1147" i="11"/>
  <c r="N1147" i="11"/>
  <c r="P1147" i="11"/>
  <c r="O1147" i="11"/>
  <c r="N181" i="11"/>
  <c r="Q181" i="11"/>
  <c r="S181" i="11"/>
  <c r="T181" i="11"/>
  <c r="R181" i="11"/>
  <c r="P181" i="11"/>
  <c r="O181" i="11"/>
  <c r="N397" i="11"/>
  <c r="Q397" i="11"/>
  <c r="S397" i="11"/>
  <c r="T397" i="11"/>
  <c r="R397" i="11"/>
  <c r="P397" i="11"/>
  <c r="O397" i="11"/>
  <c r="N346" i="11"/>
  <c r="Q346" i="11"/>
  <c r="S346" i="11"/>
  <c r="T346" i="11"/>
  <c r="R346" i="11"/>
  <c r="P346" i="11"/>
  <c r="O346" i="11"/>
  <c r="N1278" i="11"/>
  <c r="Q1278" i="11"/>
  <c r="S1278" i="11"/>
  <c r="T1278" i="11"/>
  <c r="R1278" i="11"/>
  <c r="P1278" i="11"/>
  <c r="O1278" i="11"/>
  <c r="N1036" i="11"/>
  <c r="Q1036" i="11"/>
  <c r="S1036" i="11"/>
  <c r="T1036" i="11"/>
  <c r="R1036" i="11"/>
  <c r="P1036" i="11"/>
  <c r="O1036" i="11"/>
  <c r="N1385" i="11"/>
  <c r="Q1385" i="11"/>
  <c r="S1385" i="11"/>
  <c r="T1385" i="11"/>
  <c r="R1385" i="11"/>
  <c r="P1385" i="11"/>
  <c r="O1385" i="11"/>
  <c r="N514" i="11"/>
  <c r="Q514" i="11"/>
  <c r="S514" i="11"/>
  <c r="T514" i="11"/>
  <c r="R514" i="11"/>
  <c r="P514" i="11"/>
  <c r="O514" i="11"/>
  <c r="N316" i="11"/>
  <c r="Q316" i="11"/>
  <c r="S316" i="11"/>
  <c r="T316" i="11"/>
  <c r="R316" i="11"/>
  <c r="P316" i="11"/>
  <c r="O316" i="11"/>
  <c r="Q1123" i="11"/>
  <c r="S1123" i="11"/>
  <c r="T1123" i="11"/>
  <c r="R1123" i="11"/>
  <c r="N1123" i="11"/>
  <c r="P1123" i="11"/>
  <c r="O1123" i="11"/>
  <c r="Q1083" i="11"/>
  <c r="S1083" i="11"/>
  <c r="T1083" i="11"/>
  <c r="R1083" i="11"/>
  <c r="N1083" i="11"/>
  <c r="P1083" i="11"/>
  <c r="O1083" i="11"/>
  <c r="N663" i="11"/>
  <c r="Q663" i="11"/>
  <c r="S663" i="11"/>
  <c r="T663" i="11"/>
  <c r="R663" i="11"/>
  <c r="P663" i="11"/>
  <c r="O663" i="11"/>
  <c r="N524" i="11"/>
  <c r="Q524" i="11"/>
  <c r="S524" i="11"/>
  <c r="T524" i="11"/>
  <c r="R524" i="11"/>
  <c r="P524" i="11"/>
  <c r="O524" i="11"/>
  <c r="N584" i="11"/>
  <c r="Q584" i="11"/>
  <c r="S584" i="11"/>
  <c r="T584" i="11"/>
  <c r="R584" i="11"/>
  <c r="P584" i="11"/>
  <c r="O584" i="11"/>
  <c r="N1014" i="11"/>
  <c r="Q1014" i="11"/>
  <c r="S1014" i="11"/>
  <c r="T1014" i="11"/>
  <c r="R1014" i="11"/>
  <c r="P1014" i="11"/>
  <c r="O1014" i="11"/>
  <c r="N619" i="11"/>
  <c r="Q619" i="11"/>
  <c r="S619" i="11"/>
  <c r="T619" i="11"/>
  <c r="R619" i="11"/>
  <c r="P619" i="11"/>
  <c r="O619" i="11"/>
  <c r="N1040" i="11"/>
  <c r="Q1040" i="11"/>
  <c r="S1040" i="11"/>
  <c r="T1040" i="11"/>
  <c r="R1040" i="11"/>
  <c r="P1040" i="11"/>
  <c r="O1040" i="11"/>
  <c r="N896" i="11"/>
  <c r="Q896" i="11"/>
  <c r="S896" i="11"/>
  <c r="T896" i="11"/>
  <c r="R896" i="11"/>
  <c r="P896" i="11"/>
  <c r="O896" i="11"/>
  <c r="N740" i="11"/>
  <c r="Q740" i="11"/>
  <c r="S740" i="11"/>
  <c r="T740" i="11"/>
  <c r="R740" i="11"/>
  <c r="P740" i="11"/>
  <c r="O740" i="11"/>
  <c r="N1373" i="11"/>
  <c r="Q1373" i="11"/>
  <c r="S1373" i="11"/>
  <c r="T1373" i="11"/>
  <c r="R1373" i="11"/>
  <c r="P1373" i="11"/>
  <c r="O1373" i="11"/>
  <c r="N831" i="11"/>
  <c r="Q831" i="11"/>
  <c r="S831" i="11"/>
  <c r="T831" i="11"/>
  <c r="R831" i="11"/>
  <c r="P831" i="11"/>
  <c r="O831" i="11"/>
  <c r="N1380" i="11"/>
  <c r="Q1380" i="11"/>
  <c r="S1380" i="11"/>
  <c r="T1380" i="11"/>
  <c r="R1380" i="11"/>
  <c r="P1380" i="11"/>
  <c r="O1380" i="11"/>
  <c r="N114" i="11"/>
  <c r="Q114" i="11"/>
  <c r="S114" i="11"/>
  <c r="T114" i="11"/>
  <c r="R114" i="11"/>
  <c r="P114" i="11"/>
  <c r="O114" i="11"/>
  <c r="N109" i="11"/>
  <c r="Q109" i="11"/>
  <c r="S109" i="11"/>
  <c r="T109" i="11"/>
  <c r="R109" i="11"/>
  <c r="P109" i="11"/>
  <c r="O109" i="11"/>
  <c r="N667" i="11"/>
  <c r="Q667" i="11"/>
  <c r="S667" i="11"/>
  <c r="T667" i="11"/>
  <c r="R667" i="11"/>
  <c r="P667" i="11"/>
  <c r="O667" i="11"/>
  <c r="N380" i="11"/>
  <c r="Q380" i="11"/>
  <c r="S380" i="11"/>
  <c r="T380" i="11"/>
  <c r="R380" i="11"/>
  <c r="P380" i="11"/>
  <c r="O380" i="11"/>
  <c r="N16" i="11"/>
  <c r="Q16" i="11"/>
  <c r="S16" i="11"/>
  <c r="T16" i="11"/>
  <c r="R16" i="11"/>
  <c r="P16" i="11"/>
  <c r="O16" i="11"/>
  <c r="N1296" i="11"/>
  <c r="Q1296" i="11"/>
  <c r="S1296" i="11"/>
  <c r="T1296" i="11"/>
  <c r="R1296" i="11"/>
  <c r="P1296" i="11"/>
  <c r="O1296" i="11"/>
  <c r="N391" i="11"/>
  <c r="Q391" i="11"/>
  <c r="S391" i="11"/>
  <c r="T391" i="11"/>
  <c r="R391" i="11"/>
  <c r="P391" i="11"/>
  <c r="O391" i="11"/>
  <c r="N37" i="11"/>
  <c r="Q37" i="11"/>
  <c r="S37" i="11"/>
  <c r="T37" i="11"/>
  <c r="R37" i="11"/>
  <c r="P37" i="11"/>
  <c r="O37" i="11"/>
  <c r="N596" i="11"/>
  <c r="Q596" i="11"/>
  <c r="S596" i="11"/>
  <c r="T596" i="11"/>
  <c r="R596" i="11"/>
  <c r="P596" i="11"/>
  <c r="O596" i="11"/>
  <c r="N845" i="11"/>
  <c r="Q845" i="11"/>
  <c r="S845" i="11"/>
  <c r="T845" i="11"/>
  <c r="R845" i="11"/>
  <c r="P845" i="11"/>
  <c r="O845" i="11"/>
  <c r="N1369" i="11"/>
  <c r="Q1369" i="11"/>
  <c r="S1369" i="11"/>
  <c r="T1369" i="11"/>
  <c r="R1369" i="11"/>
  <c r="P1369" i="11"/>
  <c r="O1369" i="11"/>
  <c r="N1329" i="11"/>
  <c r="Q1329" i="11"/>
  <c r="S1329" i="11"/>
  <c r="T1329" i="11"/>
  <c r="R1329" i="11"/>
  <c r="P1329" i="11"/>
  <c r="O1329" i="11"/>
  <c r="N377" i="11"/>
  <c r="Q377" i="11"/>
  <c r="S377" i="11"/>
  <c r="T377" i="11"/>
  <c r="R377" i="11"/>
  <c r="P377" i="11"/>
  <c r="O377" i="11"/>
  <c r="N107" i="11"/>
  <c r="Q107" i="11"/>
  <c r="S107" i="11"/>
  <c r="T107" i="11"/>
  <c r="R107" i="11"/>
  <c r="P107" i="11"/>
  <c r="O107" i="11"/>
  <c r="N1251" i="11"/>
  <c r="Q1251" i="11"/>
  <c r="S1251" i="11"/>
  <c r="T1251" i="11"/>
  <c r="R1251" i="11"/>
  <c r="P1251" i="11"/>
  <c r="O1251" i="11"/>
  <c r="N543" i="11"/>
  <c r="Q543" i="11"/>
  <c r="S543" i="11"/>
  <c r="T543" i="11"/>
  <c r="R543" i="11"/>
  <c r="P543" i="11"/>
  <c r="O543" i="11"/>
  <c r="N929" i="11"/>
  <c r="Q929" i="11"/>
  <c r="S929" i="11"/>
  <c r="T929" i="11"/>
  <c r="R929" i="11"/>
  <c r="P929" i="11"/>
  <c r="O929" i="11"/>
  <c r="N313" i="11"/>
  <c r="Q313" i="11"/>
  <c r="S313" i="11"/>
  <c r="T313" i="11"/>
  <c r="R313" i="11"/>
  <c r="P313" i="11"/>
  <c r="O313" i="11"/>
  <c r="N1319" i="11"/>
  <c r="Q1319" i="11"/>
  <c r="S1319" i="11"/>
  <c r="T1319" i="11"/>
  <c r="R1319" i="11"/>
  <c r="P1319" i="11"/>
  <c r="O1319" i="11"/>
  <c r="N833" i="11"/>
  <c r="Q833" i="11"/>
  <c r="S833" i="11"/>
  <c r="T833" i="11"/>
  <c r="R833" i="11"/>
  <c r="P833" i="11"/>
  <c r="O833" i="11"/>
  <c r="N721" i="11"/>
  <c r="Q721" i="11"/>
  <c r="S721" i="11"/>
  <c r="T721" i="11"/>
  <c r="R721" i="11"/>
  <c r="P721" i="11"/>
  <c r="O721" i="11"/>
  <c r="N468" i="11"/>
  <c r="Q468" i="11"/>
  <c r="S468" i="11"/>
  <c r="T468" i="11"/>
  <c r="R468" i="11"/>
  <c r="P468" i="11"/>
  <c r="O468" i="11"/>
  <c r="N594" i="11"/>
  <c r="Q594" i="11"/>
  <c r="S594" i="11"/>
  <c r="T594" i="11"/>
  <c r="R594" i="11"/>
  <c r="P594" i="11"/>
  <c r="O594" i="11"/>
  <c r="N1120" i="11"/>
  <c r="Q1120" i="11"/>
  <c r="S1120" i="11"/>
  <c r="T1120" i="11"/>
  <c r="R1120" i="11"/>
  <c r="P1120" i="11"/>
  <c r="O1120" i="11"/>
  <c r="N261" i="11"/>
  <c r="Q261" i="11"/>
  <c r="S261" i="11"/>
  <c r="T261" i="11"/>
  <c r="R261" i="11"/>
  <c r="P261" i="11"/>
  <c r="O261" i="11"/>
  <c r="N1260" i="11"/>
  <c r="Q1260" i="11"/>
  <c r="S1260" i="11"/>
  <c r="T1260" i="11"/>
  <c r="R1260" i="11"/>
  <c r="P1260" i="11"/>
  <c r="O1260" i="11"/>
  <c r="N1130" i="11"/>
  <c r="Q1130" i="11"/>
  <c r="S1130" i="11"/>
  <c r="T1130" i="11"/>
  <c r="R1130" i="11"/>
  <c r="P1130" i="11"/>
  <c r="O1130" i="11"/>
  <c r="N609" i="11"/>
  <c r="Q609" i="11"/>
  <c r="S609" i="11"/>
  <c r="T609" i="11"/>
  <c r="R609" i="11"/>
  <c r="P609" i="11"/>
  <c r="O609" i="11"/>
  <c r="N52" i="11"/>
  <c r="Q52" i="11"/>
  <c r="S52" i="11"/>
  <c r="T52" i="11"/>
  <c r="R52" i="11"/>
  <c r="P52" i="11"/>
  <c r="O52" i="11"/>
  <c r="N793" i="11"/>
  <c r="Q793" i="11"/>
  <c r="S793" i="11"/>
  <c r="T793" i="11"/>
  <c r="R793" i="11"/>
  <c r="P793" i="11"/>
  <c r="O793" i="11"/>
  <c r="N635" i="11"/>
  <c r="Q635" i="11"/>
  <c r="S635" i="11"/>
  <c r="T635" i="11"/>
  <c r="R635" i="11"/>
  <c r="P635" i="11"/>
  <c r="O635" i="11"/>
  <c r="N943" i="11"/>
  <c r="Q943" i="11"/>
  <c r="S943" i="11"/>
  <c r="T943" i="11"/>
  <c r="R943" i="11"/>
  <c r="P943" i="11"/>
  <c r="O943" i="11"/>
  <c r="N194" i="11"/>
  <c r="Q194" i="11"/>
  <c r="S194" i="11"/>
  <c r="T194" i="11"/>
  <c r="R194" i="11"/>
  <c r="P194" i="11"/>
  <c r="O194" i="11"/>
  <c r="N141" i="11"/>
  <c r="Q141" i="11"/>
  <c r="S141" i="11"/>
  <c r="T141" i="11"/>
  <c r="R141" i="11"/>
  <c r="P141" i="11"/>
  <c r="O141" i="11"/>
  <c r="N412" i="11"/>
  <c r="Q412" i="11"/>
  <c r="S412" i="11"/>
  <c r="T412" i="11"/>
  <c r="R412" i="11"/>
  <c r="P412" i="11"/>
  <c r="O412" i="11"/>
  <c r="N1407" i="11"/>
  <c r="Q1407" i="11"/>
  <c r="S1407" i="11"/>
  <c r="T1407" i="11"/>
  <c r="R1407" i="11"/>
  <c r="P1407" i="11"/>
  <c r="O1407" i="11"/>
  <c r="N135" i="11"/>
  <c r="Q135" i="11"/>
  <c r="S135" i="11"/>
  <c r="T135" i="11"/>
  <c r="R135" i="11"/>
  <c r="P135" i="11"/>
  <c r="O135" i="11"/>
  <c r="N156" i="11"/>
  <c r="Q156" i="11"/>
  <c r="S156" i="11"/>
  <c r="T156" i="11"/>
  <c r="R156" i="11"/>
  <c r="P156" i="11"/>
  <c r="O156" i="11"/>
  <c r="N25" i="11"/>
  <c r="Q25" i="11"/>
  <c r="S25" i="11"/>
  <c r="T25" i="11"/>
  <c r="R25" i="11"/>
  <c r="P25" i="11"/>
  <c r="O25" i="11"/>
  <c r="N590" i="11"/>
  <c r="Q590" i="11"/>
  <c r="S590" i="11"/>
  <c r="T590" i="11"/>
  <c r="R590" i="11"/>
  <c r="P590" i="11"/>
  <c r="O590" i="11"/>
  <c r="N782" i="11"/>
  <c r="Q782" i="11"/>
  <c r="S782" i="11"/>
  <c r="T782" i="11"/>
  <c r="R782" i="11"/>
  <c r="P782" i="11"/>
  <c r="O782" i="11"/>
  <c r="N934" i="11"/>
  <c r="Q934" i="11"/>
  <c r="S934" i="11"/>
  <c r="T934" i="11"/>
  <c r="R934" i="11"/>
  <c r="P934" i="11"/>
  <c r="O934" i="11"/>
  <c r="N531" i="11"/>
  <c r="Q531" i="11"/>
  <c r="S531" i="11"/>
  <c r="T531" i="11"/>
  <c r="R531" i="11"/>
  <c r="P531" i="11"/>
  <c r="O531" i="11"/>
  <c r="N591" i="11"/>
  <c r="Q591" i="11"/>
  <c r="S591" i="11"/>
  <c r="T591" i="11"/>
  <c r="R591" i="11"/>
  <c r="P591" i="11"/>
  <c r="O591" i="11"/>
  <c r="N1243" i="11"/>
  <c r="Q1243" i="11"/>
  <c r="S1243" i="11"/>
  <c r="T1243" i="11"/>
  <c r="R1243" i="11"/>
  <c r="P1243" i="11"/>
  <c r="O1243" i="11"/>
  <c r="N1161" i="11"/>
  <c r="Q1161" i="11"/>
  <c r="S1161" i="11"/>
  <c r="T1161" i="11"/>
  <c r="R1161" i="11"/>
  <c r="P1161" i="11"/>
  <c r="O1161" i="11"/>
  <c r="N323" i="11"/>
  <c r="Q323" i="11"/>
  <c r="S323" i="11"/>
  <c r="T323" i="11"/>
  <c r="R323" i="11"/>
  <c r="P323" i="11"/>
  <c r="O323" i="11"/>
  <c r="N504" i="11"/>
  <c r="Q504" i="11"/>
  <c r="S504" i="11"/>
  <c r="T504" i="11"/>
  <c r="R504" i="11"/>
  <c r="P504" i="11"/>
  <c r="O504" i="11"/>
  <c r="N263" i="11"/>
  <c r="Q263" i="11"/>
  <c r="S263" i="11"/>
  <c r="T263" i="11"/>
  <c r="R263" i="11"/>
  <c r="P263" i="11"/>
  <c r="O263" i="11"/>
  <c r="N925" i="11"/>
  <c r="Q925" i="11"/>
  <c r="S925" i="11"/>
  <c r="T925" i="11"/>
  <c r="R925" i="11"/>
  <c r="P925" i="11"/>
  <c r="O925" i="11"/>
  <c r="N670" i="11"/>
  <c r="Q670" i="11"/>
  <c r="S670" i="11"/>
  <c r="T670" i="11"/>
  <c r="R670" i="11"/>
  <c r="P670" i="11"/>
  <c r="O670" i="11"/>
  <c r="N484" i="11"/>
  <c r="Q484" i="11"/>
  <c r="S484" i="11"/>
  <c r="T484" i="11"/>
  <c r="R484" i="11"/>
  <c r="P484" i="11"/>
  <c r="O484" i="11"/>
  <c r="N1179" i="11"/>
  <c r="Q1179" i="11"/>
  <c r="S1179" i="11"/>
  <c r="T1179" i="11"/>
  <c r="R1179" i="11"/>
  <c r="P1179" i="11"/>
  <c r="O1179" i="11"/>
  <c r="N780" i="11"/>
  <c r="Q780" i="11"/>
  <c r="S780" i="11"/>
  <c r="T780" i="11"/>
  <c r="R780" i="11"/>
  <c r="P780" i="11"/>
  <c r="O780" i="11"/>
  <c r="N394" i="11"/>
  <c r="Q394" i="11"/>
  <c r="S394" i="11"/>
  <c r="T394" i="11"/>
  <c r="R394" i="11"/>
  <c r="P394" i="11"/>
  <c r="O394" i="11"/>
  <c r="N95" i="11"/>
  <c r="Q95" i="11"/>
  <c r="S95" i="11"/>
  <c r="T95" i="11"/>
  <c r="R95" i="11"/>
  <c r="P95" i="11"/>
  <c r="O95" i="11"/>
  <c r="N1368" i="11"/>
  <c r="Q1368" i="11"/>
  <c r="S1368" i="11"/>
  <c r="T1368" i="11"/>
  <c r="R1368" i="11"/>
  <c r="P1368" i="11"/>
  <c r="O1368" i="11"/>
  <c r="N46" i="11"/>
  <c r="Q46" i="11"/>
  <c r="S46" i="11"/>
  <c r="T46" i="11"/>
  <c r="R46" i="11"/>
  <c r="P46" i="11"/>
  <c r="O46" i="11"/>
  <c r="N277" i="11"/>
  <c r="Q277" i="11"/>
  <c r="S277" i="11"/>
  <c r="T277" i="11"/>
  <c r="R277" i="11"/>
  <c r="P277" i="11"/>
  <c r="O277" i="11"/>
  <c r="N1218" i="11"/>
  <c r="Q1218" i="11"/>
  <c r="S1218" i="11"/>
  <c r="T1218" i="11"/>
  <c r="R1218" i="11"/>
  <c r="P1218" i="11"/>
  <c r="O1218" i="11"/>
  <c r="N819" i="11"/>
  <c r="Q819" i="11"/>
  <c r="S819" i="11"/>
  <c r="T819" i="11"/>
  <c r="R819" i="11"/>
  <c r="P819" i="11"/>
  <c r="O819" i="11"/>
  <c r="N57" i="11"/>
  <c r="Q57" i="11"/>
  <c r="S57" i="11"/>
  <c r="T57" i="11"/>
  <c r="R57" i="11"/>
  <c r="P57" i="11"/>
  <c r="O57" i="11"/>
  <c r="N165" i="11"/>
  <c r="Q165" i="11"/>
  <c r="S165" i="11"/>
  <c r="T165" i="11"/>
  <c r="R165" i="11"/>
  <c r="P165" i="11"/>
  <c r="O165" i="11"/>
  <c r="N166" i="11"/>
  <c r="Q166" i="11"/>
  <c r="S166" i="11"/>
  <c r="T166" i="11"/>
  <c r="R166" i="11"/>
  <c r="P166" i="11"/>
  <c r="O166" i="11"/>
  <c r="N125" i="11"/>
  <c r="Q125" i="11"/>
  <c r="S125" i="11"/>
  <c r="T125" i="11"/>
  <c r="R125" i="11"/>
  <c r="P125" i="11"/>
  <c r="O125" i="11"/>
  <c r="N365" i="11"/>
  <c r="Q365" i="11"/>
  <c r="S365" i="11"/>
  <c r="T365" i="11"/>
  <c r="R365" i="11"/>
  <c r="P365" i="11"/>
  <c r="O365" i="11"/>
  <c r="N175" i="11"/>
  <c r="Q175" i="11"/>
  <c r="S175" i="11"/>
  <c r="T175" i="11"/>
  <c r="R175" i="11"/>
  <c r="P175" i="11"/>
  <c r="O175" i="11"/>
  <c r="N201" i="11"/>
  <c r="Q201" i="11"/>
  <c r="S201" i="11"/>
  <c r="T201" i="11"/>
  <c r="R201" i="11"/>
  <c r="P201" i="11"/>
  <c r="O201" i="11"/>
  <c r="N861" i="11"/>
  <c r="Q861" i="11"/>
  <c r="S861" i="11"/>
  <c r="T861" i="11"/>
  <c r="R861" i="11"/>
  <c r="P861" i="11"/>
  <c r="O861" i="11"/>
  <c r="N855" i="11"/>
  <c r="Q855" i="11"/>
  <c r="S855" i="11"/>
  <c r="T855" i="11"/>
  <c r="R855" i="11"/>
  <c r="P855" i="11"/>
  <c r="O855" i="11"/>
  <c r="N834" i="11"/>
  <c r="Q834" i="11"/>
  <c r="S834" i="11"/>
  <c r="T834" i="11"/>
  <c r="R834" i="11"/>
  <c r="P834" i="11"/>
  <c r="O834" i="11"/>
  <c r="N636" i="11"/>
  <c r="Q636" i="11"/>
  <c r="S636" i="11"/>
  <c r="T636" i="11"/>
  <c r="R636" i="11"/>
  <c r="P636" i="11"/>
  <c r="O636" i="11"/>
  <c r="Q1402" i="11"/>
  <c r="S1402" i="11"/>
  <c r="T1402" i="11"/>
  <c r="R1402" i="11"/>
  <c r="N1402" i="11"/>
  <c r="P1402" i="11"/>
  <c r="O1402" i="11"/>
  <c r="N14" i="11"/>
  <c r="Q14" i="11"/>
  <c r="S14" i="11"/>
  <c r="T14" i="11"/>
  <c r="R14" i="11"/>
  <c r="P14" i="11"/>
  <c r="O14" i="11"/>
  <c r="N216" i="11"/>
  <c r="Q216" i="11"/>
  <c r="S216" i="11"/>
  <c r="T216" i="11"/>
  <c r="R216" i="11"/>
  <c r="P216" i="11"/>
  <c r="O216" i="11"/>
  <c r="N743" i="11"/>
  <c r="Q743" i="11"/>
  <c r="S743" i="11"/>
  <c r="T743" i="11"/>
  <c r="R743" i="11"/>
  <c r="P743" i="11"/>
  <c r="O743" i="11"/>
  <c r="N480" i="11"/>
  <c r="Q480" i="11"/>
  <c r="S480" i="11"/>
  <c r="T480" i="11"/>
  <c r="R480" i="11"/>
  <c r="P480" i="11"/>
  <c r="O480" i="11"/>
  <c r="N1119" i="11"/>
  <c r="Q1119" i="11"/>
  <c r="S1119" i="11"/>
  <c r="T1119" i="11"/>
  <c r="R1119" i="11"/>
  <c r="P1119" i="11"/>
  <c r="O1119" i="11"/>
  <c r="N1311" i="11"/>
  <c r="Q1311" i="11"/>
  <c r="S1311" i="11"/>
  <c r="T1311" i="11"/>
  <c r="R1311" i="11"/>
  <c r="P1311" i="11"/>
  <c r="O1311" i="11"/>
  <c r="N327" i="11"/>
  <c r="Q327" i="11"/>
  <c r="S327" i="11"/>
  <c r="T327" i="11"/>
  <c r="R327" i="11"/>
  <c r="P327" i="11"/>
  <c r="O327" i="11"/>
  <c r="Q1382" i="11"/>
  <c r="S1382" i="11"/>
  <c r="T1382" i="11"/>
  <c r="R1382" i="11"/>
  <c r="N1382" i="11"/>
  <c r="P1382" i="11"/>
  <c r="O1382" i="11"/>
  <c r="N147" i="11"/>
  <c r="Q147" i="11"/>
  <c r="S147" i="11"/>
  <c r="T147" i="11"/>
  <c r="R147" i="11"/>
  <c r="P147" i="11"/>
  <c r="O147" i="11"/>
  <c r="Q1405" i="11"/>
  <c r="S1405" i="11"/>
  <c r="T1405" i="11"/>
  <c r="R1405" i="11"/>
  <c r="N1405" i="11"/>
  <c r="P1405" i="11"/>
  <c r="O1405" i="11"/>
  <c r="N990" i="11"/>
  <c r="Q990" i="11"/>
  <c r="S990" i="11"/>
  <c r="T990" i="11"/>
  <c r="R990" i="11"/>
  <c r="P990" i="11"/>
  <c r="O990" i="11"/>
  <c r="N483" i="11"/>
  <c r="Q483" i="11"/>
  <c r="S483" i="11"/>
  <c r="T483" i="11"/>
  <c r="R483" i="11"/>
  <c r="P483" i="11"/>
  <c r="O483" i="11"/>
  <c r="N526" i="11"/>
  <c r="Q526" i="11"/>
  <c r="S526" i="11"/>
  <c r="T526" i="11"/>
  <c r="R526" i="11"/>
  <c r="P526" i="11"/>
  <c r="O526" i="11"/>
  <c r="N23" i="11"/>
  <c r="Q23" i="11"/>
  <c r="S23" i="11"/>
  <c r="T23" i="11"/>
  <c r="R23" i="11"/>
  <c r="P23" i="11"/>
  <c r="O23" i="11"/>
  <c r="N44" i="11"/>
  <c r="Q44" i="11"/>
  <c r="S44" i="11"/>
  <c r="T44" i="11"/>
  <c r="R44" i="11"/>
  <c r="P44" i="11"/>
  <c r="O44" i="11"/>
  <c r="N840" i="11"/>
  <c r="Q840" i="11"/>
  <c r="S840" i="11"/>
  <c r="T840" i="11"/>
  <c r="R840" i="11"/>
  <c r="P840" i="11"/>
  <c r="O840" i="11"/>
  <c r="N767" i="11"/>
  <c r="Q767" i="11"/>
  <c r="S767" i="11"/>
  <c r="T767" i="11"/>
  <c r="R767" i="11"/>
  <c r="P767" i="11"/>
  <c r="O767" i="11"/>
  <c r="N243" i="11"/>
  <c r="Q243" i="11"/>
  <c r="S243" i="11"/>
  <c r="T243" i="11"/>
  <c r="R243" i="11"/>
  <c r="P243" i="11"/>
  <c r="O243" i="11"/>
  <c r="N1330" i="11"/>
  <c r="Q1330" i="11"/>
  <c r="S1330" i="11"/>
  <c r="T1330" i="11"/>
  <c r="R1330" i="11"/>
  <c r="P1330" i="11"/>
  <c r="O1330" i="11"/>
  <c r="N1225" i="11"/>
  <c r="Q1225" i="11"/>
  <c r="S1225" i="11"/>
  <c r="T1225" i="11"/>
  <c r="R1225" i="11"/>
  <c r="P1225" i="11"/>
  <c r="O1225" i="11"/>
  <c r="N178" i="11"/>
  <c r="Q178" i="11"/>
  <c r="S178" i="11"/>
  <c r="T178" i="11"/>
  <c r="R178" i="11"/>
  <c r="P178" i="11"/>
  <c r="O178" i="11"/>
  <c r="N746" i="11"/>
  <c r="Q746" i="11"/>
  <c r="S746" i="11"/>
  <c r="T746" i="11"/>
  <c r="R746" i="11"/>
  <c r="P746" i="11"/>
  <c r="O746" i="11"/>
  <c r="N36" i="11"/>
  <c r="Q36" i="11"/>
  <c r="S36" i="11"/>
  <c r="T36" i="11"/>
  <c r="R36" i="11"/>
  <c r="P36" i="11"/>
  <c r="O36" i="11"/>
  <c r="N1300" i="11"/>
  <c r="Q1300" i="11"/>
  <c r="S1300" i="11"/>
  <c r="T1300" i="11"/>
  <c r="R1300" i="11"/>
  <c r="P1300" i="11"/>
  <c r="O1300" i="11"/>
  <c r="N174" i="11"/>
  <c r="Q174" i="11"/>
  <c r="S174" i="11"/>
  <c r="T174" i="11"/>
  <c r="R174" i="11"/>
  <c r="P174" i="11"/>
  <c r="O174" i="11"/>
  <c r="Q1182" i="11"/>
  <c r="S1182" i="11"/>
  <c r="T1182" i="11"/>
  <c r="R1182" i="11"/>
  <c r="N1182" i="11"/>
  <c r="P1182" i="11"/>
  <c r="O1182" i="11"/>
  <c r="N372" i="11"/>
  <c r="Q372" i="11"/>
  <c r="S372" i="11"/>
  <c r="T372" i="11"/>
  <c r="R372" i="11"/>
  <c r="P372" i="11"/>
  <c r="O372" i="11"/>
  <c r="N586" i="11"/>
  <c r="Q586" i="11"/>
  <c r="S586" i="11"/>
  <c r="T586" i="11"/>
  <c r="R586" i="11"/>
  <c r="P586" i="11"/>
  <c r="O586" i="11"/>
  <c r="N1092" i="11"/>
  <c r="Q1092" i="11"/>
  <c r="S1092" i="11"/>
  <c r="T1092" i="11"/>
  <c r="R1092" i="11"/>
  <c r="P1092" i="11"/>
  <c r="O1092" i="11"/>
  <c r="Q1199" i="11"/>
  <c r="S1199" i="11"/>
  <c r="T1199" i="11"/>
  <c r="R1199" i="11"/>
  <c r="N1199" i="11"/>
  <c r="P1199" i="11"/>
  <c r="O1199" i="11"/>
  <c r="N71" i="11"/>
  <c r="Q71" i="11"/>
  <c r="S71" i="11"/>
  <c r="T71" i="11"/>
  <c r="R71" i="11"/>
  <c r="P71" i="11"/>
  <c r="O71" i="11"/>
  <c r="N906" i="11"/>
  <c r="Q906" i="11"/>
  <c r="S906" i="11"/>
  <c r="T906" i="11"/>
  <c r="R906" i="11"/>
  <c r="P906" i="11"/>
  <c r="O906" i="11"/>
  <c r="N486" i="11"/>
  <c r="Q486" i="11"/>
  <c r="S486" i="11"/>
  <c r="T486" i="11"/>
  <c r="R486" i="11"/>
  <c r="P486" i="11"/>
  <c r="O486" i="11"/>
  <c r="Q1098" i="11"/>
  <c r="S1098" i="11"/>
  <c r="T1098" i="11"/>
  <c r="R1098" i="11"/>
  <c r="N1098" i="11"/>
  <c r="P1098" i="11"/>
  <c r="O1098" i="11"/>
  <c r="Q1212" i="11"/>
  <c r="S1212" i="11"/>
  <c r="T1212" i="11"/>
  <c r="R1212" i="11"/>
  <c r="N1212" i="11"/>
  <c r="P1212" i="11"/>
  <c r="O1212" i="11"/>
  <c r="N700" i="11"/>
  <c r="Q700" i="11"/>
  <c r="S700" i="11"/>
  <c r="T700" i="11"/>
  <c r="R700" i="11"/>
  <c r="P700" i="11"/>
  <c r="O700" i="11"/>
  <c r="N155" i="11"/>
  <c r="Q155" i="11"/>
  <c r="S155" i="11"/>
  <c r="T155" i="11"/>
  <c r="R155" i="11"/>
  <c r="P155" i="11"/>
  <c r="O155" i="11"/>
  <c r="N369" i="11"/>
  <c r="Q369" i="11"/>
  <c r="S369" i="11"/>
  <c r="T369" i="11"/>
  <c r="R369" i="11"/>
  <c r="P369" i="11"/>
  <c r="O369" i="11"/>
  <c r="N444" i="11"/>
  <c r="Q444" i="11"/>
  <c r="S444" i="11"/>
  <c r="T444" i="11"/>
  <c r="R444" i="11"/>
  <c r="P444" i="11"/>
  <c r="O444" i="11"/>
  <c r="N750" i="11"/>
  <c r="Q750" i="11"/>
  <c r="S750" i="11"/>
  <c r="T750" i="11"/>
  <c r="R750" i="11"/>
  <c r="P750" i="11"/>
  <c r="O750" i="11"/>
  <c r="N647" i="11"/>
  <c r="Q647" i="11"/>
  <c r="S647" i="11"/>
  <c r="T647" i="11"/>
  <c r="R647" i="11"/>
  <c r="P647" i="11"/>
  <c r="O647" i="11"/>
  <c r="N1178" i="11"/>
  <c r="Q1178" i="11"/>
  <c r="S1178" i="11"/>
  <c r="T1178" i="11"/>
  <c r="R1178" i="11"/>
  <c r="P1178" i="11"/>
  <c r="O1178" i="11"/>
  <c r="N602" i="11"/>
  <c r="Q602" i="11"/>
  <c r="S602" i="11"/>
  <c r="T602" i="11"/>
  <c r="R602" i="11"/>
  <c r="P602" i="11"/>
  <c r="O602" i="11"/>
  <c r="N447" i="11"/>
  <c r="Q447" i="11"/>
  <c r="S447" i="11"/>
  <c r="T447" i="11"/>
  <c r="R447" i="11"/>
  <c r="P447" i="11"/>
  <c r="O447" i="11"/>
  <c r="Q1108" i="11"/>
  <c r="S1108" i="11"/>
  <c r="T1108" i="11"/>
  <c r="R1108" i="11"/>
  <c r="N1108" i="11"/>
  <c r="P1108" i="11"/>
  <c r="O1108" i="11"/>
  <c r="N527" i="11"/>
  <c r="Q527" i="11"/>
  <c r="S527" i="11"/>
  <c r="T527" i="11"/>
  <c r="R527" i="11"/>
  <c r="P527" i="11"/>
  <c r="O527" i="11"/>
  <c r="N1308" i="11"/>
  <c r="Q1308" i="11"/>
  <c r="S1308" i="11"/>
  <c r="T1308" i="11"/>
  <c r="R1308" i="11"/>
  <c r="P1308" i="11"/>
  <c r="O1308" i="11"/>
  <c r="Q1241" i="11"/>
  <c r="S1241" i="11"/>
  <c r="T1241" i="11"/>
  <c r="R1241" i="11"/>
  <c r="N1241" i="11"/>
  <c r="P1241" i="11"/>
  <c r="O1241" i="11"/>
  <c r="Q1168" i="11"/>
  <c r="S1168" i="11"/>
  <c r="T1168" i="11"/>
  <c r="R1168" i="11"/>
  <c r="N1168" i="11"/>
  <c r="P1168" i="11"/>
  <c r="O1168" i="11"/>
  <c r="N476" i="11"/>
  <c r="Q476" i="11"/>
  <c r="S476" i="11"/>
  <c r="T476" i="11"/>
  <c r="R476" i="11"/>
  <c r="P476" i="11"/>
  <c r="O476" i="11"/>
  <c r="N312" i="11"/>
  <c r="Q312" i="11"/>
  <c r="S312" i="11"/>
  <c r="T312" i="11"/>
  <c r="R312" i="11"/>
  <c r="P312" i="11"/>
  <c r="O312" i="11"/>
  <c r="N799" i="11"/>
  <c r="Q799" i="11"/>
  <c r="S799" i="11"/>
  <c r="T799" i="11"/>
  <c r="R799" i="11"/>
  <c r="P799" i="11"/>
  <c r="O799" i="11"/>
  <c r="N1355" i="11"/>
  <c r="Q1355" i="11"/>
  <c r="S1355" i="11"/>
  <c r="T1355" i="11"/>
  <c r="R1355" i="11"/>
  <c r="P1355" i="11"/>
  <c r="O1355" i="11"/>
  <c r="N652" i="11"/>
  <c r="Q652" i="11"/>
  <c r="S652" i="11"/>
  <c r="T652" i="11"/>
  <c r="R652" i="11"/>
  <c r="P652" i="11"/>
  <c r="O652" i="11"/>
  <c r="N788" i="11"/>
  <c r="Q788" i="11"/>
  <c r="S788" i="11"/>
  <c r="T788" i="11"/>
  <c r="R788" i="11"/>
  <c r="P788" i="11"/>
  <c r="O788" i="11"/>
  <c r="N1054" i="11"/>
  <c r="Q1054" i="11"/>
  <c r="S1054" i="11"/>
  <c r="T1054" i="11"/>
  <c r="R1054" i="11"/>
  <c r="P1054" i="11"/>
  <c r="O1054" i="11"/>
  <c r="N867" i="11"/>
  <c r="Q867" i="11"/>
  <c r="S867" i="11"/>
  <c r="T867" i="11"/>
  <c r="R867" i="11"/>
  <c r="P867" i="11"/>
  <c r="O867" i="11"/>
  <c r="N646" i="11"/>
  <c r="Q646" i="11"/>
  <c r="S646" i="11"/>
  <c r="T646" i="11"/>
  <c r="R646" i="11"/>
  <c r="P646" i="11"/>
  <c r="O646" i="11"/>
  <c r="N556" i="11"/>
  <c r="Q556" i="11"/>
  <c r="S556" i="11"/>
  <c r="T556" i="11"/>
  <c r="R556" i="11"/>
  <c r="P556" i="11"/>
  <c r="O556" i="11"/>
  <c r="N1080" i="11"/>
  <c r="Q1080" i="11"/>
  <c r="S1080" i="11"/>
  <c r="T1080" i="11"/>
  <c r="R1080" i="11"/>
  <c r="P1080" i="11"/>
  <c r="O1080" i="11"/>
  <c r="N100" i="11"/>
  <c r="Q100" i="11"/>
  <c r="S100" i="11"/>
  <c r="T100" i="11"/>
  <c r="R100" i="11"/>
  <c r="P100" i="11"/>
  <c r="O100" i="11"/>
  <c r="N638" i="11"/>
  <c r="Q638" i="11"/>
  <c r="S638" i="11"/>
  <c r="T638" i="11"/>
  <c r="R638" i="11"/>
  <c r="P638" i="11"/>
  <c r="O638" i="11"/>
  <c r="N296" i="11"/>
  <c r="Q296" i="11"/>
  <c r="S296" i="11"/>
  <c r="T296" i="11"/>
  <c r="R296" i="11"/>
  <c r="P296" i="11"/>
  <c r="O296" i="11"/>
  <c r="N337" i="11"/>
  <c r="Q337" i="11"/>
  <c r="S337" i="11"/>
  <c r="T337" i="11"/>
  <c r="R337" i="11"/>
  <c r="P337" i="11"/>
  <c r="O337" i="11"/>
  <c r="N1245" i="11"/>
  <c r="Q1245" i="11"/>
  <c r="S1245" i="11"/>
  <c r="T1245" i="11"/>
  <c r="R1245" i="11"/>
  <c r="P1245" i="11"/>
  <c r="O1245" i="11"/>
  <c r="N846" i="11"/>
  <c r="Q846" i="11"/>
  <c r="S846" i="11"/>
  <c r="T846" i="11"/>
  <c r="R846" i="11"/>
  <c r="P846" i="11"/>
  <c r="O846" i="11"/>
  <c r="N387" i="11"/>
  <c r="Q387" i="11"/>
  <c r="S387" i="11"/>
  <c r="T387" i="11"/>
  <c r="R387" i="11"/>
  <c r="P387" i="11"/>
  <c r="O387" i="11"/>
  <c r="N401" i="11"/>
  <c r="Q401" i="11"/>
  <c r="S401" i="11"/>
  <c r="T401" i="11"/>
  <c r="R401" i="11"/>
  <c r="P401" i="11"/>
  <c r="O401" i="11"/>
  <c r="N1012" i="11"/>
  <c r="Q1012" i="11"/>
  <c r="S1012" i="11"/>
  <c r="T1012" i="11"/>
  <c r="R1012" i="11"/>
  <c r="P1012" i="11"/>
  <c r="O1012" i="11"/>
  <c r="N59" i="11"/>
  <c r="Q59" i="11"/>
  <c r="S59" i="11"/>
  <c r="T59" i="11"/>
  <c r="R59" i="11"/>
  <c r="P59" i="11"/>
  <c r="O59" i="11"/>
  <c r="N99" i="11"/>
  <c r="Q99" i="11"/>
  <c r="S99" i="11"/>
  <c r="T99" i="11"/>
  <c r="R99" i="11"/>
  <c r="P99" i="11"/>
  <c r="O99" i="11"/>
  <c r="N1192" i="11"/>
  <c r="Q1192" i="11"/>
  <c r="S1192" i="11"/>
  <c r="T1192" i="11"/>
  <c r="R1192" i="11"/>
  <c r="P1192" i="11"/>
  <c r="O1192" i="11"/>
  <c r="N491" i="11"/>
  <c r="Q491" i="11"/>
  <c r="S491" i="11"/>
  <c r="T491" i="11"/>
  <c r="R491" i="11"/>
  <c r="P491" i="11"/>
  <c r="O491" i="11"/>
  <c r="N31" i="11"/>
  <c r="Q31" i="11"/>
  <c r="S31" i="11"/>
  <c r="T31" i="11"/>
  <c r="R31" i="11"/>
  <c r="P31" i="11"/>
  <c r="O31" i="11"/>
  <c r="N1155" i="11"/>
  <c r="Q1155" i="11"/>
  <c r="S1155" i="11"/>
  <c r="T1155" i="11"/>
  <c r="R1155" i="11"/>
  <c r="P1155" i="11"/>
  <c r="O1155" i="11"/>
  <c r="N211" i="11"/>
  <c r="Q211" i="11"/>
  <c r="S211" i="11"/>
  <c r="T211" i="11"/>
  <c r="R211" i="11"/>
  <c r="P211" i="11"/>
  <c r="O211" i="11"/>
  <c r="N509" i="11"/>
  <c r="Q509" i="11"/>
  <c r="S509" i="11"/>
  <c r="T509" i="11"/>
  <c r="R509" i="11"/>
  <c r="P509" i="11"/>
  <c r="O509" i="11"/>
  <c r="N1181" i="11"/>
  <c r="Q1181" i="11"/>
  <c r="S1181" i="11"/>
  <c r="T1181" i="11"/>
  <c r="R1181" i="11"/>
  <c r="P1181" i="11"/>
  <c r="O1181" i="11"/>
  <c r="N733" i="11"/>
  <c r="Q733" i="11"/>
  <c r="S733" i="11"/>
  <c r="T733" i="11"/>
  <c r="R733" i="11"/>
  <c r="P733" i="11"/>
  <c r="O733" i="11"/>
  <c r="N105" i="11"/>
  <c r="Q105" i="11"/>
  <c r="S105" i="11"/>
  <c r="T105" i="11"/>
  <c r="R105" i="11"/>
  <c r="P105" i="11"/>
  <c r="O105" i="11"/>
  <c r="N719" i="11"/>
  <c r="Q719" i="11"/>
  <c r="S719" i="11"/>
  <c r="T719" i="11"/>
  <c r="R719" i="11"/>
  <c r="P719" i="11"/>
  <c r="O719" i="11"/>
  <c r="N859" i="11"/>
  <c r="Q859" i="11"/>
  <c r="S859" i="11"/>
  <c r="T859" i="11"/>
  <c r="R859" i="11"/>
  <c r="P859" i="11"/>
  <c r="O859" i="11"/>
  <c r="N1170" i="11"/>
  <c r="Q1170" i="11"/>
  <c r="S1170" i="11"/>
  <c r="T1170" i="11"/>
  <c r="R1170" i="11"/>
  <c r="P1170" i="11"/>
  <c r="O1170" i="11"/>
  <c r="N475" i="11"/>
  <c r="Q475" i="11"/>
  <c r="S475" i="11"/>
  <c r="T475" i="11"/>
  <c r="R475" i="11"/>
  <c r="P475" i="11"/>
  <c r="O475" i="11"/>
  <c r="N1097" i="11"/>
  <c r="Q1097" i="11"/>
  <c r="S1097" i="11"/>
  <c r="T1097" i="11"/>
  <c r="R1097" i="11"/>
  <c r="P1097" i="11"/>
  <c r="O1097" i="11"/>
  <c r="N901" i="11"/>
  <c r="Q901" i="11"/>
  <c r="S901" i="11"/>
  <c r="T901" i="11"/>
  <c r="R901" i="11"/>
  <c r="P901" i="11"/>
  <c r="O901" i="11"/>
  <c r="N1158" i="11"/>
  <c r="Q1158" i="11"/>
  <c r="S1158" i="11"/>
  <c r="T1158" i="11"/>
  <c r="R1158" i="11"/>
  <c r="P1158" i="11"/>
  <c r="O1158" i="11"/>
  <c r="N41" i="11"/>
  <c r="Q41" i="11"/>
  <c r="S41" i="11"/>
  <c r="T41" i="11"/>
  <c r="R41" i="11"/>
  <c r="P41" i="11"/>
  <c r="O41" i="11"/>
  <c r="N873" i="11"/>
  <c r="Q873" i="11"/>
  <c r="S873" i="11"/>
  <c r="T873" i="11"/>
  <c r="R873" i="11"/>
  <c r="P873" i="11"/>
  <c r="O873" i="11"/>
  <c r="N682" i="11"/>
  <c r="Q682" i="11"/>
  <c r="S682" i="11"/>
  <c r="T682" i="11"/>
  <c r="R682" i="11"/>
  <c r="P682" i="11"/>
  <c r="O682" i="11"/>
  <c r="N487" i="11"/>
  <c r="Q487" i="11"/>
  <c r="S487" i="11"/>
  <c r="T487" i="11"/>
  <c r="R487" i="11"/>
  <c r="P487" i="11"/>
  <c r="O487" i="11"/>
  <c r="N661" i="11"/>
  <c r="Q661" i="11"/>
  <c r="S661" i="11"/>
  <c r="T661" i="11"/>
  <c r="R661" i="11"/>
  <c r="P661" i="11"/>
  <c r="O661" i="11"/>
  <c r="N489" i="11"/>
  <c r="Q489" i="11"/>
  <c r="S489" i="11"/>
  <c r="T489" i="11"/>
  <c r="R489" i="11"/>
  <c r="P489" i="11"/>
  <c r="O489" i="11"/>
  <c r="N433" i="11"/>
  <c r="Q433" i="11"/>
  <c r="S433" i="11"/>
  <c r="T433" i="11"/>
  <c r="R433" i="11"/>
  <c r="P433" i="11"/>
  <c r="O433" i="11"/>
  <c r="N206" i="11"/>
  <c r="Q206" i="11"/>
  <c r="S206" i="11"/>
  <c r="T206" i="11"/>
  <c r="R206" i="11"/>
  <c r="P206" i="11"/>
  <c r="O206" i="11"/>
  <c r="N1139" i="11"/>
  <c r="Q1139" i="11"/>
  <c r="S1139" i="11"/>
  <c r="T1139" i="11"/>
  <c r="R1139" i="11"/>
  <c r="P1139" i="11"/>
  <c r="O1139" i="11"/>
  <c r="N1015" i="11"/>
  <c r="Q1015" i="11"/>
  <c r="S1015" i="11"/>
  <c r="T1015" i="11"/>
  <c r="R1015" i="11"/>
  <c r="P1015" i="11"/>
  <c r="O1015" i="11"/>
  <c r="N627" i="11"/>
  <c r="Q627" i="11"/>
  <c r="S627" i="11"/>
  <c r="T627" i="11"/>
  <c r="R627" i="11"/>
  <c r="P627" i="11"/>
  <c r="O627" i="11"/>
  <c r="N1033" i="11"/>
  <c r="Q1033" i="11"/>
  <c r="S1033" i="11"/>
  <c r="T1033" i="11"/>
  <c r="R1033" i="11"/>
  <c r="P1033" i="11"/>
  <c r="O1033" i="11"/>
  <c r="N950" i="11"/>
  <c r="Q950" i="11"/>
  <c r="S950" i="11"/>
  <c r="T950" i="11"/>
  <c r="R950" i="11"/>
  <c r="P950" i="11"/>
  <c r="O950" i="11"/>
  <c r="N262" i="11"/>
  <c r="Q262" i="11"/>
  <c r="S262" i="11"/>
  <c r="T262" i="11"/>
  <c r="R262" i="11"/>
  <c r="P262" i="11"/>
  <c r="O262" i="11"/>
  <c r="N1221" i="11"/>
  <c r="Q1221" i="11"/>
  <c r="S1221" i="11"/>
  <c r="T1221" i="11"/>
  <c r="R1221" i="11"/>
  <c r="P1221" i="11"/>
  <c r="O1221" i="11"/>
  <c r="N587" i="11"/>
  <c r="Q587" i="11"/>
  <c r="S587" i="11"/>
  <c r="T587" i="11"/>
  <c r="R587" i="11"/>
  <c r="P587" i="11"/>
  <c r="O587" i="11"/>
  <c r="N1047" i="11"/>
  <c r="Q1047" i="11"/>
  <c r="S1047" i="11"/>
  <c r="T1047" i="11"/>
  <c r="R1047" i="11"/>
  <c r="P1047" i="11"/>
  <c r="O1047" i="11"/>
  <c r="N1058" i="11"/>
  <c r="Q1058" i="11"/>
  <c r="S1058" i="11"/>
  <c r="T1058" i="11"/>
  <c r="R1058" i="11"/>
  <c r="P1058" i="11"/>
  <c r="O1058" i="11"/>
  <c r="N796" i="11"/>
  <c r="Q796" i="11"/>
  <c r="S796" i="11"/>
  <c r="T796" i="11"/>
  <c r="R796" i="11"/>
  <c r="P796" i="11"/>
  <c r="O796" i="11"/>
  <c r="Q920" i="11"/>
  <c r="S920" i="11"/>
  <c r="T920" i="11"/>
  <c r="R920" i="11"/>
  <c r="N920" i="11"/>
  <c r="P920" i="11"/>
  <c r="O920" i="11"/>
  <c r="N1025" i="11"/>
  <c r="Q1025" i="11"/>
  <c r="S1025" i="11"/>
  <c r="T1025" i="11"/>
  <c r="R1025" i="11"/>
  <c r="P1025" i="11"/>
  <c r="O1025" i="11"/>
  <c r="N1358" i="11"/>
  <c r="Q1358" i="11"/>
  <c r="S1358" i="11"/>
  <c r="T1358" i="11"/>
  <c r="R1358" i="11"/>
  <c r="P1358" i="11"/>
  <c r="O1358" i="11"/>
  <c r="N42" i="11"/>
  <c r="Q42" i="11"/>
  <c r="S42" i="11"/>
  <c r="T42" i="11"/>
  <c r="R42" i="11"/>
  <c r="P42" i="11"/>
  <c r="O42" i="11"/>
  <c r="N440" i="11"/>
  <c r="Q440" i="11"/>
  <c r="S440" i="11"/>
  <c r="T440" i="11"/>
  <c r="R440" i="11"/>
  <c r="P440" i="11"/>
  <c r="O440" i="11"/>
  <c r="N916" i="11"/>
  <c r="Q916" i="11"/>
  <c r="S916" i="11"/>
  <c r="T916" i="11"/>
  <c r="R916" i="11"/>
  <c r="P916" i="11"/>
  <c r="O916" i="11"/>
  <c r="N558" i="11"/>
  <c r="Q558" i="11"/>
  <c r="S558" i="11"/>
  <c r="T558" i="11"/>
  <c r="R558" i="11"/>
  <c r="P558" i="11"/>
  <c r="O558" i="11"/>
  <c r="N909" i="11"/>
  <c r="Q909" i="11"/>
  <c r="S909" i="11"/>
  <c r="T909" i="11"/>
  <c r="R909" i="11"/>
  <c r="P909" i="11"/>
  <c r="O909" i="11"/>
  <c r="N569" i="11"/>
  <c r="Q569" i="11"/>
  <c r="S569" i="11"/>
  <c r="T569" i="11"/>
  <c r="R569" i="11"/>
  <c r="P569" i="11"/>
  <c r="O569" i="11"/>
  <c r="N1124" i="11"/>
  <c r="Q1124" i="11"/>
  <c r="S1124" i="11"/>
  <c r="T1124" i="11"/>
  <c r="R1124" i="11"/>
  <c r="P1124" i="11"/>
  <c r="O1124" i="11"/>
  <c r="N628" i="11"/>
  <c r="Q628" i="11"/>
  <c r="S628" i="11"/>
  <c r="T628" i="11"/>
  <c r="R628" i="11"/>
  <c r="P628" i="11"/>
  <c r="O628" i="11"/>
  <c r="N92" i="11"/>
  <c r="Q92" i="11"/>
  <c r="S92" i="11"/>
  <c r="T92" i="11"/>
  <c r="R92" i="11"/>
  <c r="P92" i="11"/>
  <c r="O92" i="11"/>
  <c r="Q1259" i="11"/>
  <c r="S1259" i="11"/>
  <c r="T1259" i="11"/>
  <c r="R1259" i="11"/>
  <c r="N1259" i="11"/>
  <c r="P1259" i="11"/>
  <c r="O1259" i="11"/>
  <c r="N478" i="11"/>
  <c r="Q478" i="11"/>
  <c r="S478" i="11"/>
  <c r="T478" i="11"/>
  <c r="R478" i="11"/>
  <c r="P478" i="11"/>
  <c r="O478" i="11"/>
  <c r="N98" i="11"/>
  <c r="Q98" i="11"/>
  <c r="S98" i="11"/>
  <c r="T98" i="11"/>
  <c r="R98" i="11"/>
  <c r="P98" i="11"/>
  <c r="O98" i="11"/>
  <c r="N1131" i="11"/>
  <c r="Q1131" i="11"/>
  <c r="S1131" i="11"/>
  <c r="T1131" i="11"/>
  <c r="R1131" i="11"/>
  <c r="P1131" i="11"/>
  <c r="O1131" i="11"/>
  <c r="N532" i="11"/>
  <c r="Q532" i="11"/>
  <c r="S532" i="11"/>
  <c r="T532" i="11"/>
  <c r="R532" i="11"/>
  <c r="P532" i="11"/>
  <c r="O532" i="11"/>
  <c r="N1226" i="11"/>
  <c r="Q1226" i="11"/>
  <c r="S1226" i="11"/>
  <c r="T1226" i="11"/>
  <c r="R1226" i="11"/>
  <c r="P1226" i="11"/>
  <c r="O1226" i="11"/>
  <c r="N902" i="11"/>
  <c r="Q902" i="11"/>
  <c r="S902" i="11"/>
  <c r="T902" i="11"/>
  <c r="R902" i="11"/>
  <c r="P902" i="11"/>
  <c r="O902" i="11"/>
  <c r="N373" i="11"/>
  <c r="Q373" i="11"/>
  <c r="S373" i="11"/>
  <c r="T373" i="11"/>
  <c r="R373" i="11"/>
  <c r="P373" i="11"/>
  <c r="O373" i="11"/>
  <c r="N957" i="11"/>
  <c r="Q957" i="11"/>
  <c r="S957" i="11"/>
  <c r="T957" i="11"/>
  <c r="R957" i="11"/>
  <c r="P957" i="11"/>
  <c r="O957" i="11"/>
  <c r="N923" i="11"/>
  <c r="Q923" i="11"/>
  <c r="S923" i="11"/>
  <c r="T923" i="11"/>
  <c r="R923" i="11"/>
  <c r="P923" i="11"/>
  <c r="O923" i="11"/>
  <c r="N570" i="11"/>
  <c r="Q570" i="11"/>
  <c r="S570" i="11"/>
  <c r="T570" i="11"/>
  <c r="R570" i="11"/>
  <c r="P570" i="11"/>
  <c r="O570" i="11"/>
  <c r="N294" i="11"/>
  <c r="Q294" i="11"/>
  <c r="S294" i="11"/>
  <c r="T294" i="11"/>
  <c r="R294" i="11"/>
  <c r="P294" i="11"/>
  <c r="O294" i="11"/>
  <c r="N186" i="11"/>
  <c r="Q186" i="11"/>
  <c r="S186" i="11"/>
  <c r="T186" i="11"/>
  <c r="R186" i="11"/>
  <c r="P186" i="11"/>
  <c r="O186" i="11"/>
  <c r="N564" i="11"/>
  <c r="Q564" i="11"/>
  <c r="S564" i="11"/>
  <c r="T564" i="11"/>
  <c r="R564" i="11"/>
  <c r="P564" i="11"/>
  <c r="O564" i="11"/>
  <c r="N393" i="11"/>
  <c r="Q393" i="11"/>
  <c r="S393" i="11"/>
  <c r="T393" i="11"/>
  <c r="R393" i="11"/>
  <c r="P393" i="11"/>
  <c r="O393" i="11"/>
  <c r="N500" i="11"/>
  <c r="Q500" i="11"/>
  <c r="S500" i="11"/>
  <c r="T500" i="11"/>
  <c r="R500" i="11"/>
  <c r="P500" i="11"/>
  <c r="O500" i="11"/>
  <c r="N1247" i="11"/>
  <c r="Q1247" i="11"/>
  <c r="S1247" i="11"/>
  <c r="T1247" i="11"/>
  <c r="R1247" i="11"/>
  <c r="P1247" i="11"/>
  <c r="O1247" i="11"/>
  <c r="N151" i="11"/>
  <c r="Q151" i="11"/>
  <c r="S151" i="11"/>
  <c r="T151" i="11"/>
  <c r="R151" i="11"/>
  <c r="P151" i="11"/>
  <c r="O151" i="11"/>
  <c r="N366" i="11"/>
  <c r="Q366" i="11"/>
  <c r="S366" i="11"/>
  <c r="T366" i="11"/>
  <c r="R366" i="11"/>
  <c r="P366" i="11"/>
  <c r="O366" i="11"/>
  <c r="N1056" i="11"/>
  <c r="Q1056" i="11"/>
  <c r="S1056" i="11"/>
  <c r="T1056" i="11"/>
  <c r="R1056" i="11"/>
  <c r="P1056" i="11"/>
  <c r="O1056" i="11"/>
  <c r="N87" i="11"/>
  <c r="Q87" i="11"/>
  <c r="S87" i="11"/>
  <c r="T87" i="11"/>
  <c r="R87" i="11"/>
  <c r="P87" i="11"/>
  <c r="O87" i="11"/>
  <c r="N511" i="11"/>
  <c r="Q511" i="11"/>
  <c r="S511" i="11"/>
  <c r="T511" i="11"/>
  <c r="R511" i="11"/>
  <c r="P511" i="11"/>
  <c r="O511" i="11"/>
  <c r="N66" i="11"/>
  <c r="Q66" i="11"/>
  <c r="S66" i="11"/>
  <c r="T66" i="11"/>
  <c r="R66" i="11"/>
  <c r="P66" i="11"/>
  <c r="O66" i="11"/>
  <c r="N259" i="11"/>
  <c r="Q259" i="11"/>
  <c r="S259" i="11"/>
  <c r="T259" i="11"/>
  <c r="R259" i="11"/>
  <c r="P259" i="11"/>
  <c r="O259" i="11"/>
  <c r="N907" i="11"/>
  <c r="Q907" i="11"/>
  <c r="S907" i="11"/>
  <c r="T907" i="11"/>
  <c r="R907" i="11"/>
  <c r="P907" i="11"/>
  <c r="O907" i="11"/>
  <c r="N857" i="11"/>
  <c r="Q857" i="11"/>
  <c r="S857" i="11"/>
  <c r="T857" i="11"/>
  <c r="R857" i="11"/>
  <c r="P857" i="11"/>
  <c r="O857" i="11"/>
  <c r="N908" i="11"/>
  <c r="Q908" i="11"/>
  <c r="S908" i="11"/>
  <c r="T908" i="11"/>
  <c r="R908" i="11"/>
  <c r="P908" i="11"/>
  <c r="O908" i="11"/>
  <c r="N1414" i="11"/>
  <c r="Q1414" i="11"/>
  <c r="S1414" i="11"/>
  <c r="T1414" i="11"/>
  <c r="R1414" i="11"/>
  <c r="P1414" i="11"/>
  <c r="O1414" i="11"/>
  <c r="N1027" i="11"/>
  <c r="Q1027" i="11"/>
  <c r="S1027" i="11"/>
  <c r="T1027" i="11"/>
  <c r="R1027" i="11"/>
  <c r="P1027" i="11"/>
  <c r="O1027" i="11"/>
  <c r="N583" i="11"/>
  <c r="Q583" i="11"/>
  <c r="S583" i="11"/>
  <c r="T583" i="11"/>
  <c r="R583" i="11"/>
  <c r="P583" i="11"/>
  <c r="O583" i="11"/>
  <c r="N336" i="11"/>
  <c r="Q336" i="11"/>
  <c r="S336" i="11"/>
  <c r="T336" i="11"/>
  <c r="R336" i="11"/>
  <c r="P336" i="11"/>
  <c r="O336" i="11"/>
  <c r="N1210" i="11"/>
  <c r="Q1210" i="11"/>
  <c r="S1210" i="11"/>
  <c r="T1210" i="11"/>
  <c r="R1210" i="11"/>
  <c r="P1210" i="11"/>
  <c r="O1210" i="11"/>
  <c r="N1302" i="11"/>
  <c r="Q1302" i="11"/>
  <c r="S1302" i="11"/>
  <c r="T1302" i="11"/>
  <c r="R1302" i="11"/>
  <c r="P1302" i="11"/>
  <c r="O1302" i="11"/>
  <c r="N948" i="11"/>
  <c r="Q948" i="11"/>
  <c r="S948" i="11"/>
  <c r="T948" i="11"/>
  <c r="R948" i="11"/>
  <c r="P948" i="11"/>
  <c r="O948" i="11"/>
  <c r="Q1084" i="11"/>
  <c r="S1084" i="11"/>
  <c r="T1084" i="11"/>
  <c r="R1084" i="11"/>
  <c r="N1084" i="11"/>
  <c r="P1084" i="11"/>
  <c r="O1084" i="11"/>
  <c r="N384" i="11"/>
  <c r="Q384" i="11"/>
  <c r="S384" i="11"/>
  <c r="T384" i="11"/>
  <c r="R384" i="11"/>
  <c r="P384" i="11"/>
  <c r="O384" i="11"/>
  <c r="N1375" i="11"/>
  <c r="Q1375" i="11"/>
  <c r="S1375" i="11"/>
  <c r="T1375" i="11"/>
  <c r="R1375" i="11"/>
  <c r="P1375" i="11"/>
  <c r="O1375" i="11"/>
  <c r="N5" i="11"/>
  <c r="Q5" i="11"/>
  <c r="S5" i="11"/>
  <c r="T5" i="11"/>
  <c r="R5" i="11"/>
  <c r="P5" i="11"/>
  <c r="O5" i="11"/>
  <c r="N422" i="11"/>
  <c r="Q422" i="11"/>
  <c r="S422" i="11"/>
  <c r="T422" i="11"/>
  <c r="R422" i="11"/>
  <c r="P422" i="11"/>
  <c r="O422" i="11"/>
  <c r="N208" i="11"/>
  <c r="Q208" i="11"/>
  <c r="S208" i="11"/>
  <c r="T208" i="11"/>
  <c r="R208" i="11"/>
  <c r="P208" i="11"/>
  <c r="O208" i="11"/>
  <c r="N1275" i="11"/>
  <c r="Q1275" i="11"/>
  <c r="S1275" i="11"/>
  <c r="T1275" i="11"/>
  <c r="R1275" i="11"/>
  <c r="P1275" i="11"/>
  <c r="O1275" i="11"/>
  <c r="N1306" i="11"/>
  <c r="Q1306" i="11"/>
  <c r="S1306" i="11"/>
  <c r="T1306" i="11"/>
  <c r="R1306" i="11"/>
  <c r="P1306" i="11"/>
  <c r="O1306" i="11"/>
  <c r="N310" i="11"/>
  <c r="Q310" i="11"/>
  <c r="S310" i="11"/>
  <c r="T310" i="11"/>
  <c r="R310" i="11"/>
  <c r="P310" i="11"/>
  <c r="O310" i="11"/>
  <c r="N289" i="11"/>
  <c r="Q289" i="11"/>
  <c r="S289" i="11"/>
  <c r="T289" i="11"/>
  <c r="R289" i="11"/>
  <c r="P289" i="11"/>
  <c r="O289" i="11"/>
  <c r="N78" i="11"/>
  <c r="Q78" i="11"/>
  <c r="S78" i="11"/>
  <c r="T78" i="11"/>
  <c r="R78" i="11"/>
  <c r="P78" i="11"/>
  <c r="O78" i="11"/>
  <c r="N641" i="11"/>
  <c r="Q641" i="11"/>
  <c r="S641" i="11"/>
  <c r="T641" i="11"/>
  <c r="R641" i="11"/>
  <c r="P641" i="11"/>
  <c r="O641" i="11"/>
  <c r="Q1076" i="11"/>
  <c r="S1076" i="11"/>
  <c r="T1076" i="11"/>
  <c r="R1076" i="11"/>
  <c r="N1076" i="11"/>
  <c r="P1076" i="11"/>
  <c r="O1076" i="11"/>
  <c r="N708" i="11"/>
  <c r="Q708" i="11"/>
  <c r="S708" i="11"/>
  <c r="T708" i="11"/>
  <c r="R708" i="11"/>
  <c r="P708" i="11"/>
  <c r="O708" i="11"/>
  <c r="N381" i="11"/>
  <c r="Q381" i="11"/>
  <c r="S381" i="11"/>
  <c r="T381" i="11"/>
  <c r="R381" i="11"/>
  <c r="P381" i="11"/>
  <c r="O381" i="11"/>
  <c r="N837" i="11"/>
  <c r="Q837" i="11"/>
  <c r="S837" i="11"/>
  <c r="T837" i="11"/>
  <c r="R837" i="11"/>
  <c r="P837" i="11"/>
  <c r="O837" i="11"/>
  <c r="N35" i="11"/>
  <c r="Q35" i="11"/>
  <c r="S35" i="11"/>
  <c r="T35" i="11"/>
  <c r="R35" i="11"/>
  <c r="P35" i="11"/>
  <c r="O35" i="11"/>
  <c r="Q1265" i="11"/>
  <c r="S1265" i="11"/>
  <c r="T1265" i="11"/>
  <c r="R1265" i="11"/>
  <c r="N1265" i="11"/>
  <c r="P1265" i="11"/>
  <c r="O1265" i="11"/>
  <c r="N658" i="11"/>
  <c r="Q658" i="11"/>
  <c r="S658" i="11"/>
  <c r="T658" i="11"/>
  <c r="R658" i="11"/>
  <c r="P658" i="11"/>
  <c r="O658" i="11"/>
  <c r="N280" i="11"/>
  <c r="Q280" i="11"/>
  <c r="S280" i="11"/>
  <c r="T280" i="11"/>
  <c r="R280" i="11"/>
  <c r="P280" i="11"/>
  <c r="O280" i="11"/>
  <c r="N1270" i="11"/>
  <c r="Q1270" i="11"/>
  <c r="S1270" i="11"/>
  <c r="T1270" i="11"/>
  <c r="R1270" i="11"/>
  <c r="P1270" i="11"/>
  <c r="O1270" i="11"/>
  <c r="N269" i="11"/>
  <c r="Q269" i="11"/>
  <c r="S269" i="11"/>
  <c r="T269" i="11"/>
  <c r="R269" i="11"/>
  <c r="P269" i="11"/>
  <c r="O269" i="11"/>
  <c r="N207" i="11"/>
  <c r="Q207" i="11"/>
  <c r="S207" i="11"/>
  <c r="T207" i="11"/>
  <c r="R207" i="11"/>
  <c r="P207" i="11"/>
  <c r="O207" i="11"/>
  <c r="N575" i="11"/>
  <c r="Q575" i="11"/>
  <c r="S575" i="11"/>
  <c r="T575" i="11"/>
  <c r="R575" i="11"/>
  <c r="P575" i="11"/>
  <c r="O575" i="11"/>
  <c r="N579" i="11"/>
  <c r="Q579" i="11"/>
  <c r="S579" i="11"/>
  <c r="T579" i="11"/>
  <c r="R579" i="11"/>
  <c r="P579" i="11"/>
  <c r="O579" i="11"/>
  <c r="Q1153" i="11"/>
  <c r="S1153" i="11"/>
  <c r="T1153" i="11"/>
  <c r="R1153" i="11"/>
  <c r="N1153" i="11"/>
  <c r="P1153" i="11"/>
  <c r="O1153" i="11"/>
  <c r="Q1257" i="11"/>
  <c r="S1257" i="11"/>
  <c r="T1257" i="11"/>
  <c r="R1257" i="11"/>
  <c r="N1257" i="11"/>
  <c r="P1257" i="11"/>
  <c r="O1257" i="11"/>
  <c r="N548" i="11"/>
  <c r="Q548" i="11"/>
  <c r="S548" i="11"/>
  <c r="T548" i="11"/>
  <c r="R548" i="11"/>
  <c r="P548" i="11"/>
  <c r="O548" i="11"/>
  <c r="N1138" i="11"/>
  <c r="Q1138" i="11"/>
  <c r="S1138" i="11"/>
  <c r="T1138" i="11"/>
  <c r="R1138" i="11"/>
  <c r="P1138" i="11"/>
  <c r="O1138" i="11"/>
  <c r="N414" i="11"/>
  <c r="Q414" i="11"/>
  <c r="S414" i="11"/>
  <c r="T414" i="11"/>
  <c r="R414" i="11"/>
  <c r="P414" i="11"/>
  <c r="O414" i="11"/>
  <c r="N608" i="11"/>
  <c r="Q608" i="11"/>
  <c r="S608" i="11"/>
  <c r="T608" i="11"/>
  <c r="R608" i="11"/>
  <c r="P608" i="11"/>
  <c r="O608" i="11"/>
  <c r="N241" i="11"/>
  <c r="Q241" i="11"/>
  <c r="S241" i="11"/>
  <c r="T241" i="11"/>
  <c r="R241" i="11"/>
  <c r="P241" i="11"/>
  <c r="O241" i="11"/>
  <c r="N456" i="11"/>
  <c r="Q456" i="11"/>
  <c r="S456" i="11"/>
  <c r="T456" i="11"/>
  <c r="R456" i="11"/>
  <c r="P456" i="11"/>
  <c r="O456" i="11"/>
  <c r="N947" i="11"/>
  <c r="Q947" i="11"/>
  <c r="S947" i="11"/>
  <c r="T947" i="11"/>
  <c r="R947" i="11"/>
  <c r="P947" i="11"/>
  <c r="O947" i="11"/>
  <c r="N84" i="11"/>
  <c r="Q84" i="11"/>
  <c r="S84" i="11"/>
  <c r="T84" i="11"/>
  <c r="R84" i="11"/>
  <c r="P84" i="11"/>
  <c r="O84" i="11"/>
  <c r="N1307" i="11"/>
  <c r="Q1307" i="11"/>
  <c r="S1307" i="11"/>
  <c r="T1307" i="11"/>
  <c r="R1307" i="11"/>
  <c r="P1307" i="11"/>
  <c r="O1307" i="11"/>
  <c r="N697" i="11"/>
  <c r="Q697" i="11"/>
  <c r="S697" i="11"/>
  <c r="T697" i="11"/>
  <c r="R697" i="11"/>
  <c r="P697" i="11"/>
  <c r="O697" i="11"/>
  <c r="N54" i="11"/>
  <c r="Q54" i="11"/>
  <c r="S54" i="11"/>
  <c r="T54" i="11"/>
  <c r="R54" i="11"/>
  <c r="P54" i="11"/>
  <c r="O54" i="11"/>
  <c r="N1176" i="11"/>
  <c r="Q1176" i="11"/>
  <c r="S1176" i="11"/>
  <c r="T1176" i="11"/>
  <c r="R1176" i="11"/>
  <c r="P1176" i="11"/>
  <c r="O1176" i="11"/>
  <c r="N1125" i="11"/>
  <c r="Q1125" i="11"/>
  <c r="S1125" i="11"/>
  <c r="T1125" i="11"/>
  <c r="R1125" i="11"/>
  <c r="P1125" i="11"/>
  <c r="O1125" i="11"/>
  <c r="N55" i="11"/>
  <c r="Q55" i="11"/>
  <c r="S55" i="11"/>
  <c r="T55" i="11"/>
  <c r="R55" i="11"/>
  <c r="P55" i="11"/>
  <c r="O55" i="11"/>
  <c r="N589" i="11"/>
  <c r="Q589" i="11"/>
  <c r="S589" i="11"/>
  <c r="T589" i="11"/>
  <c r="R589" i="11"/>
  <c r="P589" i="11"/>
  <c r="O589" i="11"/>
  <c r="N980" i="11"/>
  <c r="Q980" i="11"/>
  <c r="S980" i="11"/>
  <c r="T980" i="11"/>
  <c r="R980" i="11"/>
  <c r="P980" i="11"/>
  <c r="O980" i="11"/>
  <c r="N687" i="11"/>
  <c r="Q687" i="11"/>
  <c r="S687" i="11"/>
  <c r="T687" i="11"/>
  <c r="R687" i="11"/>
  <c r="P687" i="11"/>
  <c r="O687" i="11"/>
  <c r="N85" i="11"/>
  <c r="Q85" i="11"/>
  <c r="S85" i="11"/>
  <c r="T85" i="11"/>
  <c r="R85" i="11"/>
  <c r="P85" i="11"/>
  <c r="O85" i="11"/>
  <c r="N1327" i="11"/>
  <c r="Q1327" i="11"/>
  <c r="S1327" i="11"/>
  <c r="T1327" i="11"/>
  <c r="R1327" i="11"/>
  <c r="P1327" i="11"/>
  <c r="O1327" i="11"/>
  <c r="N293" i="11"/>
  <c r="Q293" i="11"/>
  <c r="S293" i="11"/>
  <c r="T293" i="11"/>
  <c r="R293" i="11"/>
  <c r="P293" i="11"/>
  <c r="O293" i="11"/>
  <c r="N457" i="11"/>
  <c r="Q457" i="11"/>
  <c r="S457" i="11"/>
  <c r="T457" i="11"/>
  <c r="R457" i="11"/>
  <c r="P457" i="11"/>
  <c r="O457" i="11"/>
  <c r="N328" i="11"/>
  <c r="Q328" i="11"/>
  <c r="S328" i="11"/>
  <c r="T328" i="11"/>
  <c r="R328" i="11"/>
  <c r="P328" i="11"/>
  <c r="O328" i="11"/>
  <c r="N405" i="11"/>
  <c r="Q405" i="11"/>
  <c r="S405" i="11"/>
  <c r="T405" i="11"/>
  <c r="R405" i="11"/>
  <c r="P405" i="11"/>
  <c r="O405" i="11"/>
  <c r="N529" i="11"/>
  <c r="Q529" i="11"/>
  <c r="S529" i="11"/>
  <c r="T529" i="11"/>
  <c r="R529" i="11"/>
  <c r="P529" i="11"/>
  <c r="O529" i="11"/>
  <c r="N1279" i="11"/>
  <c r="Q1279" i="11"/>
  <c r="S1279" i="11"/>
  <c r="T1279" i="11"/>
  <c r="R1279" i="11"/>
  <c r="P1279" i="11"/>
  <c r="O1279" i="11"/>
  <c r="N1042" i="11"/>
  <c r="Q1042" i="11"/>
  <c r="S1042" i="11"/>
  <c r="T1042" i="11"/>
  <c r="R1042" i="11"/>
  <c r="P1042" i="11"/>
  <c r="O1042" i="11"/>
  <c r="N975" i="11"/>
  <c r="Q975" i="11"/>
  <c r="S975" i="11"/>
  <c r="T975" i="11"/>
  <c r="R975" i="11"/>
  <c r="P975" i="11"/>
  <c r="O975" i="11"/>
  <c r="N429" i="11"/>
  <c r="Q429" i="11"/>
  <c r="S429" i="11"/>
  <c r="T429" i="11"/>
  <c r="R429" i="11"/>
  <c r="P429" i="11"/>
  <c r="O429" i="11"/>
  <c r="N86" i="11"/>
  <c r="Q86" i="11"/>
  <c r="S86" i="11"/>
  <c r="T86" i="11"/>
  <c r="R86" i="11"/>
  <c r="P86" i="11"/>
  <c r="O86" i="11"/>
  <c r="N1395" i="11"/>
  <c r="Q1395" i="11"/>
  <c r="S1395" i="11"/>
  <c r="T1395" i="11"/>
  <c r="R1395" i="11"/>
  <c r="P1395" i="11"/>
  <c r="O1395" i="11"/>
  <c r="N960" i="11"/>
  <c r="Q960" i="11"/>
  <c r="S960" i="11"/>
  <c r="T960" i="11"/>
  <c r="R960" i="11"/>
  <c r="P960" i="11"/>
  <c r="O960" i="11"/>
  <c r="N1410" i="11"/>
  <c r="Q1410" i="11"/>
  <c r="S1410" i="11"/>
  <c r="T1410" i="11"/>
  <c r="R1410" i="11"/>
  <c r="P1410" i="11"/>
  <c r="O1410" i="11"/>
  <c r="N61" i="11"/>
  <c r="Q61" i="11"/>
  <c r="S61" i="11"/>
  <c r="T61" i="11"/>
  <c r="R61" i="11"/>
  <c r="P61" i="11"/>
  <c r="O61" i="11"/>
  <c r="N1122" i="11"/>
  <c r="Q1122" i="11"/>
  <c r="S1122" i="11"/>
  <c r="T1122" i="11"/>
  <c r="R1122" i="11"/>
  <c r="P1122" i="11"/>
  <c r="O1122" i="11"/>
  <c r="N1331" i="11"/>
  <c r="Q1331" i="11"/>
  <c r="S1331" i="11"/>
  <c r="T1331" i="11"/>
  <c r="R1331" i="11"/>
  <c r="P1331" i="11"/>
  <c r="O1331" i="11"/>
  <c r="N1237" i="11"/>
  <c r="Q1237" i="11"/>
  <c r="S1237" i="11"/>
  <c r="T1237" i="11"/>
  <c r="R1237" i="11"/>
  <c r="P1237" i="11"/>
  <c r="O1237" i="11"/>
  <c r="N246" i="11"/>
  <c r="Q246" i="11"/>
  <c r="S246" i="11"/>
  <c r="T246" i="11"/>
  <c r="R246" i="11"/>
  <c r="P246" i="11"/>
  <c r="O246" i="11"/>
  <c r="N1310" i="11"/>
  <c r="Q1310" i="11"/>
  <c r="S1310" i="11"/>
  <c r="T1310" i="11"/>
  <c r="R1310" i="11"/>
  <c r="P1310" i="11"/>
  <c r="O1310" i="11"/>
  <c r="N361" i="11"/>
  <c r="Q361" i="11"/>
  <c r="S361" i="11"/>
  <c r="T361" i="11"/>
  <c r="R361" i="11"/>
  <c r="P361" i="11"/>
  <c r="O361" i="11"/>
  <c r="N51" i="11"/>
  <c r="Q51" i="11"/>
  <c r="S51" i="11"/>
  <c r="T51" i="11"/>
  <c r="R51" i="11"/>
  <c r="P51" i="11"/>
  <c r="O51" i="11"/>
  <c r="N891" i="11"/>
  <c r="Q891" i="11"/>
  <c r="S891" i="11"/>
  <c r="T891" i="11"/>
  <c r="R891" i="11"/>
  <c r="P891" i="11"/>
  <c r="O891" i="11"/>
  <c r="N1018" i="11"/>
  <c r="Q1018" i="11"/>
  <c r="S1018" i="11"/>
  <c r="T1018" i="11"/>
  <c r="R1018" i="11"/>
  <c r="P1018" i="11"/>
  <c r="O1018" i="11"/>
  <c r="N724" i="11"/>
  <c r="Q724" i="11"/>
  <c r="S724" i="11"/>
  <c r="T724" i="11"/>
  <c r="R724" i="11"/>
  <c r="P724" i="11"/>
  <c r="O724" i="11"/>
  <c r="N1143" i="11"/>
  <c r="Q1143" i="11"/>
  <c r="S1143" i="11"/>
  <c r="T1143" i="11"/>
  <c r="R1143" i="11"/>
  <c r="P1143" i="11"/>
  <c r="O1143" i="11"/>
  <c r="N138" i="11"/>
  <c r="Q138" i="11"/>
  <c r="S138" i="11"/>
  <c r="T138" i="11"/>
  <c r="R138" i="11"/>
  <c r="P138" i="11"/>
  <c r="O138" i="11"/>
  <c r="N1379" i="11"/>
  <c r="Q1379" i="11"/>
  <c r="S1379" i="11"/>
  <c r="T1379" i="11"/>
  <c r="R1379" i="11"/>
  <c r="P1379" i="11"/>
  <c r="O1379" i="11"/>
  <c r="N68" i="11"/>
  <c r="Q68" i="11"/>
  <c r="S68" i="11"/>
  <c r="T68" i="11"/>
  <c r="R68" i="11"/>
  <c r="P68" i="11"/>
  <c r="O68" i="11"/>
  <c r="N34" i="11"/>
  <c r="Q34" i="11"/>
  <c r="S34" i="11"/>
  <c r="T34" i="11"/>
  <c r="R34" i="11"/>
  <c r="P34" i="11"/>
  <c r="O34" i="11"/>
  <c r="N1066" i="11"/>
  <c r="Q1066" i="11"/>
  <c r="S1066" i="11"/>
  <c r="T1066" i="11"/>
  <c r="R1066" i="11"/>
  <c r="P1066" i="11"/>
  <c r="O1066" i="11"/>
  <c r="N1203" i="11"/>
  <c r="Q1203" i="11"/>
  <c r="S1203" i="11"/>
  <c r="T1203" i="11"/>
  <c r="R1203" i="11"/>
  <c r="P1203" i="11"/>
  <c r="O1203" i="11"/>
  <c r="N167" i="11"/>
  <c r="Q167" i="11"/>
  <c r="S167" i="11"/>
  <c r="T167" i="11"/>
  <c r="R167" i="11"/>
  <c r="P167" i="11"/>
  <c r="O167" i="11"/>
  <c r="N518" i="11"/>
  <c r="Q518" i="11"/>
  <c r="S518" i="11"/>
  <c r="T518" i="11"/>
  <c r="R518" i="11"/>
  <c r="P518" i="11"/>
  <c r="O518" i="11"/>
  <c r="N541" i="11"/>
  <c r="Q541" i="11"/>
  <c r="S541" i="11"/>
  <c r="T541" i="11"/>
  <c r="R541" i="11"/>
  <c r="P541" i="11"/>
  <c r="O541" i="11"/>
  <c r="N74" i="11"/>
  <c r="Q74" i="11"/>
  <c r="S74" i="11"/>
  <c r="T74" i="11"/>
  <c r="R74" i="11"/>
  <c r="P74" i="11"/>
  <c r="O74" i="11"/>
  <c r="N951" i="11"/>
  <c r="Q951" i="11"/>
  <c r="S951" i="11"/>
  <c r="T951" i="11"/>
  <c r="R951" i="11"/>
  <c r="P951" i="11"/>
  <c r="O951" i="11"/>
  <c r="N309" i="11"/>
  <c r="Q309" i="11"/>
  <c r="S309" i="11"/>
  <c r="T309" i="11"/>
  <c r="R309" i="11"/>
  <c r="P309" i="11"/>
  <c r="O309" i="11"/>
  <c r="N836" i="11"/>
  <c r="Q836" i="11"/>
  <c r="S836" i="11"/>
  <c r="T836" i="11"/>
  <c r="R836" i="11"/>
  <c r="P836" i="11"/>
  <c r="O836" i="11"/>
  <c r="N411" i="11"/>
  <c r="Q411" i="11"/>
  <c r="S411" i="11"/>
  <c r="T411" i="11"/>
  <c r="R411" i="11"/>
  <c r="P411" i="11"/>
  <c r="O411" i="11"/>
  <c r="N1274" i="11"/>
  <c r="Q1274" i="11"/>
  <c r="S1274" i="11"/>
  <c r="T1274" i="11"/>
  <c r="R1274" i="11"/>
  <c r="P1274" i="11"/>
  <c r="O1274" i="11"/>
  <c r="N879" i="11"/>
  <c r="Q879" i="11"/>
  <c r="S879" i="11"/>
  <c r="T879" i="11"/>
  <c r="R879" i="11"/>
  <c r="P879" i="11"/>
  <c r="O879" i="11"/>
  <c r="N664" i="11"/>
  <c r="Q664" i="11"/>
  <c r="S664" i="11"/>
  <c r="T664" i="11"/>
  <c r="R664" i="11"/>
  <c r="P664" i="11"/>
  <c r="O664" i="11"/>
  <c r="N282" i="11"/>
  <c r="Q282" i="11"/>
  <c r="S282" i="11"/>
  <c r="T282" i="11"/>
  <c r="R282" i="11"/>
  <c r="P282" i="11"/>
  <c r="O282" i="11"/>
  <c r="N965" i="11"/>
  <c r="Q965" i="11"/>
  <c r="S965" i="11"/>
  <c r="T965" i="11"/>
  <c r="R965" i="11"/>
  <c r="P965" i="11"/>
  <c r="O965" i="11"/>
  <c r="N978" i="11"/>
  <c r="Q978" i="11"/>
  <c r="S978" i="11"/>
  <c r="T978" i="11"/>
  <c r="R978" i="11"/>
  <c r="P978" i="11"/>
  <c r="O978" i="11"/>
  <c r="N402" i="11"/>
  <c r="Q402" i="11"/>
  <c r="S402" i="11"/>
  <c r="T402" i="11"/>
  <c r="R402" i="11"/>
  <c r="P402" i="11"/>
  <c r="O402" i="11"/>
  <c r="N843" i="11"/>
  <c r="Q843" i="11"/>
  <c r="S843" i="11"/>
  <c r="T843" i="11"/>
  <c r="R843" i="11"/>
  <c r="P843" i="11"/>
  <c r="O843" i="11"/>
  <c r="N3" i="11"/>
  <c r="Q3" i="11"/>
  <c r="S3" i="11"/>
  <c r="T3" i="11"/>
  <c r="R3" i="11"/>
  <c r="P3" i="11"/>
  <c r="O3" i="11"/>
  <c r="N825" i="11"/>
  <c r="Q825" i="11"/>
  <c r="S825" i="11"/>
  <c r="T825" i="11"/>
  <c r="R825" i="11"/>
  <c r="P825" i="11"/>
  <c r="O825" i="11"/>
  <c r="N1357" i="11"/>
  <c r="Q1357" i="11"/>
  <c r="S1357" i="11"/>
  <c r="T1357" i="11"/>
  <c r="R1357" i="11"/>
  <c r="P1357" i="11"/>
  <c r="O1357" i="11"/>
  <c r="N192" i="11"/>
  <c r="Q192" i="11"/>
  <c r="S192" i="11"/>
  <c r="T192" i="11"/>
  <c r="R192" i="11"/>
  <c r="P192" i="11"/>
  <c r="O192" i="11"/>
  <c r="N50" i="11"/>
  <c r="Q50" i="11"/>
  <c r="S50" i="11"/>
  <c r="T50" i="11"/>
  <c r="R50" i="11"/>
  <c r="P50" i="11"/>
  <c r="O50" i="11"/>
  <c r="N1128" i="11"/>
  <c r="Q1128" i="11"/>
  <c r="S1128" i="11"/>
  <c r="T1128" i="11"/>
  <c r="R1128" i="11"/>
  <c r="P1128" i="11"/>
  <c r="O1128" i="11"/>
  <c r="N829" i="11"/>
  <c r="Q829" i="11"/>
  <c r="S829" i="11"/>
  <c r="T829" i="11"/>
  <c r="R829" i="11"/>
  <c r="P829" i="11"/>
  <c r="O829" i="11"/>
  <c r="N822" i="11"/>
  <c r="Q822" i="11"/>
  <c r="S822" i="11"/>
  <c r="T822" i="11"/>
  <c r="R822" i="11"/>
  <c r="P822" i="11"/>
  <c r="O822" i="11"/>
  <c r="N802" i="11"/>
  <c r="Q802" i="11"/>
  <c r="S802" i="11"/>
  <c r="T802" i="11"/>
  <c r="R802" i="11"/>
  <c r="P802" i="11"/>
  <c r="O802" i="11"/>
  <c r="N170" i="11"/>
  <c r="Q170" i="11"/>
  <c r="S170" i="11"/>
  <c r="T170" i="11"/>
  <c r="R170" i="11"/>
  <c r="P170" i="11"/>
  <c r="O170" i="11"/>
  <c r="N839" i="11"/>
  <c r="Q839" i="11"/>
  <c r="S839" i="11"/>
  <c r="T839" i="11"/>
  <c r="R839" i="11"/>
  <c r="P839" i="11"/>
  <c r="O839" i="11"/>
  <c r="N912" i="11"/>
  <c r="Q912" i="11"/>
  <c r="S912" i="11"/>
  <c r="T912" i="11"/>
  <c r="R912" i="11"/>
  <c r="P912" i="11"/>
  <c r="O912" i="11"/>
  <c r="N631" i="11"/>
  <c r="Q631" i="11"/>
  <c r="S631" i="11"/>
  <c r="T631" i="11"/>
  <c r="R631" i="11"/>
  <c r="P631" i="11"/>
  <c r="O631" i="11"/>
  <c r="N255" i="11"/>
  <c r="Q255" i="11"/>
  <c r="S255" i="11"/>
  <c r="T255" i="11"/>
  <c r="R255" i="11"/>
  <c r="P255" i="11"/>
  <c r="O255" i="11"/>
  <c r="N513" i="11"/>
  <c r="Q513" i="11"/>
  <c r="S513" i="11"/>
  <c r="T513" i="11"/>
  <c r="R513" i="11"/>
  <c r="P513" i="11"/>
  <c r="O513" i="11"/>
  <c r="N904" i="11"/>
  <c r="Q904" i="11"/>
  <c r="S904" i="11"/>
  <c r="T904" i="11"/>
  <c r="R904" i="11"/>
  <c r="P904" i="11"/>
  <c r="O904" i="11"/>
  <c r="N692" i="11"/>
  <c r="Q692" i="11"/>
  <c r="S692" i="11"/>
  <c r="T692" i="11"/>
  <c r="R692" i="11"/>
  <c r="P692" i="11"/>
  <c r="O692" i="11"/>
  <c r="N659" i="11"/>
  <c r="Q659" i="11"/>
  <c r="S659" i="11"/>
  <c r="T659" i="11"/>
  <c r="R659" i="11"/>
  <c r="P659" i="11"/>
  <c r="O659" i="11"/>
  <c r="N257" i="11"/>
  <c r="Q257" i="11"/>
  <c r="S257" i="11"/>
  <c r="T257" i="11"/>
  <c r="R257" i="11"/>
  <c r="P257" i="11"/>
  <c r="O257" i="11"/>
  <c r="N1324" i="11"/>
  <c r="Q1324" i="11"/>
  <c r="S1324" i="11"/>
  <c r="T1324" i="11"/>
  <c r="R1324" i="11"/>
  <c r="P1324" i="11"/>
  <c r="O1324" i="11"/>
  <c r="N849" i="11"/>
  <c r="Q849" i="11"/>
  <c r="S849" i="11"/>
  <c r="T849" i="11"/>
  <c r="R849" i="11"/>
  <c r="P849" i="11"/>
  <c r="O849" i="11"/>
  <c r="N1334" i="11"/>
  <c r="Q1334" i="11"/>
  <c r="S1334" i="11"/>
  <c r="T1334" i="11"/>
  <c r="R1334" i="11"/>
  <c r="P1334" i="11"/>
  <c r="O1334" i="11"/>
  <c r="Q1286" i="11"/>
  <c r="S1286" i="11"/>
  <c r="T1286" i="11"/>
  <c r="R1286" i="11"/>
  <c r="N1286" i="11"/>
  <c r="P1286" i="11"/>
  <c r="O1286" i="11"/>
  <c r="N9" i="11"/>
  <c r="Q9" i="11"/>
  <c r="S9" i="11"/>
  <c r="T9" i="11"/>
  <c r="R9" i="11"/>
  <c r="P9" i="11"/>
  <c r="O9" i="11"/>
  <c r="N408" i="11"/>
  <c r="Q408" i="11"/>
  <c r="S408" i="11"/>
  <c r="T408" i="11"/>
  <c r="R408" i="11"/>
  <c r="P408" i="11"/>
  <c r="O408" i="11"/>
  <c r="N134" i="11"/>
  <c r="Q134" i="11"/>
  <c r="S134" i="11"/>
  <c r="T134" i="11"/>
  <c r="R134" i="11"/>
  <c r="P134" i="11"/>
  <c r="O134" i="11"/>
  <c r="N237" i="11"/>
  <c r="Q237" i="11"/>
  <c r="S237" i="11"/>
  <c r="T237" i="11"/>
  <c r="R237" i="11"/>
  <c r="P237" i="11"/>
  <c r="O237" i="11"/>
  <c r="N617" i="11"/>
  <c r="Q617" i="11"/>
  <c r="S617" i="11"/>
  <c r="T617" i="11"/>
  <c r="R617" i="11"/>
  <c r="P617" i="11"/>
  <c r="O617" i="11"/>
  <c r="N921" i="11"/>
  <c r="Q921" i="11"/>
  <c r="S921" i="11"/>
  <c r="T921" i="11"/>
  <c r="R921" i="11"/>
  <c r="P921" i="11"/>
  <c r="O921" i="11"/>
  <c r="N1299" i="11"/>
  <c r="Q1299" i="11"/>
  <c r="S1299" i="11"/>
  <c r="T1299" i="11"/>
  <c r="R1299" i="11"/>
  <c r="P1299" i="11"/>
  <c r="O1299" i="11"/>
  <c r="N681" i="11"/>
  <c r="Q681" i="11"/>
  <c r="S681" i="11"/>
  <c r="T681" i="11"/>
  <c r="R681" i="11"/>
  <c r="P681" i="11"/>
  <c r="O681" i="11"/>
  <c r="N813" i="11"/>
  <c r="Q813" i="11"/>
  <c r="S813" i="11"/>
  <c r="T813" i="11"/>
  <c r="R813" i="11"/>
  <c r="P813" i="11"/>
  <c r="O813" i="11"/>
  <c r="N1269" i="11"/>
  <c r="Q1269" i="11"/>
  <c r="S1269" i="11"/>
  <c r="T1269" i="11"/>
  <c r="R1269" i="11"/>
  <c r="P1269" i="11"/>
  <c r="O1269" i="11"/>
  <c r="N812" i="11"/>
  <c r="Q812" i="11"/>
  <c r="S812" i="11"/>
  <c r="T812" i="11"/>
  <c r="R812" i="11"/>
  <c r="P812" i="11"/>
  <c r="O812" i="11"/>
  <c r="N572" i="11"/>
  <c r="Q572" i="11"/>
  <c r="S572" i="11"/>
  <c r="T572" i="11"/>
  <c r="R572" i="11"/>
  <c r="P572" i="11"/>
  <c r="O572" i="11"/>
  <c r="N611" i="11"/>
  <c r="Q611" i="11"/>
  <c r="S611" i="11"/>
  <c r="T611" i="11"/>
  <c r="R611" i="11"/>
  <c r="P611" i="11"/>
  <c r="O611" i="11"/>
  <c r="N363" i="11"/>
  <c r="Q363" i="11"/>
  <c r="S363" i="11"/>
  <c r="T363" i="11"/>
  <c r="R363" i="11"/>
  <c r="P363" i="11"/>
  <c r="O363" i="11"/>
  <c r="N1314" i="11"/>
  <c r="Q1314" i="11"/>
  <c r="S1314" i="11"/>
  <c r="T1314" i="11"/>
  <c r="R1314" i="11"/>
  <c r="P1314" i="11"/>
  <c r="O1314" i="11"/>
  <c r="N757" i="11"/>
  <c r="Q757" i="11"/>
  <c r="S757" i="11"/>
  <c r="T757" i="11"/>
  <c r="R757" i="11"/>
  <c r="P757" i="11"/>
  <c r="O757" i="11"/>
  <c r="N236" i="11"/>
  <c r="Q236" i="11"/>
  <c r="S236" i="11"/>
  <c r="T236" i="11"/>
  <c r="R236" i="11"/>
  <c r="P236" i="11"/>
  <c r="O236" i="11"/>
  <c r="N288" i="11"/>
  <c r="Q288" i="11"/>
  <c r="S288" i="11"/>
  <c r="T288" i="11"/>
  <c r="R288" i="11"/>
  <c r="P288" i="11"/>
  <c r="O288" i="11"/>
  <c r="N1338" i="11"/>
  <c r="Q1338" i="11"/>
  <c r="S1338" i="11"/>
  <c r="T1338" i="11"/>
  <c r="R1338" i="11"/>
  <c r="P1338" i="11"/>
  <c r="O1338" i="11"/>
  <c r="N419" i="11"/>
  <c r="Q419" i="11"/>
  <c r="S419" i="11"/>
  <c r="T419" i="11"/>
  <c r="R419" i="11"/>
  <c r="P419" i="11"/>
  <c r="O419" i="11"/>
  <c r="N887" i="11"/>
  <c r="Q887" i="11"/>
  <c r="S887" i="11"/>
  <c r="T887" i="11"/>
  <c r="R887" i="11"/>
  <c r="P887" i="11"/>
  <c r="O887" i="11"/>
  <c r="N158" i="11"/>
  <c r="Q158" i="11"/>
  <c r="S158" i="11"/>
  <c r="T158" i="11"/>
  <c r="R158" i="11"/>
  <c r="P158" i="11"/>
  <c r="O158" i="11"/>
  <c r="N1370" i="11"/>
  <c r="Q1370" i="11"/>
  <c r="S1370" i="11"/>
  <c r="T1370" i="11"/>
  <c r="R1370" i="11"/>
  <c r="P1370" i="11"/>
  <c r="O1370" i="11"/>
  <c r="N89" i="11"/>
  <c r="Q89" i="11"/>
  <c r="S89" i="11"/>
  <c r="T89" i="11"/>
  <c r="R89" i="11"/>
  <c r="P89" i="11"/>
  <c r="O89" i="11"/>
  <c r="N383" i="11"/>
  <c r="Q383" i="11"/>
  <c r="S383" i="11"/>
  <c r="T383" i="11"/>
  <c r="R383" i="11"/>
  <c r="P383" i="11"/>
  <c r="O383" i="11"/>
  <c r="N775" i="11"/>
  <c r="Q775" i="11"/>
  <c r="S775" i="11"/>
  <c r="T775" i="11"/>
  <c r="R775" i="11"/>
  <c r="P775" i="11"/>
  <c r="O775" i="11"/>
  <c r="N542" i="11"/>
  <c r="Q542" i="11"/>
  <c r="S542" i="11"/>
  <c r="T542" i="11"/>
  <c r="R542" i="11"/>
  <c r="P542" i="11"/>
  <c r="O542" i="11"/>
  <c r="N766" i="11"/>
  <c r="Q766" i="11"/>
  <c r="S766" i="11"/>
  <c r="T766" i="11"/>
  <c r="R766" i="11"/>
  <c r="P766" i="11"/>
  <c r="O766" i="11"/>
  <c r="N320" i="11"/>
  <c r="Q320" i="11"/>
  <c r="S320" i="11"/>
  <c r="T320" i="11"/>
  <c r="R320" i="11"/>
  <c r="P320" i="11"/>
  <c r="O320" i="11"/>
  <c r="N749" i="11"/>
  <c r="Q749" i="11"/>
  <c r="S749" i="11"/>
  <c r="T749" i="11"/>
  <c r="R749" i="11"/>
  <c r="P749" i="11"/>
  <c r="O749" i="11"/>
  <c r="N63" i="11"/>
  <c r="Q63" i="11"/>
  <c r="S63" i="11"/>
  <c r="T63" i="11"/>
  <c r="R63" i="11"/>
  <c r="P63" i="11"/>
  <c r="O63" i="11"/>
  <c r="N742" i="11"/>
  <c r="Q742" i="11"/>
  <c r="S742" i="11"/>
  <c r="T742" i="11"/>
  <c r="R742" i="11"/>
  <c r="P742" i="11"/>
  <c r="O742" i="11"/>
  <c r="N613" i="11"/>
  <c r="Q613" i="11"/>
  <c r="S613" i="11"/>
  <c r="T613" i="11"/>
  <c r="R613" i="11"/>
  <c r="P613" i="11"/>
  <c r="O613" i="11"/>
  <c r="N21" i="11"/>
  <c r="Q21" i="11"/>
  <c r="S21" i="11"/>
  <c r="T21" i="11"/>
  <c r="R21" i="11"/>
  <c r="P21" i="11"/>
  <c r="O21" i="11"/>
  <c r="Q1404" i="11"/>
  <c r="S1404" i="11"/>
  <c r="T1404" i="11"/>
  <c r="R1404" i="11"/>
  <c r="N1404" i="11"/>
  <c r="P1404" i="11"/>
  <c r="O1404" i="11"/>
  <c r="N1316" i="11"/>
  <c r="Q1316" i="11"/>
  <c r="S1316" i="11"/>
  <c r="T1316" i="11"/>
  <c r="R1316" i="11"/>
  <c r="P1316" i="11"/>
  <c r="O1316" i="11"/>
  <c r="N1142" i="11"/>
  <c r="Q1142" i="11"/>
  <c r="S1142" i="11"/>
  <c r="T1142" i="11"/>
  <c r="R1142" i="11"/>
  <c r="P1142" i="11"/>
  <c r="O1142" i="11"/>
  <c r="N684" i="11"/>
  <c r="Q684" i="11"/>
  <c r="S684" i="11"/>
  <c r="T684" i="11"/>
  <c r="R684" i="11"/>
  <c r="P684" i="11"/>
  <c r="O684" i="11"/>
  <c r="N694" i="11"/>
  <c r="Q694" i="11"/>
  <c r="S694" i="11"/>
  <c r="T694" i="11"/>
  <c r="R694" i="11"/>
  <c r="P694" i="11"/>
  <c r="O694" i="11"/>
  <c r="N153" i="11"/>
  <c r="Q153" i="11"/>
  <c r="S153" i="11"/>
  <c r="T153" i="11"/>
  <c r="R153" i="11"/>
  <c r="P153" i="11"/>
  <c r="O153" i="11"/>
  <c r="N651" i="11"/>
  <c r="Q651" i="11"/>
  <c r="S651" i="11"/>
  <c r="T651" i="11"/>
  <c r="R651" i="11"/>
  <c r="P651" i="11"/>
  <c r="O651" i="11"/>
  <c r="N615" i="11"/>
  <c r="Q615" i="11"/>
  <c r="S615" i="11"/>
  <c r="T615" i="11"/>
  <c r="R615" i="11"/>
  <c r="P615" i="11"/>
  <c r="O615" i="11"/>
  <c r="N253" i="11"/>
  <c r="Q253" i="11"/>
  <c r="S253" i="11"/>
  <c r="T253" i="11"/>
  <c r="R253" i="11"/>
  <c r="P253" i="11"/>
  <c r="O253" i="11"/>
  <c r="N734" i="11"/>
  <c r="Q734" i="11"/>
  <c r="S734" i="11"/>
  <c r="T734" i="11"/>
  <c r="R734" i="11"/>
  <c r="P734" i="11"/>
  <c r="O734" i="11"/>
  <c r="N1017" i="11"/>
  <c r="Q1017" i="11"/>
  <c r="S1017" i="11"/>
  <c r="T1017" i="11"/>
  <c r="R1017" i="11"/>
  <c r="P1017" i="11"/>
  <c r="O1017" i="11"/>
  <c r="N935" i="11"/>
  <c r="Q935" i="11"/>
  <c r="S935" i="11"/>
  <c r="T935" i="11"/>
  <c r="R935" i="11"/>
  <c r="P935" i="11"/>
  <c r="O935" i="11"/>
  <c r="N490" i="11"/>
  <c r="Q490" i="11"/>
  <c r="S490" i="11"/>
  <c r="T490" i="11"/>
  <c r="R490" i="11"/>
  <c r="P490" i="11"/>
  <c r="O490" i="11"/>
  <c r="N885" i="11"/>
  <c r="Q885" i="11"/>
  <c r="S885" i="11"/>
  <c r="T885" i="11"/>
  <c r="R885" i="11"/>
  <c r="P885" i="11"/>
  <c r="O885" i="11"/>
  <c r="N197" i="11"/>
  <c r="Q197" i="11"/>
  <c r="S197" i="11"/>
  <c r="T197" i="11"/>
  <c r="R197" i="11"/>
  <c r="P197" i="11"/>
  <c r="O197" i="11"/>
  <c r="N1156" i="11"/>
  <c r="Q1156" i="11"/>
  <c r="S1156" i="11"/>
  <c r="T1156" i="11"/>
  <c r="R1156" i="11"/>
  <c r="P1156" i="11"/>
  <c r="O1156" i="11"/>
  <c r="N82" i="11"/>
  <c r="Q82" i="11"/>
  <c r="S82" i="11"/>
  <c r="T82" i="11"/>
  <c r="R82" i="11"/>
  <c r="P82" i="11"/>
  <c r="O82" i="11"/>
  <c r="N260" i="11"/>
  <c r="Q260" i="11"/>
  <c r="S260" i="11"/>
  <c r="T260" i="11"/>
  <c r="R260" i="11"/>
  <c r="P260" i="11"/>
  <c r="O260" i="11"/>
  <c r="N1106" i="11"/>
  <c r="Q1106" i="11"/>
  <c r="S1106" i="11"/>
  <c r="T1106" i="11"/>
  <c r="R1106" i="11"/>
  <c r="P1106" i="11"/>
  <c r="O1106" i="11"/>
  <c r="N417" i="11"/>
  <c r="Q417" i="11"/>
  <c r="S417" i="11"/>
  <c r="T417" i="11"/>
  <c r="R417" i="11"/>
  <c r="P417" i="11"/>
  <c r="O417" i="11"/>
  <c r="N521" i="11"/>
  <c r="Q521" i="11"/>
  <c r="S521" i="11"/>
  <c r="T521" i="11"/>
  <c r="R521" i="11"/>
  <c r="P521" i="11"/>
  <c r="O521" i="11"/>
  <c r="N709" i="11"/>
  <c r="Q709" i="11"/>
  <c r="S709" i="11"/>
  <c r="T709" i="11"/>
  <c r="R709" i="11"/>
  <c r="P709" i="11"/>
  <c r="O709" i="11"/>
  <c r="N62" i="11"/>
  <c r="Q62" i="11"/>
  <c r="S62" i="11"/>
  <c r="T62" i="11"/>
  <c r="R62" i="11"/>
  <c r="P62" i="11"/>
  <c r="O62" i="11"/>
  <c r="N963" i="11"/>
  <c r="Q963" i="11"/>
  <c r="S963" i="11"/>
  <c r="T963" i="11"/>
  <c r="R963" i="11"/>
  <c r="P963" i="11"/>
  <c r="O963" i="11"/>
  <c r="N334" i="11"/>
  <c r="Q334" i="11"/>
  <c r="S334" i="11"/>
  <c r="T334" i="11"/>
  <c r="R334" i="11"/>
  <c r="P334" i="11"/>
  <c r="O334" i="11"/>
  <c r="N220" i="11"/>
  <c r="Q220" i="11"/>
  <c r="S220" i="11"/>
  <c r="T220" i="11"/>
  <c r="R220" i="11"/>
  <c r="P220" i="11"/>
  <c r="O220" i="11"/>
  <c r="N1322" i="11"/>
  <c r="Q1322" i="11"/>
  <c r="S1322" i="11"/>
  <c r="T1322" i="11"/>
  <c r="R1322" i="11"/>
  <c r="P1322" i="11"/>
  <c r="O1322" i="11"/>
  <c r="N549" i="11"/>
  <c r="Q549" i="11"/>
  <c r="S549" i="11"/>
  <c r="T549" i="11"/>
  <c r="R549" i="11"/>
  <c r="P549" i="11"/>
  <c r="O549" i="11"/>
  <c r="N1109" i="11"/>
  <c r="Q1109" i="11"/>
  <c r="S1109" i="11"/>
  <c r="T1109" i="11"/>
  <c r="R1109" i="11"/>
  <c r="P1109" i="11"/>
  <c r="O1109" i="11"/>
  <c r="N1154" i="11"/>
  <c r="Q1154" i="11"/>
  <c r="S1154" i="11"/>
  <c r="T1154" i="11"/>
  <c r="R1154" i="11"/>
  <c r="P1154" i="11"/>
  <c r="O1154" i="11"/>
  <c r="N93" i="11"/>
  <c r="Q93" i="11"/>
  <c r="S93" i="11"/>
  <c r="T93" i="11"/>
  <c r="R93" i="11"/>
  <c r="P93" i="11"/>
  <c r="O93" i="11"/>
  <c r="N1367" i="11"/>
  <c r="Q1367" i="11"/>
  <c r="S1367" i="11"/>
  <c r="T1367" i="11"/>
  <c r="R1367" i="11"/>
  <c r="P1367" i="11"/>
  <c r="O1367" i="11"/>
  <c r="N1051" i="11"/>
  <c r="Q1051" i="11"/>
  <c r="S1051" i="11"/>
  <c r="T1051" i="11"/>
  <c r="R1051" i="11"/>
  <c r="P1051" i="11"/>
  <c r="O1051" i="11"/>
  <c r="N229" i="11"/>
  <c r="Q229" i="11"/>
  <c r="S229" i="11"/>
  <c r="T229" i="11"/>
  <c r="R229" i="11"/>
  <c r="P229" i="11"/>
  <c r="O229" i="11"/>
  <c r="N931" i="11"/>
  <c r="Q931" i="11"/>
  <c r="S931" i="11"/>
  <c r="T931" i="11"/>
  <c r="R931" i="11"/>
  <c r="P931" i="11"/>
  <c r="O931" i="11"/>
  <c r="N668" i="11"/>
  <c r="Q668" i="11"/>
  <c r="S668" i="11"/>
  <c r="T668" i="11"/>
  <c r="R668" i="11"/>
  <c r="P668" i="11"/>
  <c r="O668" i="11"/>
  <c r="N725" i="11"/>
  <c r="Q725" i="11"/>
  <c r="S725" i="11"/>
  <c r="T725" i="11"/>
  <c r="R725" i="11"/>
  <c r="P725" i="11"/>
  <c r="O725" i="11"/>
  <c r="N1133" i="11"/>
  <c r="Q1133" i="11"/>
  <c r="S1133" i="11"/>
  <c r="T1133" i="11"/>
  <c r="R1133" i="11"/>
  <c r="P1133" i="11"/>
  <c r="O1133" i="11"/>
  <c r="N1376" i="11"/>
  <c r="Q1376" i="11"/>
  <c r="S1376" i="11"/>
  <c r="T1376" i="11"/>
  <c r="R1376" i="11"/>
  <c r="P1376" i="11"/>
  <c r="O1376" i="11"/>
  <c r="N571" i="11"/>
  <c r="Q571" i="11"/>
  <c r="S571" i="11"/>
  <c r="T571" i="11"/>
  <c r="R571" i="11"/>
  <c r="P571" i="11"/>
  <c r="O571" i="11"/>
  <c r="N941" i="11"/>
  <c r="Q941" i="11"/>
  <c r="S941" i="11"/>
  <c r="T941" i="11"/>
  <c r="R941" i="11"/>
  <c r="P941" i="11"/>
  <c r="O941" i="11"/>
  <c r="N389" i="11"/>
  <c r="Q389" i="11"/>
  <c r="S389" i="11"/>
  <c r="T389" i="11"/>
  <c r="R389" i="11"/>
  <c r="P389" i="11"/>
  <c r="O389" i="11"/>
  <c r="N1249" i="11"/>
  <c r="Q1249" i="11"/>
  <c r="S1249" i="11"/>
  <c r="T1249" i="11"/>
  <c r="R1249" i="11"/>
  <c r="P1249" i="11"/>
  <c r="O1249" i="11"/>
  <c r="N616" i="11"/>
  <c r="Q616" i="11"/>
  <c r="S616" i="11"/>
  <c r="T616" i="11"/>
  <c r="R616" i="11"/>
  <c r="P616" i="11"/>
  <c r="O616" i="11"/>
  <c r="N290" i="11"/>
  <c r="Q290" i="11"/>
  <c r="S290" i="11"/>
  <c r="T290" i="11"/>
  <c r="R290" i="11"/>
  <c r="P290" i="11"/>
  <c r="O290" i="11"/>
  <c r="N399" i="11"/>
  <c r="Q399" i="11"/>
  <c r="S399" i="11"/>
  <c r="T399" i="11"/>
  <c r="R399" i="11"/>
  <c r="P399" i="11"/>
  <c r="O399" i="11"/>
  <c r="N1232" i="11"/>
  <c r="Q1232" i="11"/>
  <c r="S1232" i="11"/>
  <c r="T1232" i="11"/>
  <c r="R1232" i="11"/>
  <c r="P1232" i="11"/>
  <c r="O1232" i="11"/>
  <c r="N751" i="11"/>
  <c r="Q751" i="11"/>
  <c r="S751" i="11"/>
  <c r="T751" i="11"/>
  <c r="R751" i="11"/>
  <c r="P751" i="11"/>
  <c r="O751" i="11"/>
  <c r="N136" i="11"/>
  <c r="Q136" i="11"/>
  <c r="S136" i="11"/>
  <c r="T136" i="11"/>
  <c r="R136" i="11"/>
  <c r="P136" i="11"/>
  <c r="O136" i="11"/>
  <c r="N1023" i="11"/>
  <c r="Q1023" i="11"/>
  <c r="S1023" i="11"/>
  <c r="T1023" i="11"/>
  <c r="R1023" i="11"/>
  <c r="P1023" i="11"/>
  <c r="O1023" i="11"/>
  <c r="N388" i="11"/>
  <c r="Q388" i="11"/>
  <c r="S388" i="11"/>
  <c r="T388" i="11"/>
  <c r="R388" i="11"/>
  <c r="P388" i="11"/>
  <c r="O388" i="11"/>
  <c r="N461" i="11"/>
  <c r="Q461" i="11"/>
  <c r="S461" i="11"/>
  <c r="T461" i="11"/>
  <c r="R461" i="11"/>
  <c r="P461" i="11"/>
  <c r="O461" i="11"/>
  <c r="N731" i="11"/>
  <c r="Q731" i="11"/>
  <c r="S731" i="11"/>
  <c r="T731" i="11"/>
  <c r="R731" i="11"/>
  <c r="P731" i="11"/>
  <c r="O731" i="11"/>
  <c r="N488" i="11"/>
  <c r="Q488" i="11"/>
  <c r="S488" i="11"/>
  <c r="T488" i="11"/>
  <c r="R488" i="11"/>
  <c r="P488" i="11"/>
  <c r="O488" i="11"/>
  <c r="N1318" i="11"/>
  <c r="Q1318" i="11"/>
  <c r="S1318" i="11"/>
  <c r="T1318" i="11"/>
  <c r="R1318" i="11"/>
  <c r="P1318" i="11"/>
  <c r="O1318" i="11"/>
  <c r="N551" i="11"/>
  <c r="Q551" i="11"/>
  <c r="S551" i="11"/>
  <c r="T551" i="11"/>
  <c r="R551" i="11"/>
  <c r="P551" i="11"/>
  <c r="O551" i="11"/>
  <c r="N966" i="11"/>
  <c r="Q966" i="11"/>
  <c r="S966" i="11"/>
  <c r="T966" i="11"/>
  <c r="R966" i="11"/>
  <c r="P966" i="11"/>
  <c r="O966" i="11"/>
  <c r="N677" i="11"/>
  <c r="Q677" i="11"/>
  <c r="S677" i="11"/>
  <c r="T677" i="11"/>
  <c r="R677" i="11"/>
  <c r="P677" i="11"/>
  <c r="O677" i="11"/>
  <c r="N1343" i="11"/>
  <c r="Q1343" i="11"/>
  <c r="S1343" i="11"/>
  <c r="T1343" i="11"/>
  <c r="R1343" i="11"/>
  <c r="P1343" i="11"/>
  <c r="O1343" i="11"/>
  <c r="N630" i="11"/>
  <c r="Q630" i="11"/>
  <c r="S630" i="11"/>
  <c r="T630" i="11"/>
  <c r="R630" i="11"/>
  <c r="P630" i="11"/>
  <c r="O630" i="11"/>
  <c r="N464" i="11"/>
  <c r="Q464" i="11"/>
  <c r="S464" i="11"/>
  <c r="T464" i="11"/>
  <c r="R464" i="11"/>
  <c r="P464" i="11"/>
  <c r="O464" i="11"/>
  <c r="N239" i="11"/>
  <c r="Q239" i="11"/>
  <c r="S239" i="11"/>
  <c r="T239" i="11"/>
  <c r="R239" i="11"/>
  <c r="P239" i="11"/>
  <c r="O239" i="11"/>
  <c r="N1204" i="11"/>
  <c r="Q1204" i="11"/>
  <c r="S1204" i="11"/>
  <c r="T1204" i="11"/>
  <c r="R1204" i="11"/>
  <c r="P1204" i="11"/>
  <c r="O1204" i="11"/>
  <c r="N639" i="11"/>
  <c r="Q639" i="11"/>
  <c r="S639" i="11"/>
  <c r="T639" i="11"/>
  <c r="R639" i="11"/>
  <c r="P639" i="11"/>
  <c r="O639" i="11"/>
  <c r="N640" i="11"/>
  <c r="Q640" i="11"/>
  <c r="S640" i="11"/>
  <c r="T640" i="11"/>
  <c r="R640" i="11"/>
  <c r="P640" i="11"/>
  <c r="O640" i="11"/>
  <c r="N862" i="11"/>
  <c r="Q862" i="11"/>
  <c r="S862" i="11"/>
  <c r="T862" i="11"/>
  <c r="R862" i="11"/>
  <c r="P862" i="11"/>
  <c r="O862" i="11"/>
  <c r="N672" i="11"/>
  <c r="Q672" i="11"/>
  <c r="S672" i="11"/>
  <c r="T672" i="11"/>
  <c r="R672" i="11"/>
  <c r="P672" i="11"/>
  <c r="O672" i="11"/>
  <c r="N1335" i="11"/>
  <c r="Q1335" i="11"/>
  <c r="S1335" i="11"/>
  <c r="T1335" i="11"/>
  <c r="R1335" i="11"/>
  <c r="P1335" i="11"/>
  <c r="O1335" i="11"/>
  <c r="N1353" i="11"/>
  <c r="Q1353" i="11"/>
  <c r="S1353" i="11"/>
  <c r="T1353" i="11"/>
  <c r="R1353" i="11"/>
  <c r="P1353" i="11"/>
  <c r="O1353" i="11"/>
  <c r="N1163" i="11"/>
  <c r="Q1163" i="11"/>
  <c r="S1163" i="11"/>
  <c r="T1163" i="11"/>
  <c r="R1163" i="11"/>
  <c r="P1163" i="11"/>
  <c r="O1163" i="11"/>
  <c r="N718" i="11"/>
  <c r="Q718" i="11"/>
  <c r="S718" i="11"/>
  <c r="T718" i="11"/>
  <c r="R718" i="11"/>
  <c r="P718" i="11"/>
  <c r="O718" i="11"/>
  <c r="N720" i="11"/>
  <c r="Q720" i="11"/>
  <c r="S720" i="11"/>
  <c r="T720" i="11"/>
  <c r="R720" i="11"/>
  <c r="P720" i="11"/>
  <c r="O720" i="11"/>
  <c r="N1234" i="11"/>
  <c r="Q1234" i="11"/>
  <c r="S1234" i="11"/>
  <c r="T1234" i="11"/>
  <c r="R1234" i="11"/>
  <c r="P1234" i="11"/>
  <c r="O1234" i="11"/>
  <c r="N183" i="11"/>
  <c r="Q183" i="11"/>
  <c r="S183" i="11"/>
  <c r="T183" i="11"/>
  <c r="R183" i="11"/>
  <c r="P183" i="11"/>
  <c r="O183" i="11"/>
  <c r="N217" i="11"/>
  <c r="Q217" i="11"/>
  <c r="S217" i="11"/>
  <c r="T217" i="11"/>
  <c r="R217" i="11"/>
  <c r="P217" i="11"/>
  <c r="O217" i="11"/>
  <c r="N355" i="11"/>
  <c r="Q355" i="11"/>
  <c r="S355" i="11"/>
  <c r="T355" i="11"/>
  <c r="R355" i="11"/>
  <c r="P355" i="11"/>
  <c r="O355" i="11"/>
  <c r="N1419" i="11"/>
  <c r="Q1419" i="11"/>
  <c r="S1419" i="11"/>
  <c r="T1419" i="11"/>
  <c r="R1419" i="11"/>
  <c r="P1419" i="11"/>
  <c r="O1419" i="11"/>
  <c r="N431" i="11"/>
  <c r="Q431" i="11"/>
  <c r="S431" i="11"/>
  <c r="T431" i="11"/>
  <c r="R431" i="11"/>
  <c r="P431" i="11"/>
  <c r="O431" i="11"/>
  <c r="N690" i="11"/>
  <c r="Q690" i="11"/>
  <c r="S690" i="11"/>
  <c r="T690" i="11"/>
  <c r="R690" i="11"/>
  <c r="P690" i="11"/>
  <c r="O690" i="11"/>
  <c r="N300" i="11"/>
  <c r="Q300" i="11"/>
  <c r="S300" i="11"/>
  <c r="T300" i="11"/>
  <c r="R300" i="11"/>
  <c r="P300" i="11"/>
  <c r="O300" i="11"/>
  <c r="N495" i="11"/>
  <c r="Q495" i="11"/>
  <c r="S495" i="11"/>
  <c r="T495" i="11"/>
  <c r="R495" i="11"/>
  <c r="P495" i="11"/>
  <c r="O495" i="11"/>
  <c r="N209" i="11"/>
  <c r="Q209" i="11"/>
  <c r="S209" i="11"/>
  <c r="T209" i="11"/>
  <c r="R209" i="11"/>
  <c r="P209" i="11"/>
  <c r="O209" i="11"/>
  <c r="N827" i="11"/>
  <c r="Q827" i="11"/>
  <c r="S827" i="11"/>
  <c r="T827" i="11"/>
  <c r="R827" i="11"/>
  <c r="P827" i="11"/>
  <c r="O827" i="11"/>
  <c r="N1132" i="11"/>
  <c r="Q1132" i="11"/>
  <c r="S1132" i="11"/>
  <c r="T1132" i="11"/>
  <c r="R1132" i="11"/>
  <c r="P1132" i="11"/>
  <c r="O1132" i="11"/>
  <c r="N606" i="11"/>
  <c r="Q606" i="11"/>
  <c r="S606" i="11"/>
  <c r="T606" i="11"/>
  <c r="R606" i="11"/>
  <c r="P606" i="11"/>
  <c r="O606" i="11"/>
  <c r="N385" i="11"/>
  <c r="Q385" i="11"/>
  <c r="S385" i="11"/>
  <c r="T385" i="11"/>
  <c r="R385" i="11"/>
  <c r="P385" i="11"/>
  <c r="O385" i="11"/>
  <c r="N752" i="11"/>
  <c r="Q752" i="11"/>
  <c r="S752" i="11"/>
  <c r="T752" i="11"/>
  <c r="R752" i="11"/>
  <c r="P752" i="11"/>
  <c r="O752" i="11"/>
  <c r="N620" i="11"/>
  <c r="Q620" i="11"/>
  <c r="S620" i="11"/>
  <c r="T620" i="11"/>
  <c r="R620" i="11"/>
  <c r="P620" i="11"/>
  <c r="O620" i="11"/>
  <c r="N1344" i="11"/>
  <c r="Q1344" i="11"/>
  <c r="S1344" i="11"/>
  <c r="T1344" i="11"/>
  <c r="R1344" i="11"/>
  <c r="P1344" i="11"/>
  <c r="O1344" i="11"/>
  <c r="N713" i="11"/>
  <c r="Q713" i="11"/>
  <c r="S713" i="11"/>
  <c r="T713" i="11"/>
  <c r="R713" i="11"/>
  <c r="P713" i="11"/>
  <c r="O713" i="11"/>
  <c r="N227" i="11"/>
  <c r="Q227" i="11"/>
  <c r="S227" i="11"/>
  <c r="T227" i="11"/>
  <c r="R227" i="11"/>
  <c r="P227" i="11"/>
  <c r="O227" i="11"/>
  <c r="Q1239" i="11"/>
  <c r="S1239" i="11"/>
  <c r="T1239" i="11"/>
  <c r="R1239" i="11"/>
  <c r="N1239" i="11"/>
  <c r="P1239" i="11"/>
  <c r="O1239" i="11"/>
  <c r="N318" i="11"/>
  <c r="Q318" i="11"/>
  <c r="S318" i="11"/>
  <c r="T318" i="11"/>
  <c r="R318" i="11"/>
  <c r="P318" i="11"/>
  <c r="O318" i="11"/>
  <c r="N1031" i="11"/>
  <c r="Q1031" i="11"/>
  <c r="S1031" i="11"/>
  <c r="T1031" i="11"/>
  <c r="R1031" i="11"/>
  <c r="P1031" i="11"/>
  <c r="O1031" i="11"/>
  <c r="N685" i="11"/>
  <c r="Q685" i="11"/>
  <c r="S685" i="11"/>
  <c r="T685" i="11"/>
  <c r="R685" i="11"/>
  <c r="P685" i="11"/>
  <c r="O685" i="11"/>
  <c r="N1063" i="11"/>
  <c r="Q1063" i="11"/>
  <c r="S1063" i="11"/>
  <c r="T1063" i="11"/>
  <c r="R1063" i="11"/>
  <c r="P1063" i="11"/>
  <c r="O1063" i="11"/>
  <c r="N1046" i="11"/>
  <c r="Q1046" i="11"/>
  <c r="S1046" i="11"/>
  <c r="T1046" i="11"/>
  <c r="R1046" i="11"/>
  <c r="P1046" i="11"/>
  <c r="O1046" i="11"/>
  <c r="N266" i="11"/>
  <c r="Q266" i="11"/>
  <c r="S266" i="11"/>
  <c r="T266" i="11"/>
  <c r="R266" i="11"/>
  <c r="P266" i="11"/>
  <c r="O266" i="11"/>
  <c r="N1416" i="11"/>
  <c r="Q1416" i="11"/>
  <c r="S1416" i="11"/>
  <c r="T1416" i="11"/>
  <c r="R1416" i="11"/>
  <c r="P1416" i="11"/>
  <c r="O1416" i="11"/>
  <c r="N242" i="11"/>
  <c r="Q242" i="11"/>
  <c r="S242" i="11"/>
  <c r="T242" i="11"/>
  <c r="R242" i="11"/>
  <c r="P242" i="11"/>
  <c r="O242" i="11"/>
  <c r="N212" i="11"/>
  <c r="Q212" i="11"/>
  <c r="S212" i="11"/>
  <c r="T212" i="11"/>
  <c r="R212" i="11"/>
  <c r="P212" i="11"/>
  <c r="O212" i="11"/>
  <c r="N189" i="11"/>
  <c r="Q189" i="11"/>
  <c r="S189" i="11"/>
  <c r="T189" i="11"/>
  <c r="R189" i="11"/>
  <c r="P189" i="11"/>
  <c r="O189" i="11"/>
  <c r="N778" i="11"/>
  <c r="Q778" i="11"/>
  <c r="S778" i="11"/>
  <c r="T778" i="11"/>
  <c r="R778" i="11"/>
  <c r="P778" i="11"/>
  <c r="O778" i="11"/>
  <c r="N191" i="11"/>
  <c r="Q191" i="11"/>
  <c r="S191" i="11"/>
  <c r="T191" i="11"/>
  <c r="R191" i="11"/>
  <c r="P191" i="11"/>
  <c r="O191" i="11"/>
  <c r="N675" i="11"/>
  <c r="Q675" i="11"/>
  <c r="S675" i="11"/>
  <c r="T675" i="11"/>
  <c r="R675" i="11"/>
  <c r="P675" i="11"/>
  <c r="O675" i="11"/>
  <c r="N1136" i="11"/>
  <c r="Q1136" i="11"/>
  <c r="S1136" i="11"/>
  <c r="T1136" i="11"/>
  <c r="R1136" i="11"/>
  <c r="P1136" i="11"/>
  <c r="O1136" i="11"/>
  <c r="Q1326" i="11"/>
  <c r="S1326" i="11"/>
  <c r="T1326" i="11"/>
  <c r="R1326" i="11"/>
  <c r="N1326" i="11"/>
  <c r="P1326" i="11"/>
  <c r="O1326" i="11"/>
  <c r="Q1183" i="11"/>
  <c r="S1183" i="11"/>
  <c r="T1183" i="11"/>
  <c r="R1183" i="11"/>
  <c r="N1183" i="11"/>
  <c r="P1183" i="11"/>
  <c r="O1183" i="11"/>
  <c r="N969" i="11"/>
  <c r="Q969" i="11"/>
  <c r="S969" i="11"/>
  <c r="T969" i="11"/>
  <c r="R969" i="11"/>
  <c r="P969" i="11"/>
  <c r="O969" i="11"/>
  <c r="N808" i="11"/>
  <c r="Q808" i="11"/>
  <c r="S808" i="11"/>
  <c r="T808" i="11"/>
  <c r="R808" i="11"/>
  <c r="P808" i="11"/>
  <c r="O808" i="11"/>
  <c r="N341" i="11"/>
  <c r="Q341" i="11"/>
  <c r="S341" i="11"/>
  <c r="T341" i="11"/>
  <c r="R341" i="11"/>
  <c r="P341" i="11"/>
  <c r="O341" i="11"/>
  <c r="N1061" i="11"/>
  <c r="Q1061" i="11"/>
  <c r="S1061" i="11"/>
  <c r="T1061" i="11"/>
  <c r="R1061" i="11"/>
  <c r="P1061" i="11"/>
  <c r="O1061" i="11"/>
  <c r="N581" i="11"/>
  <c r="Q581" i="11"/>
  <c r="S581" i="11"/>
  <c r="T581" i="11"/>
  <c r="R581" i="11"/>
  <c r="P581" i="11"/>
  <c r="O581" i="11"/>
  <c r="N471" i="11"/>
  <c r="Q471" i="11"/>
  <c r="S471" i="11"/>
  <c r="T471" i="11"/>
  <c r="R471" i="11"/>
  <c r="P471" i="11"/>
  <c r="O471" i="11"/>
  <c r="N324" i="11"/>
  <c r="Q324" i="11"/>
  <c r="S324" i="11"/>
  <c r="T324" i="11"/>
  <c r="R324" i="11"/>
  <c r="P324" i="11"/>
  <c r="O324" i="11"/>
  <c r="N427" i="11"/>
  <c r="Q427" i="11"/>
  <c r="S427" i="11"/>
  <c r="T427" i="11"/>
  <c r="R427" i="11"/>
  <c r="P427" i="11"/>
  <c r="O427" i="11"/>
  <c r="N96" i="11"/>
  <c r="Q96" i="11"/>
  <c r="S96" i="11"/>
  <c r="T96" i="11"/>
  <c r="R96" i="11"/>
  <c r="P96" i="11"/>
  <c r="O96" i="11"/>
  <c r="N1312" i="11"/>
  <c r="Q1312" i="11"/>
  <c r="S1312" i="11"/>
  <c r="T1312" i="11"/>
  <c r="R1312" i="11"/>
  <c r="P1312" i="11"/>
  <c r="O1312" i="11"/>
  <c r="N568" i="11"/>
  <c r="Q568" i="11"/>
  <c r="S568" i="11"/>
  <c r="T568" i="11"/>
  <c r="R568" i="11"/>
  <c r="P568" i="11"/>
  <c r="O568" i="11"/>
  <c r="N423" i="11"/>
  <c r="Q423" i="11"/>
  <c r="S423" i="11"/>
  <c r="T423" i="11"/>
  <c r="R423" i="11"/>
  <c r="P423" i="11"/>
  <c r="O423" i="11"/>
  <c r="N358" i="11"/>
  <c r="Q358" i="11"/>
  <c r="S358" i="11"/>
  <c r="T358" i="11"/>
  <c r="R358" i="11"/>
  <c r="P358" i="11"/>
  <c r="O358" i="11"/>
  <c r="N214" i="11"/>
  <c r="Q214" i="11"/>
  <c r="S214" i="11"/>
  <c r="T214" i="11"/>
  <c r="R214" i="11"/>
  <c r="P214" i="11"/>
  <c r="O214" i="11"/>
  <c r="Q1117" i="11"/>
  <c r="S1117" i="11"/>
  <c r="T1117" i="11"/>
  <c r="R1117" i="11"/>
  <c r="N1117" i="11"/>
  <c r="P1117" i="11"/>
  <c r="O1117" i="11"/>
  <c r="Q1400" i="11"/>
  <c r="S1400" i="11"/>
  <c r="T1400" i="11"/>
  <c r="R1400" i="11"/>
  <c r="N1400" i="11"/>
  <c r="P1400" i="11"/>
  <c r="O1400" i="11"/>
  <c r="N927" i="11"/>
  <c r="Q927" i="11"/>
  <c r="S927" i="11"/>
  <c r="T927" i="11"/>
  <c r="R927" i="11"/>
  <c r="P927" i="11"/>
  <c r="O927" i="11"/>
  <c r="N1392" i="11"/>
  <c r="Q1392" i="11"/>
  <c r="S1392" i="11"/>
  <c r="T1392" i="11"/>
  <c r="R1392" i="11"/>
  <c r="P1392" i="11"/>
  <c r="O1392" i="11"/>
  <c r="N149" i="11"/>
  <c r="Q149" i="11"/>
  <c r="S149" i="11"/>
  <c r="T149" i="11"/>
  <c r="R149" i="11"/>
  <c r="P149" i="11"/>
  <c r="O149" i="11"/>
  <c r="N299" i="11"/>
  <c r="Q299" i="11"/>
  <c r="S299" i="11"/>
  <c r="T299" i="11"/>
  <c r="R299" i="11"/>
  <c r="P299" i="11"/>
  <c r="O299" i="11"/>
  <c r="Q952" i="11"/>
  <c r="S952" i="11"/>
  <c r="T952" i="11"/>
  <c r="R952" i="11"/>
  <c r="N952" i="11"/>
  <c r="P952" i="11"/>
  <c r="O952" i="11"/>
  <c r="N306" i="11"/>
  <c r="Q306" i="11"/>
  <c r="S306" i="11"/>
  <c r="T306" i="11"/>
  <c r="R306" i="11"/>
  <c r="P306" i="11"/>
  <c r="O306" i="11"/>
  <c r="Q1348" i="11"/>
  <c r="S1348" i="11"/>
  <c r="T1348" i="11"/>
  <c r="R1348" i="11"/>
  <c r="N1348" i="11"/>
  <c r="P1348" i="11"/>
  <c r="O1348" i="11"/>
  <c r="N190" i="11"/>
  <c r="Q190" i="11"/>
  <c r="S190" i="11"/>
  <c r="T190" i="11"/>
  <c r="R190" i="11"/>
  <c r="P190" i="11"/>
  <c r="O190" i="11"/>
  <c r="N999" i="11"/>
  <c r="Q999" i="11"/>
  <c r="S999" i="11"/>
  <c r="T999" i="11"/>
  <c r="R999" i="11"/>
  <c r="P999" i="11"/>
  <c r="O999" i="11"/>
  <c r="N6" i="11"/>
  <c r="Q6" i="11"/>
  <c r="S6" i="11"/>
  <c r="T6" i="11"/>
  <c r="R6" i="11"/>
  <c r="P6" i="11"/>
  <c r="O6" i="11"/>
  <c r="N338" i="11"/>
  <c r="Q338" i="11"/>
  <c r="S338" i="11"/>
  <c r="T338" i="11"/>
  <c r="R338" i="11"/>
  <c r="P338" i="11"/>
  <c r="O338" i="11"/>
  <c r="N331" i="11"/>
  <c r="Q331" i="11"/>
  <c r="S331" i="11"/>
  <c r="T331" i="11"/>
  <c r="R331" i="11"/>
  <c r="P331" i="11"/>
  <c r="O331" i="11"/>
  <c r="N47" i="11"/>
  <c r="Q47" i="11"/>
  <c r="S47" i="11"/>
  <c r="T47" i="11"/>
  <c r="R47" i="11"/>
  <c r="P47" i="11"/>
  <c r="O47" i="11"/>
  <c r="N534" i="11"/>
  <c r="Q534" i="11"/>
  <c r="S534" i="11"/>
  <c r="T534" i="11"/>
  <c r="R534" i="11"/>
  <c r="P534" i="11"/>
  <c r="O534" i="11"/>
  <c r="Q1037" i="11"/>
  <c r="S1037" i="11"/>
  <c r="T1037" i="11"/>
  <c r="R1037" i="11"/>
  <c r="N1037" i="11"/>
  <c r="P1037" i="11"/>
  <c r="O1037" i="11"/>
  <c r="N368" i="11"/>
  <c r="Q368" i="11"/>
  <c r="S368" i="11"/>
  <c r="T368" i="11"/>
  <c r="R368" i="11"/>
  <c r="P368" i="11"/>
  <c r="O368" i="11"/>
  <c r="N233" i="11"/>
  <c r="Q233" i="11"/>
  <c r="S233" i="11"/>
  <c r="T233" i="11"/>
  <c r="R233" i="11"/>
  <c r="P233" i="11"/>
  <c r="O233" i="11"/>
  <c r="N204" i="11"/>
  <c r="Q204" i="11"/>
  <c r="S204" i="11"/>
  <c r="T204" i="11"/>
  <c r="R204" i="11"/>
  <c r="P204" i="11"/>
  <c r="O204" i="11"/>
  <c r="N1255" i="11"/>
  <c r="Q1255" i="11"/>
  <c r="S1255" i="11"/>
  <c r="T1255" i="11"/>
  <c r="R1255" i="11"/>
  <c r="P1255" i="11"/>
  <c r="O1255" i="11"/>
  <c r="N465" i="11"/>
  <c r="Q465" i="11"/>
  <c r="S465" i="11"/>
  <c r="T465" i="11"/>
  <c r="R465" i="11"/>
  <c r="P465" i="11"/>
  <c r="O465" i="11"/>
  <c r="N347" i="11"/>
  <c r="Q347" i="11"/>
  <c r="S347" i="11"/>
  <c r="T347" i="11"/>
  <c r="R347" i="11"/>
  <c r="P347" i="11"/>
  <c r="O347" i="11"/>
  <c r="N295" i="11"/>
  <c r="Q295" i="11"/>
  <c r="S295" i="11"/>
  <c r="T295" i="11"/>
  <c r="R295" i="11"/>
  <c r="P295" i="11"/>
  <c r="O295" i="11"/>
  <c r="N205" i="11"/>
  <c r="Q205" i="11"/>
  <c r="S205" i="11"/>
  <c r="T205" i="11"/>
  <c r="R205" i="11"/>
  <c r="P205" i="11"/>
  <c r="O205" i="11"/>
  <c r="N707" i="11"/>
  <c r="Q707" i="11"/>
  <c r="S707" i="11"/>
  <c r="T707" i="11"/>
  <c r="R707" i="11"/>
  <c r="P707" i="11"/>
  <c r="O707" i="11"/>
  <c r="N439" i="11"/>
  <c r="Q439" i="11"/>
  <c r="S439" i="11"/>
  <c r="T439" i="11"/>
  <c r="R439" i="11"/>
  <c r="P439" i="11"/>
  <c r="O439" i="11"/>
  <c r="N1408" i="11"/>
  <c r="Q1408" i="11"/>
  <c r="S1408" i="11"/>
  <c r="T1408" i="11"/>
  <c r="R1408" i="11"/>
  <c r="P1408" i="11"/>
  <c r="O1408" i="11"/>
  <c r="N1020" i="11"/>
  <c r="Q1020" i="11"/>
  <c r="S1020" i="11"/>
  <c r="T1020" i="11"/>
  <c r="R1020" i="11"/>
  <c r="P1020" i="11"/>
  <c r="O1020" i="11"/>
  <c r="N198" i="11"/>
  <c r="Q198" i="11"/>
  <c r="S198" i="11"/>
  <c r="T198" i="11"/>
  <c r="R198" i="11"/>
  <c r="P198" i="11"/>
  <c r="O198" i="11"/>
  <c r="N974" i="11"/>
  <c r="Q974" i="11"/>
  <c r="S974" i="11"/>
  <c r="T974" i="11"/>
  <c r="R974" i="11"/>
  <c r="P974" i="11"/>
  <c r="O974" i="11"/>
  <c r="N1301" i="11"/>
  <c r="Q1301" i="11"/>
  <c r="S1301" i="11"/>
  <c r="T1301" i="11"/>
  <c r="R1301" i="11"/>
  <c r="P1301" i="11"/>
  <c r="O1301" i="11"/>
  <c r="N357" i="11"/>
  <c r="Q357" i="11"/>
  <c r="S357" i="11"/>
  <c r="T357" i="11"/>
  <c r="R357" i="11"/>
  <c r="P357" i="11"/>
  <c r="O357" i="11"/>
  <c r="N1216" i="11"/>
  <c r="Q1216" i="11"/>
  <c r="S1216" i="11"/>
  <c r="T1216" i="11"/>
  <c r="R1216" i="11"/>
  <c r="P1216" i="11"/>
  <c r="O1216" i="11"/>
  <c r="N371" i="11"/>
  <c r="Q371" i="11"/>
  <c r="S371" i="11"/>
  <c r="T371" i="11"/>
  <c r="R371" i="11"/>
  <c r="P371" i="11"/>
  <c r="O371" i="11"/>
  <c r="N623" i="11"/>
  <c r="Q623" i="11"/>
  <c r="S623" i="11"/>
  <c r="T623" i="11"/>
  <c r="R623" i="11"/>
  <c r="P623" i="11"/>
  <c r="O623" i="11"/>
  <c r="N354" i="11"/>
  <c r="Q354" i="11"/>
  <c r="S354" i="11"/>
  <c r="T354" i="11"/>
  <c r="R354" i="11"/>
  <c r="P354" i="11"/>
  <c r="O354" i="11"/>
  <c r="N714" i="11"/>
  <c r="Q714" i="11"/>
  <c r="S714" i="11"/>
  <c r="T714" i="11"/>
  <c r="R714" i="11"/>
  <c r="P714" i="11"/>
  <c r="O714" i="11"/>
  <c r="N1164" i="11"/>
  <c r="Q1164" i="11"/>
  <c r="S1164" i="11"/>
  <c r="T1164" i="11"/>
  <c r="R1164" i="11"/>
  <c r="P1164" i="11"/>
  <c r="O1164" i="11"/>
  <c r="N494" i="11"/>
  <c r="Q494" i="11"/>
  <c r="S494" i="11"/>
  <c r="T494" i="11"/>
  <c r="R494" i="11"/>
  <c r="P494" i="11"/>
  <c r="O494" i="11"/>
  <c r="N603" i="11"/>
  <c r="Q603" i="11"/>
  <c r="S603" i="11"/>
  <c r="T603" i="11"/>
  <c r="R603" i="11"/>
  <c r="P603" i="11"/>
  <c r="O603" i="11"/>
  <c r="N10" i="11"/>
  <c r="Q10" i="11"/>
  <c r="S10" i="11"/>
  <c r="T10" i="11"/>
  <c r="R10" i="11"/>
  <c r="P10" i="11"/>
  <c r="O10" i="11"/>
  <c r="N413" i="11"/>
  <c r="Q413" i="11"/>
  <c r="S413" i="11"/>
  <c r="T413" i="11"/>
  <c r="R413" i="11"/>
  <c r="P413" i="11"/>
  <c r="O413" i="11"/>
  <c r="N961" i="11"/>
  <c r="Q961" i="11"/>
  <c r="S961" i="11"/>
  <c r="T961" i="11"/>
  <c r="R961" i="11"/>
  <c r="P961" i="11"/>
  <c r="O961" i="11"/>
  <c r="N73" i="11"/>
  <c r="Q73" i="11"/>
  <c r="S73" i="11"/>
  <c r="T73" i="11"/>
  <c r="R73" i="11"/>
  <c r="P73" i="11"/>
  <c r="O73" i="11"/>
  <c r="N993" i="11"/>
  <c r="Q993" i="11"/>
  <c r="S993" i="11"/>
  <c r="T993" i="11"/>
  <c r="R993" i="11"/>
  <c r="P993" i="11"/>
  <c r="O993" i="11"/>
  <c r="N4" i="11"/>
  <c r="Q4" i="11"/>
  <c r="S4" i="11"/>
  <c r="T4" i="11"/>
  <c r="R4" i="11"/>
  <c r="P4" i="11"/>
  <c r="O4" i="11"/>
  <c r="N860" i="11"/>
  <c r="Q860" i="11"/>
  <c r="S860" i="11"/>
  <c r="T860" i="11"/>
  <c r="R860" i="11"/>
  <c r="P860" i="11"/>
  <c r="O860" i="11"/>
  <c r="N161" i="11"/>
  <c r="Q161" i="11"/>
  <c r="S161" i="11"/>
  <c r="T161" i="11"/>
  <c r="R161" i="11"/>
  <c r="P161" i="11"/>
  <c r="O161" i="11"/>
  <c r="N621" i="11"/>
  <c r="Q621" i="11"/>
  <c r="S621" i="11"/>
  <c r="T621" i="11"/>
  <c r="R621" i="11"/>
  <c r="P621" i="11"/>
  <c r="O621" i="11"/>
  <c r="N797" i="11"/>
  <c r="Q797" i="11"/>
  <c r="S797" i="11"/>
  <c r="T797" i="11"/>
  <c r="R797" i="11"/>
  <c r="P797" i="11"/>
  <c r="O797" i="11"/>
  <c r="N967" i="11"/>
  <c r="Q967" i="11"/>
  <c r="S967" i="11"/>
  <c r="T967" i="11"/>
  <c r="R967" i="11"/>
  <c r="P967" i="11"/>
  <c r="O967" i="11"/>
  <c r="N1145" i="11"/>
  <c r="Q1145" i="11"/>
  <c r="S1145" i="11"/>
  <c r="T1145" i="11"/>
  <c r="R1145" i="11"/>
  <c r="P1145" i="11"/>
  <c r="O1145" i="11"/>
  <c r="N454" i="11"/>
  <c r="Q454" i="11"/>
  <c r="S454" i="11"/>
  <c r="T454" i="11"/>
  <c r="R454" i="11"/>
  <c r="P454" i="11"/>
  <c r="O454" i="11"/>
  <c r="N506" i="11"/>
  <c r="Q506" i="11"/>
  <c r="S506" i="11"/>
  <c r="T506" i="11"/>
  <c r="R506" i="11"/>
  <c r="P506" i="11"/>
  <c r="O506" i="11"/>
  <c r="N507" i="11"/>
  <c r="Q507" i="11"/>
  <c r="S507" i="11"/>
  <c r="T507" i="11"/>
  <c r="R507" i="11"/>
  <c r="P507" i="11"/>
  <c r="O507" i="11"/>
  <c r="N1193" i="11"/>
  <c r="Q1193" i="11"/>
  <c r="S1193" i="11"/>
  <c r="T1193" i="11"/>
  <c r="R1193" i="11"/>
  <c r="P1193" i="11"/>
  <c r="O1193" i="11"/>
  <c r="N1044" i="11"/>
  <c r="Q1044" i="11"/>
  <c r="S1044" i="11"/>
  <c r="T1044" i="11"/>
  <c r="R1044" i="11"/>
  <c r="P1044" i="11"/>
  <c r="O1044" i="11"/>
  <c r="N794" i="11"/>
  <c r="Q794" i="11"/>
  <c r="S794" i="11"/>
  <c r="T794" i="11"/>
  <c r="R794" i="11"/>
  <c r="P794" i="11"/>
  <c r="O794" i="11"/>
  <c r="N254" i="11"/>
  <c r="Q254" i="11"/>
  <c r="S254" i="11"/>
  <c r="T254" i="11"/>
  <c r="R254" i="11"/>
  <c r="P254" i="11"/>
  <c r="O254" i="11"/>
  <c r="N1096" i="11"/>
  <c r="Q1096" i="11"/>
  <c r="S1096" i="11"/>
  <c r="T1096" i="11"/>
  <c r="R1096" i="11"/>
  <c r="P1096" i="11"/>
  <c r="O1096" i="11"/>
  <c r="N536" i="11"/>
  <c r="Q536" i="11"/>
  <c r="S536" i="11"/>
  <c r="T536" i="11"/>
  <c r="R536" i="11"/>
  <c r="P536" i="11"/>
  <c r="O536" i="11"/>
  <c r="N809" i="11"/>
  <c r="Q809" i="11"/>
  <c r="S809" i="11"/>
  <c r="T809" i="11"/>
  <c r="R809" i="11"/>
  <c r="P809" i="11"/>
  <c r="O809" i="11"/>
  <c r="N981" i="11"/>
  <c r="Q981" i="11"/>
  <c r="S981" i="11"/>
  <c r="T981" i="11"/>
  <c r="R981" i="11"/>
  <c r="P981" i="11"/>
  <c r="O981" i="11"/>
  <c r="N1389" i="11"/>
  <c r="Q1389" i="11"/>
  <c r="S1389" i="11"/>
  <c r="T1389" i="11"/>
  <c r="R1389" i="11"/>
  <c r="P1389" i="11"/>
  <c r="O1389" i="11"/>
  <c r="N544" i="11"/>
  <c r="Q544" i="11"/>
  <c r="S544" i="11"/>
  <c r="T544" i="11"/>
  <c r="R544" i="11"/>
  <c r="P544" i="11"/>
  <c r="O544" i="11"/>
  <c r="N362" i="11"/>
  <c r="Q362" i="11"/>
  <c r="S362" i="11"/>
  <c r="T362" i="11"/>
  <c r="R362" i="11"/>
  <c r="P362" i="11"/>
  <c r="O362" i="11"/>
  <c r="N460" i="11"/>
  <c r="Q460" i="11"/>
  <c r="S460" i="11"/>
  <c r="T460" i="11"/>
  <c r="R460" i="11"/>
  <c r="P460" i="11"/>
  <c r="O460" i="11"/>
  <c r="N121" i="11"/>
  <c r="Q121" i="11"/>
  <c r="S121" i="11"/>
  <c r="T121" i="11"/>
  <c r="R121" i="11"/>
  <c r="P121" i="11"/>
  <c r="O121" i="11"/>
  <c r="N1105" i="11"/>
  <c r="Q1105" i="11"/>
  <c r="S1105" i="11"/>
  <c r="T1105" i="11"/>
  <c r="R1105" i="11"/>
  <c r="P1105" i="11"/>
  <c r="O1105" i="11"/>
  <c r="N264" i="11"/>
  <c r="Q264" i="11"/>
  <c r="S264" i="11"/>
  <c r="T264" i="11"/>
  <c r="R264" i="11"/>
  <c r="P264" i="11"/>
  <c r="O264" i="11"/>
  <c r="N1071" i="11"/>
  <c r="Q1071" i="11"/>
  <c r="S1071" i="11"/>
  <c r="T1071" i="11"/>
  <c r="R1071" i="11"/>
  <c r="P1071" i="11"/>
  <c r="O1071" i="11"/>
  <c r="N1215" i="11"/>
  <c r="Q1215" i="11"/>
  <c r="S1215" i="11"/>
  <c r="T1215" i="11"/>
  <c r="R1215" i="11"/>
  <c r="P1215" i="11"/>
  <c r="O1215" i="11"/>
  <c r="N26" i="11"/>
  <c r="Q26" i="11"/>
  <c r="S26" i="11"/>
  <c r="T26" i="11"/>
  <c r="R26" i="11"/>
  <c r="P26" i="11"/>
  <c r="O26" i="11"/>
  <c r="N351" i="11"/>
  <c r="Q351" i="11"/>
  <c r="S351" i="11"/>
  <c r="T351" i="11"/>
  <c r="R351" i="11"/>
  <c r="P351" i="11"/>
  <c r="O351" i="11"/>
  <c r="N1059" i="11"/>
  <c r="Q1059" i="11"/>
  <c r="S1059" i="11"/>
  <c r="T1059" i="11"/>
  <c r="R1059" i="11"/>
  <c r="P1059" i="11"/>
  <c r="O1059" i="11"/>
  <c r="N143" i="11"/>
  <c r="Q143" i="11"/>
  <c r="S143" i="11"/>
  <c r="T143" i="11"/>
  <c r="R143" i="11"/>
  <c r="P143" i="11"/>
  <c r="O143" i="11"/>
  <c r="N723" i="11"/>
  <c r="Q723" i="11"/>
  <c r="S723" i="11"/>
  <c r="T723" i="11"/>
  <c r="R723" i="11"/>
  <c r="P723" i="11"/>
  <c r="O723" i="11"/>
  <c r="N1263" i="11"/>
  <c r="Q1263" i="11"/>
  <c r="S1263" i="11"/>
  <c r="T1263" i="11"/>
  <c r="R1263" i="11"/>
  <c r="P1263" i="11"/>
  <c r="O1263" i="11"/>
  <c r="N200" i="11"/>
  <c r="Q200" i="11"/>
  <c r="S200" i="11"/>
  <c r="T200" i="11"/>
  <c r="R200" i="11"/>
  <c r="P200" i="11"/>
  <c r="O200" i="11"/>
  <c r="N1189" i="11"/>
  <c r="Q1189" i="11"/>
  <c r="S1189" i="11"/>
  <c r="T1189" i="11"/>
  <c r="R1189" i="11"/>
  <c r="P1189" i="11"/>
  <c r="O1189" i="11"/>
  <c r="N231" i="11"/>
  <c r="Q231" i="11"/>
  <c r="S231" i="11"/>
  <c r="T231" i="11"/>
  <c r="R231" i="11"/>
  <c r="P231" i="11"/>
  <c r="O231" i="11"/>
  <c r="N698" i="11"/>
  <c r="Q698" i="11"/>
  <c r="S698" i="11"/>
  <c r="T698" i="11"/>
  <c r="R698" i="11"/>
  <c r="P698" i="11"/>
  <c r="O698" i="11"/>
  <c r="N915" i="11"/>
  <c r="Q915" i="11"/>
  <c r="S915" i="11"/>
  <c r="T915" i="11"/>
  <c r="R915" i="11"/>
  <c r="P915" i="11"/>
  <c r="O915" i="11"/>
  <c r="N133" i="11"/>
  <c r="Q133" i="11"/>
  <c r="S133" i="11"/>
  <c r="T133" i="11"/>
  <c r="R133" i="11"/>
  <c r="P133" i="11"/>
  <c r="O133" i="11"/>
  <c r="N1043" i="11"/>
  <c r="Q1043" i="11"/>
  <c r="S1043" i="11"/>
  <c r="T1043" i="11"/>
  <c r="R1043" i="11"/>
  <c r="P1043" i="11"/>
  <c r="O1043" i="11"/>
  <c r="N703" i="11"/>
  <c r="Q703" i="11"/>
  <c r="S703" i="11"/>
  <c r="T703" i="11"/>
  <c r="R703" i="11"/>
  <c r="P703" i="11"/>
  <c r="O703" i="11"/>
  <c r="N1137" i="11"/>
  <c r="Q1137" i="11"/>
  <c r="S1137" i="11"/>
  <c r="T1137" i="11"/>
  <c r="R1137" i="11"/>
  <c r="P1137" i="11"/>
  <c r="O1137" i="11"/>
  <c r="N592" i="11"/>
  <c r="Q592" i="11"/>
  <c r="S592" i="11"/>
  <c r="T592" i="11"/>
  <c r="R592" i="11"/>
  <c r="P592" i="11"/>
  <c r="O592" i="11"/>
  <c r="N944" i="11"/>
  <c r="Q944" i="11"/>
  <c r="S944" i="11"/>
  <c r="T944" i="11"/>
  <c r="R944" i="11"/>
  <c r="P944" i="11"/>
  <c r="O944" i="11"/>
  <c r="N801" i="11"/>
  <c r="Q801" i="11"/>
  <c r="S801" i="11"/>
  <c r="T801" i="11"/>
  <c r="R801" i="11"/>
  <c r="P801" i="11"/>
  <c r="O801" i="11"/>
  <c r="N1034" i="11"/>
  <c r="Q1034" i="11"/>
  <c r="S1034" i="11"/>
  <c r="T1034" i="11"/>
  <c r="R1034" i="11"/>
  <c r="P1034" i="11"/>
  <c r="O1034" i="11"/>
  <c r="N1114" i="11"/>
  <c r="Q1114" i="11"/>
  <c r="S1114" i="11"/>
  <c r="T1114" i="11"/>
  <c r="R1114" i="11"/>
  <c r="P1114" i="11"/>
  <c r="O1114" i="11"/>
  <c r="N573" i="11"/>
  <c r="Q573" i="11"/>
  <c r="S573" i="11"/>
  <c r="T573" i="11"/>
  <c r="R573" i="11"/>
  <c r="P573" i="11"/>
  <c r="O573" i="11"/>
  <c r="N1304" i="11"/>
  <c r="Q1304" i="11"/>
  <c r="S1304" i="11"/>
  <c r="T1304" i="11"/>
  <c r="R1304" i="11"/>
  <c r="P1304" i="11"/>
  <c r="O1304" i="11"/>
  <c r="N595" i="11"/>
  <c r="Q595" i="11"/>
  <c r="S595" i="11"/>
  <c r="T595" i="11"/>
  <c r="R595" i="11"/>
  <c r="P595" i="11"/>
  <c r="O595" i="11"/>
  <c r="N512" i="11"/>
  <c r="Q512" i="11"/>
  <c r="S512" i="11"/>
  <c r="T512" i="11"/>
  <c r="R512" i="11"/>
  <c r="P512" i="11"/>
  <c r="O512" i="11"/>
  <c r="N1371" i="11"/>
  <c r="Q1371" i="11"/>
  <c r="S1371" i="11"/>
  <c r="T1371" i="11"/>
  <c r="R1371" i="11"/>
  <c r="P1371" i="11"/>
  <c r="O1371" i="11"/>
  <c r="N1144" i="11"/>
  <c r="Q1144" i="11"/>
  <c r="S1144" i="11"/>
  <c r="T1144" i="11"/>
  <c r="R1144" i="11"/>
  <c r="P1144" i="11"/>
  <c r="O1144" i="11"/>
  <c r="N330" i="11"/>
  <c r="Q330" i="11"/>
  <c r="S330" i="11"/>
  <c r="T330" i="11"/>
  <c r="R330" i="11"/>
  <c r="P330" i="11"/>
  <c r="O330" i="11"/>
  <c r="N1005" i="11"/>
  <c r="Q1005" i="11"/>
  <c r="S1005" i="11"/>
  <c r="T1005" i="11"/>
  <c r="R1005" i="11"/>
  <c r="P1005" i="11"/>
  <c r="O1005" i="11"/>
  <c r="N130" i="11"/>
  <c r="Q130" i="11"/>
  <c r="S130" i="11"/>
  <c r="T130" i="11"/>
  <c r="R130" i="11"/>
  <c r="P130" i="11"/>
  <c r="O130" i="11"/>
  <c r="N230" i="11"/>
  <c r="Q230" i="11"/>
  <c r="S230" i="11"/>
  <c r="T230" i="11"/>
  <c r="R230" i="11"/>
  <c r="P230" i="11"/>
  <c r="O230" i="11"/>
  <c r="N1197" i="11"/>
  <c r="Q1197" i="11"/>
  <c r="S1197" i="11"/>
  <c r="T1197" i="11"/>
  <c r="R1197" i="11"/>
  <c r="P1197" i="11"/>
  <c r="O1197" i="11"/>
  <c r="N1095" i="11"/>
  <c r="Q1095" i="11"/>
  <c r="S1095" i="11"/>
  <c r="T1095" i="11"/>
  <c r="R1095" i="11"/>
  <c r="P1095" i="11"/>
  <c r="O1095" i="11"/>
  <c r="N112" i="11"/>
  <c r="Q112" i="11"/>
  <c r="S112" i="11"/>
  <c r="T112" i="11"/>
  <c r="R112" i="11"/>
  <c r="P112" i="11"/>
  <c r="O112" i="11"/>
  <c r="N1007" i="11"/>
  <c r="Q1007" i="11"/>
  <c r="S1007" i="11"/>
  <c r="T1007" i="11"/>
  <c r="R1007" i="11"/>
  <c r="P1007" i="11"/>
  <c r="O1007" i="11"/>
  <c r="N162" i="11"/>
  <c r="Q162" i="11"/>
  <c r="S162" i="11"/>
  <c r="T162" i="11"/>
  <c r="R162" i="11"/>
  <c r="P162" i="11"/>
  <c r="O162" i="11"/>
  <c r="N1360" i="11"/>
  <c r="Q1360" i="11"/>
  <c r="S1360" i="11"/>
  <c r="T1360" i="11"/>
  <c r="R1360" i="11"/>
  <c r="P1360" i="11"/>
  <c r="O1360" i="11"/>
  <c r="N196" i="11"/>
  <c r="Q196" i="11"/>
  <c r="S196" i="11"/>
  <c r="T196" i="11"/>
  <c r="R196" i="11"/>
  <c r="P196" i="11"/>
  <c r="O196" i="11"/>
  <c r="N777" i="11"/>
  <c r="Q777" i="11"/>
  <c r="S777" i="11"/>
  <c r="T777" i="11"/>
  <c r="R777" i="11"/>
  <c r="P777" i="11"/>
  <c r="O777" i="11"/>
  <c r="N469" i="11"/>
  <c r="Q469" i="11"/>
  <c r="S469" i="11"/>
  <c r="T469" i="11"/>
  <c r="R469" i="11"/>
  <c r="P469" i="11"/>
  <c r="O469" i="11"/>
  <c r="N699" i="11"/>
  <c r="Q699" i="11"/>
  <c r="S699" i="11"/>
  <c r="T699" i="11"/>
  <c r="R699" i="11"/>
  <c r="P699" i="11"/>
  <c r="O699" i="11"/>
  <c r="N1246" i="11"/>
  <c r="Q1246" i="11"/>
  <c r="S1246" i="11"/>
  <c r="T1246" i="11"/>
  <c r="R1246" i="11"/>
  <c r="P1246" i="11"/>
  <c r="O1246" i="11"/>
  <c r="N1160" i="11"/>
  <c r="Q1160" i="11"/>
  <c r="S1160" i="11"/>
  <c r="T1160" i="11"/>
  <c r="R1160" i="11"/>
  <c r="P1160" i="11"/>
  <c r="O1160" i="11"/>
  <c r="N311" i="11"/>
  <c r="Q311" i="11"/>
  <c r="S311" i="11"/>
  <c r="T311" i="11"/>
  <c r="R311" i="11"/>
  <c r="P311" i="11"/>
  <c r="O311" i="11"/>
  <c r="N1254" i="11"/>
  <c r="Q1254" i="11"/>
  <c r="S1254" i="11"/>
  <c r="T1254" i="11"/>
  <c r="R1254" i="11"/>
  <c r="P1254" i="11"/>
  <c r="O1254" i="11"/>
  <c r="N375" i="11"/>
  <c r="Q375" i="11"/>
  <c r="S375" i="11"/>
  <c r="T375" i="11"/>
  <c r="R375" i="11"/>
  <c r="P375" i="11"/>
  <c r="O375" i="11"/>
  <c r="N1224" i="11"/>
  <c r="Q1224" i="11"/>
  <c r="S1224" i="11"/>
  <c r="T1224" i="11"/>
  <c r="R1224" i="11"/>
  <c r="P1224" i="11"/>
  <c r="O1224" i="11"/>
  <c r="N629" i="11"/>
  <c r="Q629" i="11"/>
  <c r="S629" i="11"/>
  <c r="T629" i="11"/>
  <c r="R629" i="11"/>
  <c r="P629" i="11"/>
  <c r="O629" i="11"/>
  <c r="N398" i="11"/>
  <c r="Q398" i="11"/>
  <c r="S398" i="11"/>
  <c r="T398" i="11"/>
  <c r="R398" i="11"/>
  <c r="P398" i="11"/>
  <c r="O398" i="11"/>
  <c r="N1352" i="11"/>
  <c r="Q1352" i="11"/>
  <c r="S1352" i="11"/>
  <c r="T1352" i="11"/>
  <c r="R1352" i="11"/>
  <c r="P1352" i="11"/>
  <c r="O1352" i="11"/>
  <c r="N736" i="11"/>
  <c r="Q736" i="11"/>
  <c r="S736" i="11"/>
  <c r="T736" i="11"/>
  <c r="R736" i="11"/>
  <c r="P736" i="11"/>
  <c r="O736" i="11"/>
  <c r="N648" i="11"/>
  <c r="Q648" i="11"/>
  <c r="S648" i="11"/>
  <c r="T648" i="11"/>
  <c r="R648" i="11"/>
  <c r="P648" i="11"/>
  <c r="O648" i="11"/>
  <c r="N676" i="11"/>
  <c r="Q676" i="11"/>
  <c r="S676" i="11"/>
  <c r="T676" i="11"/>
  <c r="R676" i="11"/>
  <c r="P676" i="11"/>
  <c r="O676" i="11"/>
  <c r="N1256" i="11"/>
  <c r="Q1256" i="11"/>
  <c r="S1256" i="11"/>
  <c r="T1256" i="11"/>
  <c r="R1256" i="11"/>
  <c r="P1256" i="11"/>
  <c r="O1256" i="11"/>
  <c r="N1148" i="11"/>
  <c r="Q1148" i="11"/>
  <c r="S1148" i="11"/>
  <c r="T1148" i="11"/>
  <c r="R1148" i="11"/>
  <c r="P1148" i="11"/>
  <c r="O1148" i="11"/>
  <c r="N1004" i="11"/>
  <c r="Q1004" i="11"/>
  <c r="S1004" i="11"/>
  <c r="T1004" i="11"/>
  <c r="R1004" i="11"/>
  <c r="P1004" i="11"/>
  <c r="O1004" i="11"/>
  <c r="N997" i="11"/>
  <c r="Q997" i="11"/>
  <c r="S997" i="11"/>
  <c r="T997" i="11"/>
  <c r="R997" i="11"/>
  <c r="P997" i="11"/>
  <c r="O997" i="11"/>
  <c r="N307" i="11"/>
  <c r="Q307" i="11"/>
  <c r="S307" i="11"/>
  <c r="T307" i="11"/>
  <c r="R307" i="11"/>
  <c r="P307" i="11"/>
  <c r="O307" i="11"/>
  <c r="N345" i="11"/>
  <c r="Q345" i="11"/>
  <c r="S345" i="11"/>
  <c r="T345" i="11"/>
  <c r="R345" i="11"/>
  <c r="P345" i="11"/>
  <c r="O345" i="11"/>
  <c r="N665" i="11"/>
  <c r="Q665" i="11"/>
  <c r="S665" i="11"/>
  <c r="T665" i="11"/>
  <c r="R665" i="11"/>
  <c r="P665" i="11"/>
  <c r="O665" i="11"/>
  <c r="N669" i="11"/>
  <c r="Q669" i="11"/>
  <c r="S669" i="11"/>
  <c r="T669" i="11"/>
  <c r="R669" i="11"/>
  <c r="P669" i="11"/>
  <c r="O669" i="11"/>
  <c r="N1073" i="11"/>
  <c r="Q1073" i="11"/>
  <c r="S1073" i="11"/>
  <c r="T1073" i="11"/>
  <c r="R1073" i="11"/>
  <c r="P1073" i="11"/>
  <c r="O1073" i="11"/>
  <c r="N160" i="11"/>
  <c r="Q160" i="11"/>
  <c r="S160" i="11"/>
  <c r="T160" i="11"/>
  <c r="R160" i="11"/>
  <c r="P160" i="11"/>
  <c r="O160" i="11"/>
  <c r="N657" i="11"/>
  <c r="Q657" i="11"/>
  <c r="S657" i="11"/>
  <c r="T657" i="11"/>
  <c r="R657" i="11"/>
  <c r="P657" i="11"/>
  <c r="O657" i="11"/>
  <c r="N409" i="11"/>
  <c r="Q409" i="11"/>
  <c r="S409" i="11"/>
  <c r="T409" i="11"/>
  <c r="R409" i="11"/>
  <c r="P409" i="11"/>
  <c r="O409" i="11"/>
  <c r="N152" i="11"/>
  <c r="Q152" i="11"/>
  <c r="S152" i="11"/>
  <c r="T152" i="11"/>
  <c r="R152" i="11"/>
  <c r="P152" i="11"/>
  <c r="O152" i="11"/>
  <c r="N1016" i="11"/>
  <c r="Q1016" i="11"/>
  <c r="S1016" i="11"/>
  <c r="T1016" i="11"/>
  <c r="R1016" i="11"/>
  <c r="P1016" i="11"/>
  <c r="O1016" i="11"/>
  <c r="N1354" i="11"/>
  <c r="Q1354" i="11"/>
  <c r="S1354" i="11"/>
  <c r="T1354" i="11"/>
  <c r="R1354" i="11"/>
  <c r="P1354" i="11"/>
  <c r="O1354" i="11"/>
  <c r="N83" i="11"/>
  <c r="Q83" i="11"/>
  <c r="S83" i="11"/>
  <c r="T83" i="11"/>
  <c r="R83" i="11"/>
  <c r="P83" i="11"/>
  <c r="O83" i="11"/>
  <c r="N1187" i="11"/>
  <c r="Q1187" i="11"/>
  <c r="S1187" i="11"/>
  <c r="T1187" i="11"/>
  <c r="R1187" i="11"/>
  <c r="P1187" i="11"/>
  <c r="O1187" i="11"/>
  <c r="N1363" i="11"/>
  <c r="Q1363" i="11"/>
  <c r="S1363" i="11"/>
  <c r="T1363" i="11"/>
  <c r="R1363" i="11"/>
  <c r="P1363" i="11"/>
  <c r="O1363" i="11"/>
  <c r="N1290" i="11"/>
  <c r="Q1290" i="11"/>
  <c r="S1290" i="11"/>
  <c r="T1290" i="11"/>
  <c r="R1290" i="11"/>
  <c r="P1290" i="11"/>
  <c r="O1290" i="11"/>
  <c r="N501" i="11"/>
  <c r="Q501" i="11"/>
  <c r="S501" i="11"/>
  <c r="T501" i="11"/>
  <c r="R501" i="11"/>
  <c r="P501" i="11"/>
  <c r="O501" i="11"/>
  <c r="N1026" i="11"/>
  <c r="Q1026" i="11"/>
  <c r="S1026" i="11"/>
  <c r="T1026" i="11"/>
  <c r="R1026" i="11"/>
  <c r="P1026" i="11"/>
  <c r="O1026" i="11"/>
  <c r="N886" i="11"/>
  <c r="Q886" i="11"/>
  <c r="S886" i="11"/>
  <c r="T886" i="11"/>
  <c r="R886" i="11"/>
  <c r="P886" i="11"/>
  <c r="O886" i="11"/>
  <c r="N12" i="11"/>
  <c r="Q12" i="11"/>
  <c r="S12" i="11"/>
  <c r="T12" i="11"/>
  <c r="R12" i="11"/>
  <c r="P12" i="11"/>
  <c r="O12" i="11"/>
  <c r="N987" i="11"/>
  <c r="Q987" i="11"/>
  <c r="S987" i="11"/>
  <c r="T987" i="11"/>
  <c r="R987" i="11"/>
  <c r="P987" i="11"/>
  <c r="O987" i="11"/>
  <c r="N33" i="11"/>
  <c r="Q33" i="11"/>
  <c r="S33" i="11"/>
  <c r="T33" i="11"/>
  <c r="R33" i="11"/>
  <c r="P33" i="11"/>
  <c r="O33" i="11"/>
  <c r="N104" i="11"/>
  <c r="Q104" i="11"/>
  <c r="S104" i="11"/>
  <c r="T104" i="11"/>
  <c r="R104" i="11"/>
  <c r="P104" i="11"/>
  <c r="O104" i="11"/>
  <c r="N1162" i="11"/>
  <c r="Q1162" i="11"/>
  <c r="S1162" i="11"/>
  <c r="T1162" i="11"/>
  <c r="R1162" i="11"/>
  <c r="P1162" i="11"/>
  <c r="O1162" i="11"/>
  <c r="N762" i="11"/>
  <c r="Q762" i="11"/>
  <c r="S762" i="11"/>
  <c r="T762" i="11"/>
  <c r="R762" i="11"/>
  <c r="P762" i="11"/>
  <c r="O762" i="11"/>
  <c r="N1248" i="11"/>
  <c r="Q1248" i="11"/>
  <c r="S1248" i="11"/>
  <c r="T1248" i="11"/>
  <c r="R1248" i="11"/>
  <c r="P1248" i="11"/>
  <c r="O1248" i="11"/>
  <c r="N605" i="11"/>
  <c r="Q605" i="11"/>
  <c r="S605" i="11"/>
  <c r="T605" i="11"/>
  <c r="R605" i="11"/>
  <c r="P605" i="11"/>
  <c r="O605" i="11"/>
  <c r="N520" i="11"/>
  <c r="Q520" i="11"/>
  <c r="S520" i="11"/>
  <c r="T520" i="11"/>
  <c r="R520" i="11"/>
  <c r="P520" i="11"/>
  <c r="O520" i="11"/>
  <c r="N1417" i="11"/>
  <c r="Q1417" i="11"/>
  <c r="S1417" i="11"/>
  <c r="T1417" i="11"/>
  <c r="R1417" i="11"/>
  <c r="P1417" i="11"/>
  <c r="O1417" i="11"/>
  <c r="N828" i="11"/>
  <c r="Q828" i="11"/>
  <c r="S828" i="11"/>
  <c r="T828" i="11"/>
  <c r="R828" i="11"/>
  <c r="P828" i="11"/>
  <c r="O828" i="11"/>
  <c r="N479" i="11"/>
  <c r="Q479" i="11"/>
  <c r="S479" i="11"/>
  <c r="T479" i="11"/>
  <c r="R479" i="11"/>
  <c r="P479" i="11"/>
  <c r="O479" i="11"/>
  <c r="N1403" i="11"/>
  <c r="Q1403" i="11"/>
  <c r="S1403" i="11"/>
  <c r="T1403" i="11"/>
  <c r="R1403" i="11"/>
  <c r="P1403" i="11"/>
  <c r="O1403" i="11"/>
  <c r="N932" i="11"/>
  <c r="Q932" i="11"/>
  <c r="S932" i="11"/>
  <c r="T932" i="11"/>
  <c r="R932" i="11"/>
  <c r="P932" i="11"/>
  <c r="O932" i="11"/>
  <c r="N215" i="11"/>
  <c r="Q215" i="11"/>
  <c r="S215" i="11"/>
  <c r="T215" i="11"/>
  <c r="R215" i="11"/>
  <c r="P215" i="11"/>
  <c r="O215" i="11"/>
  <c r="N485" i="11"/>
  <c r="Q485" i="11"/>
  <c r="S485" i="11"/>
  <c r="T485" i="11"/>
  <c r="R485" i="11"/>
  <c r="P485" i="11"/>
  <c r="O485" i="11"/>
  <c r="N1305" i="11"/>
  <c r="Q1305" i="11"/>
  <c r="S1305" i="11"/>
  <c r="T1305" i="11"/>
  <c r="R1305" i="11"/>
  <c r="P1305" i="11"/>
  <c r="O1305" i="11"/>
  <c r="N1093" i="11"/>
  <c r="Q1093" i="11"/>
  <c r="S1093" i="11"/>
  <c r="T1093" i="11"/>
  <c r="R1093" i="11"/>
  <c r="P1093" i="11"/>
  <c r="O1093" i="11"/>
  <c r="N503" i="11"/>
  <c r="Q503" i="11"/>
  <c r="S503" i="11"/>
  <c r="T503" i="11"/>
  <c r="R503" i="11"/>
  <c r="P503" i="11"/>
  <c r="O503" i="11"/>
  <c r="N807" i="11"/>
  <c r="Q807" i="11"/>
  <c r="S807" i="11"/>
  <c r="T807" i="11"/>
  <c r="R807" i="11"/>
  <c r="P807" i="11"/>
  <c r="O807" i="11"/>
  <c r="N349" i="11"/>
  <c r="Q349" i="11"/>
  <c r="S349" i="11"/>
  <c r="T349" i="11"/>
  <c r="R349" i="11"/>
  <c r="P349" i="11"/>
  <c r="O349" i="11"/>
  <c r="N522" i="11"/>
  <c r="Q522" i="11"/>
  <c r="S522" i="11"/>
  <c r="T522" i="11"/>
  <c r="R522" i="11"/>
  <c r="P522" i="11"/>
  <c r="O522" i="11"/>
  <c r="N1086" i="11"/>
  <c r="Q1086" i="11"/>
  <c r="S1086" i="11"/>
  <c r="T1086" i="11"/>
  <c r="R1086" i="11"/>
  <c r="P1086" i="11"/>
  <c r="O1086" i="11"/>
  <c r="N29" i="11"/>
  <c r="Q29" i="11"/>
  <c r="S29" i="11"/>
  <c r="T29" i="11"/>
  <c r="R29" i="11"/>
  <c r="P29" i="11"/>
  <c r="O29" i="11"/>
  <c r="N798" i="11"/>
  <c r="Q798" i="11"/>
  <c r="S798" i="11"/>
  <c r="T798" i="11"/>
  <c r="R798" i="11"/>
  <c r="P798" i="11"/>
  <c r="O798" i="11"/>
  <c r="N868" i="11"/>
  <c r="Q868" i="11"/>
  <c r="S868" i="11"/>
  <c r="T868" i="11"/>
  <c r="R868" i="11"/>
  <c r="P868" i="11"/>
  <c r="O868" i="11"/>
  <c r="N763" i="11"/>
  <c r="Q763" i="11"/>
  <c r="S763" i="11"/>
  <c r="T763" i="11"/>
  <c r="R763" i="11"/>
  <c r="P763" i="11"/>
  <c r="O763" i="11"/>
  <c r="N588" i="11"/>
  <c r="Q588" i="11"/>
  <c r="S588" i="11"/>
  <c r="T588" i="11"/>
  <c r="R588" i="11"/>
  <c r="P588" i="11"/>
  <c r="O588" i="11"/>
  <c r="N888" i="11"/>
  <c r="Q888" i="11"/>
  <c r="S888" i="11"/>
  <c r="T888" i="11"/>
  <c r="R888" i="11"/>
  <c r="P888" i="11"/>
  <c r="O888" i="11"/>
  <c r="N436" i="11"/>
  <c r="Q436" i="11"/>
  <c r="S436" i="11"/>
  <c r="T436" i="11"/>
  <c r="R436" i="11"/>
  <c r="P436" i="11"/>
  <c r="O436" i="11"/>
  <c r="N949" i="11"/>
  <c r="Q949" i="11"/>
  <c r="S949" i="11"/>
  <c r="T949" i="11"/>
  <c r="R949" i="11"/>
  <c r="P949" i="11"/>
  <c r="O949" i="11"/>
  <c r="N945" i="11"/>
  <c r="Q945" i="11"/>
  <c r="S945" i="11"/>
  <c r="T945" i="11"/>
  <c r="R945" i="11"/>
  <c r="P945" i="11"/>
  <c r="O945" i="11"/>
  <c r="N1381" i="11"/>
  <c r="Q1381" i="11"/>
  <c r="S1381" i="11"/>
  <c r="T1381" i="11"/>
  <c r="R1381" i="11"/>
  <c r="P1381" i="11"/>
  <c r="O1381" i="11"/>
  <c r="N1207" i="11"/>
  <c r="Q1207" i="11"/>
  <c r="S1207" i="11"/>
  <c r="T1207" i="11"/>
  <c r="R1207" i="11"/>
  <c r="P1207" i="11"/>
  <c r="O1207" i="11"/>
  <c r="N706" i="11"/>
  <c r="Q706" i="11"/>
  <c r="S706" i="11"/>
  <c r="T706" i="11"/>
  <c r="R706" i="11"/>
  <c r="P706" i="11"/>
  <c r="O706" i="11"/>
  <c r="N43" i="11"/>
  <c r="Q43" i="11"/>
  <c r="S43" i="11"/>
  <c r="T43" i="11"/>
  <c r="R43" i="11"/>
  <c r="P43" i="11"/>
  <c r="O43" i="11"/>
  <c r="N754" i="11"/>
  <c r="Q754" i="11"/>
  <c r="S754" i="11"/>
  <c r="T754" i="11"/>
  <c r="R754" i="11"/>
  <c r="P754" i="11"/>
  <c r="O754" i="11"/>
  <c r="N390" i="11"/>
  <c r="Q390" i="11"/>
  <c r="S390" i="11"/>
  <c r="T390" i="11"/>
  <c r="R390" i="11"/>
  <c r="P390" i="11"/>
  <c r="O390" i="11"/>
  <c r="N382" i="11"/>
  <c r="Q382" i="11"/>
  <c r="S382" i="11"/>
  <c r="T382" i="11"/>
  <c r="R382" i="11"/>
  <c r="P382" i="11"/>
  <c r="O382" i="11"/>
  <c r="N319" i="11"/>
  <c r="Q319" i="11"/>
  <c r="S319" i="11"/>
  <c r="T319" i="11"/>
  <c r="R319" i="11"/>
  <c r="P319" i="11"/>
  <c r="O319" i="11"/>
  <c r="N163" i="11"/>
  <c r="Q163" i="11"/>
  <c r="S163" i="11"/>
  <c r="T163" i="11"/>
  <c r="R163" i="11"/>
  <c r="P163" i="11"/>
  <c r="O163" i="11"/>
  <c r="N278" i="11"/>
  <c r="Q278" i="11"/>
  <c r="S278" i="11"/>
  <c r="T278" i="11"/>
  <c r="R278" i="11"/>
  <c r="P278" i="11"/>
  <c r="O278" i="11"/>
  <c r="N1315" i="11"/>
  <c r="Q1315" i="11"/>
  <c r="S1315" i="11"/>
  <c r="T1315" i="11"/>
  <c r="R1315" i="11"/>
  <c r="P1315" i="11"/>
  <c r="O1315" i="11"/>
  <c r="N492" i="11"/>
  <c r="Q492" i="11"/>
  <c r="S492" i="11"/>
  <c r="T492" i="11"/>
  <c r="R492" i="11"/>
  <c r="P492" i="11"/>
  <c r="O492" i="11"/>
  <c r="N1393" i="11"/>
  <c r="Q1393" i="11"/>
  <c r="S1393" i="11"/>
  <c r="T1393" i="11"/>
  <c r="R1393" i="11"/>
  <c r="P1393" i="11"/>
  <c r="O1393" i="11"/>
  <c r="N1151" i="11"/>
  <c r="Q1151" i="11"/>
  <c r="S1151" i="11"/>
  <c r="T1151" i="11"/>
  <c r="R1151" i="11"/>
  <c r="P1151" i="11"/>
  <c r="O1151" i="11"/>
  <c r="N533" i="11"/>
  <c r="Q533" i="11"/>
  <c r="S533" i="11"/>
  <c r="T533" i="11"/>
  <c r="R533" i="11"/>
  <c r="P533" i="11"/>
  <c r="O533" i="11"/>
  <c r="N284" i="11"/>
  <c r="Q284" i="11"/>
  <c r="S284" i="11"/>
  <c r="T284" i="11"/>
  <c r="R284" i="11"/>
  <c r="P284" i="11"/>
  <c r="O284" i="11"/>
  <c r="N576" i="11"/>
  <c r="Q576" i="11"/>
  <c r="S576" i="11"/>
  <c r="T576" i="11"/>
  <c r="R576" i="11"/>
  <c r="P576" i="11"/>
  <c r="O576" i="11"/>
  <c r="N1313" i="11"/>
  <c r="Q1313" i="11"/>
  <c r="S1313" i="11"/>
  <c r="T1313" i="11"/>
  <c r="R1313" i="11"/>
  <c r="P1313" i="11"/>
  <c r="O1313" i="11"/>
  <c r="N64" i="11"/>
  <c r="Q64" i="11"/>
  <c r="S64" i="11"/>
  <c r="T64" i="11"/>
  <c r="R64" i="11"/>
  <c r="P64" i="11"/>
  <c r="O64" i="11"/>
  <c r="N1188" i="11"/>
  <c r="Q1188" i="11"/>
  <c r="S1188" i="11"/>
  <c r="T1188" i="11"/>
  <c r="R1188" i="11"/>
  <c r="P1188" i="11"/>
  <c r="O1188" i="11"/>
  <c r="N1384" i="11"/>
  <c r="Q1384" i="11"/>
  <c r="S1384" i="11"/>
  <c r="T1384" i="11"/>
  <c r="R1384" i="11"/>
  <c r="P1384" i="11"/>
  <c r="O1384" i="11"/>
  <c r="N76" i="11"/>
  <c r="Q76" i="11"/>
  <c r="S76" i="11"/>
  <c r="T76" i="11"/>
  <c r="R76" i="11"/>
  <c r="P76" i="11"/>
  <c r="O76" i="11"/>
  <c r="N711" i="11"/>
  <c r="Q711" i="11"/>
  <c r="S711" i="11"/>
  <c r="T711" i="11"/>
  <c r="R711" i="11"/>
  <c r="P711" i="11"/>
  <c r="O711" i="11"/>
  <c r="N97" i="11"/>
  <c r="Q97" i="11"/>
  <c r="S97" i="11"/>
  <c r="T97" i="11"/>
  <c r="R97" i="11"/>
  <c r="P97" i="11"/>
  <c r="O97" i="11"/>
  <c r="N443" i="11"/>
  <c r="Q443" i="11"/>
  <c r="S443" i="11"/>
  <c r="T443" i="11"/>
  <c r="R443" i="11"/>
  <c r="P443" i="11"/>
  <c r="O443" i="11"/>
  <c r="N145" i="11"/>
  <c r="Q145" i="11"/>
  <c r="S145" i="11"/>
  <c r="T145" i="11"/>
  <c r="R145" i="11"/>
  <c r="P145" i="11"/>
  <c r="O145" i="11"/>
  <c r="N403" i="11"/>
  <c r="Q403" i="11"/>
  <c r="S403" i="11"/>
  <c r="T403" i="11"/>
  <c r="R403" i="11"/>
  <c r="P403" i="11"/>
  <c r="O403" i="11"/>
  <c r="N598" i="11"/>
  <c r="Q598" i="11"/>
  <c r="S598" i="11"/>
  <c r="T598" i="11"/>
  <c r="R598" i="11"/>
  <c r="P598" i="11"/>
  <c r="O598" i="11"/>
  <c r="N223" i="11"/>
  <c r="Q223" i="11"/>
  <c r="S223" i="11"/>
  <c r="T223" i="11"/>
  <c r="R223" i="11"/>
  <c r="P223" i="11"/>
  <c r="O223" i="11"/>
  <c r="N248" i="11"/>
  <c r="Q248" i="11"/>
  <c r="S248" i="11"/>
  <c r="T248" i="11"/>
  <c r="R248" i="11"/>
  <c r="P248" i="11"/>
  <c r="O248" i="11"/>
  <c r="N1349" i="11"/>
  <c r="Q1349" i="11"/>
  <c r="S1349" i="11"/>
  <c r="T1349" i="11"/>
  <c r="R1349" i="11"/>
  <c r="P1349" i="11"/>
  <c r="O1349" i="11"/>
  <c r="N688" i="11"/>
  <c r="Q688" i="11"/>
  <c r="S688" i="11"/>
  <c r="T688" i="11"/>
  <c r="R688" i="11"/>
  <c r="P688" i="11"/>
  <c r="O688" i="11"/>
  <c r="N157" i="11"/>
  <c r="Q157" i="11"/>
  <c r="S157" i="11"/>
  <c r="T157" i="11"/>
  <c r="R157" i="11"/>
  <c r="P157" i="11"/>
  <c r="O157" i="11"/>
  <c r="N910" i="11"/>
  <c r="Q910" i="11"/>
  <c r="S910" i="11"/>
  <c r="T910" i="11"/>
  <c r="R910" i="11"/>
  <c r="P910" i="11"/>
  <c r="O910" i="11"/>
  <c r="N142" i="11"/>
  <c r="Q142" i="11"/>
  <c r="S142" i="11"/>
  <c r="T142" i="11"/>
  <c r="R142" i="11"/>
  <c r="P142" i="11"/>
  <c r="O142" i="11"/>
  <c r="N240" i="11"/>
  <c r="Q240" i="11"/>
  <c r="S240" i="11"/>
  <c r="T240" i="11"/>
  <c r="R240" i="11"/>
  <c r="P240" i="11"/>
  <c r="O240" i="11"/>
  <c r="N428" i="11"/>
  <c r="Q428" i="11"/>
  <c r="S428" i="11"/>
  <c r="T428" i="11"/>
  <c r="R428" i="11"/>
  <c r="P428" i="11"/>
  <c r="O428" i="11"/>
  <c r="N1049" i="11"/>
  <c r="Q1049" i="11"/>
  <c r="S1049" i="11"/>
  <c r="T1049" i="11"/>
  <c r="R1049" i="11"/>
  <c r="P1049" i="11"/>
  <c r="O1049" i="11"/>
  <c r="N1045" i="11"/>
  <c r="Q1045" i="11"/>
  <c r="S1045" i="11"/>
  <c r="T1045" i="11"/>
  <c r="R1045" i="11"/>
  <c r="P1045" i="11"/>
  <c r="O1045" i="11"/>
  <c r="N633" i="11"/>
  <c r="Q633" i="11"/>
  <c r="S633" i="11"/>
  <c r="T633" i="11"/>
  <c r="R633" i="11"/>
  <c r="P633" i="11"/>
  <c r="O633" i="11"/>
  <c r="N547" i="11"/>
  <c r="Q547" i="11"/>
  <c r="S547" i="11"/>
  <c r="T547" i="11"/>
  <c r="R547" i="11"/>
  <c r="P547" i="11"/>
  <c r="O547" i="11"/>
  <c r="N256" i="11"/>
  <c r="Q256" i="11"/>
  <c r="S256" i="11"/>
  <c r="T256" i="11"/>
  <c r="R256" i="11"/>
  <c r="P256" i="11"/>
  <c r="O256" i="11"/>
  <c r="N171" i="11"/>
  <c r="Q171" i="11"/>
  <c r="S171" i="11"/>
  <c r="T171" i="11"/>
  <c r="R171" i="11"/>
  <c r="P171" i="11"/>
  <c r="O171" i="11"/>
  <c r="N1219" i="11"/>
  <c r="Q1219" i="11"/>
  <c r="S1219" i="11"/>
  <c r="T1219" i="11"/>
  <c r="R1219" i="11"/>
  <c r="P1219" i="11"/>
  <c r="O1219" i="11"/>
  <c r="N1075" i="11"/>
  <c r="Q1075" i="11"/>
  <c r="S1075" i="11"/>
  <c r="T1075" i="11"/>
  <c r="R1075" i="11"/>
  <c r="P1075" i="11"/>
  <c r="O1075" i="11"/>
  <c r="N877" i="11"/>
  <c r="Q877" i="11"/>
  <c r="S877" i="11"/>
  <c r="T877" i="11"/>
  <c r="R877" i="11"/>
  <c r="P877" i="11"/>
  <c r="O877" i="11"/>
  <c r="N446" i="11"/>
  <c r="Q446" i="11"/>
  <c r="S446" i="11"/>
  <c r="T446" i="11"/>
  <c r="R446" i="11"/>
  <c r="P446" i="11"/>
  <c r="O446" i="11"/>
  <c r="N689" i="11"/>
  <c r="Q689" i="11"/>
  <c r="S689" i="11"/>
  <c r="T689" i="11"/>
  <c r="R689" i="11"/>
  <c r="P689" i="11"/>
  <c r="O689" i="11"/>
  <c r="N654" i="11"/>
  <c r="Q654" i="11"/>
  <c r="S654" i="11"/>
  <c r="T654" i="11"/>
  <c r="R654" i="11"/>
  <c r="P654" i="11"/>
  <c r="O654" i="11"/>
  <c r="N956" i="11"/>
  <c r="Q956" i="11"/>
  <c r="S956" i="11"/>
  <c r="T956" i="11"/>
  <c r="R956" i="11"/>
  <c r="P956" i="11"/>
  <c r="O956" i="11"/>
  <c r="N792" i="11"/>
  <c r="Q792" i="11"/>
  <c r="S792" i="11"/>
  <c r="T792" i="11"/>
  <c r="R792" i="11"/>
  <c r="P792" i="11"/>
  <c r="O792" i="11"/>
  <c r="N585" i="11"/>
  <c r="Q585" i="11"/>
  <c r="S585" i="11"/>
  <c r="T585" i="11"/>
  <c r="R585" i="11"/>
  <c r="P585" i="11"/>
  <c r="O585" i="11"/>
  <c r="N1387" i="11"/>
  <c r="Q1387" i="11"/>
  <c r="S1387" i="11"/>
  <c r="T1387" i="11"/>
  <c r="R1387" i="11"/>
  <c r="P1387" i="11"/>
  <c r="O1387" i="11"/>
  <c r="N790" i="11"/>
  <c r="Q790" i="11"/>
  <c r="S790" i="11"/>
  <c r="T790" i="11"/>
  <c r="R790" i="11"/>
  <c r="P790" i="11"/>
  <c r="O790" i="11"/>
  <c r="N199" i="11"/>
  <c r="Q199" i="11"/>
  <c r="S199" i="11"/>
  <c r="T199" i="11"/>
  <c r="R199" i="11"/>
  <c r="P199" i="11"/>
  <c r="O199" i="11"/>
  <c r="N213" i="11"/>
  <c r="Q213" i="11"/>
  <c r="S213" i="11"/>
  <c r="T213" i="11"/>
  <c r="R213" i="11"/>
  <c r="P213" i="11"/>
  <c r="O213" i="11"/>
  <c r="N1277" i="11"/>
  <c r="Q1277" i="11"/>
  <c r="S1277" i="11"/>
  <c r="T1277" i="11"/>
  <c r="R1277" i="11"/>
  <c r="P1277" i="11"/>
  <c r="O1277" i="11"/>
  <c r="N913" i="11"/>
  <c r="Q913" i="11"/>
  <c r="S913" i="11"/>
  <c r="T913" i="11"/>
  <c r="R913" i="11"/>
  <c r="P913" i="11"/>
  <c r="O913" i="11"/>
  <c r="N936" i="11"/>
  <c r="Q936" i="11"/>
  <c r="S936" i="11"/>
  <c r="T936" i="11"/>
  <c r="R936" i="11"/>
  <c r="P936" i="11"/>
  <c r="O936" i="11"/>
  <c r="N1009" i="11"/>
  <c r="Q1009" i="11"/>
  <c r="S1009" i="11"/>
  <c r="T1009" i="11"/>
  <c r="R1009" i="11"/>
  <c r="P1009" i="11"/>
  <c r="O1009" i="11"/>
  <c r="N1228" i="11"/>
  <c r="Q1228" i="11"/>
  <c r="S1228" i="11"/>
  <c r="T1228" i="11"/>
  <c r="R1228" i="11"/>
  <c r="P1228" i="11"/>
  <c r="O1228" i="11"/>
  <c r="N850" i="11"/>
  <c r="Q850" i="11"/>
  <c r="S850" i="11"/>
  <c r="T850" i="11"/>
  <c r="R850" i="11"/>
  <c r="P850" i="11"/>
  <c r="O850" i="11"/>
  <c r="N139" i="11"/>
  <c r="Q139" i="11"/>
  <c r="S139" i="11"/>
  <c r="T139" i="11"/>
  <c r="R139" i="11"/>
  <c r="P139" i="11"/>
  <c r="O139" i="11"/>
  <c r="N1135" i="11"/>
  <c r="Q1135" i="11"/>
  <c r="S1135" i="11"/>
  <c r="T1135" i="11"/>
  <c r="R1135" i="11"/>
  <c r="P1135" i="11"/>
  <c r="O1135" i="11"/>
  <c r="N127" i="11"/>
  <c r="Q127" i="11"/>
  <c r="S127" i="11"/>
  <c r="T127" i="11"/>
  <c r="R127" i="11"/>
  <c r="P127" i="11"/>
  <c r="O127" i="11"/>
  <c r="N1085" i="11"/>
  <c r="Q1085" i="11"/>
  <c r="S1085" i="11"/>
  <c r="T1085" i="11"/>
  <c r="R1085" i="11"/>
  <c r="P1085" i="11"/>
  <c r="O1085" i="11"/>
  <c r="N1127" i="11"/>
  <c r="Q1127" i="11"/>
  <c r="S1127" i="11"/>
  <c r="T1127" i="11"/>
  <c r="R1127" i="11"/>
  <c r="P1127" i="11"/>
  <c r="O1127" i="11"/>
  <c r="N895" i="11"/>
  <c r="Q895" i="11"/>
  <c r="S895" i="11"/>
  <c r="T895" i="11"/>
  <c r="R895" i="11"/>
  <c r="P895" i="11"/>
  <c r="O895" i="11"/>
  <c r="N593" i="11"/>
  <c r="Q593" i="11"/>
  <c r="S593" i="11"/>
  <c r="T593" i="11"/>
  <c r="R593" i="11"/>
  <c r="P593" i="11"/>
  <c r="O593" i="11"/>
  <c r="N871" i="11"/>
  <c r="Q871" i="11"/>
  <c r="S871" i="11"/>
  <c r="T871" i="11"/>
  <c r="R871" i="11"/>
  <c r="P871" i="11"/>
  <c r="O871" i="11"/>
  <c r="N271" i="11"/>
  <c r="Q271" i="11"/>
  <c r="S271" i="11"/>
  <c r="T271" i="11"/>
  <c r="R271" i="11"/>
  <c r="P271" i="11"/>
  <c r="O271" i="11"/>
  <c r="N1268" i="11"/>
  <c r="Q1268" i="11"/>
  <c r="S1268" i="11"/>
  <c r="T1268" i="11"/>
  <c r="R1268" i="11"/>
  <c r="P1268" i="11"/>
  <c r="O1268" i="11"/>
  <c r="N1258" i="11"/>
  <c r="Q1258" i="11"/>
  <c r="S1258" i="11"/>
  <c r="T1258" i="11"/>
  <c r="R1258" i="11"/>
  <c r="P1258" i="11"/>
  <c r="O1258" i="11"/>
  <c r="N228" i="11"/>
  <c r="Q228" i="11"/>
  <c r="S228" i="11"/>
  <c r="T228" i="11"/>
  <c r="R228" i="11"/>
  <c r="P228" i="11"/>
  <c r="O228" i="11"/>
  <c r="N283" i="11"/>
  <c r="Q283" i="11"/>
  <c r="S283" i="11"/>
  <c r="T283" i="11"/>
  <c r="R283" i="11"/>
  <c r="P283" i="11"/>
  <c r="O283" i="11"/>
  <c r="N275" i="11"/>
  <c r="Q275" i="11"/>
  <c r="S275" i="11"/>
  <c r="T275" i="11"/>
  <c r="R275" i="11"/>
  <c r="P275" i="11"/>
  <c r="O275" i="11"/>
  <c r="N1280" i="11"/>
  <c r="Q1280" i="11"/>
  <c r="S1280" i="11"/>
  <c r="T1280" i="11"/>
  <c r="R1280" i="11"/>
  <c r="P1280" i="11"/>
  <c r="O1280" i="11"/>
  <c r="N959" i="11"/>
  <c r="Q959" i="11"/>
  <c r="S959" i="11"/>
  <c r="T959" i="11"/>
  <c r="R959" i="11"/>
  <c r="P959" i="11"/>
  <c r="O959" i="11"/>
  <c r="N1267" i="11"/>
  <c r="Q1267" i="11"/>
  <c r="S1267" i="11"/>
  <c r="T1267" i="11"/>
  <c r="R1267" i="11"/>
  <c r="P1267" i="11"/>
  <c r="O1267" i="11"/>
  <c r="N304" i="11"/>
  <c r="Q304" i="11"/>
  <c r="S304" i="11"/>
  <c r="T304" i="11"/>
  <c r="R304" i="11"/>
  <c r="P304" i="11"/>
  <c r="O304" i="11"/>
  <c r="N759" i="11"/>
  <c r="Q759" i="11"/>
  <c r="S759" i="11"/>
  <c r="T759" i="11"/>
  <c r="R759" i="11"/>
  <c r="P759" i="11"/>
  <c r="O759" i="11"/>
  <c r="N123" i="11"/>
  <c r="Q123" i="11"/>
  <c r="S123" i="11"/>
  <c r="T123" i="11"/>
  <c r="R123" i="11"/>
  <c r="P123" i="11"/>
  <c r="O123" i="11"/>
  <c r="N1397" i="11"/>
  <c r="Q1397" i="11"/>
  <c r="S1397" i="11"/>
  <c r="T1397" i="11"/>
  <c r="R1397" i="11"/>
  <c r="P1397" i="11"/>
  <c r="O1397" i="11"/>
  <c r="N1171" i="11"/>
  <c r="Q1171" i="11"/>
  <c r="S1171" i="11"/>
  <c r="T1171" i="11"/>
  <c r="R1171" i="11"/>
  <c r="P1171" i="11"/>
  <c r="O1171" i="11"/>
  <c r="N577" i="11"/>
  <c r="Q577" i="11"/>
  <c r="S577" i="11"/>
  <c r="T577" i="11"/>
  <c r="R577" i="11"/>
  <c r="P577" i="11"/>
  <c r="O577" i="11"/>
  <c r="N1366" i="11"/>
  <c r="Q1366" i="11"/>
  <c r="S1366" i="11"/>
  <c r="T1366" i="11"/>
  <c r="R1366" i="11"/>
  <c r="P1366" i="11"/>
  <c r="O1366" i="11"/>
  <c r="N854" i="11"/>
  <c r="Q854" i="11"/>
  <c r="S854" i="11"/>
  <c r="T854" i="11"/>
  <c r="R854" i="11"/>
  <c r="P854" i="11"/>
  <c r="O854" i="11"/>
  <c r="N1266" i="11"/>
  <c r="Q1266" i="11"/>
  <c r="S1266" i="11"/>
  <c r="T1266" i="11"/>
  <c r="R1266" i="11"/>
  <c r="P1266" i="11"/>
  <c r="O1266" i="11"/>
  <c r="N1340" i="11"/>
  <c r="Q1340" i="11"/>
  <c r="S1340" i="11"/>
  <c r="T1340" i="11"/>
  <c r="R1340" i="11"/>
  <c r="P1340" i="11"/>
  <c r="O1340" i="11"/>
  <c r="N953" i="11"/>
  <c r="Q953" i="11"/>
  <c r="S953" i="11"/>
  <c r="T953" i="11"/>
  <c r="R953" i="11"/>
  <c r="P953" i="11"/>
  <c r="O953" i="11"/>
  <c r="N989" i="11"/>
  <c r="Q989" i="11"/>
  <c r="S989" i="11"/>
  <c r="T989" i="11"/>
  <c r="R989" i="11"/>
  <c r="P989" i="11"/>
  <c r="O989" i="11"/>
  <c r="N1345" i="11"/>
  <c r="Q1345" i="11"/>
  <c r="S1345" i="11"/>
  <c r="T1345" i="11"/>
  <c r="R1345" i="11"/>
  <c r="P1345" i="11"/>
  <c r="O1345" i="11"/>
  <c r="N1374" i="11"/>
  <c r="Q1374" i="11"/>
  <c r="S1374" i="11"/>
  <c r="T1374" i="11"/>
  <c r="R1374" i="11"/>
  <c r="P1374" i="11"/>
  <c r="O1374" i="11"/>
  <c r="N298" i="11"/>
  <c r="Q298" i="11"/>
  <c r="S298" i="11"/>
  <c r="T298" i="11"/>
  <c r="R298" i="11"/>
  <c r="P298" i="11"/>
  <c r="O298" i="11"/>
  <c r="N218" i="11"/>
  <c r="Q218" i="11"/>
  <c r="S218" i="11"/>
  <c r="T218" i="11"/>
  <c r="R218" i="11"/>
  <c r="P218" i="11"/>
  <c r="O218" i="11"/>
  <c r="N445" i="11"/>
  <c r="Q445" i="11"/>
  <c r="S445" i="11"/>
  <c r="T445" i="11"/>
  <c r="R445" i="11"/>
  <c r="P445" i="11"/>
  <c r="O445" i="11"/>
  <c r="N771" i="11"/>
  <c r="Q771" i="11"/>
  <c r="S771" i="11"/>
  <c r="T771" i="11"/>
  <c r="R771" i="11"/>
  <c r="P771" i="11"/>
  <c r="O771" i="11"/>
  <c r="N789" i="11"/>
  <c r="Q789" i="11"/>
  <c r="S789" i="11"/>
  <c r="T789" i="11"/>
  <c r="R789" i="11"/>
  <c r="P789" i="11"/>
  <c r="O789" i="11"/>
  <c r="N1078" i="11"/>
  <c r="Q1078" i="11"/>
  <c r="S1078" i="11"/>
  <c r="T1078" i="11"/>
  <c r="R1078" i="11"/>
  <c r="P1078" i="11"/>
  <c r="O1078" i="11"/>
  <c r="N984" i="11"/>
  <c r="Q984" i="11"/>
  <c r="S984" i="11"/>
  <c r="T984" i="11"/>
  <c r="R984" i="11"/>
  <c r="P984" i="11"/>
  <c r="O984" i="11"/>
  <c r="N13" i="11"/>
  <c r="Q13" i="11"/>
  <c r="S13" i="11"/>
  <c r="T13" i="11"/>
  <c r="R13" i="11"/>
  <c r="P13" i="11"/>
  <c r="O13" i="11"/>
  <c r="N1159" i="11"/>
  <c r="Q1159" i="11"/>
  <c r="S1159" i="11"/>
  <c r="T1159" i="11"/>
  <c r="R1159" i="11"/>
  <c r="P1159" i="11"/>
  <c r="O1159" i="11"/>
  <c r="N693" i="11"/>
  <c r="Q693" i="11"/>
  <c r="S693" i="11"/>
  <c r="T693" i="11"/>
  <c r="R693" i="11"/>
  <c r="P693" i="11"/>
  <c r="O693" i="11"/>
  <c r="N510" i="11"/>
  <c r="Q510" i="11"/>
  <c r="S510" i="11"/>
  <c r="T510" i="11"/>
  <c r="R510" i="11"/>
  <c r="P510" i="11"/>
  <c r="O510" i="11"/>
  <c r="N449" i="11"/>
  <c r="Q449" i="11"/>
  <c r="S449" i="11"/>
  <c r="T449" i="11"/>
  <c r="R449" i="11"/>
  <c r="P449" i="11"/>
  <c r="O449" i="11"/>
  <c r="N91" i="11"/>
  <c r="Q91" i="11"/>
  <c r="S91" i="11"/>
  <c r="T91" i="11"/>
  <c r="R91" i="11"/>
  <c r="P91" i="11"/>
  <c r="O91" i="11"/>
  <c r="N452" i="11"/>
  <c r="Q452" i="11"/>
  <c r="S452" i="11"/>
  <c r="T452" i="11"/>
  <c r="R452" i="11"/>
  <c r="P452" i="11"/>
  <c r="O452" i="11"/>
  <c r="N900" i="11"/>
  <c r="Q900" i="11"/>
  <c r="S900" i="11"/>
  <c r="T900" i="11"/>
  <c r="R900" i="11"/>
  <c r="P900" i="11"/>
  <c r="O900" i="11"/>
  <c r="N1288" i="11"/>
  <c r="Q1288" i="11"/>
  <c r="S1288" i="11"/>
  <c r="T1288" i="11"/>
  <c r="R1288" i="11"/>
  <c r="P1288" i="11"/>
  <c r="O1288" i="11"/>
  <c r="N986" i="11"/>
  <c r="Q986" i="11"/>
  <c r="S986" i="11"/>
  <c r="T986" i="11"/>
  <c r="R986" i="11"/>
  <c r="P986" i="11"/>
  <c r="O986" i="11"/>
  <c r="N539" i="11"/>
  <c r="Q539" i="11"/>
  <c r="S539" i="11"/>
  <c r="T539" i="11"/>
  <c r="R539" i="11"/>
  <c r="P539" i="11"/>
  <c r="O539" i="11"/>
  <c r="N804" i="11"/>
  <c r="Q804" i="11"/>
  <c r="S804" i="11"/>
  <c r="T804" i="11"/>
  <c r="R804" i="11"/>
  <c r="P804" i="11"/>
  <c r="O804" i="11"/>
  <c r="N463" i="11"/>
  <c r="Q463" i="11"/>
  <c r="S463" i="11"/>
  <c r="T463" i="11"/>
  <c r="R463" i="11"/>
  <c r="P463" i="11"/>
  <c r="O463" i="11"/>
  <c r="N430" i="11"/>
  <c r="Q430" i="11"/>
  <c r="S430" i="11"/>
  <c r="T430" i="11"/>
  <c r="R430" i="11"/>
  <c r="P430" i="11"/>
  <c r="O430" i="11"/>
  <c r="N279" i="11"/>
  <c r="Q279" i="11"/>
  <c r="S279" i="11"/>
  <c r="T279" i="11"/>
  <c r="R279" i="11"/>
  <c r="P279" i="11"/>
  <c r="O279" i="11"/>
  <c r="N455" i="11"/>
  <c r="Q455" i="11"/>
  <c r="S455" i="11"/>
  <c r="T455" i="11"/>
  <c r="R455" i="11"/>
  <c r="P455" i="11"/>
  <c r="O455" i="11"/>
  <c r="N367" i="11"/>
  <c r="Q367" i="11"/>
  <c r="S367" i="11"/>
  <c r="T367" i="11"/>
  <c r="R367" i="11"/>
  <c r="P367" i="11"/>
  <c r="O367" i="11"/>
  <c r="N342" i="11"/>
  <c r="Q342" i="11"/>
  <c r="S342" i="11"/>
  <c r="T342" i="11"/>
  <c r="R342" i="11"/>
  <c r="P342" i="11"/>
  <c r="O342" i="11"/>
  <c r="N1244" i="11"/>
  <c r="Q1244" i="11"/>
  <c r="S1244" i="11"/>
  <c r="T1244" i="11"/>
  <c r="R1244" i="11"/>
  <c r="P1244" i="11"/>
  <c r="O1244" i="11"/>
  <c r="N1294" i="11"/>
  <c r="Q1294" i="11"/>
  <c r="S1294" i="11"/>
  <c r="T1294" i="11"/>
  <c r="R1294" i="11"/>
  <c r="P1294" i="11"/>
  <c r="O1294" i="11"/>
  <c r="N124" i="11"/>
  <c r="Q124" i="11"/>
  <c r="S124" i="11"/>
  <c r="T124" i="11"/>
  <c r="R124" i="11"/>
  <c r="P124" i="11"/>
  <c r="O124" i="11"/>
  <c r="N866" i="11"/>
  <c r="Q866" i="11"/>
  <c r="S866" i="11"/>
  <c r="T866" i="11"/>
  <c r="R866" i="11"/>
  <c r="P866" i="11"/>
  <c r="O866" i="11"/>
  <c r="N1055" i="11"/>
  <c r="Q1055" i="11"/>
  <c r="S1055" i="11"/>
  <c r="T1055" i="11"/>
  <c r="R1055" i="11"/>
  <c r="P1055" i="11"/>
  <c r="O1055" i="11"/>
  <c r="N515" i="11"/>
  <c r="Q515" i="11"/>
  <c r="S515" i="11"/>
  <c r="T515" i="11"/>
  <c r="R515" i="11"/>
  <c r="P515" i="11"/>
  <c r="O515" i="11"/>
  <c r="N1065" i="11"/>
  <c r="Q1065" i="11"/>
  <c r="S1065" i="11"/>
  <c r="T1065" i="11"/>
  <c r="R1065" i="11"/>
  <c r="P1065" i="11"/>
  <c r="O1065" i="11"/>
  <c r="N415" i="11"/>
  <c r="Q415" i="11"/>
  <c r="S415" i="11"/>
  <c r="T415" i="11"/>
  <c r="R415" i="11"/>
  <c r="P415" i="11"/>
  <c r="O415" i="11"/>
  <c r="N998" i="11"/>
  <c r="Q998" i="11"/>
  <c r="S998" i="11"/>
  <c r="T998" i="11"/>
  <c r="R998" i="11"/>
  <c r="P998" i="11"/>
  <c r="O998" i="11"/>
  <c r="N727" i="11"/>
  <c r="Q727" i="11"/>
  <c r="S727" i="11"/>
  <c r="T727" i="11"/>
  <c r="R727" i="11"/>
  <c r="P727" i="11"/>
  <c r="O727" i="11"/>
  <c r="N352" i="11"/>
  <c r="Q352" i="11"/>
  <c r="S352" i="11"/>
  <c r="T352" i="11"/>
  <c r="R352" i="11"/>
  <c r="P352" i="11"/>
  <c r="O352" i="11"/>
  <c r="N806" i="11"/>
  <c r="Q806" i="11"/>
  <c r="S806" i="11"/>
  <c r="T806" i="11"/>
  <c r="R806" i="11"/>
  <c r="P806" i="11"/>
  <c r="O806" i="11"/>
  <c r="N772" i="11"/>
  <c r="Q772" i="11"/>
  <c r="S772" i="11"/>
  <c r="T772" i="11"/>
  <c r="R772" i="11"/>
  <c r="P772" i="11"/>
  <c r="O772" i="11"/>
  <c r="N1222" i="11"/>
  <c r="Q1222" i="11"/>
  <c r="S1222" i="11"/>
  <c r="T1222" i="11"/>
  <c r="R1222" i="11"/>
  <c r="P1222" i="11"/>
  <c r="O1222" i="11"/>
  <c r="N267" i="11"/>
  <c r="Q267" i="11"/>
  <c r="S267" i="11"/>
  <c r="T267" i="11"/>
  <c r="R267" i="11"/>
  <c r="P267" i="11"/>
  <c r="O267" i="11"/>
  <c r="N897" i="11"/>
  <c r="Q897" i="11"/>
  <c r="S897" i="11"/>
  <c r="T897" i="11"/>
  <c r="R897" i="11"/>
  <c r="P897" i="11"/>
  <c r="O897" i="11"/>
  <c r="N359" i="11"/>
  <c r="Q359" i="11"/>
  <c r="S359" i="11"/>
  <c r="T359" i="11"/>
  <c r="R359" i="11"/>
  <c r="P359" i="11"/>
  <c r="O359" i="11"/>
  <c r="N18" i="11"/>
  <c r="Q18" i="11"/>
  <c r="S18" i="11"/>
  <c r="T18" i="11"/>
  <c r="R18" i="11"/>
  <c r="P18" i="11"/>
  <c r="O18" i="11"/>
  <c r="N451" i="11"/>
  <c r="Q451" i="11"/>
  <c r="S451" i="11"/>
  <c r="T451" i="11"/>
  <c r="R451" i="11"/>
  <c r="P451" i="11"/>
  <c r="O451" i="11"/>
  <c r="N748" i="11"/>
  <c r="Q748" i="11"/>
  <c r="S748" i="11"/>
  <c r="T748" i="11"/>
  <c r="R748" i="11"/>
  <c r="P748" i="11"/>
  <c r="O748" i="11"/>
  <c r="N805" i="11"/>
  <c r="Q805" i="11"/>
  <c r="S805" i="11"/>
  <c r="T805" i="11"/>
  <c r="R805" i="11"/>
  <c r="P805" i="11"/>
  <c r="O805" i="11"/>
  <c r="N450" i="11"/>
  <c r="Q450" i="11"/>
  <c r="S450" i="11"/>
  <c r="T450" i="11"/>
  <c r="R450" i="11"/>
  <c r="P450" i="11"/>
  <c r="O450" i="11"/>
  <c r="N550" i="11"/>
  <c r="Q550" i="11"/>
  <c r="S550" i="11"/>
  <c r="T550" i="11"/>
  <c r="R550" i="11"/>
  <c r="P550" i="11"/>
  <c r="O550" i="11"/>
  <c r="N1346" i="11"/>
  <c r="Q1346" i="11"/>
  <c r="S1346" i="11"/>
  <c r="T1346" i="11"/>
  <c r="R1346" i="11"/>
  <c r="P1346" i="11"/>
  <c r="O1346" i="11"/>
  <c r="N1297" i="11"/>
  <c r="Q1297" i="11"/>
  <c r="S1297" i="11"/>
  <c r="T1297" i="11"/>
  <c r="R1297" i="11"/>
  <c r="P1297" i="11"/>
  <c r="O1297" i="11"/>
  <c r="N148" i="11"/>
  <c r="Q148" i="11"/>
  <c r="S148" i="11"/>
  <c r="T148" i="11"/>
  <c r="R148" i="11"/>
  <c r="P148" i="11"/>
  <c r="O148" i="11"/>
  <c r="N225" i="11"/>
  <c r="Q225" i="11"/>
  <c r="S225" i="11"/>
  <c r="T225" i="11"/>
  <c r="R225" i="11"/>
  <c r="P225" i="11"/>
  <c r="O225" i="11"/>
  <c r="N650" i="11"/>
  <c r="Q650" i="11"/>
  <c r="S650" i="11"/>
  <c r="T650" i="11"/>
  <c r="R650" i="11"/>
  <c r="P650" i="11"/>
  <c r="O650" i="11"/>
  <c r="N291" i="11"/>
  <c r="Q291" i="11"/>
  <c r="S291" i="11"/>
  <c r="T291" i="11"/>
  <c r="R291" i="11"/>
  <c r="P291" i="11"/>
  <c r="O291" i="11"/>
  <c r="N1250" i="11"/>
  <c r="Q1250" i="11"/>
  <c r="S1250" i="11"/>
  <c r="T1250" i="11"/>
  <c r="R1250" i="11"/>
  <c r="P1250" i="11"/>
  <c r="O1250" i="11"/>
  <c r="N811" i="11"/>
  <c r="Q811" i="11"/>
  <c r="S811" i="11"/>
  <c r="T811" i="11"/>
  <c r="R811" i="11"/>
  <c r="P811" i="11"/>
  <c r="O811" i="11"/>
  <c r="N505" i="11"/>
  <c r="Q505" i="11"/>
  <c r="S505" i="11"/>
  <c r="T505" i="11"/>
  <c r="R505" i="11"/>
  <c r="P505" i="11"/>
  <c r="O505" i="11"/>
  <c r="N563" i="11"/>
  <c r="Q563" i="11"/>
  <c r="S563" i="11"/>
  <c r="T563" i="11"/>
  <c r="R563" i="11"/>
  <c r="P563" i="11"/>
  <c r="O563" i="11"/>
  <c r="N159" i="11"/>
  <c r="Q159" i="11"/>
  <c r="S159" i="11"/>
  <c r="T159" i="11"/>
  <c r="R159" i="11"/>
  <c r="P159" i="11"/>
  <c r="O159" i="11"/>
  <c r="N1412" i="11"/>
  <c r="Q1412" i="11"/>
  <c r="S1412" i="11"/>
  <c r="T1412" i="11"/>
  <c r="R1412" i="11"/>
  <c r="P1412" i="11"/>
  <c r="O1412" i="11"/>
  <c r="N784" i="11"/>
  <c r="Q784" i="11"/>
  <c r="S784" i="11"/>
  <c r="T784" i="11"/>
  <c r="R784" i="11"/>
  <c r="P784" i="11"/>
  <c r="O784" i="11"/>
  <c r="N1264" i="11"/>
  <c r="Q1264" i="11"/>
  <c r="S1264" i="11"/>
  <c r="T1264" i="11"/>
  <c r="R1264" i="11"/>
  <c r="P1264" i="11"/>
  <c r="O1264" i="11"/>
  <c r="N525" i="11"/>
  <c r="Q525" i="11"/>
  <c r="S525" i="11"/>
  <c r="T525" i="11"/>
  <c r="R525" i="11"/>
  <c r="P525" i="11"/>
  <c r="O525" i="11"/>
  <c r="N88" i="11"/>
  <c r="Q88" i="11"/>
  <c r="S88" i="11"/>
  <c r="T88" i="11"/>
  <c r="R88" i="11"/>
  <c r="P88" i="11"/>
  <c r="O88" i="11"/>
  <c r="N180" i="11"/>
  <c r="Q180" i="11"/>
  <c r="S180" i="11"/>
  <c r="T180" i="11"/>
  <c r="R180" i="11"/>
  <c r="P180" i="11"/>
  <c r="O180" i="11"/>
  <c r="N942" i="11"/>
  <c r="Q942" i="11"/>
  <c r="S942" i="11"/>
  <c r="T942" i="11"/>
  <c r="R942" i="11"/>
  <c r="P942" i="11"/>
  <c r="O942" i="11"/>
  <c r="N126" i="11"/>
  <c r="Q126" i="11"/>
  <c r="S126" i="11"/>
  <c r="T126" i="11"/>
  <c r="R126" i="11"/>
  <c r="P126" i="11"/>
  <c r="O126" i="11"/>
  <c r="N795" i="11"/>
  <c r="Q795" i="11"/>
  <c r="S795" i="11"/>
  <c r="T795" i="11"/>
  <c r="R795" i="11"/>
  <c r="P795" i="11"/>
  <c r="O795" i="11"/>
  <c r="N187" i="11"/>
  <c r="Q187" i="11"/>
  <c r="S187" i="11"/>
  <c r="T187" i="11"/>
  <c r="R187" i="11"/>
  <c r="P187" i="11"/>
  <c r="O187" i="11"/>
  <c r="N80" i="11"/>
  <c r="Q80" i="11"/>
  <c r="S80" i="11"/>
  <c r="T80" i="11"/>
  <c r="R80" i="11"/>
  <c r="P80" i="11"/>
  <c r="O80" i="11"/>
  <c r="N1001" i="11"/>
  <c r="Q1001" i="11"/>
  <c r="S1001" i="11"/>
  <c r="T1001" i="11"/>
  <c r="R1001" i="11"/>
  <c r="P1001" i="11"/>
  <c r="O1001" i="11"/>
  <c r="N1089" i="11"/>
  <c r="Q1089" i="11"/>
  <c r="S1089" i="11"/>
  <c r="T1089" i="11"/>
  <c r="R1089" i="11"/>
  <c r="P1089" i="11"/>
  <c r="O1089" i="11"/>
  <c r="N835" i="11"/>
  <c r="Q835" i="11"/>
  <c r="S835" i="11"/>
  <c r="T835" i="11"/>
  <c r="R835" i="11"/>
  <c r="P835" i="11"/>
  <c r="O835" i="11"/>
  <c r="N448" i="11"/>
  <c r="Q448" i="11"/>
  <c r="S448" i="11"/>
  <c r="T448" i="11"/>
  <c r="R448" i="11"/>
  <c r="P448" i="11"/>
  <c r="O448" i="11"/>
  <c r="N1064" i="11"/>
  <c r="Q1064" i="11"/>
  <c r="S1064" i="11"/>
  <c r="T1064" i="11"/>
  <c r="R1064" i="11"/>
  <c r="P1064" i="11"/>
  <c r="O1064" i="11"/>
  <c r="N179" i="11"/>
  <c r="Q179" i="11"/>
  <c r="S179" i="11"/>
  <c r="T179" i="11"/>
  <c r="R179" i="11"/>
  <c r="P179" i="11"/>
  <c r="O179" i="11"/>
  <c r="N343" i="11"/>
  <c r="Q343" i="11"/>
  <c r="S343" i="11"/>
  <c r="T343" i="11"/>
  <c r="R343" i="11"/>
  <c r="P343" i="11"/>
  <c r="O343" i="11"/>
  <c r="N882" i="11"/>
  <c r="Q882" i="11"/>
  <c r="S882" i="11"/>
  <c r="T882" i="11"/>
  <c r="R882" i="11"/>
  <c r="P882" i="11"/>
  <c r="O882" i="11"/>
  <c r="N502" i="11"/>
  <c r="Q502" i="11"/>
  <c r="S502" i="11"/>
  <c r="T502" i="11"/>
  <c r="R502" i="11"/>
  <c r="P502" i="11"/>
  <c r="O502" i="11"/>
  <c r="N995" i="11"/>
  <c r="Q995" i="11"/>
  <c r="S995" i="11"/>
  <c r="T995" i="11"/>
  <c r="R995" i="11"/>
  <c r="P995" i="11"/>
  <c r="O995" i="11"/>
  <c r="N517" i="11"/>
  <c r="Q517" i="11"/>
  <c r="S517" i="11"/>
  <c r="T517" i="11"/>
  <c r="R517" i="11"/>
  <c r="P517" i="11"/>
  <c r="O517" i="11"/>
  <c r="N880" i="11"/>
  <c r="Q880" i="11"/>
  <c r="S880" i="11"/>
  <c r="T880" i="11"/>
  <c r="R880" i="11"/>
  <c r="P880" i="11"/>
  <c r="O880" i="11"/>
  <c r="N168" i="11"/>
  <c r="Q168" i="11"/>
  <c r="S168" i="11"/>
  <c r="T168" i="11"/>
  <c r="R168" i="11"/>
  <c r="P168" i="11"/>
  <c r="O168" i="11"/>
  <c r="N344" i="11"/>
  <c r="Q344" i="11"/>
  <c r="S344" i="11"/>
  <c r="T344" i="11"/>
  <c r="R344" i="11"/>
  <c r="P344" i="11"/>
  <c r="O344" i="11"/>
  <c r="N992" i="11"/>
  <c r="Q992" i="11"/>
  <c r="S992" i="11"/>
  <c r="T992" i="11"/>
  <c r="R992" i="11"/>
  <c r="P992" i="11"/>
  <c r="O992" i="11"/>
  <c r="N722" i="11"/>
  <c r="Q722" i="11"/>
  <c r="S722" i="11"/>
  <c r="T722" i="11"/>
  <c r="R722" i="11"/>
  <c r="P722" i="11"/>
  <c r="O722" i="11"/>
  <c r="N1362" i="11"/>
  <c r="Q1362" i="11"/>
  <c r="S1362" i="11"/>
  <c r="T1362" i="11"/>
  <c r="R1362" i="11"/>
  <c r="P1362" i="11"/>
  <c r="O1362" i="11"/>
  <c r="N458" i="11"/>
  <c r="Q458" i="11"/>
  <c r="S458" i="11"/>
  <c r="T458" i="11"/>
  <c r="R458" i="11"/>
  <c r="P458" i="11"/>
  <c r="O458" i="11"/>
  <c r="N1303" i="11"/>
  <c r="Q1303" i="11"/>
  <c r="S1303" i="11"/>
  <c r="T1303" i="11"/>
  <c r="R1303" i="11"/>
  <c r="P1303" i="11"/>
  <c r="O1303" i="11"/>
  <c r="N1052" i="11"/>
  <c r="Q1052" i="11"/>
  <c r="S1052" i="11"/>
  <c r="T1052" i="11"/>
  <c r="R1052" i="11"/>
  <c r="P1052" i="11"/>
  <c r="O1052" i="11"/>
  <c r="N702" i="11"/>
  <c r="Q702" i="11"/>
  <c r="S702" i="11"/>
  <c r="T702" i="11"/>
  <c r="R702" i="11"/>
  <c r="P702" i="11"/>
  <c r="O702" i="11"/>
  <c r="N113" i="11"/>
  <c r="Q113" i="11"/>
  <c r="S113" i="11"/>
  <c r="T113" i="11"/>
  <c r="R113" i="11"/>
  <c r="P113" i="11"/>
  <c r="O113" i="11"/>
  <c r="N432" i="11"/>
  <c r="Q432" i="11"/>
  <c r="S432" i="11"/>
  <c r="T432" i="11"/>
  <c r="R432" i="11"/>
  <c r="P432" i="11"/>
  <c r="O432" i="11"/>
  <c r="N814" i="11"/>
  <c r="Q814" i="11"/>
  <c r="S814" i="11"/>
  <c r="T814" i="11"/>
  <c r="R814" i="11"/>
  <c r="P814" i="11"/>
  <c r="O814" i="11"/>
  <c r="N1146" i="11"/>
  <c r="Q1146" i="11"/>
  <c r="S1146" i="11"/>
  <c r="T1146" i="11"/>
  <c r="R1146" i="11"/>
  <c r="P1146" i="11"/>
  <c r="O1146" i="11"/>
  <c r="N903" i="11"/>
  <c r="Q903" i="11"/>
  <c r="S903" i="11"/>
  <c r="T903" i="11"/>
  <c r="R903" i="11"/>
  <c r="P903" i="11"/>
  <c r="O903" i="11"/>
  <c r="N1072" i="11"/>
  <c r="Q1072" i="11"/>
  <c r="S1072" i="11"/>
  <c r="T1072" i="11"/>
  <c r="R1072" i="11"/>
  <c r="P1072" i="11"/>
  <c r="O1072" i="11"/>
  <c r="N1028" i="11"/>
  <c r="Q1028" i="11"/>
  <c r="S1028" i="11"/>
  <c r="T1028" i="11"/>
  <c r="R1028" i="11"/>
  <c r="P1028" i="11"/>
  <c r="O1028" i="11"/>
  <c r="N1094" i="11"/>
  <c r="Q1094" i="11"/>
  <c r="S1094" i="11"/>
  <c r="T1094" i="11"/>
  <c r="R1094" i="11"/>
  <c r="P1094" i="11"/>
  <c r="O1094" i="11"/>
  <c r="N340" i="11"/>
  <c r="Q340" i="11"/>
  <c r="S340" i="11"/>
  <c r="T340" i="11"/>
  <c r="R340" i="11"/>
  <c r="P340" i="11"/>
  <c r="O340" i="11"/>
  <c r="N1282" i="11"/>
  <c r="Q1282" i="11"/>
  <c r="S1282" i="11"/>
  <c r="T1282" i="11"/>
  <c r="R1282" i="11"/>
  <c r="P1282" i="11"/>
  <c r="O1282" i="11"/>
  <c r="N977" i="11"/>
  <c r="Q977" i="11"/>
  <c r="S977" i="11"/>
  <c r="T977" i="11"/>
  <c r="R977" i="11"/>
  <c r="P977" i="11"/>
  <c r="O977" i="11"/>
  <c r="N970" i="11"/>
  <c r="Q970" i="11"/>
  <c r="S970" i="11"/>
  <c r="T970" i="11"/>
  <c r="R970" i="11"/>
  <c r="P970" i="11"/>
  <c r="O970" i="11"/>
  <c r="N30" i="11"/>
  <c r="Q30" i="11"/>
  <c r="S30" i="11"/>
  <c r="T30" i="11"/>
  <c r="R30" i="11"/>
  <c r="P30" i="11"/>
  <c r="O30" i="11"/>
  <c r="N739" i="11"/>
  <c r="Q739" i="11"/>
  <c r="S739" i="11"/>
  <c r="T739" i="11"/>
  <c r="R739" i="11"/>
  <c r="P739" i="11"/>
  <c r="O739" i="11"/>
  <c r="N249" i="11"/>
  <c r="Q249" i="11"/>
  <c r="S249" i="11"/>
  <c r="T249" i="11"/>
  <c r="R249" i="11"/>
  <c r="P249" i="11"/>
  <c r="O249" i="11"/>
  <c r="N1351" i="11"/>
  <c r="Q1351" i="11"/>
  <c r="S1351" i="11"/>
  <c r="T1351" i="11"/>
  <c r="R1351" i="11"/>
  <c r="P1351" i="11"/>
  <c r="O1351" i="11"/>
  <c r="N1111" i="11"/>
  <c r="Q1111" i="11"/>
  <c r="S1111" i="11"/>
  <c r="T1111" i="11"/>
  <c r="R1111" i="11"/>
  <c r="P1111" i="11"/>
  <c r="O1111" i="11"/>
  <c r="N922" i="11"/>
  <c r="Q922" i="11"/>
  <c r="S922" i="11"/>
  <c r="T922" i="11"/>
  <c r="R922" i="11"/>
  <c r="P922" i="11"/>
  <c r="O922" i="11"/>
  <c r="N474" i="11"/>
  <c r="Q474" i="11"/>
  <c r="S474" i="11"/>
  <c r="T474" i="11"/>
  <c r="R474" i="11"/>
  <c r="P474" i="11"/>
  <c r="O474" i="11"/>
  <c r="N58" i="11"/>
  <c r="Q58" i="11"/>
  <c r="S58" i="11"/>
  <c r="T58" i="11"/>
  <c r="R58" i="11"/>
  <c r="P58" i="11"/>
  <c r="O58" i="11"/>
  <c r="N1013" i="11"/>
  <c r="Q1013" i="11"/>
  <c r="S1013" i="11"/>
  <c r="T1013" i="11"/>
  <c r="R1013" i="11"/>
  <c r="P1013" i="11"/>
  <c r="O1013" i="11"/>
  <c r="N546" i="11"/>
  <c r="Q546" i="11"/>
  <c r="S546" i="11"/>
  <c r="T546" i="11"/>
  <c r="R546" i="11"/>
  <c r="P546" i="11"/>
  <c r="O546" i="11"/>
  <c r="N497" i="11"/>
  <c r="Q497" i="11"/>
  <c r="S497" i="11"/>
  <c r="T497" i="11"/>
  <c r="R497" i="11"/>
  <c r="P497" i="11"/>
  <c r="O497" i="11"/>
  <c r="N761" i="11"/>
  <c r="Q761" i="11"/>
  <c r="S761" i="11"/>
  <c r="T761" i="11"/>
  <c r="R761" i="11"/>
  <c r="P761" i="11"/>
  <c r="O761" i="11"/>
  <c r="N65" i="11"/>
  <c r="Q65" i="11"/>
  <c r="S65" i="11"/>
  <c r="T65" i="11"/>
  <c r="R65" i="11"/>
  <c r="P65" i="11"/>
  <c r="O65" i="11"/>
  <c r="N911" i="11"/>
  <c r="Q911" i="11"/>
  <c r="S911" i="11"/>
  <c r="T911" i="11"/>
  <c r="R911" i="11"/>
  <c r="P911" i="11"/>
  <c r="O911" i="11"/>
  <c r="N332" i="11"/>
  <c r="Q332" i="11"/>
  <c r="S332" i="11"/>
  <c r="T332" i="11"/>
  <c r="R332" i="11"/>
  <c r="P332" i="11"/>
  <c r="O332" i="11"/>
  <c r="N624" i="11"/>
  <c r="Q624" i="11"/>
  <c r="S624" i="11"/>
  <c r="T624" i="11"/>
  <c r="R624" i="11"/>
  <c r="P624" i="11"/>
  <c r="O624" i="11"/>
  <c r="N612" i="11"/>
  <c r="Q612" i="11"/>
  <c r="S612" i="11"/>
  <c r="T612" i="11"/>
  <c r="R612" i="11"/>
  <c r="P612" i="11"/>
  <c r="O612" i="11"/>
  <c r="N770" i="11"/>
  <c r="Q770" i="11"/>
  <c r="S770" i="11"/>
  <c r="T770" i="11"/>
  <c r="R770" i="11"/>
  <c r="P770" i="11"/>
  <c r="O770" i="11"/>
  <c r="N1185" i="11"/>
  <c r="Q1185" i="11"/>
  <c r="S1185" i="11"/>
  <c r="T1185" i="11"/>
  <c r="R1185" i="11"/>
  <c r="P1185" i="11"/>
  <c r="O1185" i="11"/>
  <c r="N1112" i="11"/>
  <c r="Q1112" i="11"/>
  <c r="S1112" i="11"/>
  <c r="T1112" i="11"/>
  <c r="R1112" i="11"/>
  <c r="P1112" i="11"/>
  <c r="O1112" i="11"/>
  <c r="N348" i="11"/>
  <c r="Q348" i="11"/>
  <c r="S348" i="11"/>
  <c r="T348" i="11"/>
  <c r="R348" i="11"/>
  <c r="P348" i="11"/>
  <c r="O348" i="11"/>
  <c r="N653" i="11"/>
  <c r="Q653" i="11"/>
  <c r="S653" i="11"/>
  <c r="T653" i="11"/>
  <c r="R653" i="11"/>
  <c r="P653" i="11"/>
  <c r="O653" i="11"/>
  <c r="N1002" i="11"/>
  <c r="Q1002" i="11"/>
  <c r="S1002" i="11"/>
  <c r="T1002" i="11"/>
  <c r="R1002" i="11"/>
  <c r="P1002" i="11"/>
  <c r="O1002" i="11"/>
  <c r="N730" i="11"/>
  <c r="Q730" i="11"/>
  <c r="S730" i="11"/>
  <c r="T730" i="11"/>
  <c r="R730" i="11"/>
  <c r="P730" i="11"/>
  <c r="O730" i="11"/>
  <c r="N258" i="11"/>
  <c r="Q258" i="11"/>
  <c r="S258" i="11"/>
  <c r="T258" i="11"/>
  <c r="R258" i="11"/>
  <c r="P258" i="11"/>
  <c r="O258" i="11"/>
  <c r="N1295" i="11"/>
  <c r="Q1295" i="11"/>
  <c r="S1295" i="11"/>
  <c r="T1295" i="11"/>
  <c r="R1295" i="11"/>
  <c r="P1295" i="11"/>
  <c r="O1295" i="11"/>
  <c r="N933" i="11"/>
  <c r="Q933" i="11"/>
  <c r="S933" i="11"/>
  <c r="T933" i="11"/>
  <c r="R933" i="11"/>
  <c r="P933" i="11"/>
  <c r="O933" i="11"/>
  <c r="N498" i="11"/>
  <c r="Q498" i="11"/>
  <c r="S498" i="11"/>
  <c r="T498" i="11"/>
  <c r="R498" i="11"/>
  <c r="P498" i="11"/>
  <c r="O498" i="11"/>
  <c r="N226" i="11"/>
  <c r="Q226" i="11"/>
  <c r="S226" i="11"/>
  <c r="T226" i="11"/>
  <c r="R226" i="11"/>
  <c r="P226" i="11"/>
  <c r="O226" i="11"/>
  <c r="N774" i="11"/>
  <c r="Q774" i="11"/>
  <c r="S774" i="11"/>
  <c r="T774" i="11"/>
  <c r="R774" i="11"/>
  <c r="P774" i="11"/>
  <c r="O774" i="11"/>
  <c r="N755" i="11"/>
  <c r="Q755" i="11"/>
  <c r="S755" i="11"/>
  <c r="T755" i="11"/>
  <c r="R755" i="11"/>
  <c r="P755" i="11"/>
  <c r="O755" i="11"/>
  <c r="N386" i="11"/>
  <c r="Q386" i="11"/>
  <c r="S386" i="11"/>
  <c r="T386" i="11"/>
  <c r="R386" i="11"/>
  <c r="P386" i="11"/>
  <c r="O386" i="11"/>
  <c r="N1172" i="11"/>
  <c r="Q1172" i="11"/>
  <c r="S1172" i="11"/>
  <c r="T1172" i="11"/>
  <c r="R1172" i="11"/>
  <c r="P1172" i="11"/>
  <c r="O1172" i="11"/>
  <c r="N274" i="11"/>
  <c r="Q274" i="11"/>
  <c r="S274" i="11"/>
  <c r="T274" i="11"/>
  <c r="R274" i="11"/>
  <c r="P274" i="11"/>
  <c r="O274" i="11"/>
  <c r="N1180" i="11"/>
  <c r="Q1180" i="11"/>
  <c r="S1180" i="11"/>
  <c r="T1180" i="11"/>
  <c r="R1180" i="11"/>
  <c r="P1180" i="11"/>
  <c r="O1180" i="11"/>
  <c r="N1401" i="11"/>
  <c r="Q1401" i="11"/>
  <c r="S1401" i="11"/>
  <c r="T1401" i="11"/>
  <c r="R1401" i="11"/>
  <c r="P1401" i="11"/>
  <c r="O1401" i="11"/>
  <c r="N1029" i="11"/>
  <c r="Q1029" i="11"/>
  <c r="S1029" i="11"/>
  <c r="T1029" i="11"/>
  <c r="R1029" i="11"/>
  <c r="P1029" i="11"/>
  <c r="O1029" i="11"/>
  <c r="N610" i="11"/>
  <c r="Q610" i="11"/>
  <c r="S610" i="11"/>
  <c r="T610" i="11"/>
  <c r="R610" i="11"/>
  <c r="P610" i="11"/>
  <c r="O610" i="11"/>
  <c r="N395" i="11"/>
  <c r="Q395" i="11"/>
  <c r="S395" i="11"/>
  <c r="T395" i="11"/>
  <c r="R395" i="11"/>
  <c r="P395" i="11"/>
  <c r="O395" i="11"/>
  <c r="N1262" i="11"/>
  <c r="Q1262" i="11"/>
  <c r="S1262" i="11"/>
  <c r="T1262" i="11"/>
  <c r="R1262" i="11"/>
  <c r="P1262" i="11"/>
  <c r="O1262" i="11"/>
  <c r="N561" i="11"/>
  <c r="Q561" i="11"/>
  <c r="S561" i="11"/>
  <c r="T561" i="11"/>
  <c r="R561" i="11"/>
  <c r="P561" i="11"/>
  <c r="O561" i="11"/>
  <c r="N567" i="11"/>
  <c r="Q567" i="11"/>
  <c r="S567" i="11"/>
  <c r="T567" i="11"/>
  <c r="R567" i="11"/>
  <c r="P567" i="11"/>
  <c r="O567" i="11"/>
  <c r="N1087" i="11"/>
  <c r="Q1087" i="11"/>
  <c r="S1087" i="11"/>
  <c r="T1087" i="11"/>
  <c r="R1087" i="11"/>
  <c r="P1087" i="11"/>
  <c r="O1087" i="11"/>
  <c r="N1121" i="11"/>
  <c r="Q1121" i="11"/>
  <c r="S1121" i="11"/>
  <c r="T1121" i="11"/>
  <c r="R1121" i="11"/>
  <c r="P1121" i="11"/>
  <c r="O1121" i="11"/>
  <c r="N1394" i="11"/>
  <c r="Q1394" i="11"/>
  <c r="S1394" i="11"/>
  <c r="T1394" i="11"/>
  <c r="R1394" i="11"/>
  <c r="P1394" i="11"/>
  <c r="O1394" i="11"/>
  <c r="N1011" i="11"/>
  <c r="Q1011" i="11"/>
  <c r="S1011" i="11"/>
  <c r="T1011" i="11"/>
  <c r="R1011" i="11"/>
  <c r="P1011" i="11"/>
  <c r="O1011" i="11"/>
  <c r="N1398" i="11"/>
  <c r="Q1398" i="11"/>
  <c r="S1398" i="11"/>
  <c r="T1398" i="11"/>
  <c r="R1398" i="11"/>
  <c r="P1398" i="11"/>
  <c r="O1398" i="11"/>
  <c r="N193" i="11"/>
  <c r="Q193" i="11"/>
  <c r="S193" i="11"/>
  <c r="T193" i="11"/>
  <c r="R193" i="11"/>
  <c r="P193" i="11"/>
  <c r="O193" i="11"/>
  <c r="N459" i="11"/>
  <c r="Q459" i="11"/>
  <c r="S459" i="11"/>
  <c r="T459" i="11"/>
  <c r="R459" i="11"/>
  <c r="P459" i="11"/>
  <c r="O459" i="11"/>
  <c r="N1415" i="11"/>
  <c r="Q1415" i="11"/>
  <c r="S1415" i="11"/>
  <c r="T1415" i="11"/>
  <c r="R1415" i="11"/>
  <c r="P1415" i="11"/>
  <c r="O1415" i="11"/>
  <c r="N625" i="11"/>
  <c r="Q625" i="11"/>
  <c r="S625" i="11"/>
  <c r="T625" i="11"/>
  <c r="R625" i="11"/>
  <c r="P625" i="11"/>
  <c r="O625" i="11"/>
  <c r="N870" i="11"/>
  <c r="Q870" i="11"/>
  <c r="S870" i="11"/>
  <c r="T870" i="11"/>
  <c r="R870" i="11"/>
  <c r="P870" i="11"/>
  <c r="O870" i="11"/>
  <c r="N732" i="11"/>
  <c r="Q732" i="11"/>
  <c r="S732" i="11"/>
  <c r="T732" i="11"/>
  <c r="R732" i="11"/>
  <c r="P732" i="11"/>
  <c r="O732" i="11"/>
  <c r="N1141" i="11"/>
  <c r="Q1141" i="11"/>
  <c r="S1141" i="11"/>
  <c r="T1141" i="11"/>
  <c r="R1141" i="11"/>
  <c r="P1141" i="11"/>
  <c r="O1141" i="11"/>
  <c r="N787" i="11"/>
  <c r="Q787" i="11"/>
  <c r="S787" i="11"/>
  <c r="T787" i="11"/>
  <c r="R787" i="11"/>
  <c r="P787" i="11"/>
  <c r="O787" i="11"/>
  <c r="N1356" i="11"/>
  <c r="Q1356" i="11"/>
  <c r="S1356" i="11"/>
  <c r="T1356" i="11"/>
  <c r="R1356" i="11"/>
  <c r="P1356" i="11"/>
  <c r="O1356" i="11"/>
  <c r="N426" i="11"/>
  <c r="Q426" i="11"/>
  <c r="S426" i="11"/>
  <c r="T426" i="11"/>
  <c r="R426" i="11"/>
  <c r="P426" i="11"/>
  <c r="O426" i="11"/>
  <c r="N1038" i="11"/>
  <c r="Q1038" i="11"/>
  <c r="S1038" i="11"/>
  <c r="T1038" i="11"/>
  <c r="R1038" i="11"/>
  <c r="P1038" i="11"/>
  <c r="O1038" i="11"/>
  <c r="N955" i="11"/>
  <c r="Q955" i="11"/>
  <c r="S955" i="11"/>
  <c r="T955" i="11"/>
  <c r="R955" i="11"/>
  <c r="P955" i="11"/>
  <c r="O955" i="11"/>
  <c r="N1323" i="11"/>
  <c r="Q1323" i="11"/>
  <c r="S1323" i="11"/>
  <c r="T1323" i="11"/>
  <c r="R1323" i="11"/>
  <c r="P1323" i="11"/>
  <c r="O1323" i="11"/>
  <c r="N1230" i="11"/>
  <c r="Q1230" i="11"/>
  <c r="S1230" i="11"/>
  <c r="T1230" i="11"/>
  <c r="R1230" i="11"/>
  <c r="P1230" i="11"/>
  <c r="O1230" i="11"/>
  <c r="N1320" i="11"/>
  <c r="Q1320" i="11"/>
  <c r="S1320" i="11"/>
  <c r="T1320" i="11"/>
  <c r="R1320" i="11"/>
  <c r="P1320" i="11"/>
  <c r="O1320" i="11"/>
  <c r="N1077" i="11"/>
  <c r="Q1077" i="11"/>
  <c r="S1077" i="11"/>
  <c r="T1077" i="11"/>
  <c r="R1077" i="11"/>
  <c r="P1077" i="11"/>
  <c r="O1077" i="11"/>
  <c r="N1271" i="11"/>
  <c r="Q1271" i="11"/>
  <c r="S1271" i="11"/>
  <c r="T1271" i="11"/>
  <c r="R1271" i="11"/>
  <c r="P1271" i="11"/>
  <c r="O1271" i="11"/>
  <c r="N235" i="11"/>
  <c r="Q235" i="11"/>
  <c r="S235" i="11"/>
  <c r="T235" i="11"/>
  <c r="R235" i="11"/>
  <c r="P235" i="11"/>
  <c r="O235" i="11"/>
  <c r="N1048" i="11"/>
  <c r="Q1048" i="11"/>
  <c r="S1048" i="11"/>
  <c r="T1048" i="11"/>
  <c r="R1048" i="11"/>
  <c r="P1048" i="11"/>
  <c r="O1048" i="11"/>
  <c r="N976" i="11"/>
  <c r="Q976" i="11"/>
  <c r="S976" i="11"/>
  <c r="T976" i="11"/>
  <c r="R976" i="11"/>
  <c r="P976" i="11"/>
  <c r="O976" i="11"/>
  <c r="N1238" i="11"/>
  <c r="Q1238" i="11"/>
  <c r="S1238" i="11"/>
  <c r="T1238" i="11"/>
  <c r="R1238" i="11"/>
  <c r="P1238" i="11"/>
  <c r="O1238" i="11"/>
  <c r="N994" i="11"/>
  <c r="Q994" i="11"/>
  <c r="S994" i="11"/>
  <c r="T994" i="11"/>
  <c r="R994" i="11"/>
  <c r="P994" i="11"/>
  <c r="O994" i="11"/>
  <c r="N374" i="11"/>
  <c r="Q374" i="11"/>
  <c r="S374" i="11"/>
  <c r="T374" i="11"/>
  <c r="R374" i="11"/>
  <c r="P374" i="11"/>
  <c r="O374" i="11"/>
  <c r="N1220" i="11"/>
  <c r="Q1220" i="11"/>
  <c r="S1220" i="11"/>
  <c r="T1220" i="11"/>
  <c r="R1220" i="11"/>
  <c r="P1220" i="11"/>
  <c r="O1220" i="11"/>
  <c r="N232" i="11"/>
  <c r="Q232" i="11"/>
  <c r="S232" i="11"/>
  <c r="T232" i="11"/>
  <c r="R232" i="11"/>
  <c r="P232" i="11"/>
  <c r="O232" i="11"/>
  <c r="N832" i="11"/>
  <c r="Q832" i="11"/>
  <c r="S832" i="11"/>
  <c r="T832" i="11"/>
  <c r="R832" i="11"/>
  <c r="P832" i="11"/>
  <c r="O832" i="11"/>
  <c r="N530" i="11"/>
  <c r="Q530" i="11"/>
  <c r="S530" i="11"/>
  <c r="T530" i="11"/>
  <c r="R530" i="11"/>
  <c r="P530" i="11"/>
  <c r="O530" i="11"/>
  <c r="N79" i="11"/>
  <c r="Q79" i="11"/>
  <c r="S79" i="11"/>
  <c r="T79" i="11"/>
  <c r="R79" i="11"/>
  <c r="P79" i="11"/>
  <c r="O79" i="11"/>
  <c r="N1390" i="11"/>
  <c r="Q1390" i="11"/>
  <c r="S1390" i="11"/>
  <c r="T1390" i="11"/>
  <c r="R1390" i="11"/>
  <c r="P1390" i="11"/>
  <c r="O1390" i="11"/>
  <c r="N27" i="11"/>
  <c r="Q27" i="11"/>
  <c r="S27" i="11"/>
  <c r="T27" i="11"/>
  <c r="R27" i="11"/>
  <c r="P27" i="11"/>
  <c r="O27" i="11"/>
  <c r="N1396" i="11"/>
  <c r="Q1396" i="11"/>
  <c r="S1396" i="11"/>
  <c r="T1396" i="11"/>
  <c r="R1396" i="11"/>
  <c r="P1396" i="11"/>
  <c r="O1396" i="11"/>
  <c r="N958" i="11"/>
  <c r="Q958" i="11"/>
  <c r="S958" i="11"/>
  <c r="T958" i="11"/>
  <c r="R958" i="11"/>
  <c r="P958" i="11"/>
  <c r="O958" i="11"/>
  <c r="N776" i="11"/>
  <c r="Q776" i="11"/>
  <c r="S776" i="11"/>
  <c r="T776" i="11"/>
  <c r="R776" i="11"/>
  <c r="P776" i="11"/>
  <c r="O776" i="11"/>
  <c r="N535" i="11"/>
  <c r="Q535" i="11"/>
  <c r="S535" i="11"/>
  <c r="T535" i="11"/>
  <c r="R535" i="11"/>
  <c r="P535" i="11"/>
  <c r="O535" i="11"/>
  <c r="N117" i="11"/>
  <c r="Q117" i="11"/>
  <c r="S117" i="11"/>
  <c r="T117" i="11"/>
  <c r="R117" i="11"/>
  <c r="P117" i="11"/>
  <c r="O117" i="11"/>
  <c r="N1217" i="11"/>
  <c r="Q1217" i="11"/>
  <c r="S1217" i="11"/>
  <c r="T1217" i="11"/>
  <c r="R1217" i="11"/>
  <c r="P1217" i="11"/>
  <c r="O1217" i="11"/>
  <c r="N164" i="11"/>
  <c r="Q164" i="11"/>
  <c r="S164" i="11"/>
  <c r="T164" i="11"/>
  <c r="R164" i="11"/>
  <c r="P164" i="11"/>
  <c r="O164" i="11"/>
  <c r="N1126" i="11"/>
  <c r="Q1126" i="11"/>
  <c r="S1126" i="11"/>
  <c r="T1126" i="11"/>
  <c r="R1126" i="11"/>
  <c r="P1126" i="11"/>
  <c r="O1126" i="11"/>
  <c r="N968" i="11"/>
  <c r="Q968" i="11"/>
  <c r="S968" i="11"/>
  <c r="T968" i="11"/>
  <c r="R968" i="11"/>
  <c r="P968" i="11"/>
  <c r="O968" i="11"/>
  <c r="N424" i="11"/>
  <c r="Q424" i="11"/>
  <c r="S424" i="11"/>
  <c r="T424" i="11"/>
  <c r="R424" i="11"/>
  <c r="P424" i="11"/>
  <c r="O424" i="11"/>
  <c r="N75" i="11"/>
  <c r="Q75" i="11"/>
  <c r="S75" i="11"/>
  <c r="T75" i="11"/>
  <c r="R75" i="11"/>
  <c r="P75" i="11"/>
  <c r="O75" i="11"/>
  <c r="N671" i="11"/>
  <c r="Q671" i="11"/>
  <c r="S671" i="11"/>
  <c r="T671" i="11"/>
  <c r="R671" i="11"/>
  <c r="P671" i="11"/>
  <c r="O671" i="11"/>
  <c r="N874" i="11"/>
  <c r="Q874" i="11"/>
  <c r="S874" i="11"/>
  <c r="T874" i="11"/>
  <c r="R874" i="11"/>
  <c r="P874" i="11"/>
  <c r="O874" i="11"/>
  <c r="N251" i="11"/>
  <c r="Q251" i="11"/>
  <c r="S251" i="11"/>
  <c r="T251" i="11"/>
  <c r="R251" i="11"/>
  <c r="P251" i="11"/>
  <c r="O251" i="11"/>
  <c r="N1276" i="11"/>
  <c r="Q1276" i="11"/>
  <c r="S1276" i="11"/>
  <c r="T1276" i="11"/>
  <c r="R1276" i="11"/>
  <c r="P1276" i="11"/>
  <c r="O1276" i="11"/>
  <c r="N1383" i="11"/>
  <c r="Q1383" i="11"/>
  <c r="S1383" i="11"/>
  <c r="T1383" i="11"/>
  <c r="R1383" i="11"/>
  <c r="P1383" i="11"/>
  <c r="O1383" i="11"/>
  <c r="N69" i="11"/>
  <c r="Q69" i="11"/>
  <c r="S69" i="11"/>
  <c r="T69" i="11"/>
  <c r="R69" i="11"/>
  <c r="P69" i="11"/>
  <c r="O69" i="11"/>
  <c r="N24" i="11"/>
  <c r="Q24" i="11"/>
  <c r="S24" i="11"/>
  <c r="T24" i="11"/>
  <c r="R24" i="11"/>
  <c r="P24" i="11"/>
  <c r="O24" i="11"/>
  <c r="N8" i="11"/>
  <c r="Q8" i="11"/>
  <c r="S8" i="11"/>
  <c r="T8" i="11"/>
  <c r="R8" i="11"/>
  <c r="P8" i="11"/>
  <c r="O8" i="11"/>
  <c r="N1208" i="11"/>
  <c r="Q1208" i="11"/>
  <c r="S1208" i="11"/>
  <c r="T1208" i="11"/>
  <c r="R1208" i="11"/>
  <c r="P1208" i="11"/>
  <c r="O1208" i="11"/>
  <c r="N250" i="11"/>
  <c r="Q250" i="11"/>
  <c r="S250" i="11"/>
  <c r="T250" i="11"/>
  <c r="R250" i="11"/>
  <c r="P250" i="11"/>
  <c r="O250" i="11"/>
  <c r="N493" i="11"/>
  <c r="Q493" i="11"/>
  <c r="S493" i="11"/>
  <c r="T493" i="11"/>
  <c r="R493" i="11"/>
  <c r="P493" i="11"/>
  <c r="O493" i="11"/>
  <c r="N983" i="11"/>
  <c r="Q983" i="11"/>
  <c r="S983" i="11"/>
  <c r="T983" i="11"/>
  <c r="R983" i="11"/>
  <c r="P983" i="11"/>
  <c r="O983" i="11"/>
  <c r="N1088" i="11"/>
  <c r="Q1088" i="11"/>
  <c r="S1088" i="11"/>
  <c r="T1088" i="11"/>
  <c r="R1088" i="11"/>
  <c r="P1088" i="11"/>
  <c r="O1088" i="11"/>
  <c r="N22" i="11"/>
  <c r="Q22" i="11"/>
  <c r="S22" i="11"/>
  <c r="T22" i="11"/>
  <c r="R22" i="11"/>
  <c r="P22" i="11"/>
  <c r="O22" i="11"/>
  <c r="N618" i="11"/>
  <c r="Q618" i="11"/>
  <c r="S618" i="11"/>
  <c r="T618" i="11"/>
  <c r="R618" i="11"/>
  <c r="P618" i="11"/>
  <c r="O618" i="11"/>
  <c r="N379" i="11"/>
  <c r="Q379" i="11"/>
  <c r="S379" i="11"/>
  <c r="T379" i="11"/>
  <c r="R379" i="11"/>
  <c r="P379" i="11"/>
  <c r="O379" i="11"/>
  <c r="N875" i="11"/>
  <c r="Q875" i="11"/>
  <c r="S875" i="11"/>
  <c r="T875" i="11"/>
  <c r="R875" i="11"/>
  <c r="P875" i="11"/>
  <c r="O875" i="11"/>
  <c r="N632" i="11"/>
  <c r="Q632" i="11"/>
  <c r="S632" i="11"/>
  <c r="T632" i="11"/>
  <c r="R632" i="11"/>
  <c r="P632" i="11"/>
  <c r="O632" i="11"/>
  <c r="N637" i="11"/>
  <c r="Q637" i="11"/>
  <c r="S637" i="11"/>
  <c r="T637" i="11"/>
  <c r="R637" i="11"/>
  <c r="P637" i="11"/>
  <c r="O637" i="11"/>
  <c r="N1418" i="11"/>
  <c r="Q1418" i="11"/>
  <c r="S1418" i="11"/>
  <c r="T1418" i="11"/>
  <c r="R1418" i="11"/>
  <c r="P1418" i="11"/>
  <c r="O1418" i="11"/>
  <c r="N120" i="11"/>
  <c r="Q120" i="11"/>
  <c r="S120" i="11"/>
  <c r="T120" i="11"/>
  <c r="R120" i="11"/>
  <c r="P120" i="11"/>
  <c r="O120" i="11"/>
  <c r="N645" i="11"/>
  <c r="Q645" i="11"/>
  <c r="S645" i="11"/>
  <c r="T645" i="11"/>
  <c r="R645" i="11"/>
  <c r="P645" i="11"/>
  <c r="O645" i="11"/>
  <c r="N111" i="11"/>
  <c r="Q111" i="11"/>
  <c r="S111" i="11"/>
  <c r="T111" i="11"/>
  <c r="R111" i="11"/>
  <c r="P111" i="11"/>
  <c r="O111" i="11"/>
  <c r="N499" i="11"/>
  <c r="Q499" i="11"/>
  <c r="S499" i="11"/>
  <c r="T499" i="11"/>
  <c r="R499" i="11"/>
  <c r="P499" i="11"/>
  <c r="O499" i="11"/>
  <c r="N1116" i="11"/>
  <c r="Q1116" i="11"/>
  <c r="S1116" i="11"/>
  <c r="T1116" i="11"/>
  <c r="R1116" i="11"/>
  <c r="P1116" i="11"/>
  <c r="O1116" i="11"/>
  <c r="N128" i="11"/>
  <c r="Q128" i="11"/>
  <c r="S128" i="11"/>
  <c r="T128" i="11"/>
  <c r="R128" i="11"/>
  <c r="P128" i="11"/>
  <c r="O128" i="11"/>
  <c r="N979" i="11"/>
  <c r="Q979" i="11"/>
  <c r="S979" i="11"/>
  <c r="T979" i="11"/>
  <c r="R979" i="11"/>
  <c r="P979" i="11"/>
  <c r="O979" i="11"/>
  <c r="N705" i="11"/>
  <c r="Q705" i="11"/>
  <c r="S705" i="11"/>
  <c r="T705" i="11"/>
  <c r="R705" i="11"/>
  <c r="P705" i="11"/>
  <c r="O705" i="11"/>
  <c r="N601" i="11"/>
  <c r="Q601" i="11"/>
  <c r="S601" i="11"/>
  <c r="T601" i="11"/>
  <c r="R601" i="11"/>
  <c r="P601" i="11"/>
  <c r="O601" i="11"/>
  <c r="N791" i="11"/>
  <c r="Q791" i="11"/>
  <c r="S791" i="11"/>
  <c r="T791" i="11"/>
  <c r="R791" i="11"/>
  <c r="P791" i="11"/>
  <c r="O791" i="11"/>
  <c r="N519" i="11"/>
  <c r="Q519" i="11"/>
  <c r="S519" i="11"/>
  <c r="T519" i="11"/>
  <c r="R519" i="11"/>
  <c r="P519" i="11"/>
  <c r="O519" i="11"/>
  <c r="N996" i="11"/>
  <c r="Q996" i="11"/>
  <c r="S996" i="11"/>
  <c r="T996" i="11"/>
  <c r="R996" i="11"/>
  <c r="P996" i="11"/>
  <c r="O996" i="11"/>
  <c r="N1206" i="11"/>
  <c r="Q1206" i="11"/>
  <c r="S1206" i="11"/>
  <c r="T1206" i="11"/>
  <c r="R1206" i="11"/>
  <c r="P1206" i="11"/>
  <c r="O1206" i="11"/>
  <c r="N552" i="11"/>
  <c r="Q552" i="11"/>
  <c r="S552" i="11"/>
  <c r="T552" i="11"/>
  <c r="R552" i="11"/>
  <c r="P552" i="11"/>
  <c r="O552" i="11"/>
  <c r="N1205" i="11"/>
  <c r="Q1205" i="11"/>
  <c r="S1205" i="11"/>
  <c r="T1205" i="11"/>
  <c r="R1205" i="11"/>
  <c r="P1205" i="11"/>
  <c r="O1205" i="11"/>
  <c r="N202" i="11"/>
  <c r="Q202" i="11"/>
  <c r="S202" i="11"/>
  <c r="T202" i="11"/>
  <c r="R202" i="11"/>
  <c r="P202" i="11"/>
  <c r="O202" i="11"/>
  <c r="N15" i="11"/>
  <c r="Q15" i="11"/>
  <c r="S15" i="11"/>
  <c r="T15" i="11"/>
  <c r="R15" i="11"/>
  <c r="P15" i="11"/>
  <c r="O15" i="11"/>
  <c r="N1191" i="11"/>
  <c r="Q1191" i="11"/>
  <c r="S1191" i="11"/>
  <c r="T1191" i="11"/>
  <c r="R1191" i="11"/>
  <c r="P1191" i="11"/>
  <c r="O1191" i="11"/>
  <c r="N562" i="11"/>
  <c r="Q562" i="11"/>
  <c r="S562" i="11"/>
  <c r="T562" i="11"/>
  <c r="R562" i="11"/>
  <c r="P562" i="11"/>
  <c r="O562" i="11"/>
  <c r="N245" i="11"/>
  <c r="Q245" i="11"/>
  <c r="S245" i="11"/>
  <c r="T245" i="11"/>
  <c r="R245" i="11"/>
  <c r="P245" i="11"/>
  <c r="O245" i="11"/>
  <c r="N184" i="11"/>
  <c r="Q184" i="11"/>
  <c r="S184" i="11"/>
  <c r="T184" i="11"/>
  <c r="R184" i="11"/>
  <c r="P184" i="11"/>
  <c r="O184" i="11"/>
  <c r="N1285" i="11"/>
  <c r="Q1285" i="11"/>
  <c r="S1285" i="11"/>
  <c r="T1285" i="11"/>
  <c r="R1285" i="11"/>
  <c r="P1285" i="11"/>
  <c r="O1285" i="11"/>
  <c r="N301" i="11"/>
  <c r="Q301" i="11"/>
  <c r="S301" i="11"/>
  <c r="T301" i="11"/>
  <c r="R301" i="11"/>
  <c r="P301" i="11"/>
  <c r="O301" i="11"/>
  <c r="N1008" i="11"/>
  <c r="Q1008" i="11"/>
  <c r="S1008" i="11"/>
  <c r="T1008" i="11"/>
  <c r="R1008" i="11"/>
  <c r="P1008" i="11"/>
  <c r="O1008" i="11"/>
  <c r="N1053" i="11"/>
  <c r="Q1053" i="11"/>
  <c r="S1053" i="11"/>
  <c r="T1053" i="11"/>
  <c r="R1053" i="11"/>
  <c r="P1053" i="11"/>
  <c r="O1053" i="11"/>
  <c r="N810" i="11"/>
  <c r="Q810" i="11"/>
  <c r="S810" i="11"/>
  <c r="T810" i="11"/>
  <c r="R810" i="11"/>
  <c r="P810" i="11"/>
  <c r="O810" i="11"/>
  <c r="N140" i="11"/>
  <c r="Q140" i="11"/>
  <c r="S140" i="11"/>
  <c r="T140" i="11"/>
  <c r="R140" i="11"/>
  <c r="P140" i="11"/>
  <c r="O140" i="11"/>
  <c r="N747" i="11"/>
  <c r="Q747" i="11"/>
  <c r="S747" i="11"/>
  <c r="T747" i="11"/>
  <c r="R747" i="11"/>
  <c r="P747" i="11"/>
  <c r="O747" i="11"/>
  <c r="N146" i="11"/>
  <c r="Q146" i="11"/>
  <c r="S146" i="11"/>
  <c r="T146" i="11"/>
  <c r="R146" i="11"/>
  <c r="P146" i="11"/>
  <c r="O146" i="11"/>
  <c r="N1195" i="11"/>
  <c r="Q1195" i="11"/>
  <c r="S1195" i="11"/>
  <c r="T1195" i="11"/>
  <c r="R1195" i="11"/>
  <c r="P1195" i="11"/>
  <c r="O1195" i="11"/>
  <c r="N265" i="11"/>
  <c r="Q265" i="11"/>
  <c r="S265" i="11"/>
  <c r="T265" i="11"/>
  <c r="R265" i="11"/>
  <c r="P265" i="11"/>
  <c r="O265" i="11"/>
  <c r="N741" i="11"/>
  <c r="Q741" i="11"/>
  <c r="S741" i="11"/>
  <c r="T741" i="11"/>
  <c r="R741" i="11"/>
  <c r="P741" i="11"/>
  <c r="O741" i="11"/>
  <c r="N410" i="11"/>
  <c r="Q410" i="11"/>
  <c r="S410" i="11"/>
  <c r="T410" i="11"/>
  <c r="R410" i="11"/>
  <c r="P410" i="11"/>
  <c r="O410" i="11"/>
  <c r="N11" i="11"/>
  <c r="Q11" i="11"/>
  <c r="S11" i="11"/>
  <c r="T11" i="11"/>
  <c r="R11" i="11"/>
  <c r="P11" i="11"/>
  <c r="O11" i="11"/>
  <c r="N1287" i="11"/>
  <c r="Q1287" i="11"/>
  <c r="S1287" i="11"/>
  <c r="T1287" i="11"/>
  <c r="R1287" i="11"/>
  <c r="P1287" i="11"/>
  <c r="O1287" i="11"/>
  <c r="N574" i="11"/>
  <c r="Q574" i="11"/>
  <c r="S574" i="11"/>
  <c r="T574" i="11"/>
  <c r="R574" i="11"/>
  <c r="P574" i="11"/>
  <c r="O574" i="11"/>
  <c r="N110" i="11"/>
  <c r="Q110" i="11"/>
  <c r="S110" i="11"/>
  <c r="T110" i="11"/>
  <c r="R110" i="11"/>
  <c r="P110" i="11"/>
  <c r="O110" i="11"/>
  <c r="N634" i="11"/>
  <c r="Q634" i="11"/>
  <c r="S634" i="11"/>
  <c r="T634" i="11"/>
  <c r="R634" i="11"/>
  <c r="P634" i="11"/>
  <c r="O634" i="11"/>
  <c r="N1010" i="11"/>
  <c r="Q1010" i="11"/>
  <c r="S1010" i="11"/>
  <c r="T1010" i="11"/>
  <c r="R1010" i="11"/>
  <c r="P1010" i="11"/>
  <c r="O1010" i="11"/>
  <c r="N182" i="11"/>
  <c r="Q182" i="11"/>
  <c r="S182" i="11"/>
  <c r="T182" i="11"/>
  <c r="R182" i="11"/>
  <c r="P182" i="11"/>
  <c r="O182" i="11"/>
  <c r="N523" i="11"/>
  <c r="Q523" i="11"/>
  <c r="S523" i="11"/>
  <c r="T523" i="11"/>
  <c r="R523" i="11"/>
  <c r="P523" i="11"/>
  <c r="O523" i="11"/>
  <c r="N758" i="11"/>
  <c r="Q758" i="11"/>
  <c r="S758" i="11"/>
  <c r="T758" i="11"/>
  <c r="R758" i="11"/>
  <c r="P758" i="11"/>
  <c r="O758" i="11"/>
  <c r="N1173" i="11"/>
  <c r="Q1173" i="11"/>
  <c r="S1173" i="11"/>
  <c r="T1173" i="11"/>
  <c r="R1173" i="11"/>
  <c r="P1173" i="11"/>
  <c r="O1173" i="11"/>
  <c r="N32" i="11"/>
  <c r="Q32" i="11"/>
  <c r="S32" i="11"/>
  <c r="T32" i="11"/>
  <c r="R32" i="11"/>
  <c r="P32" i="11"/>
  <c r="O32" i="11"/>
  <c r="N435" i="11"/>
  <c r="Q435" i="11"/>
  <c r="S435" i="11"/>
  <c r="T435" i="11"/>
  <c r="R435" i="11"/>
  <c r="P435" i="11"/>
  <c r="O435" i="11"/>
  <c r="N19" i="11"/>
  <c r="Q19" i="11"/>
  <c r="S19" i="11"/>
  <c r="T19" i="11"/>
  <c r="R19" i="11"/>
  <c r="P19" i="11"/>
  <c r="O19" i="11"/>
  <c r="N335" i="11"/>
  <c r="Q335" i="11"/>
  <c r="S335" i="11"/>
  <c r="T335" i="11"/>
  <c r="R335" i="11"/>
  <c r="P335" i="11"/>
  <c r="O335" i="11"/>
  <c r="N1332" i="11"/>
  <c r="Q1332" i="11"/>
  <c r="S1332" i="11"/>
  <c r="T1332" i="11"/>
  <c r="R1332" i="11"/>
  <c r="P1332" i="11"/>
  <c r="O1332" i="11"/>
  <c r="N773" i="11"/>
  <c r="Q773" i="11"/>
  <c r="S773" i="11"/>
  <c r="T773" i="11"/>
  <c r="R773" i="11"/>
  <c r="P773" i="11"/>
  <c r="O773" i="11"/>
  <c r="N173" i="11"/>
  <c r="Q173" i="11"/>
  <c r="S173" i="11"/>
  <c r="T173" i="11"/>
  <c r="R173" i="11"/>
  <c r="P173" i="11"/>
  <c r="O173" i="11"/>
  <c r="N1150" i="11"/>
  <c r="Q1150" i="11"/>
  <c r="S1150" i="11"/>
  <c r="T1150" i="11"/>
  <c r="R1150" i="11"/>
  <c r="P1150" i="11"/>
  <c r="O1150" i="11"/>
  <c r="N649" i="11"/>
  <c r="Q649" i="11"/>
  <c r="S649" i="11"/>
  <c r="T649" i="11"/>
  <c r="R649" i="11"/>
  <c r="P649" i="11"/>
  <c r="O649" i="11"/>
  <c r="N800" i="11"/>
  <c r="Q800" i="11"/>
  <c r="S800" i="11"/>
  <c r="T800" i="11"/>
  <c r="R800" i="11"/>
  <c r="P800" i="11"/>
  <c r="O800" i="11"/>
  <c r="N607" i="11"/>
  <c r="Q607" i="11"/>
  <c r="S607" i="11"/>
  <c r="T607" i="11"/>
  <c r="R607" i="11"/>
  <c r="P607" i="11"/>
  <c r="O607" i="11"/>
  <c r="N247" i="11"/>
  <c r="Q247" i="11"/>
  <c r="S247" i="11"/>
  <c r="T247" i="11"/>
  <c r="R247" i="11"/>
  <c r="P247" i="11"/>
  <c r="O247" i="11"/>
  <c r="N396" i="11"/>
  <c r="Q396" i="11"/>
  <c r="S396" i="11"/>
  <c r="T396" i="11"/>
  <c r="R396" i="11"/>
  <c r="P396" i="11"/>
  <c r="O396" i="11"/>
  <c r="N1272" i="11"/>
  <c r="Q1272" i="11"/>
  <c r="S1272" i="11"/>
  <c r="T1272" i="11"/>
  <c r="R1272" i="11"/>
  <c r="P1272" i="11"/>
  <c r="O1272" i="11"/>
  <c r="N322" i="11"/>
  <c r="Q322" i="11"/>
  <c r="S322" i="11"/>
  <c r="T322" i="11"/>
  <c r="R322" i="11"/>
  <c r="P322" i="11"/>
  <c r="O322" i="11"/>
  <c r="N472" i="11"/>
  <c r="Q472" i="11"/>
  <c r="S472" i="11"/>
  <c r="T472" i="11"/>
  <c r="R472" i="11"/>
  <c r="P472" i="11"/>
  <c r="O472" i="11"/>
  <c r="N1411" i="11"/>
  <c r="Q1411" i="11"/>
  <c r="S1411" i="11"/>
  <c r="T1411" i="11"/>
  <c r="R1411" i="11"/>
  <c r="P1411" i="11"/>
  <c r="O1411" i="11"/>
  <c r="N329" i="11"/>
  <c r="Q329" i="11"/>
  <c r="S329" i="11"/>
  <c r="T329" i="11"/>
  <c r="R329" i="11"/>
  <c r="P329" i="11"/>
  <c r="O329" i="11"/>
  <c r="N1202" i="11"/>
  <c r="Q1202" i="11"/>
  <c r="S1202" i="11"/>
  <c r="T1202" i="11"/>
  <c r="R1202" i="11"/>
  <c r="P1202" i="11"/>
  <c r="O1202" i="11"/>
  <c r="N195" i="11"/>
  <c r="Q195" i="11"/>
  <c r="S195" i="11"/>
  <c r="T195" i="11"/>
  <c r="R195" i="11"/>
  <c r="P195" i="11"/>
  <c r="O195" i="11"/>
  <c r="N1233" i="11"/>
  <c r="Q1233" i="11"/>
  <c r="S1233" i="11"/>
  <c r="T1233" i="11"/>
  <c r="R1233" i="11"/>
  <c r="P1233" i="11"/>
  <c r="O1233" i="11"/>
  <c r="N268" i="11"/>
  <c r="Q268" i="11"/>
  <c r="S268" i="11"/>
  <c r="T268" i="11"/>
  <c r="R268" i="11"/>
  <c r="P268" i="11"/>
  <c r="O268" i="11"/>
  <c r="N222" i="11"/>
  <c r="Q222" i="11"/>
  <c r="S222" i="11"/>
  <c r="T222" i="11"/>
  <c r="R222" i="11"/>
  <c r="P222" i="11"/>
  <c r="O222" i="11"/>
  <c r="N150" i="11"/>
  <c r="Q150" i="11"/>
  <c r="S150" i="11"/>
  <c r="T150" i="11"/>
  <c r="R150" i="11"/>
  <c r="P150" i="11"/>
  <c r="O150" i="11"/>
  <c r="N642" i="11"/>
  <c r="Q642" i="11"/>
  <c r="S642" i="11"/>
  <c r="T642" i="11"/>
  <c r="R642" i="11"/>
  <c r="P642" i="11"/>
  <c r="O642" i="11"/>
  <c r="N892" i="11"/>
  <c r="Q892" i="11"/>
  <c r="S892" i="11"/>
  <c r="T892" i="11"/>
  <c r="R892" i="11"/>
  <c r="P892" i="11"/>
  <c r="O892" i="11"/>
  <c r="N56" i="11"/>
  <c r="Q56" i="11"/>
  <c r="S56" i="11"/>
  <c r="T56" i="11"/>
  <c r="R56" i="11"/>
  <c r="P56" i="11"/>
  <c r="O56" i="11"/>
  <c r="N1339" i="11"/>
  <c r="Q1339" i="11"/>
  <c r="S1339" i="11"/>
  <c r="T1339" i="11"/>
  <c r="R1339" i="11"/>
  <c r="P1339" i="11"/>
  <c r="O1339" i="11"/>
  <c r="N1194" i="11"/>
  <c r="Q1194" i="11"/>
  <c r="S1194" i="11"/>
  <c r="T1194" i="11"/>
  <c r="R1194" i="11"/>
  <c r="P1194" i="11"/>
  <c r="O1194" i="11"/>
  <c r="N578" i="11"/>
  <c r="Q578" i="11"/>
  <c r="S578" i="11"/>
  <c r="T578" i="11"/>
  <c r="R578" i="11"/>
  <c r="P578" i="11"/>
  <c r="O578" i="11"/>
  <c r="N917" i="11"/>
  <c r="Q917" i="11"/>
  <c r="S917" i="11"/>
  <c r="T917" i="11"/>
  <c r="R917" i="11"/>
  <c r="P917" i="11"/>
  <c r="O917" i="11"/>
  <c r="N1200" i="11"/>
  <c r="Q1200" i="11"/>
  <c r="S1200" i="11"/>
  <c r="T1200" i="11"/>
  <c r="R1200" i="11"/>
  <c r="P1200" i="11"/>
  <c r="O1200" i="11"/>
  <c r="N270" i="11"/>
  <c r="Q270" i="11"/>
  <c r="S270" i="11"/>
  <c r="T270" i="11"/>
  <c r="R270" i="11"/>
  <c r="P270" i="11"/>
  <c r="O270" i="11"/>
  <c r="N305" i="11"/>
  <c r="Q305" i="11"/>
  <c r="S305" i="11"/>
  <c r="T305" i="11"/>
  <c r="R305" i="11"/>
  <c r="P305" i="11"/>
  <c r="O305" i="11"/>
  <c r="N508" i="11"/>
  <c r="Q508" i="11"/>
  <c r="S508" i="11"/>
  <c r="T508" i="11"/>
  <c r="R508" i="11"/>
  <c r="P508" i="11"/>
  <c r="O508" i="11"/>
  <c r="N643" i="11"/>
  <c r="Q643" i="11"/>
  <c r="S643" i="11"/>
  <c r="T643" i="11"/>
  <c r="R643" i="11"/>
  <c r="P643" i="11"/>
  <c r="O643" i="11"/>
  <c r="N894" i="11"/>
  <c r="Q894" i="11"/>
  <c r="S894" i="11"/>
  <c r="T894" i="11"/>
  <c r="R894" i="11"/>
  <c r="P894" i="11"/>
  <c r="O894" i="11"/>
  <c r="N1022" i="11"/>
  <c r="Q1022" i="11"/>
  <c r="S1022" i="11"/>
  <c r="T1022" i="11"/>
  <c r="R1022" i="11"/>
  <c r="P1022" i="11"/>
  <c r="O1022" i="11"/>
  <c r="N360" i="11"/>
  <c r="Q360" i="11"/>
  <c r="S360" i="11"/>
  <c r="T360" i="11"/>
  <c r="R360" i="11"/>
  <c r="P360" i="11"/>
  <c r="O360" i="11"/>
  <c r="N883" i="11"/>
  <c r="Q883" i="11"/>
  <c r="S883" i="11"/>
  <c r="T883" i="11"/>
  <c r="R883" i="11"/>
  <c r="P883" i="11"/>
  <c r="O883" i="11"/>
  <c r="N1024" i="11"/>
  <c r="Q1024" i="11"/>
  <c r="S1024" i="11"/>
  <c r="T1024" i="11"/>
  <c r="R1024" i="11"/>
  <c r="P1024" i="11"/>
  <c r="O1024" i="11"/>
  <c r="N554" i="11"/>
  <c r="Q554" i="11"/>
  <c r="S554" i="11"/>
  <c r="T554" i="11"/>
  <c r="R554" i="11"/>
  <c r="P554" i="11"/>
  <c r="O554" i="11"/>
  <c r="N946" i="11"/>
  <c r="Q946" i="11"/>
  <c r="S946" i="11"/>
  <c r="T946" i="11"/>
  <c r="R946" i="11"/>
  <c r="P946" i="11"/>
  <c r="O946" i="11"/>
  <c r="N416" i="11"/>
  <c r="Q416" i="11"/>
  <c r="S416" i="11"/>
  <c r="T416" i="11"/>
  <c r="R416" i="11"/>
  <c r="P416" i="11"/>
  <c r="O416" i="11"/>
  <c r="N364" i="11"/>
  <c r="Q364" i="11"/>
  <c r="S364" i="11"/>
  <c r="T364" i="11"/>
  <c r="R364" i="11"/>
  <c r="P364" i="11"/>
  <c r="O364" i="11"/>
  <c r="N1107" i="11"/>
  <c r="Q1107" i="11"/>
  <c r="S1107" i="11"/>
  <c r="T1107" i="11"/>
  <c r="R1107" i="11"/>
  <c r="P1107" i="11"/>
  <c r="O1107" i="11"/>
  <c r="N701" i="11"/>
  <c r="Q701" i="11"/>
  <c r="S701" i="11"/>
  <c r="T701" i="11"/>
  <c r="R701" i="11"/>
  <c r="P701" i="11"/>
  <c r="O701" i="11"/>
  <c r="N1099" i="11"/>
  <c r="Q1099" i="11"/>
  <c r="S1099" i="11"/>
  <c r="T1099" i="11"/>
  <c r="R1099" i="11"/>
  <c r="P1099" i="11"/>
  <c r="O1099" i="11"/>
  <c r="N889" i="11"/>
  <c r="Q889" i="11"/>
  <c r="S889" i="11"/>
  <c r="T889" i="11"/>
  <c r="R889" i="11"/>
  <c r="P889" i="11"/>
  <c r="O889" i="11"/>
  <c r="N434" i="11"/>
  <c r="Q434" i="11"/>
  <c r="S434" i="11"/>
  <c r="T434" i="11"/>
  <c r="R434" i="11"/>
  <c r="P434" i="11"/>
  <c r="O434" i="11"/>
  <c r="N991" i="11"/>
  <c r="Q991" i="11"/>
  <c r="S991" i="11"/>
  <c r="T991" i="11"/>
  <c r="R991" i="11"/>
  <c r="P991" i="11"/>
  <c r="O991" i="11"/>
  <c r="N1100" i="11"/>
  <c r="Q1100" i="11"/>
  <c r="S1100" i="11"/>
  <c r="T1100" i="11"/>
  <c r="R1100" i="11"/>
  <c r="P1100" i="11"/>
  <c r="O1100" i="11"/>
  <c r="N905" i="11"/>
  <c r="Q905" i="11"/>
  <c r="S905" i="11"/>
  <c r="T905" i="11"/>
  <c r="R905" i="11"/>
  <c r="P905" i="11"/>
  <c r="O905" i="11"/>
  <c r="N1283" i="11"/>
  <c r="Q1283" i="11"/>
  <c r="S1283" i="11"/>
  <c r="T1283" i="11"/>
  <c r="R1283" i="11"/>
  <c r="P1283" i="11"/>
  <c r="O1283" i="11"/>
  <c r="N333" i="11"/>
  <c r="Q333" i="11"/>
  <c r="S333" i="11"/>
  <c r="T333" i="11"/>
  <c r="R333" i="11"/>
  <c r="P333" i="11"/>
  <c r="O333" i="11"/>
  <c r="N918" i="11"/>
  <c r="Q918" i="11"/>
  <c r="S918" i="11"/>
  <c r="T918" i="11"/>
  <c r="R918" i="11"/>
  <c r="P918" i="11"/>
  <c r="O918" i="11"/>
  <c r="N538" i="11"/>
  <c r="Q538" i="11"/>
  <c r="S538" i="11"/>
  <c r="T538" i="11"/>
  <c r="R538" i="11"/>
  <c r="P538" i="11"/>
  <c r="O538" i="11"/>
  <c r="N1293" i="11"/>
  <c r="Q1293" i="11"/>
  <c r="S1293" i="11"/>
  <c r="T1293" i="11"/>
  <c r="R1293" i="11"/>
  <c r="P1293" i="11"/>
  <c r="O1293" i="11"/>
  <c r="N287" i="11"/>
  <c r="Q287" i="11"/>
  <c r="S287" i="11"/>
  <c r="T287" i="11"/>
  <c r="R287" i="11"/>
  <c r="P287" i="11"/>
  <c r="O287" i="11"/>
  <c r="N321" i="11"/>
  <c r="Q321" i="11"/>
  <c r="S321" i="11"/>
  <c r="T321" i="11"/>
  <c r="R321" i="11"/>
  <c r="P321" i="11"/>
  <c r="O321" i="11"/>
  <c r="N1341" i="11"/>
  <c r="Q1341" i="11"/>
  <c r="S1341" i="11"/>
  <c r="T1341" i="11"/>
  <c r="R1341" i="11"/>
  <c r="P1341" i="11"/>
  <c r="O1341" i="11"/>
  <c r="N710" i="11"/>
  <c r="Q710" i="11"/>
  <c r="S710" i="11"/>
  <c r="T710" i="11"/>
  <c r="R710" i="11"/>
  <c r="P710" i="11"/>
  <c r="O710" i="11"/>
  <c r="N926" i="11"/>
  <c r="Q926" i="11"/>
  <c r="S926" i="11"/>
  <c r="T926" i="11"/>
  <c r="R926" i="11"/>
  <c r="P926" i="11"/>
  <c r="O926" i="11"/>
  <c r="N680" i="11"/>
  <c r="Q680" i="11"/>
  <c r="S680" i="11"/>
  <c r="T680" i="11"/>
  <c r="R680" i="11"/>
  <c r="P680" i="11"/>
  <c r="O680" i="11"/>
  <c r="N973" i="11"/>
  <c r="Q973" i="11"/>
  <c r="S973" i="11"/>
  <c r="T973" i="11"/>
  <c r="R973" i="11"/>
  <c r="P973" i="11"/>
  <c r="O973" i="11"/>
  <c r="N582" i="11"/>
  <c r="Q582" i="11"/>
  <c r="S582" i="11"/>
  <c r="T582" i="11"/>
  <c r="R582" i="11"/>
  <c r="P582" i="11"/>
  <c r="O582" i="11"/>
  <c r="N314" i="11"/>
  <c r="Q314" i="11"/>
  <c r="S314" i="11"/>
  <c r="T314" i="11"/>
  <c r="R314" i="11"/>
  <c r="P314" i="11"/>
  <c r="O314" i="11"/>
  <c r="N1019" i="11"/>
  <c r="Q1019" i="11"/>
  <c r="S1019" i="11"/>
  <c r="T1019" i="11"/>
  <c r="R1019" i="11"/>
  <c r="P1019" i="11"/>
  <c r="O1019" i="11"/>
  <c r="N1081" i="11"/>
  <c r="Q1081" i="11"/>
  <c r="S1081" i="11"/>
  <c r="T1081" i="11"/>
  <c r="R1081" i="11"/>
  <c r="P1081" i="11"/>
  <c r="O1081" i="11"/>
  <c r="N7" i="11"/>
  <c r="Q7" i="11"/>
  <c r="S7" i="11"/>
  <c r="T7" i="11"/>
  <c r="R7" i="11"/>
  <c r="P7" i="11"/>
  <c r="O7" i="11"/>
  <c r="N1006" i="11"/>
  <c r="Q1006" i="11"/>
  <c r="S1006" i="11"/>
  <c r="T1006" i="11"/>
  <c r="R1006" i="11"/>
  <c r="P1006" i="11"/>
  <c r="O1006" i="11"/>
  <c r="N1372" i="11"/>
  <c r="Q1372" i="11"/>
  <c r="S1372" i="11"/>
  <c r="T1372" i="11"/>
  <c r="R1372" i="11"/>
  <c r="P1372" i="11"/>
  <c r="O1372" i="11"/>
  <c r="N1050" i="11"/>
  <c r="Q1050" i="11"/>
  <c r="S1050" i="11"/>
  <c r="T1050" i="11"/>
  <c r="R1050" i="11"/>
  <c r="P1050" i="11"/>
  <c r="O1050" i="11"/>
  <c r="N1281" i="11"/>
  <c r="Q1281" i="11"/>
  <c r="S1281" i="11"/>
  <c r="T1281" i="11"/>
  <c r="R1281" i="11"/>
  <c r="P1281" i="11"/>
  <c r="O1281" i="11"/>
  <c r="N878" i="11"/>
  <c r="Q878" i="11"/>
  <c r="S878" i="11"/>
  <c r="T878" i="11"/>
  <c r="R878" i="11"/>
  <c r="P878" i="11"/>
  <c r="O878" i="11"/>
  <c r="N660" i="11"/>
  <c r="Q660" i="11"/>
  <c r="S660" i="11"/>
  <c r="T660" i="11"/>
  <c r="R660" i="11"/>
  <c r="P660" i="11"/>
  <c r="O660" i="11"/>
  <c r="N1337" i="11"/>
  <c r="Q1337" i="11"/>
  <c r="S1337" i="11"/>
  <c r="T1337" i="11"/>
  <c r="R1337" i="11"/>
  <c r="P1337" i="11"/>
  <c r="O1337" i="11"/>
  <c r="N1391" i="11"/>
  <c r="Q1391" i="11"/>
  <c r="S1391" i="11"/>
  <c r="T1391" i="11"/>
  <c r="R1391" i="11"/>
  <c r="P1391" i="11"/>
  <c r="O1391" i="11"/>
  <c r="N1317" i="11"/>
  <c r="Q1317" i="11"/>
  <c r="S1317" i="11"/>
  <c r="T1317" i="11"/>
  <c r="R1317" i="11"/>
  <c r="P1317" i="11"/>
  <c r="O1317" i="11"/>
  <c r="N1201" i="11"/>
  <c r="Q1201" i="11"/>
  <c r="S1201" i="11"/>
  <c r="T1201" i="11"/>
  <c r="R1201" i="11"/>
  <c r="P1201" i="11"/>
  <c r="O1201" i="11"/>
  <c r="N1321" i="11"/>
  <c r="Q1321" i="11"/>
  <c r="S1321" i="11"/>
  <c r="T1321" i="11"/>
  <c r="R1321" i="11"/>
  <c r="P1321" i="11"/>
  <c r="O1321" i="11"/>
  <c r="N1030" i="11"/>
  <c r="Q1030" i="11"/>
  <c r="S1030" i="11"/>
  <c r="T1030" i="11"/>
  <c r="R1030" i="11"/>
  <c r="P1030" i="11"/>
  <c r="O1030" i="11"/>
  <c r="N90" i="11"/>
  <c r="Q90" i="11"/>
  <c r="S90" i="11"/>
  <c r="T90" i="11"/>
  <c r="R90" i="11"/>
  <c r="P90" i="11"/>
  <c r="O90" i="11"/>
  <c r="N292" i="11"/>
  <c r="Q292" i="11"/>
  <c r="S292" i="11"/>
  <c r="T292" i="11"/>
  <c r="R292" i="11"/>
  <c r="P292" i="11"/>
  <c r="O292" i="11"/>
  <c r="N442" i="11"/>
  <c r="Q442" i="11"/>
  <c r="S442" i="11"/>
  <c r="T442" i="11"/>
  <c r="R442" i="11"/>
  <c r="P442" i="11"/>
  <c r="O442" i="11"/>
  <c r="N1177" i="11"/>
  <c r="Q1177" i="11"/>
  <c r="S1177" i="11"/>
  <c r="T1177" i="11"/>
  <c r="R1177" i="11"/>
  <c r="P1177" i="11"/>
  <c r="O1177" i="11"/>
  <c r="N1021" i="11"/>
  <c r="Q1021" i="11"/>
  <c r="S1021" i="11"/>
  <c r="T1021" i="11"/>
  <c r="R1021" i="11"/>
  <c r="P1021" i="11"/>
  <c r="O1021" i="11"/>
  <c r="N604" i="11"/>
  <c r="Q604" i="11"/>
  <c r="S604" i="11"/>
  <c r="T604" i="11"/>
  <c r="R604" i="11"/>
  <c r="P604" i="11"/>
  <c r="O604" i="11"/>
  <c r="N982" i="11"/>
  <c r="Q982" i="11"/>
  <c r="S982" i="11"/>
  <c r="T982" i="11"/>
  <c r="R982" i="11"/>
  <c r="P982" i="11"/>
  <c r="O982" i="11"/>
  <c r="N964" i="11"/>
  <c r="Q964" i="11"/>
  <c r="S964" i="11"/>
  <c r="T964" i="11"/>
  <c r="R964" i="11"/>
  <c r="P964" i="11"/>
  <c r="O964" i="11"/>
  <c r="N1090" i="11"/>
  <c r="Q1090" i="11"/>
  <c r="S1090" i="11"/>
  <c r="T1090" i="11"/>
  <c r="R1090" i="11"/>
  <c r="P1090" i="11"/>
  <c r="O1090" i="11"/>
  <c r="N753" i="11"/>
  <c r="Q753" i="11"/>
  <c r="S753" i="11"/>
  <c r="T753" i="11"/>
  <c r="R753" i="11"/>
  <c r="P753" i="11"/>
  <c r="O753" i="11"/>
  <c r="N210" i="11"/>
  <c r="Q210" i="11"/>
  <c r="S210" i="11"/>
  <c r="T210" i="11"/>
  <c r="R210" i="11"/>
  <c r="P210" i="11"/>
  <c r="O210" i="11"/>
  <c r="N303" i="11"/>
  <c r="Q303" i="11"/>
  <c r="S303" i="11"/>
  <c r="T303" i="11"/>
  <c r="R303" i="11"/>
  <c r="P303" i="11"/>
  <c r="O303" i="11"/>
  <c r="N1253" i="11"/>
  <c r="Q1253" i="11"/>
  <c r="S1253" i="11"/>
  <c r="T1253" i="11"/>
  <c r="R1253" i="11"/>
  <c r="P1253" i="11"/>
  <c r="O1253" i="11"/>
  <c r="N898" i="11"/>
  <c r="Q898" i="11"/>
  <c r="S898" i="11"/>
  <c r="T898" i="11"/>
  <c r="R898" i="11"/>
  <c r="P898" i="11"/>
  <c r="O898" i="11"/>
  <c r="N219" i="11"/>
  <c r="Q219" i="11"/>
  <c r="S219" i="11"/>
  <c r="T219" i="11"/>
  <c r="R219" i="11"/>
  <c r="P219" i="11"/>
  <c r="O219" i="11"/>
  <c r="N238" i="11"/>
  <c r="Q238" i="11"/>
  <c r="S238" i="11"/>
  <c r="T238" i="11"/>
  <c r="R238" i="11"/>
  <c r="P238" i="11"/>
  <c r="O238" i="11"/>
  <c r="N821" i="11"/>
  <c r="Q821" i="11"/>
  <c r="S821" i="11"/>
  <c r="T821" i="11"/>
  <c r="R821" i="11"/>
  <c r="P821" i="11"/>
  <c r="O821" i="11"/>
  <c r="N49" i="11"/>
  <c r="Q49" i="11"/>
  <c r="S49" i="11"/>
  <c r="T49" i="11"/>
  <c r="R49" i="11"/>
  <c r="P49" i="11"/>
  <c r="O49" i="11"/>
  <c r="N473" i="11"/>
  <c r="Q473" i="11"/>
  <c r="S473" i="11"/>
  <c r="T473" i="11"/>
  <c r="R473" i="11"/>
  <c r="P473" i="11"/>
  <c r="O473" i="11"/>
  <c r="N1113" i="11"/>
  <c r="Q1113" i="11"/>
  <c r="S1113" i="11"/>
  <c r="T1113" i="11"/>
  <c r="R1113" i="11"/>
  <c r="P1113" i="11"/>
  <c r="O1113" i="11"/>
  <c r="N820" i="11"/>
  <c r="Q820" i="11"/>
  <c r="S820" i="11"/>
  <c r="T820" i="11"/>
  <c r="R820" i="11"/>
  <c r="P820" i="11"/>
  <c r="O820" i="11"/>
  <c r="N928" i="11"/>
  <c r="Q928" i="11"/>
  <c r="S928" i="11"/>
  <c r="T928" i="11"/>
  <c r="R928" i="11"/>
  <c r="P928" i="11"/>
  <c r="O928" i="11"/>
  <c r="N884" i="11"/>
  <c r="Q884" i="11"/>
  <c r="S884" i="11"/>
  <c r="T884" i="11"/>
  <c r="R884" i="11"/>
  <c r="P884" i="11"/>
  <c r="O884" i="11"/>
  <c r="N1336" i="11"/>
  <c r="Q1336" i="11"/>
  <c r="S1336" i="11"/>
  <c r="T1336" i="11"/>
  <c r="R1336" i="11"/>
  <c r="P1336" i="11"/>
  <c r="O1336" i="11"/>
  <c r="N893" i="11"/>
  <c r="Q893" i="11"/>
  <c r="S893" i="11"/>
  <c r="T893" i="11"/>
  <c r="R893" i="11"/>
  <c r="P893" i="11"/>
  <c r="O893" i="11"/>
  <c r="N566" i="11"/>
  <c r="Q566" i="11"/>
  <c r="S566" i="11"/>
  <c r="T566" i="11"/>
  <c r="R566" i="11"/>
  <c r="P566" i="11"/>
  <c r="O566" i="11"/>
  <c r="N1231" i="11"/>
  <c r="Q1231" i="11"/>
  <c r="S1231" i="11"/>
  <c r="T1231" i="11"/>
  <c r="R1231" i="11"/>
  <c r="P1231" i="11"/>
  <c r="O1231" i="11"/>
  <c r="N1102" i="11"/>
  <c r="Q1102" i="11"/>
  <c r="S1102" i="11"/>
  <c r="T1102" i="11"/>
  <c r="R1102" i="11"/>
  <c r="P1102" i="11"/>
  <c r="O1102" i="11"/>
  <c r="N108" i="11"/>
  <c r="Q108" i="11"/>
  <c r="S108" i="11"/>
  <c r="T108" i="11"/>
  <c r="R108" i="11"/>
  <c r="P108" i="11"/>
  <c r="O108" i="11"/>
  <c r="N315" i="11"/>
  <c r="Q315" i="11"/>
  <c r="S315" i="11"/>
  <c r="T315" i="11"/>
  <c r="R315" i="11"/>
  <c r="P315" i="11"/>
  <c r="O315" i="11"/>
  <c r="N1298" i="11"/>
  <c r="Q1298" i="11"/>
  <c r="S1298" i="11"/>
  <c r="T1298" i="11"/>
  <c r="R1298" i="11"/>
  <c r="P1298" i="11"/>
  <c r="O1298" i="11"/>
  <c r="N1359" i="11"/>
  <c r="Q1359" i="11"/>
  <c r="S1359" i="11"/>
  <c r="T1359" i="11"/>
  <c r="R1359" i="11"/>
  <c r="P1359" i="11"/>
  <c r="O1359" i="11"/>
  <c r="N678" i="11"/>
  <c r="Q678" i="11"/>
  <c r="S678" i="11"/>
  <c r="T678" i="11"/>
  <c r="R678" i="11"/>
  <c r="P678" i="11"/>
  <c r="O678" i="11"/>
  <c r="N308" i="11"/>
  <c r="Q308" i="11"/>
  <c r="S308" i="11"/>
  <c r="T308" i="11"/>
  <c r="R308" i="11"/>
  <c r="P308" i="11"/>
  <c r="O308" i="11"/>
  <c r="N622" i="11"/>
  <c r="Q622" i="11"/>
  <c r="S622" i="11"/>
  <c r="T622" i="11"/>
  <c r="R622" i="11"/>
  <c r="P622" i="11"/>
  <c r="O622" i="11"/>
  <c r="N597" i="11"/>
  <c r="Q597" i="11"/>
  <c r="S597" i="11"/>
  <c r="T597" i="11"/>
  <c r="R597" i="11"/>
  <c r="P597" i="11"/>
  <c r="O597" i="11"/>
  <c r="N122" i="11"/>
  <c r="Q122" i="11"/>
  <c r="S122" i="11"/>
  <c r="T122" i="11"/>
  <c r="R122" i="11"/>
  <c r="P122" i="11"/>
  <c r="O122" i="11"/>
  <c r="N737" i="11"/>
  <c r="Q737" i="11"/>
  <c r="S737" i="11"/>
  <c r="T737" i="11"/>
  <c r="R737" i="11"/>
  <c r="P737" i="11"/>
  <c r="O737" i="11"/>
  <c r="N1184" i="11"/>
  <c r="Q1184" i="11"/>
  <c r="S1184" i="11"/>
  <c r="T1184" i="11"/>
  <c r="R1184" i="11"/>
  <c r="P1184" i="11"/>
  <c r="O1184" i="11"/>
  <c r="N555" i="11"/>
  <c r="Q555" i="11"/>
  <c r="S555" i="11"/>
  <c r="T555" i="11"/>
  <c r="R555" i="11"/>
  <c r="P555" i="11"/>
  <c r="O555" i="11"/>
  <c r="N1261" i="11"/>
  <c r="Q1261" i="11"/>
  <c r="S1261" i="11"/>
  <c r="T1261" i="11"/>
  <c r="R1261" i="11"/>
  <c r="P1261" i="11"/>
  <c r="O1261" i="11"/>
  <c r="N580" i="11"/>
  <c r="Q580" i="11"/>
  <c r="S580" i="11"/>
  <c r="T580" i="11"/>
  <c r="R580" i="11"/>
  <c r="P580" i="11"/>
  <c r="O580" i="11"/>
  <c r="N45" i="11"/>
  <c r="Q45" i="11"/>
  <c r="S45" i="11"/>
  <c r="T45" i="11"/>
  <c r="R45" i="11"/>
  <c r="P45" i="11"/>
  <c r="O45" i="11"/>
  <c r="N1209" i="11"/>
  <c r="Q1209" i="11"/>
  <c r="S1209" i="11"/>
  <c r="T1209" i="11"/>
  <c r="R1209" i="11"/>
  <c r="P1209" i="11"/>
  <c r="O1209" i="11"/>
  <c r="N559" i="11"/>
  <c r="Q559" i="11"/>
  <c r="S559" i="11"/>
  <c r="T559" i="11"/>
  <c r="R559" i="11"/>
  <c r="P559" i="11"/>
  <c r="O559" i="11"/>
  <c r="N1101" i="11"/>
  <c r="Q1101" i="11"/>
  <c r="S1101" i="11"/>
  <c r="T1101" i="11"/>
  <c r="R1101" i="11"/>
  <c r="P1101" i="11"/>
  <c r="O1101" i="11"/>
  <c r="N1386" i="11"/>
  <c r="Q1386" i="11"/>
  <c r="S1386" i="11"/>
  <c r="T1386" i="11"/>
  <c r="R1386" i="11"/>
  <c r="P1386" i="11"/>
  <c r="O1386" i="11"/>
  <c r="N679" i="11"/>
  <c r="Q679" i="11"/>
  <c r="S679" i="11"/>
  <c r="T679" i="11"/>
  <c r="R679" i="11"/>
  <c r="P679" i="11"/>
  <c r="O679" i="11"/>
  <c r="N169" i="11"/>
  <c r="Q169" i="11"/>
  <c r="S169" i="11"/>
  <c r="T169" i="11"/>
  <c r="R169" i="11"/>
  <c r="P169" i="11"/>
  <c r="O169" i="11"/>
  <c r="N1129" i="11"/>
  <c r="Q1129" i="11"/>
  <c r="S1129" i="11"/>
  <c r="T1129" i="11"/>
  <c r="R1129" i="11"/>
  <c r="P1129" i="11"/>
  <c r="O1129" i="11"/>
  <c r="N1057" i="11"/>
  <c r="Q1057" i="11"/>
  <c r="S1057" i="11"/>
  <c r="T1057" i="11"/>
  <c r="R1057" i="11"/>
  <c r="P1057" i="11"/>
  <c r="O1057" i="11"/>
  <c r="N696" i="11"/>
  <c r="Q696" i="11"/>
  <c r="S696" i="11"/>
  <c r="T696" i="11"/>
  <c r="R696" i="11"/>
  <c r="P696" i="11"/>
  <c r="O696" i="11"/>
  <c r="N869" i="11"/>
  <c r="Q869" i="11"/>
  <c r="S869" i="11"/>
  <c r="T869" i="11"/>
  <c r="R869" i="11"/>
  <c r="P869" i="11"/>
  <c r="O869" i="11"/>
  <c r="N938" i="11"/>
  <c r="Q938" i="11"/>
  <c r="S938" i="11"/>
  <c r="T938" i="11"/>
  <c r="R938" i="11"/>
  <c r="P938" i="11"/>
  <c r="O938" i="11"/>
  <c r="N481" i="11"/>
  <c r="Q481" i="11"/>
  <c r="S481" i="11"/>
  <c r="T481" i="11"/>
  <c r="R481" i="11"/>
  <c r="P481" i="11"/>
  <c r="O481" i="11"/>
  <c r="N1365" i="11"/>
  <c r="Q1365" i="11"/>
  <c r="S1365" i="11"/>
  <c r="T1365" i="11"/>
  <c r="R1365" i="11"/>
  <c r="P1365" i="11"/>
  <c r="O1365" i="11"/>
  <c r="N1157" i="11"/>
  <c r="Q1157" i="11"/>
  <c r="S1157" i="11"/>
  <c r="T1157" i="11"/>
  <c r="R1157" i="11"/>
  <c r="P1157" i="11"/>
  <c r="O1157" i="11"/>
  <c r="N1347" i="11"/>
  <c r="Q1347" i="11"/>
  <c r="S1347" i="11"/>
  <c r="T1347" i="11"/>
  <c r="R1347" i="11"/>
  <c r="P1347" i="11"/>
  <c r="O1347" i="11"/>
  <c r="N614" i="11"/>
  <c r="Q614" i="11"/>
  <c r="S614" i="11"/>
  <c r="T614" i="11"/>
  <c r="R614" i="11"/>
  <c r="P614" i="11"/>
  <c r="O614" i="11"/>
  <c r="N729" i="11"/>
  <c r="Q729" i="11"/>
  <c r="S729" i="11"/>
  <c r="T729" i="11"/>
  <c r="R729" i="11"/>
  <c r="P729" i="11"/>
  <c r="O729" i="11"/>
  <c r="N1110" i="11"/>
  <c r="Q1110" i="11"/>
  <c r="S1110" i="11"/>
  <c r="T1110" i="11"/>
  <c r="R1110" i="11"/>
  <c r="P1110" i="11"/>
  <c r="O1110" i="11"/>
  <c r="N392" i="11"/>
  <c r="Q392" i="11"/>
  <c r="S392" i="11"/>
  <c r="T392" i="11"/>
  <c r="R392" i="11"/>
  <c r="P392" i="11"/>
  <c r="O392" i="11"/>
  <c r="N496" i="11"/>
  <c r="Q496" i="11"/>
  <c r="S496" i="11"/>
  <c r="T496" i="11"/>
  <c r="R496" i="11"/>
  <c r="P496" i="11"/>
  <c r="O496" i="11"/>
  <c r="N72" i="11"/>
  <c r="Q72" i="11"/>
  <c r="S72" i="11"/>
  <c r="T72" i="11"/>
  <c r="R72" i="11"/>
  <c r="P72" i="11"/>
  <c r="O72" i="11"/>
  <c r="N599" i="11"/>
  <c r="Q599" i="11"/>
  <c r="S599" i="11"/>
  <c r="T599" i="11"/>
  <c r="R599" i="11"/>
  <c r="P599" i="11"/>
  <c r="O599" i="11"/>
  <c r="N376" i="11"/>
  <c r="Q376" i="11"/>
  <c r="S376" i="11"/>
  <c r="T376" i="11"/>
  <c r="R376" i="11"/>
  <c r="P376" i="11"/>
  <c r="O376" i="11"/>
  <c r="N937" i="11"/>
  <c r="Q937" i="11"/>
  <c r="S937" i="11"/>
  <c r="T937" i="11"/>
  <c r="R937" i="11"/>
  <c r="P937" i="11"/>
  <c r="O937" i="11"/>
  <c r="N1067" i="11"/>
  <c r="Q1067" i="11"/>
  <c r="S1067" i="11"/>
  <c r="T1067" i="11"/>
  <c r="R1067" i="11"/>
  <c r="P1067" i="11"/>
  <c r="O1067" i="11"/>
  <c r="N1350" i="11"/>
  <c r="Q1350" i="11"/>
  <c r="S1350" i="11"/>
  <c r="T1350" i="11"/>
  <c r="R1350" i="11"/>
  <c r="P1350" i="11"/>
  <c r="O1350" i="11"/>
  <c r="N818" i="11"/>
  <c r="Q818" i="11"/>
  <c r="S818" i="11"/>
  <c r="T818" i="11"/>
  <c r="R818" i="11"/>
  <c r="P818" i="11"/>
  <c r="O818" i="11"/>
  <c r="N545" i="11"/>
  <c r="Q545" i="11"/>
  <c r="S545" i="11"/>
  <c r="T545" i="11"/>
  <c r="R545" i="11"/>
  <c r="P545" i="11"/>
  <c r="O545" i="11"/>
  <c r="N1309" i="11"/>
  <c r="Q1309" i="11"/>
  <c r="S1309" i="11"/>
  <c r="T1309" i="11"/>
  <c r="R1309" i="11"/>
  <c r="P1309" i="11"/>
  <c r="O1309" i="11"/>
  <c r="N1361" i="11"/>
  <c r="Q1361" i="11"/>
  <c r="S1361" i="11"/>
  <c r="T1361" i="11"/>
  <c r="R1361" i="11"/>
  <c r="P1361" i="11"/>
  <c r="O1361" i="11"/>
  <c r="D91" i="15"/>
  <c r="B91" i="15"/>
  <c r="E89" i="15"/>
  <c r="C91" i="15"/>
  <c r="E70" i="15"/>
  <c r="E50" i="15"/>
  <c r="E31" i="15"/>
  <c r="N94" i="11"/>
  <c r="Q94" i="11"/>
  <c r="S94" i="11"/>
  <c r="T94" i="11"/>
  <c r="R94" i="11"/>
  <c r="P94" i="11"/>
  <c r="O94" i="11"/>
  <c r="N101" i="11"/>
  <c r="Q101" i="11"/>
  <c r="S101" i="11"/>
  <c r="T101" i="11"/>
  <c r="R101" i="11"/>
  <c r="P101" i="11"/>
  <c r="O101" i="11"/>
  <c r="N1413" i="11"/>
  <c r="Q1413" i="11"/>
  <c r="S1413" i="11"/>
  <c r="T1413" i="11"/>
  <c r="R1413" i="11"/>
  <c r="P1413" i="11"/>
  <c r="O1413" i="11"/>
  <c r="N842" i="11"/>
  <c r="Q842" i="11"/>
  <c r="S842" i="11"/>
  <c r="T842" i="11"/>
  <c r="R842" i="11"/>
  <c r="P842" i="11"/>
  <c r="O842" i="11"/>
  <c r="N924" i="11"/>
  <c r="Q924" i="11"/>
  <c r="S924" i="11"/>
  <c r="T924" i="11"/>
  <c r="R924" i="11"/>
  <c r="P924" i="11"/>
  <c r="O924" i="11"/>
  <c r="N185" i="11"/>
  <c r="Q185" i="11"/>
  <c r="S185" i="11"/>
  <c r="T185" i="11"/>
  <c r="R185" i="11"/>
  <c r="P185" i="11"/>
  <c r="O185" i="11"/>
  <c r="N441" i="11"/>
  <c r="Q441" i="11"/>
  <c r="S441" i="11"/>
  <c r="T441" i="11"/>
  <c r="R441" i="11"/>
  <c r="P441" i="11"/>
  <c r="O441" i="11"/>
  <c r="N177" i="11"/>
  <c r="Q177" i="11"/>
  <c r="S177" i="11"/>
  <c r="T177" i="11"/>
  <c r="R177" i="11"/>
  <c r="P177" i="11"/>
  <c r="O177" i="11"/>
  <c r="N769" i="11"/>
  <c r="Q769" i="11"/>
  <c r="S769" i="11"/>
  <c r="T769" i="11"/>
  <c r="R769" i="11"/>
  <c r="P769" i="11"/>
  <c r="O769" i="11"/>
  <c r="N1273" i="11"/>
  <c r="Q1273" i="11"/>
  <c r="S1273" i="11"/>
  <c r="T1273" i="11"/>
  <c r="R1273" i="11"/>
  <c r="P1273" i="11"/>
  <c r="O1273" i="11"/>
  <c r="N115" i="11"/>
  <c r="Q115" i="11"/>
  <c r="S115" i="11"/>
  <c r="T115" i="11"/>
  <c r="R115" i="11"/>
  <c r="P115" i="11"/>
  <c r="O115" i="11"/>
  <c r="N224" i="11"/>
  <c r="Q224" i="11"/>
  <c r="S224" i="11"/>
  <c r="T224" i="11"/>
  <c r="R224" i="11"/>
  <c r="P224" i="11"/>
  <c r="O224" i="11"/>
  <c r="N717" i="11"/>
  <c r="Q717" i="11"/>
  <c r="S717" i="11"/>
  <c r="T717" i="11"/>
  <c r="R717" i="11"/>
  <c r="P717" i="11"/>
  <c r="O717" i="11"/>
  <c r="N655" i="11"/>
  <c r="Q655" i="11"/>
  <c r="S655" i="11"/>
  <c r="T655" i="11"/>
  <c r="R655" i="11"/>
  <c r="P655" i="11"/>
  <c r="O655" i="11"/>
  <c r="N281" i="11"/>
  <c r="Q281" i="11"/>
  <c r="S281" i="11"/>
  <c r="T281" i="11"/>
  <c r="R281" i="11"/>
  <c r="P281" i="11"/>
  <c r="O281" i="11"/>
  <c r="N823" i="11"/>
  <c r="Q823" i="11"/>
  <c r="S823" i="11"/>
  <c r="T823" i="11"/>
  <c r="R823" i="11"/>
  <c r="P823" i="11"/>
  <c r="O823" i="11"/>
  <c r="N81" i="11"/>
  <c r="Q81" i="11"/>
  <c r="S81" i="11"/>
  <c r="T81" i="11"/>
  <c r="R81" i="11"/>
  <c r="P81" i="11"/>
  <c r="O81" i="11"/>
  <c r="N853" i="11"/>
  <c r="Q853" i="11"/>
  <c r="S853" i="11"/>
  <c r="T853" i="11"/>
  <c r="R853" i="11"/>
  <c r="P853" i="11"/>
  <c r="O853" i="11"/>
  <c r="N988" i="11"/>
  <c r="Q988" i="11"/>
  <c r="S988" i="11"/>
  <c r="T988" i="11"/>
  <c r="R988" i="11"/>
  <c r="P988" i="11"/>
  <c r="O988" i="11"/>
  <c r="N116" i="11"/>
  <c r="Q116" i="11"/>
  <c r="S116" i="11"/>
  <c r="T116" i="11"/>
  <c r="R116" i="11"/>
  <c r="P116" i="11"/>
  <c r="O116" i="11"/>
  <c r="N404" i="11"/>
  <c r="Q404" i="11"/>
  <c r="S404" i="11"/>
  <c r="T404" i="11"/>
  <c r="R404" i="11"/>
  <c r="P404" i="11"/>
  <c r="O404" i="11"/>
  <c r="N704" i="11"/>
  <c r="Q704" i="11"/>
  <c r="S704" i="11"/>
  <c r="T704" i="11"/>
  <c r="R704" i="11"/>
  <c r="P704" i="11"/>
  <c r="O704" i="11"/>
  <c r="N914" i="11"/>
  <c r="Q914" i="11"/>
  <c r="S914" i="11"/>
  <c r="T914" i="11"/>
  <c r="R914" i="11"/>
  <c r="P914" i="11"/>
  <c r="O914" i="11"/>
  <c r="N726" i="11"/>
  <c r="Q726" i="11"/>
  <c r="S726" i="11"/>
  <c r="T726" i="11"/>
  <c r="R726" i="11"/>
  <c r="P726" i="11"/>
  <c r="O726" i="11"/>
  <c r="N420" i="11"/>
  <c r="Q420" i="11"/>
  <c r="S420" i="11"/>
  <c r="T420" i="11"/>
  <c r="R420" i="11"/>
  <c r="P420" i="11"/>
  <c r="O420" i="11"/>
  <c r="N1406" i="11"/>
  <c r="Q1406" i="11"/>
  <c r="S1406" i="11"/>
  <c r="T1406" i="11"/>
  <c r="R1406" i="11"/>
  <c r="P1406" i="11"/>
  <c r="O1406" i="11"/>
  <c r="N1377" i="11"/>
  <c r="Q1377" i="11"/>
  <c r="S1377" i="11"/>
  <c r="T1377" i="11"/>
  <c r="R1377" i="11"/>
  <c r="P1377" i="11"/>
  <c r="O1377" i="11"/>
  <c r="N779" i="11"/>
  <c r="Q779" i="11"/>
  <c r="S779" i="11"/>
  <c r="T779" i="11"/>
  <c r="R779" i="11"/>
  <c r="P779" i="11"/>
  <c r="O779" i="11"/>
  <c r="N712" i="11"/>
  <c r="Q712" i="11"/>
  <c r="S712" i="11"/>
  <c r="T712" i="11"/>
  <c r="R712" i="11"/>
  <c r="P712" i="11"/>
  <c r="O712" i="11"/>
  <c r="N1103" i="11"/>
  <c r="Q1103" i="11"/>
  <c r="S1103" i="11"/>
  <c r="T1103" i="11"/>
  <c r="R1103" i="11"/>
  <c r="P1103" i="11"/>
  <c r="O1103" i="11"/>
  <c r="N353" i="11"/>
  <c r="Q353" i="11"/>
  <c r="S353" i="11"/>
  <c r="T353" i="11"/>
  <c r="R353" i="11"/>
  <c r="P353" i="11"/>
  <c r="O353" i="11"/>
  <c r="N1198" i="11"/>
  <c r="Q1198" i="11"/>
  <c r="S1198" i="11"/>
  <c r="T1198" i="11"/>
  <c r="R1198" i="11"/>
  <c r="P1198" i="11"/>
  <c r="O1198" i="11"/>
  <c r="N1236" i="11"/>
  <c r="Q1236" i="11"/>
  <c r="S1236" i="11"/>
  <c r="T1236" i="11"/>
  <c r="R1236" i="11"/>
  <c r="P1236" i="11"/>
  <c r="O1236" i="11"/>
  <c r="N176" i="11"/>
  <c r="Q176" i="11"/>
  <c r="S176" i="11"/>
  <c r="T176" i="11"/>
  <c r="R176" i="11"/>
  <c r="P176" i="11"/>
  <c r="O176" i="11"/>
  <c r="N826" i="11"/>
  <c r="Q826" i="11"/>
  <c r="S826" i="11"/>
  <c r="T826" i="11"/>
  <c r="R826" i="11"/>
  <c r="P826" i="11"/>
  <c r="O826" i="11"/>
  <c r="N302" i="11"/>
  <c r="Q302" i="11"/>
  <c r="S302" i="11"/>
  <c r="T302" i="11"/>
  <c r="R302" i="11"/>
  <c r="P302" i="11"/>
  <c r="O302" i="11"/>
  <c r="N418" i="11"/>
  <c r="Q418" i="11"/>
  <c r="S418" i="11"/>
  <c r="T418" i="11"/>
  <c r="R418" i="11"/>
  <c r="P418" i="11"/>
  <c r="O418" i="11"/>
  <c r="N1091" i="11"/>
  <c r="Q1091" i="11"/>
  <c r="S1091" i="11"/>
  <c r="T1091" i="11"/>
  <c r="R1091" i="11"/>
  <c r="P1091" i="11"/>
  <c r="O1091" i="11"/>
  <c r="N40" i="11"/>
  <c r="Q40" i="11"/>
  <c r="S40" i="11"/>
  <c r="T40" i="11"/>
  <c r="R40" i="11"/>
  <c r="P40" i="11"/>
  <c r="O40" i="11"/>
  <c r="N350" i="11"/>
  <c r="Q350" i="11"/>
  <c r="S350" i="11"/>
  <c r="T350" i="11"/>
  <c r="R350" i="11"/>
  <c r="P350" i="11"/>
  <c r="O350" i="11"/>
  <c r="N1165" i="11"/>
  <c r="Q1165" i="11"/>
  <c r="S1165" i="11"/>
  <c r="T1165" i="11"/>
  <c r="R1165" i="11"/>
  <c r="P1165" i="11"/>
  <c r="O1165" i="11"/>
  <c r="N2" i="11"/>
  <c r="P2" i="11"/>
  <c r="O2" i="11"/>
  <c r="Q2" i="11"/>
  <c r="S2" i="11"/>
  <c r="T2" i="11"/>
  <c r="R2" i="11"/>
  <c r="F23" i="31"/>
  <c r="B77" i="15"/>
  <c r="B58" i="15"/>
  <c r="B38" i="15"/>
  <c r="B19" i="15"/>
  <c r="E86" i="15"/>
  <c r="E87" i="15"/>
  <c r="E88" i="15"/>
  <c r="E90" i="15"/>
  <c r="E91" i="15"/>
  <c r="E79" i="15"/>
  <c r="E80" i="15"/>
  <c r="E81" i="15"/>
  <c r="E82" i="15"/>
  <c r="E83" i="15"/>
  <c r="E84" i="15"/>
  <c r="E85" i="15"/>
  <c r="E67" i="15"/>
  <c r="E68" i="15"/>
  <c r="E69" i="15"/>
  <c r="E71" i="15"/>
  <c r="E72" i="15"/>
  <c r="E60" i="15"/>
  <c r="E61" i="15"/>
  <c r="E62" i="15"/>
  <c r="E63" i="15"/>
  <c r="E64" i="15"/>
  <c r="E65" i="15"/>
  <c r="E66" i="15"/>
  <c r="E47" i="15"/>
  <c r="E48" i="15"/>
  <c r="E49" i="15"/>
  <c r="E51" i="15"/>
  <c r="E52" i="15"/>
  <c r="E40" i="15"/>
  <c r="E41" i="15"/>
  <c r="E42" i="15"/>
  <c r="E43" i="15"/>
  <c r="E44" i="15"/>
  <c r="E45" i="15"/>
  <c r="E46" i="15"/>
  <c r="E32" i="15"/>
  <c r="E30" i="15"/>
  <c r="E29" i="15"/>
  <c r="E28" i="15"/>
  <c r="E26" i="15"/>
  <c r="E25" i="15"/>
  <c r="E24" i="15"/>
  <c r="E23" i="15"/>
  <c r="E22" i="15"/>
  <c r="E21" i="15"/>
  <c r="E94" i="15"/>
  <c r="D94" i="15"/>
  <c r="C94" i="15"/>
  <c r="B94" i="15"/>
  <c r="E93" i="15"/>
  <c r="D93" i="15"/>
  <c r="C93" i="15"/>
  <c r="B93" i="15"/>
  <c r="E75" i="15"/>
  <c r="D75" i="15"/>
  <c r="C75" i="15"/>
  <c r="B75" i="15"/>
  <c r="E74" i="15"/>
  <c r="D74" i="15"/>
  <c r="C74" i="15"/>
  <c r="B74" i="15"/>
  <c r="E92" i="15"/>
  <c r="D85" i="15"/>
  <c r="D92" i="15"/>
  <c r="C85" i="15"/>
  <c r="C92" i="15"/>
  <c r="B85" i="15"/>
  <c r="B92" i="15"/>
  <c r="E73" i="15"/>
  <c r="D66" i="15"/>
  <c r="D72" i="15"/>
  <c r="D73" i="15"/>
  <c r="C66" i="15"/>
  <c r="C72" i="15"/>
  <c r="C73" i="15"/>
  <c r="B66" i="15"/>
  <c r="B72" i="15"/>
  <c r="B73" i="15"/>
  <c r="E53" i="15"/>
  <c r="D46" i="15"/>
  <c r="D52" i="15"/>
  <c r="D53" i="15"/>
  <c r="C46" i="15"/>
  <c r="C52" i="15"/>
  <c r="C53" i="15"/>
  <c r="B46" i="15"/>
  <c r="B52" i="15"/>
  <c r="B53" i="15"/>
  <c r="E27" i="15"/>
  <c r="E33" i="15"/>
  <c r="E34" i="15"/>
  <c r="D27" i="15"/>
  <c r="D33" i="15"/>
  <c r="D34" i="15"/>
  <c r="C27" i="15"/>
  <c r="C33" i="15"/>
  <c r="C34" i="15"/>
  <c r="B27" i="15"/>
  <c r="B33" i="15"/>
  <c r="B34" i="15"/>
  <c r="E55" i="15"/>
  <c r="D55" i="15"/>
  <c r="C55" i="15"/>
  <c r="B55" i="15"/>
  <c r="E54" i="15"/>
  <c r="D54" i="15"/>
  <c r="C54" i="15"/>
  <c r="B54" i="15"/>
  <c r="D36" i="15"/>
  <c r="D35" i="15"/>
  <c r="C36" i="15"/>
  <c r="C35" i="15"/>
  <c r="B36" i="15"/>
  <c r="B35" i="15"/>
  <c r="E36" i="15"/>
  <c r="E35" i="15"/>
  <c r="I42" i="3"/>
  <c r="H42" i="3"/>
  <c r="G42" i="3"/>
  <c r="F42" i="3"/>
</calcChain>
</file>

<file path=xl/sharedStrings.xml><?xml version="1.0" encoding="utf-8"?>
<sst xmlns="http://schemas.openxmlformats.org/spreadsheetml/2006/main" count="33448" uniqueCount="1006">
  <si>
    <t>Somme de Inscription</t>
  </si>
  <si>
    <t>Étiquettes de colonnes</t>
  </si>
  <si>
    <t>Étiquettes de lignes</t>
  </si>
  <si>
    <t>Bus 08h30</t>
  </si>
  <si>
    <t>Bus 11h30</t>
  </si>
  <si>
    <t>Bus 13h30</t>
  </si>
  <si>
    <t>Bus fin école</t>
  </si>
  <si>
    <t>Cantine</t>
  </si>
  <si>
    <t>TAP</t>
  </si>
  <si>
    <t>BEN ROMDANE Hilal</t>
  </si>
  <si>
    <t>BOUILLEZ Elise</t>
  </si>
  <si>
    <t>DEVIGNY Ryan</t>
  </si>
  <si>
    <t>FERACO Elie</t>
  </si>
  <si>
    <t>HAMIMID Soan</t>
  </si>
  <si>
    <t>LEFRANCOIS Soren</t>
  </si>
  <si>
    <t>MATHIEU Annabelle</t>
  </si>
  <si>
    <t>PETREL Joé</t>
  </si>
  <si>
    <t>PONTICELLI Axel</t>
  </si>
  <si>
    <t>RAVAILLE Basile</t>
  </si>
  <si>
    <t>RENARD Agathe</t>
  </si>
  <si>
    <t>ROUVIERE Lilou</t>
  </si>
  <si>
    <t>VESIN Gloria</t>
  </si>
  <si>
    <t>WAMBST Léo-Paul</t>
  </si>
  <si>
    <t>YAKER Nora</t>
  </si>
  <si>
    <t>AIMON Cassie</t>
  </si>
  <si>
    <t>YAKER Maksen</t>
  </si>
  <si>
    <t>CHAMPETIER ENJOLRAS Priscille</t>
  </si>
  <si>
    <t>SALVIGNOL Léni</t>
  </si>
  <si>
    <t>VIRETON Diego</t>
  </si>
  <si>
    <t>ABBIATECI Mathieu</t>
  </si>
  <si>
    <t>ALOUANI Rayan</t>
  </si>
  <si>
    <t>ANDRÉ Clara</t>
  </si>
  <si>
    <t>DOUCET Arsène</t>
  </si>
  <si>
    <t>GAYAT Louis</t>
  </si>
  <si>
    <t>BELLORINI Raphaëlle</t>
  </si>
  <si>
    <t>CELLARD Louise</t>
  </si>
  <si>
    <t>COLLOMB Clémentine</t>
  </si>
  <si>
    <t>DEBERT Terry</t>
  </si>
  <si>
    <t>EL MRADMI Marwane</t>
  </si>
  <si>
    <t>HELLI Indy</t>
  </si>
  <si>
    <t>LACROIX Dylan</t>
  </si>
  <si>
    <t>PORTO Maëlys</t>
  </si>
  <si>
    <t>SONNIER Lizéa</t>
  </si>
  <si>
    <t>TEDETTI Victor</t>
  </si>
  <si>
    <t>M1-Véronique Vuargnoz</t>
  </si>
  <si>
    <t>ALPERN David</t>
  </si>
  <si>
    <t>BAUNOV Artem</t>
  </si>
  <si>
    <t>BELMOND CHOLLET Yûna</t>
  </si>
  <si>
    <t>BURNAT Nico</t>
  </si>
  <si>
    <t>IKOUBEL Jeanne</t>
  </si>
  <si>
    <t>JELASSI Sasha</t>
  </si>
  <si>
    <t>KOSUMI Audrina</t>
  </si>
  <si>
    <t>LAMBRECHT Maxence</t>
  </si>
  <si>
    <t>LE REVEREND Hector</t>
  </si>
  <si>
    <t>MONTES Mattéo</t>
  </si>
  <si>
    <t>PASTRELLO Enzo</t>
  </si>
  <si>
    <t>PERCONTI Rosie</t>
  </si>
  <si>
    <t>PERROT BLENNER Alice</t>
  </si>
  <si>
    <t>PORTO Eloïse</t>
  </si>
  <si>
    <t>POULET Maël</t>
  </si>
  <si>
    <t>QUIQUEREZ Lise</t>
  </si>
  <si>
    <t>RAVAILLE Emma</t>
  </si>
  <si>
    <t>VULLIET Léna</t>
  </si>
  <si>
    <t>WAMBST Johanne</t>
  </si>
  <si>
    <t>ALOUANI Naël</t>
  </si>
  <si>
    <t>BABIN Timéo</t>
  </si>
  <si>
    <t>CELLARD Léonie</t>
  </si>
  <si>
    <t>CHAMPETIER ENJOLRAS Alix</t>
  </si>
  <si>
    <t>CHERUBINI Baptiste</t>
  </si>
  <si>
    <t>CHRAMDHI Owen</t>
  </si>
  <si>
    <t>COSTINHA Matéo</t>
  </si>
  <si>
    <t>DELPLANQUE Jules</t>
  </si>
  <si>
    <t>DEPIERRE Louise</t>
  </si>
  <si>
    <t>GUEIT RANALDI Valentine</t>
  </si>
  <si>
    <t>JACQUIN Zoé</t>
  </si>
  <si>
    <t>LAMERE Thomas</t>
  </si>
  <si>
    <t>MICHOUD Arnaud</t>
  </si>
  <si>
    <t>MONNET Fanny</t>
  </si>
  <si>
    <t>MORITZ Marie</t>
  </si>
  <si>
    <t>MUFF Elise</t>
  </si>
  <si>
    <t>PAYEN Romain</t>
  </si>
  <si>
    <t>RIVAL Hugo</t>
  </si>
  <si>
    <t>SMAJLI Mélia</t>
  </si>
  <si>
    <t>TINANT Lola</t>
  </si>
  <si>
    <t>VULLIET Rosy</t>
  </si>
  <si>
    <t>ABBIATECI Alexandre</t>
  </si>
  <si>
    <t>BENOIST FAYE Emma</t>
  </si>
  <si>
    <t>BRAHMI Ilan</t>
  </si>
  <si>
    <t>CETTOUR MEUNIER Margot</t>
  </si>
  <si>
    <t>CHATELAIN Enora</t>
  </si>
  <si>
    <t>CRETON Célya</t>
  </si>
  <si>
    <t>DESCLAUX Charly</t>
  </si>
  <si>
    <t>DUVAL Matys</t>
  </si>
  <si>
    <t>DUVAL MICHOUD Jade</t>
  </si>
  <si>
    <t>ELLENRIEDER Célian</t>
  </si>
  <si>
    <t>EVENO Manel</t>
  </si>
  <si>
    <t>GILLET Naëly</t>
  </si>
  <si>
    <t>GRANDJEAN Alice</t>
  </si>
  <si>
    <t>GRANJUX Timeo</t>
  </si>
  <si>
    <t>HERMET Laurianne</t>
  </si>
  <si>
    <t>LIAUDET Chloé</t>
  </si>
  <si>
    <t>MARIE Léorio</t>
  </si>
  <si>
    <t>MATHIEU Félicien</t>
  </si>
  <si>
    <t>OLIVERA Hugo</t>
  </si>
  <si>
    <t>PETROCELLI Loann</t>
  </si>
  <si>
    <t>TOUTA Rayan</t>
  </si>
  <si>
    <t>M4-Michèle Lamourette</t>
  </si>
  <si>
    <t>BLAIN Rebecca</t>
  </si>
  <si>
    <t>BREBION Ted</t>
  </si>
  <si>
    <t>BREBION Tim</t>
  </si>
  <si>
    <t>CASTA Renma</t>
  </si>
  <si>
    <t>CHERUBINI Lise</t>
  </si>
  <si>
    <t>DOZOUL Nolan</t>
  </si>
  <si>
    <t>EDMOND Lilou</t>
  </si>
  <si>
    <t>FAVRE Emma</t>
  </si>
  <si>
    <t>FRITEAU Liam</t>
  </si>
  <si>
    <t>GAUTIER Alessia</t>
  </si>
  <si>
    <t>GRANDJEAN Lucie</t>
  </si>
  <si>
    <t>JAILLET Manon</t>
  </si>
  <si>
    <t>MALAURIE Antonin</t>
  </si>
  <si>
    <t>MUNSCH Charlotte</t>
  </si>
  <si>
    <t>ROUVIERE Léa</t>
  </si>
  <si>
    <t>SECK Erwann</t>
  </si>
  <si>
    <t>TOCQUEVILLE COLIN Tyméo</t>
  </si>
  <si>
    <t>VIRETON Nilla</t>
  </si>
  <si>
    <t>VULLIET Tiphaine</t>
  </si>
  <si>
    <t>(vide)</t>
  </si>
  <si>
    <t>AUDEMA Ambroise</t>
  </si>
  <si>
    <t>BAGLIN LEON Léo</t>
  </si>
  <si>
    <t>BLANC Dimitry</t>
  </si>
  <si>
    <t>BOCHATON Jean</t>
  </si>
  <si>
    <t>CORREDOR IZQUIERDO Adriana</t>
  </si>
  <si>
    <t>DE CLERCQ GIULIA</t>
  </si>
  <si>
    <t>DE CORDIER Kylian</t>
  </si>
  <si>
    <t>DE CORDIER Léa</t>
  </si>
  <si>
    <t>DESIR Auguste</t>
  </si>
  <si>
    <t>DOZOUL Nora</t>
  </si>
  <si>
    <t>DUVAL Enora</t>
  </si>
  <si>
    <t>EL MRADMI Noham</t>
  </si>
  <si>
    <t>GREAU Gauthier</t>
  </si>
  <si>
    <t>GUILLOTEAU Justine</t>
  </si>
  <si>
    <t>LAZARETH Jules</t>
  </si>
  <si>
    <t>LE REVEREND Raphaël</t>
  </si>
  <si>
    <t>LEHMANN Liv</t>
  </si>
  <si>
    <t>MALLET Chloé</t>
  </si>
  <si>
    <t>MICHOUD Olivia</t>
  </si>
  <si>
    <t>MIRANDA KIEFFER Enzo</t>
  </si>
  <si>
    <t>MUFF Mathilde</t>
  </si>
  <si>
    <t>PERROTEAU Maëlia</t>
  </si>
  <si>
    <t>PERROTEAU Séléna</t>
  </si>
  <si>
    <t>RABU SOMERS Antonin</t>
  </si>
  <si>
    <t>RIVAL Emma</t>
  </si>
  <si>
    <t>SECK Ismaël</t>
  </si>
  <si>
    <t>TOUTA Ines</t>
  </si>
  <si>
    <t>VUILLET Louise</t>
  </si>
  <si>
    <t>Supprimer les activités inutiles</t>
  </si>
  <si>
    <t>Mettre l'ordre : Bus 11h30, Cantine, Bus Fin, TAP</t>
  </si>
  <si>
    <t>Séparation des jours en gros traits</t>
  </si>
  <si>
    <t>Cantine couleur jaune</t>
  </si>
  <si>
    <t>Impression paysage</t>
  </si>
  <si>
    <t>1 page par classe</t>
  </si>
  <si>
    <t>Activités Hebdo</t>
  </si>
  <si>
    <t>Total général</t>
  </si>
  <si>
    <t>E1-CE1-CE2 Isabella</t>
  </si>
  <si>
    <t>E2-CM2 Béatrice</t>
  </si>
  <si>
    <t>E3-CM1 Céline</t>
  </si>
  <si>
    <t>E4-CE2-CM1 Pascal</t>
  </si>
  <si>
    <t>E5-CP-CE1 Valérie</t>
  </si>
  <si>
    <t>E6-CP Géraldine</t>
  </si>
  <si>
    <t>M2-Manon Chevigny</t>
  </si>
  <si>
    <t>M3-Raphaële Ikoubel</t>
  </si>
  <si>
    <t>CHACHKINE Elie</t>
  </si>
  <si>
    <t>SADANI Ayoub</t>
  </si>
  <si>
    <t>DESPRES Nina</t>
  </si>
  <si>
    <t>PITTET Lizy</t>
  </si>
  <si>
    <t>PAYEN Clément</t>
  </si>
  <si>
    <t>BENED Chloé</t>
  </si>
  <si>
    <t>STEPHAN Lola</t>
  </si>
  <si>
    <t>VALDING Hugo</t>
  </si>
  <si>
    <t>DESPRES Oscar</t>
  </si>
  <si>
    <t>DETRAZ Matéa</t>
  </si>
  <si>
    <t>MACALOU Ndeye Ngone</t>
  </si>
  <si>
    <t>DALBERGUE Peter</t>
  </si>
  <si>
    <t>TEDETTI Charly</t>
  </si>
  <si>
    <t>MARCOS Lola</t>
  </si>
  <si>
    <t>Besoin d'une Récap Cantine</t>
  </si>
  <si>
    <t>par classe</t>
  </si>
  <si>
    <t>par jour</t>
  </si>
  <si>
    <t>sans viande sans proc</t>
  </si>
  <si>
    <t>ajout no service</t>
  </si>
  <si>
    <t>ajouter 2 lignes vides par classe pour ajouter des enfants non inscrits</t>
  </si>
  <si>
    <t>Date</t>
  </si>
  <si>
    <t>Activité</t>
  </si>
  <si>
    <t>Type de l'activité</t>
  </si>
  <si>
    <t>Nom</t>
  </si>
  <si>
    <t>Prénom</t>
  </si>
  <si>
    <t>Date de naissance</t>
  </si>
  <si>
    <t>Classe</t>
  </si>
  <si>
    <t>Inscription</t>
  </si>
  <si>
    <t>Présence</t>
  </si>
  <si>
    <t>Facturation</t>
  </si>
  <si>
    <t>Mois</t>
  </si>
  <si>
    <t>Année</t>
  </si>
  <si>
    <t>Moins de 6 ans</t>
  </si>
  <si>
    <t>GENERALE</t>
  </si>
  <si>
    <t>ABBIATECI</t>
  </si>
  <si>
    <t>Alexandre</t>
  </si>
  <si>
    <t>sept.</t>
  </si>
  <si>
    <t>oui</t>
  </si>
  <si>
    <t>Mathieu</t>
  </si>
  <si>
    <t>non</t>
  </si>
  <si>
    <t>AIMON</t>
  </si>
  <si>
    <t>Cassie</t>
  </si>
  <si>
    <t>Matthew</t>
  </si>
  <si>
    <t>ALOUANI</t>
  </si>
  <si>
    <t>Naël</t>
  </si>
  <si>
    <t>Rayan</t>
  </si>
  <si>
    <t>ALPERN</t>
  </si>
  <si>
    <t>David</t>
  </si>
  <si>
    <t>BABIN</t>
  </si>
  <si>
    <t>Timéo</t>
  </si>
  <si>
    <t>BEN ROMDANE</t>
  </si>
  <si>
    <t>Hilal</t>
  </si>
  <si>
    <t>Younès</t>
  </si>
  <si>
    <t>BONNEVIE</t>
  </si>
  <si>
    <t>Anthony</t>
  </si>
  <si>
    <t>BOUILLEZ</t>
  </si>
  <si>
    <t>Elise</t>
  </si>
  <si>
    <t>BURGAUD</t>
  </si>
  <si>
    <t>CETTOUR MEUNIER</t>
  </si>
  <si>
    <t>Emma</t>
  </si>
  <si>
    <t>Margot</t>
  </si>
  <si>
    <t>COLLOMB</t>
  </si>
  <si>
    <t>Clémentine</t>
  </si>
  <si>
    <t>DALBERGUE</t>
  </si>
  <si>
    <t>Peter</t>
  </si>
  <si>
    <t>DELLENBACH</t>
  </si>
  <si>
    <t>Milla</t>
  </si>
  <si>
    <t>DESIR</t>
  </si>
  <si>
    <t>Honoré</t>
  </si>
  <si>
    <t>Odette</t>
  </si>
  <si>
    <t>DEVIGNY</t>
  </si>
  <si>
    <t>Lyséa</t>
  </si>
  <si>
    <t>Ryan</t>
  </si>
  <si>
    <t>DOUCET</t>
  </si>
  <si>
    <t>Arsène</t>
  </si>
  <si>
    <t>Edgar</t>
  </si>
  <si>
    <t>Liam</t>
  </si>
  <si>
    <t>DULARY</t>
  </si>
  <si>
    <t>Noa</t>
  </si>
  <si>
    <t>DUVAL</t>
  </si>
  <si>
    <t>Matys</t>
  </si>
  <si>
    <t>DUVAL MICHOUD</t>
  </si>
  <si>
    <t>Jade</t>
  </si>
  <si>
    <t>EL MRADMI</t>
  </si>
  <si>
    <t>Marwane</t>
  </si>
  <si>
    <t>EVENO</t>
  </si>
  <si>
    <t>Manel</t>
  </si>
  <si>
    <t>FRITEAU</t>
  </si>
  <si>
    <t>GAYAT</t>
  </si>
  <si>
    <t>Louis</t>
  </si>
  <si>
    <t>HELLI</t>
  </si>
  <si>
    <t>Indy</t>
  </si>
  <si>
    <t>HENRY</t>
  </si>
  <si>
    <t>Ethan</t>
  </si>
  <si>
    <t>KOSUMI</t>
  </si>
  <si>
    <t>Audrina</t>
  </si>
  <si>
    <t>MANICHE</t>
  </si>
  <si>
    <t>Soryan</t>
  </si>
  <si>
    <t>MICHOUD</t>
  </si>
  <si>
    <t>Arnaud</t>
  </si>
  <si>
    <t>MONNET</t>
  </si>
  <si>
    <t>Fanny</t>
  </si>
  <si>
    <t>Nina</t>
  </si>
  <si>
    <t>MONTES</t>
  </si>
  <si>
    <t>Mattéo</t>
  </si>
  <si>
    <t>MUNSCH</t>
  </si>
  <si>
    <t>Charlotte</t>
  </si>
  <si>
    <t>PERROT BLENNER</t>
  </si>
  <si>
    <t>Alice</t>
  </si>
  <si>
    <t>PITTET</t>
  </si>
  <si>
    <t>Lilou</t>
  </si>
  <si>
    <t>Lizy</t>
  </si>
  <si>
    <t>PONTICELLI</t>
  </si>
  <si>
    <t>Axel</t>
  </si>
  <si>
    <t>ROUVIERE</t>
  </si>
  <si>
    <t>SECK</t>
  </si>
  <si>
    <t>Erwann</t>
  </si>
  <si>
    <t>Norah</t>
  </si>
  <si>
    <t>TOUTA</t>
  </si>
  <si>
    <t>Samir</t>
  </si>
  <si>
    <t>VESIN</t>
  </si>
  <si>
    <t>Gloria</t>
  </si>
  <si>
    <t>VIRETON</t>
  </si>
  <si>
    <t>Diego</t>
  </si>
  <si>
    <t>Nilla</t>
  </si>
  <si>
    <t>WAMBST</t>
  </si>
  <si>
    <t>Johanne</t>
  </si>
  <si>
    <t>Léo-Paul</t>
  </si>
  <si>
    <t>YAKER</t>
  </si>
  <si>
    <t>Maksen</t>
  </si>
  <si>
    <t>Nora</t>
  </si>
  <si>
    <t>Auguste</t>
  </si>
  <si>
    <t>Enora</t>
  </si>
  <si>
    <t>Olivia</t>
  </si>
  <si>
    <t>Ismaël</t>
  </si>
  <si>
    <t>Ines</t>
  </si>
  <si>
    <t>TERRENI</t>
  </si>
  <si>
    <t>Flavia</t>
  </si>
  <si>
    <t>LEHMANN</t>
  </si>
  <si>
    <t>Liv</t>
  </si>
  <si>
    <t>Abel</t>
  </si>
  <si>
    <t>CORREDOR IZQUIERDO</t>
  </si>
  <si>
    <t>Adriana</t>
  </si>
  <si>
    <t>Noham</t>
  </si>
  <si>
    <t>DE CORDIER</t>
  </si>
  <si>
    <t>Léa</t>
  </si>
  <si>
    <t>Kylian</t>
  </si>
  <si>
    <t>JACQUIER-QUERO</t>
  </si>
  <si>
    <t>Eleonore</t>
  </si>
  <si>
    <t>BELLORINI</t>
  </si>
  <si>
    <t>Raphaëlle</t>
  </si>
  <si>
    <t>ELLENRIEDER</t>
  </si>
  <si>
    <t>Célian</t>
  </si>
  <si>
    <t>LAMBRECHT</t>
  </si>
  <si>
    <t>RABU SOMERS</t>
  </si>
  <si>
    <t>Antonin</t>
  </si>
  <si>
    <t>DESCLAUX</t>
  </si>
  <si>
    <t>Charly</t>
  </si>
  <si>
    <t>IKOUBEL</t>
  </si>
  <si>
    <t>Jeanne</t>
  </si>
  <si>
    <t>Maxence</t>
  </si>
  <si>
    <t>STEPHAN</t>
  </si>
  <si>
    <t>Lola</t>
  </si>
  <si>
    <t>BUISSON</t>
  </si>
  <si>
    <t>Sarah</t>
  </si>
  <si>
    <t>CHRAMDHI</t>
  </si>
  <si>
    <t>Owen</t>
  </si>
  <si>
    <t>GUEIT RANALDI</t>
  </si>
  <si>
    <t>Valentine</t>
  </si>
  <si>
    <t>CANTINE</t>
  </si>
  <si>
    <t>BARNABE</t>
  </si>
  <si>
    <t>Hugo</t>
  </si>
  <si>
    <t>BAUNOV</t>
  </si>
  <si>
    <t>Artem</t>
  </si>
  <si>
    <t>BELMOND CHOLLET</t>
  </si>
  <si>
    <t>Yûna</t>
  </si>
  <si>
    <t>BENOIST FAYE</t>
  </si>
  <si>
    <t>BLAIN</t>
  </si>
  <si>
    <t>Eléonore</t>
  </si>
  <si>
    <t>Rebecca</t>
  </si>
  <si>
    <t>BLANC</t>
  </si>
  <si>
    <t>BOCHATON</t>
  </si>
  <si>
    <t>Lina</t>
  </si>
  <si>
    <t>BRAHMI</t>
  </si>
  <si>
    <t>Ilan</t>
  </si>
  <si>
    <t>BREBION</t>
  </si>
  <si>
    <t>Ted</t>
  </si>
  <si>
    <t>Tim</t>
  </si>
  <si>
    <t>BURBAN</t>
  </si>
  <si>
    <t>Alix</t>
  </si>
  <si>
    <t>Telma</t>
  </si>
  <si>
    <t>BURNAT</t>
  </si>
  <si>
    <t>Nico</t>
  </si>
  <si>
    <t>BUYSSENS</t>
  </si>
  <si>
    <t>Lou</t>
  </si>
  <si>
    <t>CHACHKINE</t>
  </si>
  <si>
    <t>Elie</t>
  </si>
  <si>
    <t>CHAMPETIER ENJOLRAS</t>
  </si>
  <si>
    <t>Priscille</t>
  </si>
  <si>
    <t>CHERUBINI</t>
  </si>
  <si>
    <t>Baptiste</t>
  </si>
  <si>
    <t>Lise</t>
  </si>
  <si>
    <t>Natan</t>
  </si>
  <si>
    <t>CONIGLIARO</t>
  </si>
  <si>
    <t>Natéo</t>
  </si>
  <si>
    <t>COSTINHA</t>
  </si>
  <si>
    <t>Matéo</t>
  </si>
  <si>
    <t>COUPRIE VILLADANGOS</t>
  </si>
  <si>
    <t>Malena</t>
  </si>
  <si>
    <t>CRETON</t>
  </si>
  <si>
    <t>Célya</t>
  </si>
  <si>
    <t>DEBERT</t>
  </si>
  <si>
    <t>Léo</t>
  </si>
  <si>
    <t>DELPLANQUE</t>
  </si>
  <si>
    <t>Jules</t>
  </si>
  <si>
    <t>DETRAZ</t>
  </si>
  <si>
    <t>Matéa</t>
  </si>
  <si>
    <t>DOZOUL</t>
  </si>
  <si>
    <t>Nolan</t>
  </si>
  <si>
    <t>EDMOND</t>
  </si>
  <si>
    <t>Quentin</t>
  </si>
  <si>
    <t>FERACO</t>
  </si>
  <si>
    <t>Sasha</t>
  </si>
  <si>
    <t>FRANCESCHINI-SAINTON</t>
  </si>
  <si>
    <t>Paul</t>
  </si>
  <si>
    <t>FRERY</t>
  </si>
  <si>
    <t>Mika</t>
  </si>
  <si>
    <t>GAUTIER</t>
  </si>
  <si>
    <t>Alessia</t>
  </si>
  <si>
    <t>GENOIS</t>
  </si>
  <si>
    <t>Pauline</t>
  </si>
  <si>
    <t>GERUSZ</t>
  </si>
  <si>
    <t>Tristan</t>
  </si>
  <si>
    <t>GILLET</t>
  </si>
  <si>
    <t>Naëly</t>
  </si>
  <si>
    <t>GRANJUX</t>
  </si>
  <si>
    <t>Kenza</t>
  </si>
  <si>
    <t>Timeo</t>
  </si>
  <si>
    <t>HAMIMID</t>
  </si>
  <si>
    <t>Soan</t>
  </si>
  <si>
    <t>HERMET</t>
  </si>
  <si>
    <t>Laurianne</t>
  </si>
  <si>
    <t>JELASSI</t>
  </si>
  <si>
    <t>LACROIX</t>
  </si>
  <si>
    <t>Dylan</t>
  </si>
  <si>
    <t>LE REVEREND</t>
  </si>
  <si>
    <t>Grégoire</t>
  </si>
  <si>
    <t>Hector</t>
  </si>
  <si>
    <t>LEFRANCOIS</t>
  </si>
  <si>
    <t>Soren</t>
  </si>
  <si>
    <t>LEONARDUZZI</t>
  </si>
  <si>
    <t>LIAUDET</t>
  </si>
  <si>
    <t>Chloé</t>
  </si>
  <si>
    <t>Elisa</t>
  </si>
  <si>
    <t>MALAURIE</t>
  </si>
  <si>
    <t>MARTIN</t>
  </si>
  <si>
    <t>Gautier</t>
  </si>
  <si>
    <t>MORIN</t>
  </si>
  <si>
    <t>Anais</t>
  </si>
  <si>
    <t>MUFF</t>
  </si>
  <si>
    <t>OLIVERA</t>
  </si>
  <si>
    <t>PASTRELLO</t>
  </si>
  <si>
    <t>Enzo</t>
  </si>
  <si>
    <t>Téo</t>
  </si>
  <si>
    <t>PAYEN</t>
  </si>
  <si>
    <t>Romain</t>
  </si>
  <si>
    <t>PETREL</t>
  </si>
  <si>
    <t>Joé</t>
  </si>
  <si>
    <t>PETROCELLI</t>
  </si>
  <si>
    <t>Loann</t>
  </si>
  <si>
    <t>PORTO</t>
  </si>
  <si>
    <t>Eloïse</t>
  </si>
  <si>
    <t>Maëlys</t>
  </si>
  <si>
    <t>QUIQUEREZ</t>
  </si>
  <si>
    <t>RENARD</t>
  </si>
  <si>
    <t>Agathe</t>
  </si>
  <si>
    <t>SADANI</t>
  </si>
  <si>
    <t>Ayoub</t>
  </si>
  <si>
    <t>Haïssa</t>
  </si>
  <si>
    <t>SALVIGNOL</t>
  </si>
  <si>
    <t>Léni</t>
  </si>
  <si>
    <t>SMAJLI</t>
  </si>
  <si>
    <t>Mélia</t>
  </si>
  <si>
    <t>TEDETTI</t>
  </si>
  <si>
    <t>Victor</t>
  </si>
  <si>
    <t>TINANT</t>
  </si>
  <si>
    <t>Mathys</t>
  </si>
  <si>
    <t>TISSERAND</t>
  </si>
  <si>
    <t>Sacha</t>
  </si>
  <si>
    <t>TOCQUEVILLE COLIN</t>
  </si>
  <si>
    <t>Tyméo</t>
  </si>
  <si>
    <t>TRICOLI</t>
  </si>
  <si>
    <t>Clément</t>
  </si>
  <si>
    <t>VALDING</t>
  </si>
  <si>
    <t>VULLIET</t>
  </si>
  <si>
    <t>Léna</t>
  </si>
  <si>
    <t>Rosy</t>
  </si>
  <si>
    <t>Tiphaine</t>
  </si>
  <si>
    <t>CAISSO-RUIZ</t>
  </si>
  <si>
    <t>Estéban</t>
  </si>
  <si>
    <t>AUDEMA</t>
  </si>
  <si>
    <t>Ambroise</t>
  </si>
  <si>
    <t>BAGLIN LEON</t>
  </si>
  <si>
    <t>GREAU</t>
  </si>
  <si>
    <t>Gauthier</t>
  </si>
  <si>
    <t>LAZARETH</t>
  </si>
  <si>
    <t>MALLET</t>
  </si>
  <si>
    <t>PERROTEAU</t>
  </si>
  <si>
    <t>Séléna</t>
  </si>
  <si>
    <t>Maëlia</t>
  </si>
  <si>
    <t>MACALOU</t>
  </si>
  <si>
    <t>Ndeye Ngone</t>
  </si>
  <si>
    <t>Jean</t>
  </si>
  <si>
    <t>Dimitry</t>
  </si>
  <si>
    <t>Mathilde</t>
  </si>
  <si>
    <t>DE CLERCQ</t>
  </si>
  <si>
    <t>GIULIA</t>
  </si>
  <si>
    <t>DESPRES</t>
  </si>
  <si>
    <t>Oscar</t>
  </si>
  <si>
    <t>DUDOIT</t>
  </si>
  <si>
    <t>Antoine</t>
  </si>
  <si>
    <t>VUILLET</t>
  </si>
  <si>
    <t>Louise</t>
  </si>
  <si>
    <t>Raphaël</t>
  </si>
  <si>
    <t>MIRANDA KIEFFER</t>
  </si>
  <si>
    <t>BENED</t>
  </si>
  <si>
    <t>MARCOS</t>
  </si>
  <si>
    <t>MELIANI</t>
  </si>
  <si>
    <t>Rayan Ayoub</t>
  </si>
  <si>
    <t>MOUNDJI</t>
  </si>
  <si>
    <t>Keziah</t>
  </si>
  <si>
    <t>CELLARD</t>
  </si>
  <si>
    <t>Léonie</t>
  </si>
  <si>
    <t>CHATELAIN</t>
  </si>
  <si>
    <t>Terry</t>
  </si>
  <si>
    <t>FAVRE</t>
  </si>
  <si>
    <t>JACQUIN</t>
  </si>
  <si>
    <t>Zoé</t>
  </si>
  <si>
    <t>LAMERE</t>
  </si>
  <si>
    <t>Thomas</t>
  </si>
  <si>
    <t>LEMAITRE</t>
  </si>
  <si>
    <t>MALPERTUIS</t>
  </si>
  <si>
    <t>Maëva</t>
  </si>
  <si>
    <t>MORINO</t>
  </si>
  <si>
    <t>Kalie</t>
  </si>
  <si>
    <t>POULET</t>
  </si>
  <si>
    <t>Maël</t>
  </si>
  <si>
    <t>RIVAL</t>
  </si>
  <si>
    <t>TAHA</t>
  </si>
  <si>
    <t>URBINO</t>
  </si>
  <si>
    <t>GUILLOTEAU</t>
  </si>
  <si>
    <t>Mila</t>
  </si>
  <si>
    <t>Justine</t>
  </si>
  <si>
    <t>ANDRÉ</t>
  </si>
  <si>
    <t>Clara</t>
  </si>
  <si>
    <t>BES</t>
  </si>
  <si>
    <t>Luana</t>
  </si>
  <si>
    <t>CASTA</t>
  </si>
  <si>
    <t>Renma</t>
  </si>
  <si>
    <t>DEPIERRE</t>
  </si>
  <si>
    <t>JAILLET</t>
  </si>
  <si>
    <t>Manon</t>
  </si>
  <si>
    <t>MATHIEU</t>
  </si>
  <si>
    <t>Annabelle</t>
  </si>
  <si>
    <t>Félicien</t>
  </si>
  <si>
    <t>MORITZ</t>
  </si>
  <si>
    <t>Marie</t>
  </si>
  <si>
    <t>PERCONTI</t>
  </si>
  <si>
    <t>Rosie</t>
  </si>
  <si>
    <t>SONNIER</t>
  </si>
  <si>
    <t>Lizéa</t>
  </si>
  <si>
    <t>Loris</t>
  </si>
  <si>
    <t>MARIE</t>
  </si>
  <si>
    <t>Léorio</t>
  </si>
  <si>
    <t>RAVAILLE</t>
  </si>
  <si>
    <t>Basile</t>
  </si>
  <si>
    <t>GRANDJEAN</t>
  </si>
  <si>
    <t>Lucie</t>
  </si>
  <si>
    <t>NomPrénom</t>
  </si>
  <si>
    <t>AIMON Matthew</t>
  </si>
  <si>
    <t>BARNABE Hugo</t>
  </si>
  <si>
    <t>BEN ROMDANE Younès</t>
  </si>
  <si>
    <t>BLAIN Eléonore</t>
  </si>
  <si>
    <t>BLANC Anthony</t>
  </si>
  <si>
    <t>BOCHATON Lina</t>
  </si>
  <si>
    <t>BONNEVIE Anthony</t>
  </si>
  <si>
    <t>BUISSON Sarah</t>
  </si>
  <si>
    <t>BURBAN Alix</t>
  </si>
  <si>
    <t>BURBAN Telma</t>
  </si>
  <si>
    <t>BURGAUD Timéo</t>
  </si>
  <si>
    <t>BUYSSENS Alice</t>
  </si>
  <si>
    <t>BUYSSENS Lou</t>
  </si>
  <si>
    <t>CAISSO-RUIZ Estéban</t>
  </si>
  <si>
    <t>CETTOUR MEUNIER Emma</t>
  </si>
  <si>
    <t>CHERUBINI Natan</t>
  </si>
  <si>
    <t>CONIGLIARO Natéo</t>
  </si>
  <si>
    <t>COUPRIE VILLADANGOS Malena</t>
  </si>
  <si>
    <t>DEBERT Léo</t>
  </si>
  <si>
    <t>DELLENBACH Milla</t>
  </si>
  <si>
    <t>DESIR Honoré</t>
  </si>
  <si>
    <t>DESIR Odette</t>
  </si>
  <si>
    <t>DEVIGNY Lyséa</t>
  </si>
  <si>
    <t>DOUCET Edgar</t>
  </si>
  <si>
    <t>DUDOIT Antoine</t>
  </si>
  <si>
    <t>DULARY Noa</t>
  </si>
  <si>
    <t>EDMOND Quentin</t>
  </si>
  <si>
    <t>FERACO Sasha</t>
  </si>
  <si>
    <t>FRANCESCHINI-SAINTON Paul</t>
  </si>
  <si>
    <t>FRERY Mika</t>
  </si>
  <si>
    <t>GENOIS Pauline</t>
  </si>
  <si>
    <t>GERUSZ Tristan</t>
  </si>
  <si>
    <t>GRANJUX Kenza</t>
  </si>
  <si>
    <t>GUILLOTEAU Mila</t>
  </si>
  <si>
    <t>HENRY Ethan</t>
  </si>
  <si>
    <t>HERMET Baptiste</t>
  </si>
  <si>
    <t>JACQUIER-QUERO Eleonore</t>
  </si>
  <si>
    <t>LAMBRECHT Jade</t>
  </si>
  <si>
    <t>LAZARETH Hugo</t>
  </si>
  <si>
    <t>LE REVEREND Grégoire</t>
  </si>
  <si>
    <t>LEHMANN Abel</t>
  </si>
  <si>
    <t>LEMAITRE Raphaël</t>
  </si>
  <si>
    <t>LEONARDUZZI Lina</t>
  </si>
  <si>
    <t>LIAUDET Elisa</t>
  </si>
  <si>
    <t>MALLET Ethan</t>
  </si>
  <si>
    <t>MALLET Léa</t>
  </si>
  <si>
    <t>MALPERTUIS Maëva</t>
  </si>
  <si>
    <t>MANICHE Soryan</t>
  </si>
  <si>
    <t>MARTIN Gautier</t>
  </si>
  <si>
    <t>MELIANI Rayan Ayoub</t>
  </si>
  <si>
    <t>MONNET Nina</t>
  </si>
  <si>
    <t>MORIN Anais</t>
  </si>
  <si>
    <t>MOUNDJI Keziah</t>
  </si>
  <si>
    <t>PASTRELLO Téo</t>
  </si>
  <si>
    <t>PERCONTI Lou</t>
  </si>
  <si>
    <t>PITTET Lilou</t>
  </si>
  <si>
    <t>POULET Jean</t>
  </si>
  <si>
    <t>SADANI Haïssa</t>
  </si>
  <si>
    <t>SECK Norah</t>
  </si>
  <si>
    <t>SONNIER Loris</t>
  </si>
  <si>
    <t>TAHA Jade</t>
  </si>
  <si>
    <t>TERRENI Flavia</t>
  </si>
  <si>
    <t>TINANT Mathys</t>
  </si>
  <si>
    <t>TISSERAND Sacha</t>
  </si>
  <si>
    <t>TOUTA Samir</t>
  </si>
  <si>
    <t>TRICOLI Clément</t>
  </si>
  <si>
    <t>URBINO Enzo</t>
  </si>
  <si>
    <t>Menu</t>
  </si>
  <si>
    <t>Niveau</t>
  </si>
  <si>
    <t>Allergies</t>
  </si>
  <si>
    <t>Traitement médical</t>
  </si>
  <si>
    <t>Note</t>
  </si>
  <si>
    <t>Standard</t>
  </si>
  <si>
    <t>GS</t>
  </si>
  <si>
    <t/>
  </si>
  <si>
    <t>CE1</t>
  </si>
  <si>
    <t>CM2</t>
  </si>
  <si>
    <t>Sans porc</t>
  </si>
  <si>
    <t>CE2</t>
  </si>
  <si>
    <t>MS</t>
  </si>
  <si>
    <t>Frêne et bouleau poils de chat</t>
  </si>
  <si>
    <t>AZOUGARH</t>
  </si>
  <si>
    <t>Younes</t>
  </si>
  <si>
    <t>CP</t>
  </si>
  <si>
    <t>BEAUGHEON</t>
  </si>
  <si>
    <t>Esteban</t>
  </si>
  <si>
    <t>BEKA</t>
  </si>
  <si>
    <t>CM1</t>
  </si>
  <si>
    <t>allergie aux antibiotiques</t>
  </si>
  <si>
    <t>Sans viande</t>
  </si>
  <si>
    <t>PS</t>
  </si>
  <si>
    <t>BUTTAY</t>
  </si>
  <si>
    <t>Taïs</t>
  </si>
  <si>
    <t>Tinaël</t>
  </si>
  <si>
    <t>Enfant à rattacher aux 2 dossiers CAISSO-RUIZ-M et CAISSO-RUIZ-P</t>
  </si>
  <si>
    <t>CARRÉ</t>
  </si>
  <si>
    <t>Loïs</t>
  </si>
  <si>
    <t>CLERGET</t>
  </si>
  <si>
    <t>Elia</t>
  </si>
  <si>
    <t>DAAB</t>
  </si>
  <si>
    <t>DELATRECHE</t>
  </si>
  <si>
    <t>Miley</t>
  </si>
  <si>
    <t>Roxy</t>
  </si>
  <si>
    <t>Blanc d'oeuf</t>
  </si>
  <si>
    <t>arachide,noix ,noix de cajou,</t>
  </si>
  <si>
    <t>eviter les fromages</t>
  </si>
  <si>
    <t>DUBOIS</t>
  </si>
  <si>
    <t>FORNARA COMBET</t>
  </si>
  <si>
    <t>Nino</t>
  </si>
  <si>
    <t>Fraise</t>
  </si>
  <si>
    <t>GLADYSHEVA</t>
  </si>
  <si>
    <t>Alexandra</t>
  </si>
  <si>
    <t>GRANGETAS</t>
  </si>
  <si>
    <t>Louna</t>
  </si>
  <si>
    <t>GRILLET-PAYSAN</t>
  </si>
  <si>
    <t>Titouan</t>
  </si>
  <si>
    <t>GUYOT-SELVETTI</t>
  </si>
  <si>
    <t>Lily</t>
  </si>
  <si>
    <t>JACQUIER</t>
  </si>
  <si>
    <t>Yann</t>
  </si>
  <si>
    <t>Lucas</t>
  </si>
  <si>
    <t>LACOURPAILLE</t>
  </si>
  <si>
    <t>Faustine</t>
  </si>
  <si>
    <t>Mélinda</t>
  </si>
  <si>
    <t>LAURAIN-BRUHAT</t>
  </si>
  <si>
    <t>LE BOURGEOIS</t>
  </si>
  <si>
    <t>Oyan</t>
  </si>
  <si>
    <t>intolérence au lactose, protéi</t>
  </si>
  <si>
    <t>Sans choux, carotte, petit poi</t>
  </si>
  <si>
    <t>MICHEL</t>
  </si>
  <si>
    <t>Nohlan</t>
  </si>
  <si>
    <t>MORAND</t>
  </si>
  <si>
    <t>Maëlann</t>
  </si>
  <si>
    <t>PACCOT-BATAILLARD</t>
  </si>
  <si>
    <t>Océane</t>
  </si>
  <si>
    <t>PECRON</t>
  </si>
  <si>
    <t>Loïc</t>
  </si>
  <si>
    <t>acariens</t>
  </si>
  <si>
    <t>mangue celeri epinard</t>
  </si>
  <si>
    <t>ROSSET-PEREIRA</t>
  </si>
  <si>
    <t>Maïwenn</t>
  </si>
  <si>
    <t>RUFFIER</t>
  </si>
  <si>
    <t>Lana</t>
  </si>
  <si>
    <t>rhume des foins, asthme</t>
  </si>
  <si>
    <t>allergie aux noix</t>
  </si>
  <si>
    <t>SIROUET</t>
  </si>
  <si>
    <t>Mérédith</t>
  </si>
  <si>
    <t>Ananas et noix (aphtes)</t>
  </si>
  <si>
    <t>chat frêne graminés pollen</t>
  </si>
  <si>
    <t>LECOUTRE</t>
  </si>
  <si>
    <t>Luka</t>
  </si>
  <si>
    <t>BAKAJIKA</t>
  </si>
  <si>
    <t>Rayan Elikya</t>
  </si>
  <si>
    <t>CHKIRI</t>
  </si>
  <si>
    <t>Yliès</t>
  </si>
  <si>
    <t>Total élémentaire</t>
  </si>
  <si>
    <t>Total maternelle</t>
  </si>
  <si>
    <t>Service</t>
  </si>
  <si>
    <t>Total</t>
  </si>
  <si>
    <t xml:space="preserve">Nom &amp;Prénom </t>
  </si>
  <si>
    <t>No arrêt</t>
  </si>
  <si>
    <t>Nom arrêt</t>
  </si>
  <si>
    <t>MORINO Kallie</t>
  </si>
  <si>
    <t>CHKIRI Yliès</t>
  </si>
  <si>
    <t>Services Techniques</t>
  </si>
  <si>
    <t>Chemin de Gravannes (Mi Tiesa)</t>
  </si>
  <si>
    <t>Grande Rive (Crémaillère)</t>
  </si>
  <si>
    <t>Gallia</t>
  </si>
  <si>
    <t>Parc de l'Abbaye - Buisson</t>
  </si>
  <si>
    <t>Chemin des Houches (Impasse)</t>
  </si>
  <si>
    <t>Avenue Forchex</t>
  </si>
  <si>
    <t>Avenue du Léman (cimetière)</t>
  </si>
  <si>
    <t>Mairie</t>
  </si>
  <si>
    <t>Chemin de Gravannes (parking)</t>
  </si>
  <si>
    <t>Grande Rive (Av maraiche)</t>
  </si>
  <si>
    <t>Salle Animation, place de l'église</t>
  </si>
  <si>
    <t>Chemin des Moulins</t>
  </si>
  <si>
    <t>Parc de l'Abbaye - Containers</t>
  </si>
  <si>
    <t>centrer les chiffres</t>
  </si>
  <si>
    <t>Date = jour semaine</t>
  </si>
  <si>
    <t>retirer les 0</t>
  </si>
  <si>
    <t>Par classse</t>
  </si>
  <si>
    <t>Liste des enfants</t>
  </si>
  <si>
    <t>Fiche Bus pour ATSEM et Lucia</t>
  </si>
  <si>
    <t>Service 1</t>
  </si>
  <si>
    <t>Service 2</t>
  </si>
  <si>
    <t>No arrêt 2</t>
  </si>
  <si>
    <t>Nom arrêt 2</t>
  </si>
  <si>
    <t>Liste des Arrêts officiels (sept 2017)</t>
  </si>
  <si>
    <t>Ecole</t>
  </si>
  <si>
    <t>Par tournée et arrêt en séquence</t>
  </si>
  <si>
    <t>Ce fichier Excel avec ses Macros permet de générer les feuilles suivantes :</t>
  </si>
  <si>
    <t>Feuilles hebdo avec liste des inscrits par classe, avec Cantine, Bus retour école, TAP</t>
  </si>
  <si>
    <t>Feuilles récap des Menus par classes, avec la répartition : Sans porc, Sans viande, Standard</t>
  </si>
  <si>
    <t>Feuilles des inscrits au Bus pour les trajets aller à l'école</t>
  </si>
  <si>
    <t>Pour que ceci fonctionne, il faut :</t>
  </si>
  <si>
    <t>Dans eTicket, extraire les données d'inscription pour 1 semaine depuis la partie Planning. Le fichier doit s'appeler "statsxxxxxxx" avec la date du jour de l'extraction</t>
  </si>
  <si>
    <t>Ouvrir ce fichier</t>
  </si>
  <si>
    <t>Copier tout l'onglet "planning" dans l'onglet "Planning Init" dans ce fichier</t>
  </si>
  <si>
    <t>avec Nom Prénom, Classe, Niveau</t>
  </si>
  <si>
    <t>Arrêt bus</t>
  </si>
  <si>
    <t>8h30 T1</t>
  </si>
  <si>
    <t>8h30 T2</t>
  </si>
  <si>
    <t>11h30</t>
  </si>
  <si>
    <t>13h30</t>
  </si>
  <si>
    <t>16h30 T1</t>
  </si>
  <si>
    <t>16h30 T2</t>
  </si>
  <si>
    <t>Av de la Creusaz (croist Rte Gde Rive)</t>
  </si>
  <si>
    <t>arrêts 13, 14, 15 ajoutés en juillet 2017</t>
  </si>
  <si>
    <t>Activité eTicket</t>
  </si>
  <si>
    <t>Bus 16h30</t>
  </si>
  <si>
    <t>No arret</t>
  </si>
  <si>
    <t>Réf tournée</t>
  </si>
  <si>
    <t>Indice dans la matrice de recherche</t>
  </si>
  <si>
    <t>T081-03</t>
  </si>
  <si>
    <t>T081-04</t>
  </si>
  <si>
    <t>T081-05</t>
  </si>
  <si>
    <t>T081-06</t>
  </si>
  <si>
    <t>T081-07</t>
  </si>
  <si>
    <t>T081-02</t>
  </si>
  <si>
    <t>T081-01</t>
  </si>
  <si>
    <t>T082-12</t>
  </si>
  <si>
    <t>T082-10</t>
  </si>
  <si>
    <t>T082-11</t>
  </si>
  <si>
    <t>T082-13</t>
  </si>
  <si>
    <t>T082-14</t>
  </si>
  <si>
    <t>T082-15</t>
  </si>
  <si>
    <t>T082-18</t>
  </si>
  <si>
    <t>T082-16</t>
  </si>
  <si>
    <t>T082-17</t>
  </si>
  <si>
    <t>T111-14</t>
  </si>
  <si>
    <t>T111-11</t>
  </si>
  <si>
    <t>T111-12</t>
  </si>
  <si>
    <t>T111-10</t>
  </si>
  <si>
    <t>T111-07</t>
  </si>
  <si>
    <t>T111-05</t>
  </si>
  <si>
    <t>T111-06</t>
  </si>
  <si>
    <t>T111-09</t>
  </si>
  <si>
    <t>T111-08</t>
  </si>
  <si>
    <t>T111-01</t>
  </si>
  <si>
    <t>T111-04</t>
  </si>
  <si>
    <t>T111-13</t>
  </si>
  <si>
    <t>T111-02</t>
  </si>
  <si>
    <t>T111-03</t>
  </si>
  <si>
    <t>T111-15</t>
  </si>
  <si>
    <t>T131-03</t>
  </si>
  <si>
    <t>T131-04</t>
  </si>
  <si>
    <t>T131-05</t>
  </si>
  <si>
    <t>T131-06</t>
  </si>
  <si>
    <t>T131-07</t>
  </si>
  <si>
    <t>T131-09</t>
  </si>
  <si>
    <t>T131-08</t>
  </si>
  <si>
    <t>T131-10</t>
  </si>
  <si>
    <t>T131-11</t>
  </si>
  <si>
    <t>T131-12</t>
  </si>
  <si>
    <t>T131-15</t>
  </si>
  <si>
    <t>T131-02</t>
  </si>
  <si>
    <t>T131-13</t>
  </si>
  <si>
    <t>T131-14</t>
  </si>
  <si>
    <t>T131-01</t>
  </si>
  <si>
    <t>T161-07</t>
  </si>
  <si>
    <t>T161-05</t>
  </si>
  <si>
    <t>T161-06</t>
  </si>
  <si>
    <t>T161-01</t>
  </si>
  <si>
    <t>T161-04</t>
  </si>
  <si>
    <t>T161-02</t>
  </si>
  <si>
    <t>T161-03</t>
  </si>
  <si>
    <t>T162-17</t>
  </si>
  <si>
    <t>T162-16</t>
  </si>
  <si>
    <t>T162-13</t>
  </si>
  <si>
    <t>T162-14</t>
  </si>
  <si>
    <t>T162-12</t>
  </si>
  <si>
    <t>T162-11</t>
  </si>
  <si>
    <t>T162-10</t>
  </si>
  <si>
    <t>T162-15</t>
  </si>
  <si>
    <t>No tournée</t>
  </si>
  <si>
    <t>T111</t>
  </si>
  <si>
    <t>T161</t>
  </si>
  <si>
    <t>T162</t>
  </si>
  <si>
    <t>BAKAJIKA Rayan Elikya</t>
  </si>
  <si>
    <t>Contrôler !!!</t>
  </si>
  <si>
    <t>DUBOIS LOUKIL Liam</t>
  </si>
  <si>
    <t>BOUZIN</t>
  </si>
  <si>
    <t>Shanis</t>
  </si>
  <si>
    <t>BRUGGER</t>
  </si>
  <si>
    <t>Mia</t>
  </si>
  <si>
    <t>COGNOT</t>
  </si>
  <si>
    <t>DUBOIS LOUKIL</t>
  </si>
  <si>
    <t>GRIMAUX</t>
  </si>
  <si>
    <t>Pierre</t>
  </si>
  <si>
    <t>LAGANDRE</t>
  </si>
  <si>
    <t>Samy</t>
  </si>
  <si>
    <t>RIZZI</t>
  </si>
  <si>
    <t>TEAV CORBANESE</t>
  </si>
  <si>
    <t>VUARGNOZ</t>
  </si>
  <si>
    <t>Véronique</t>
  </si>
  <si>
    <t>DAAB Noham</t>
  </si>
  <si>
    <t>Z9-Autres</t>
  </si>
  <si>
    <t>(Plusieurs éléments)</t>
  </si>
  <si>
    <t>Installer la liste des Enfants dans l'onglet "Données Enfants". Pour cela, extraire dans eTicket via Téléchargements Excel dans Dossier/Enfants</t>
  </si>
  <si>
    <t xml:space="preserve">Copier les colonnes dans l'onglet "Données Enfants" en 2 fois </t>
  </si>
  <si>
    <t>Raphaële</t>
  </si>
  <si>
    <t>Dorine</t>
  </si>
  <si>
    <t>CHEVIGNY</t>
  </si>
  <si>
    <t>LAMOURETTE</t>
  </si>
  <si>
    <t>Michèle</t>
  </si>
  <si>
    <t>VERGORI</t>
  </si>
  <si>
    <t>Céline</t>
  </si>
  <si>
    <t>Géraldine</t>
  </si>
  <si>
    <t>HARDIVILLE</t>
  </si>
  <si>
    <t>Pascal</t>
  </si>
  <si>
    <t>BOURDENET</t>
  </si>
  <si>
    <t>Béatrice</t>
  </si>
  <si>
    <t>Autre</t>
  </si>
  <si>
    <t>Supprimer 1 des 2 enfants en garde partagéé car doublon</t>
  </si>
  <si>
    <t>Ensuite il suffit de lancer les macros via les boutons proposés dans l'onglet Pilotage</t>
  </si>
  <si>
    <t>Voici les Macros à lancer pour préparer les feuilles destinées au Périscolaire :</t>
  </si>
  <si>
    <t xml:space="preserve">Journal d'exécution : </t>
  </si>
  <si>
    <t>MORINO Kalie</t>
  </si>
  <si>
    <t>VUARGNOZ Véronique</t>
  </si>
  <si>
    <t>TOTAL : 25</t>
  </si>
  <si>
    <t>TOTAL : 26</t>
  </si>
  <si>
    <t>TOTAL : 24</t>
  </si>
  <si>
    <t>TOTAL : 66</t>
  </si>
  <si>
    <t>TOTAL : 61</t>
  </si>
  <si>
    <t>TOTAL : 64</t>
  </si>
  <si>
    <r>
      <t xml:space="preserve">Feuilles récap des </t>
    </r>
    <r>
      <rPr>
        <b/>
        <sz val="10"/>
        <color theme="1"/>
        <rFont val="Arial"/>
        <family val="2"/>
      </rPr>
      <t>Menus par classes</t>
    </r>
    <r>
      <rPr>
        <sz val="10"/>
        <color theme="1"/>
        <rFont val="Arial"/>
        <family val="2"/>
      </rPr>
      <t>, avec la répartition : Sans porc, Sans viande, Standard</t>
    </r>
  </si>
  <si>
    <r>
      <t xml:space="preserve">Feuilles des </t>
    </r>
    <r>
      <rPr>
        <b/>
        <sz val="10"/>
        <color theme="1"/>
        <rFont val="Arial"/>
        <family val="2"/>
      </rPr>
      <t>inscrits au Bus pour les trajets</t>
    </r>
    <r>
      <rPr>
        <sz val="10"/>
        <color theme="1"/>
        <rFont val="Arial"/>
        <family val="2"/>
      </rPr>
      <t xml:space="preserve"> aller à l'école</t>
    </r>
  </si>
  <si>
    <r>
      <t xml:space="preserve">Feuilles des </t>
    </r>
    <r>
      <rPr>
        <b/>
        <sz val="10"/>
        <color theme="1"/>
        <rFont val="Arial"/>
        <family val="2"/>
      </rPr>
      <t>inscrits au Bus par classe (maternelle)</t>
    </r>
  </si>
  <si>
    <r>
      <t xml:space="preserve">Feuilles hebdo avec liste des </t>
    </r>
    <r>
      <rPr>
        <b/>
        <sz val="10"/>
        <color theme="1"/>
        <rFont val="Arial"/>
        <family val="2"/>
      </rPr>
      <t>inscrits par classe, avec Cantine, Bus retour école, TAP</t>
    </r>
  </si>
  <si>
    <t>Total 11/09/2017</t>
  </si>
  <si>
    <t>Total 12/09/2017</t>
  </si>
  <si>
    <t>Total 13/09/2017</t>
  </si>
  <si>
    <t>Total 14/09/2017</t>
  </si>
  <si>
    <t>Total 15/09/2017</t>
  </si>
  <si>
    <t>BEKA Enzo</t>
  </si>
  <si>
    <t>RUFFIER Lana</t>
  </si>
  <si>
    <t>LE BOURGEOIS Oyan</t>
  </si>
  <si>
    <t>TEAV CORBANESE Léni</t>
  </si>
  <si>
    <t>TOTAL : 27</t>
  </si>
  <si>
    <t>TOTAL : 58</t>
  </si>
  <si>
    <t>TOTAL : 29</t>
  </si>
  <si>
    <t>TOTAL : 59</t>
  </si>
  <si>
    <t>TOTAL : 67</t>
  </si>
  <si>
    <t>TOTAL : 22</t>
  </si>
  <si>
    <t>TOTAL : 54</t>
  </si>
  <si>
    <t>HARDIVILLE Pascal</t>
  </si>
  <si>
    <t>TOTAL : 43</t>
  </si>
  <si>
    <t>LAURAIN-BRUHAT Enzo</t>
  </si>
  <si>
    <t>MORAND Maëlann</t>
  </si>
  <si>
    <t>AZOUGARH Younes</t>
  </si>
  <si>
    <t>CARRÉ Hugo</t>
  </si>
  <si>
    <t>DELATRECHE Roxy</t>
  </si>
  <si>
    <t>FAVRE Léa</t>
  </si>
  <si>
    <t>PACCOT-BATAILLARD Océane</t>
  </si>
  <si>
    <t>SIROUET Mérédith</t>
  </si>
  <si>
    <t>GUYOT-SELVETTI Lily</t>
  </si>
  <si>
    <t>LACROIX Mélinda</t>
  </si>
  <si>
    <t>MICHEL Nohlan</t>
  </si>
  <si>
    <t>ROSSET-PEREIRA Maïwenn</t>
  </si>
  <si>
    <t>BOUZIN Shanis</t>
  </si>
  <si>
    <t>DELATRECHE Miley</t>
  </si>
  <si>
    <t>GRILLET-PAYSAN Titouan</t>
  </si>
  <si>
    <t>JACQUIER Manon</t>
  </si>
  <si>
    <t>PACCOT-BATAILLARD Justine</t>
  </si>
  <si>
    <t>DUBOIS Noa</t>
  </si>
  <si>
    <t>BEAUGHEON Esteban</t>
  </si>
  <si>
    <t>BES Luana</t>
  </si>
  <si>
    <t>BUTTAY Tinaël</t>
  </si>
  <si>
    <t>LAGANDRE Samy</t>
  </si>
  <si>
    <t>CLERGET Elia</t>
  </si>
  <si>
    <t>JACQUIER Lucas</t>
  </si>
  <si>
    <t>COGNOT Diego</t>
  </si>
  <si>
    <t>BUTTAY Taïs</t>
  </si>
  <si>
    <t>JACQUIER Yann</t>
  </si>
  <si>
    <t>LACOURPAILLE Faustine</t>
  </si>
  <si>
    <t>MALPERTUIS Axel</t>
  </si>
  <si>
    <t>FORNARA COMBET Nino</t>
  </si>
  <si>
    <t>GLADYSHEVA Alexandra</t>
  </si>
  <si>
    <t>GRANGETAS Louna</t>
  </si>
  <si>
    <t>BRUGGER Mia</t>
  </si>
  <si>
    <t>CARRÉ Loïs</t>
  </si>
  <si>
    <t>PECRON Loïc</t>
  </si>
  <si>
    <t>FRANCESCHINI-SAINTON Lola</t>
  </si>
  <si>
    <t>GRIMAUX Pierre</t>
  </si>
  <si>
    <t>LECOUTRE Luka</t>
  </si>
  <si>
    <t>RIZZI Jade</t>
  </si>
  <si>
    <t>Support repas</t>
  </si>
  <si>
    <t>Bénévole Sofia</t>
  </si>
  <si>
    <t>Bénévole Anne</t>
  </si>
  <si>
    <t>Bénévole Armelle</t>
  </si>
  <si>
    <t>Bénévole Annicka</t>
  </si>
  <si>
    <t>Bénévole Alexandra</t>
  </si>
  <si>
    <t>Bénévole Mathilde</t>
  </si>
  <si>
    <t>Bénévole Aline</t>
  </si>
  <si>
    <t>Bénévole Carole</t>
  </si>
  <si>
    <t>Bénévole Charles</t>
  </si>
  <si>
    <t>Bénévole Christel</t>
  </si>
  <si>
    <t>Bénévole Marinus</t>
  </si>
  <si>
    <t>*** CE1 ***</t>
  </si>
  <si>
    <t>*** CE2 ***</t>
  </si>
  <si>
    <t>*** CM2 ***</t>
  </si>
  <si>
    <t>*** CM1 ***</t>
  </si>
  <si>
    <t>*** CP ***</t>
  </si>
  <si>
    <t>*** GS ***</t>
  </si>
  <si>
    <t>*** PS ***</t>
  </si>
  <si>
    <t>*** MS ***</t>
  </si>
  <si>
    <t>*** Autre ***</t>
  </si>
  <si>
    <t>Etape 1</t>
  </si>
  <si>
    <t>Dans eTicket, dans Planning, faire un Téléchargement Excel de la semaine à traiter</t>
  </si>
  <si>
    <t>eTicket fournit un fichier intitulé : stats-AAAAMMJJ.xlsx</t>
  </si>
  <si>
    <t>Ouvrir ce fichier et copier le contenu de l'onglet "Planning" dans l'onglet "Planning Init" ici à côté</t>
  </si>
  <si>
    <t>Etape 2</t>
  </si>
  <si>
    <t>Cliquer sur le bouton à chaque fois qu'un "Planning Init" a été installé</t>
  </si>
  <si>
    <t>Etape 3</t>
  </si>
  <si>
    <t>Cliquer sur les 4 boutons ci-dessous pour mettre en forme les 4 listes, ordre sans importance, plusieurs fois possibles !</t>
  </si>
  <si>
    <t>Etape 4</t>
  </si>
  <si>
    <t>Sauver ce fichier Hebdo en le nommant avec la semaine couverte</t>
  </si>
  <si>
    <t>Imprimer les listes des onglets : TabXMenu, Hebdo, TabXBusArrêt, TabXBusClasse</t>
  </si>
  <si>
    <t xml:space="preserve">07/09/2017 14:55:37 - Début Preparation Données </t>
  </si>
  <si>
    <t>07/09/2017 14:55:37 - Début Ajout Enfants Non périscolaires</t>
  </si>
  <si>
    <t>07/09/2017 14:55:38 - Mise à jour Tableaux croisés</t>
  </si>
  <si>
    <t>07/09/2017 14:55:39 - Réinitialisation onglet Hebdo</t>
  </si>
  <si>
    <t>07/09/2017 14:55:40 - Fin Préparation Données</t>
  </si>
  <si>
    <t>07/09/2017 14:55:43 - Début Mise à jour Menus</t>
  </si>
  <si>
    <t>07/09/2017 14:55:44 - Fin Mise à jour Menus</t>
  </si>
  <si>
    <t>07/09/2017 14:55:45 - Début Mise à jour Bus par arrêts</t>
  </si>
  <si>
    <t>07/09/2017 14:55:46 - Traitement date 11/09/2017</t>
  </si>
  <si>
    <t>07/09/2017 14:55:52 - Traitement date 12/09/2017</t>
  </si>
  <si>
    <t>07/09/2017 14:55:58 - Traitement date 13/09/2017</t>
  </si>
  <si>
    <t>07/09/2017 14:56:02 - Traitement date 14/09/2017</t>
  </si>
  <si>
    <t>07/09/2017 14:56:09 - Traitement date 15/09/2017</t>
  </si>
  <si>
    <t>07/09/2017 14:56:15 - Fin Mise à jour Bus par arrêts</t>
  </si>
  <si>
    <t>07/09/2017 14:56:22 - Début Mise à jour Bus par classes</t>
  </si>
  <si>
    <t>07/09/2017 14:56:22 - Traitement Classe : M1-Véronique Vuargnoz</t>
  </si>
  <si>
    <t>07/09/2017 14:56:25 - Traitement Classe : M2-Manon Chevigny</t>
  </si>
  <si>
    <t>07/09/2017 14:56:26 - Traitement Classe : M3-Raphaële Ikoubel</t>
  </si>
  <si>
    <t>07/09/2017 14:56:27 - Traitement Classe : M4-Michèle Lamourette</t>
  </si>
  <si>
    <t>07/09/2017 14:56:28 - Fin Mise à jour Bus par classes</t>
  </si>
  <si>
    <t>07/09/2017 14:56:35 - Début Mise à jour Feuille Hebdo</t>
  </si>
  <si>
    <t>07/09/2017 14:56:35 - Sélection des activités conservées</t>
  </si>
  <si>
    <t>07/09/2017 14:56:35 - Suppression des activités non conservées</t>
  </si>
  <si>
    <t>07/09/2017 14:56:36 - Mise en place des critères de tri</t>
  </si>
  <si>
    <t>07/09/2017 14:56:36 - Préparation des entêtes Activités</t>
  </si>
  <si>
    <t>07/09/2017 14:56:37 - Traitement Classe : E1-CE1-CE2 Isabella</t>
  </si>
  <si>
    <t>07/09/2017 14:56:37 - Traitement Classe : E2-CM2 Béatrice</t>
  </si>
  <si>
    <t>07/09/2017 14:56:38 - Traitement Classe : E3-CM1 Céline</t>
  </si>
  <si>
    <t>07/09/2017 14:56:38 - Traitement Classe : E4-CE2-CM1 Pascal</t>
  </si>
  <si>
    <t>07/09/2017 14:56:39 - Traitement Classe : E5-CP-CE1 Valérie</t>
  </si>
  <si>
    <t>07/09/2017 14:56:39 - Traitement Classe : E6-CP Géraldine</t>
  </si>
  <si>
    <t>07/09/2017 14:56:40 - Traitement Classe : M1-Véronique Vuargnoz</t>
  </si>
  <si>
    <t>07/09/2017 14:56:41 - Traitement Classe : M2-Manon Chevigny</t>
  </si>
  <si>
    <t>07/09/2017 14:56:41 - Traitement Classe : M3-Raphaële Ikoubel</t>
  </si>
  <si>
    <t>07/09/2017 14:56:42 - Traitement Classe : M4-Michèle Lamourette</t>
  </si>
  <si>
    <t>07/09/2017 14:56:43 - Traitement Classe : Z9-Autres</t>
  </si>
  <si>
    <t>07/09/2017 14:56:43 - Fin Mise à jour Feuille Hebdo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</si>
</sst>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 mmmm\ yyyy;@"/>
    <numFmt numFmtId="165" formatCode="[$-F800]dddd\,\ mmmm\ dd\,\ yyyy"/>
    <numFmt numFmtId="166" formatCode="[$-40C]d\-mmm;@"/>
    <numFmt numFmtId="167" formatCode="[$-40C]ddd\ d\ mmmm"/>
    <numFmt numFmtId="168" formatCode="[$-40C]ddd\ d\ mmm;@"/>
  </numFmts>
  <fonts count="2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Calibri"/>
      <family val="2"/>
    </font>
    <font>
      <b/>
      <sz val="11"/>
      <color theme="1"/>
      <name val="Arial"/>
      <family val="2"/>
    </font>
    <font>
      <b/>
      <sz val="12"/>
      <color theme="0"/>
      <name val="Calibri"/>
      <family val="2"/>
    </font>
    <font>
      <sz val="12"/>
      <color indexed="8"/>
      <name val="Calibri"/>
      <family val="2"/>
    </font>
    <font>
      <b/>
      <sz val="10"/>
      <color rgb="FF7030A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4"/>
      <color rgb="FFFF0000"/>
      <name val="Calibri"/>
      <family val="2"/>
    </font>
    <font>
      <b/>
      <sz val="12"/>
      <color theme="0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indexed="8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6DCE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4" fillId="3" borderId="0" xfId="0" applyFont="1" applyFill="1"/>
    <xf numFmtId="0" fontId="5" fillId="0" borderId="0" xfId="0" applyFont="1"/>
    <xf numFmtId="0" fontId="0" fillId="0" borderId="0" xfId="0" pivotButton="1"/>
    <xf numFmtId="0" fontId="0" fillId="0" borderId="0" xfId="0" applyNumberFormat="1"/>
    <xf numFmtId="0" fontId="0" fillId="4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6" fillId="6" borderId="5" xfId="0" applyFont="1" applyFill="1" applyBorder="1" applyAlignment="1">
      <alignment vertical="center"/>
    </xf>
    <xf numFmtId="0" fontId="6" fillId="6" borderId="5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/>
    </xf>
    <xf numFmtId="0" fontId="7" fillId="7" borderId="4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left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9" xfId="0" applyBorder="1"/>
    <xf numFmtId="0" fontId="11" fillId="8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right" vertical="center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4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7" borderId="13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pivotButton="1" applyFont="1"/>
    <xf numFmtId="0" fontId="14" fillId="0" borderId="0" xfId="0" applyFont="1"/>
    <xf numFmtId="0" fontId="14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9" borderId="0" xfId="0" applyFont="1" applyFill="1"/>
    <xf numFmtId="0" fontId="2" fillId="9" borderId="0" xfId="0" applyFont="1" applyFill="1"/>
    <xf numFmtId="0" fontId="16" fillId="3" borderId="0" xfId="0" applyFont="1" applyFill="1"/>
    <xf numFmtId="0" fontId="16" fillId="3" borderId="0" xfId="0" applyFont="1" applyFill="1" applyAlignment="1">
      <alignment horizontal="center"/>
    </xf>
    <xf numFmtId="1" fontId="0" fillId="0" borderId="10" xfId="0" applyNumberForma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left" indent="5"/>
    </xf>
    <xf numFmtId="0" fontId="0" fillId="0" borderId="0" xfId="0" applyProtection="1"/>
    <xf numFmtId="0" fontId="14" fillId="0" borderId="0" xfId="0" applyFont="1" applyAlignment="1">
      <alignment horizontal="left"/>
    </xf>
    <xf numFmtId="0" fontId="18" fillId="0" borderId="0" xfId="0" applyFont="1" applyAlignment="1">
      <alignment horizontal="left" indent="3"/>
    </xf>
    <xf numFmtId="0" fontId="19" fillId="0" borderId="0" xfId="0" applyFont="1"/>
    <xf numFmtId="0" fontId="1" fillId="0" borderId="0" xfId="0" applyFont="1" applyAlignment="1">
      <alignment horizontal="left"/>
    </xf>
    <xf numFmtId="168" fontId="14" fillId="5" borderId="17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8" fontId="14" fillId="5" borderId="16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21" fillId="0" borderId="0" xfId="0" applyFont="1"/>
    <xf numFmtId="0" fontId="1" fillId="0" borderId="17" xfId="0" applyFont="1" applyBorder="1" applyAlignment="1">
      <alignment horizontal="left" vertical="center"/>
    </xf>
    <xf numFmtId="0" fontId="1" fillId="10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 indent="1"/>
    </xf>
    <xf numFmtId="0" fontId="3" fillId="10" borderId="19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 indent="1"/>
    </xf>
    <xf numFmtId="0" fontId="21" fillId="0" borderId="7" xfId="0" applyFont="1" applyBorder="1" applyAlignment="1">
      <alignment horizontal="left" vertical="center" indent="1"/>
    </xf>
    <xf numFmtId="0" fontId="21" fillId="10" borderId="7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indent="1"/>
    </xf>
    <xf numFmtId="0" fontId="3" fillId="10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 indent="1"/>
    </xf>
    <xf numFmtId="0" fontId="21" fillId="10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8" fontId="3" fillId="0" borderId="16" xfId="0" applyNumberFormat="1" applyFont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5" fontId="1" fillId="5" borderId="5" xfId="0" applyNumberFormat="1" applyFont="1" applyFill="1" applyBorder="1" applyAlignment="1">
      <alignment horizontal="center"/>
    </xf>
    <xf numFmtId="165" fontId="1" fillId="5" borderId="3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8" fontId="17" fillId="0" borderId="14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168" fontId="3" fillId="0" borderId="16" xfId="0" applyNumberFormat="1" applyFont="1" applyBorder="1" applyAlignment="1">
      <alignment horizontal="center" vertical="center"/>
    </xf>
    <xf numFmtId="168" fontId="3" fillId="0" borderId="15" xfId="0" applyNumberFormat="1" applyFont="1" applyBorder="1" applyAlignment="1">
      <alignment horizontal="center" vertical="center"/>
    </xf>
    <xf numFmtId="168" fontId="3" fillId="0" borderId="18" xfId="0" applyNumberFormat="1" applyFont="1" applyBorder="1" applyAlignment="1">
      <alignment horizontal="center" vertical="center"/>
    </xf>
  </cellXfs>
  <cellStyles count="1">
    <cellStyle name="Normal" xfId="0" builtinId="0"/>
  </cellStyles>
  <dxfs count="269"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indent="4" readingOrder="0"/>
    </dxf>
    <dxf>
      <alignment wrapText="1" readingOrder="0"/>
    </dxf>
    <dxf>
      <alignment vertical="center" readingOrder="0"/>
    </dxf>
    <dxf>
      <alignment horizontal="center" indent="0" readingOrder="0"/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border>
        <top style="medium">
          <color indexed="64"/>
        </top>
      </border>
    </dxf>
    <dxf>
      <border>
        <top style="medium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border>
        <top style="medium">
          <color indexed="64"/>
        </top>
      </border>
    </dxf>
    <dxf>
      <border>
        <top style="medium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border>
        <top style="medium">
          <color indexed="64"/>
        </top>
      </border>
    </dxf>
    <dxf>
      <border>
        <top style="medium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border>
        <top style="medium">
          <color indexed="64"/>
        </top>
      </border>
    </dxf>
    <dxf>
      <border>
        <top style="medium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border>
        <top style="medium">
          <color indexed="64"/>
        </top>
      </border>
    </dxf>
    <dxf>
      <border>
        <top style="medium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border>
        <top style="medium">
          <color indexed="64"/>
        </top>
      </border>
    </dxf>
    <dxf>
      <border>
        <top style="medium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border>
        <top style="medium">
          <color indexed="64"/>
        </top>
      </border>
    </dxf>
    <dxf>
      <border>
        <top style="medium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auto="1"/>
        </bottom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left style="medium">
          <color indexed="64"/>
        </left>
      </border>
    </dxf>
    <dxf>
      <border>
        <left style="thin">
          <color indexed="64"/>
        </left>
      </border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thin">
          <color indexed="64"/>
        </bottom>
      </border>
    </dxf>
    <dxf>
      <border>
        <top style="medium">
          <color indexed="64"/>
        </top>
      </border>
    </dxf>
    <dxf>
      <border>
        <top style="thin">
          <color indexed="64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border>
        <left style="medium">
          <color indexed="64"/>
        </left>
      </border>
    </dxf>
    <dxf>
      <border>
        <left style="thin">
          <color indexed="64"/>
        </left>
      </border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top style="medium">
          <color indexed="64"/>
        </top>
      </border>
    </dxf>
    <dxf>
      <border>
        <top style="thin">
          <color indexed="64"/>
        </top>
      </border>
    </dxf>
    <dxf>
      <border>
        <top style="thin">
          <color auto="1"/>
        </top>
      </border>
    </dxf>
    <dxf>
      <alignment wrapText="1" readingOrder="0"/>
    </dxf>
    <dxf>
      <alignment vertical="center" readingOrder="0"/>
    </dxf>
    <dxf>
      <alignment horizontal="center" indent="0" readingOrder="0"/>
    </dxf>
    <dxf>
      <font>
        <sz val="12"/>
      </font>
    </dxf>
    <dxf>
      <font>
        <b/>
      </font>
    </dxf>
    <dxf>
      <font>
        <sz val="12"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3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3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3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3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4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4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4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4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4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4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4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2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2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indent="2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  <dxf>
      <alignment horizontal="left" indent="5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491490</xdr:colOff>
      <xdr:row>13</xdr:row>
      <xdr:rowOff>41910</xdr:rowOff>
    </xdr:from>
    <xdr:to>
      <xdr:col>5</xdr:col>
      <xdr:colOff>7620</xdr:colOff>
      <xdr:row>17</xdr:row>
      <xdr:rowOff>158115</xdr:rowOff>
    </xdr:to>
    <xdr:sp macro="[0]!PrepData" textlink="">
      <xdr:nvSpPr>
        <xdr:cNvPr id="2" name="Rectangle à coins arrondis 1"/>
        <xdr:cNvSpPr/>
      </xdr:nvSpPr>
      <xdr:spPr>
        <a:xfrm>
          <a:off x="2015490" y="2032635"/>
          <a:ext cx="1802130" cy="7639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 des données</a:t>
          </a:r>
        </a:p>
      </xdr:txBody>
    </xdr:sp>
    <xdr:clientData/>
  </xdr:twoCellAnchor>
  <xdr:twoCellAnchor>
    <xdr:from>
      <xdr:col>0</xdr:col>
      <xdr:colOff>160020</xdr:colOff>
      <xdr:row>20</xdr:row>
      <xdr:rowOff>60301</xdr:rowOff>
    </xdr:from>
    <xdr:to>
      <xdr:col>1</xdr:col>
      <xdr:colOff>725251</xdr:colOff>
      <xdr:row>26</xdr:row>
      <xdr:rowOff>19051</xdr:rowOff>
    </xdr:to>
    <xdr:sp macro="[0]!PrepMenu" textlink="">
      <xdr:nvSpPr>
        <xdr:cNvPr id="3" name="Rectangle à coins arrondis 2"/>
        <xdr:cNvSpPr/>
      </xdr:nvSpPr>
      <xdr:spPr>
        <a:xfrm>
          <a:off x="160020" y="3184501"/>
          <a:ext cx="1327231" cy="930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Feuilles</a:t>
          </a:r>
          <a:r>
            <a:rPr lang="fr-FR" sz="1400" baseline="0"/>
            <a:t> </a:t>
          </a:r>
          <a:br>
            <a:rPr lang="fr-FR" sz="1400" baseline="0"/>
          </a:br>
          <a:r>
            <a:rPr lang="fr-FR" sz="1400" baseline="0"/>
            <a:t>M</a:t>
          </a:r>
          <a:r>
            <a:rPr lang="fr-FR" sz="1400"/>
            <a:t>enus</a:t>
          </a:r>
        </a:p>
        <a:p>
          <a:pPr algn="ctr"/>
          <a:r>
            <a:rPr lang="fr-FR" sz="1000"/>
            <a:t>(TabXMenu)</a:t>
          </a:r>
        </a:p>
      </xdr:txBody>
    </xdr:sp>
    <xdr:clientData/>
  </xdr:twoCellAnchor>
  <xdr:twoCellAnchor>
    <xdr:from>
      <xdr:col>6</xdr:col>
      <xdr:colOff>104775</xdr:colOff>
      <xdr:row>20</xdr:row>
      <xdr:rowOff>76200</xdr:rowOff>
    </xdr:from>
    <xdr:to>
      <xdr:col>7</xdr:col>
      <xdr:colOff>647700</xdr:colOff>
      <xdr:row>26</xdr:row>
      <xdr:rowOff>41910</xdr:rowOff>
    </xdr:to>
    <xdr:sp macro="[0]!PrepHebdo2" textlink="">
      <xdr:nvSpPr>
        <xdr:cNvPr id="4" name="Rectangle à coins arrondis 3"/>
        <xdr:cNvSpPr/>
      </xdr:nvSpPr>
      <xdr:spPr>
        <a:xfrm>
          <a:off x="4676775" y="3200400"/>
          <a:ext cx="1304925" cy="937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/>
            <a:t>Feuilles </a:t>
          </a:r>
          <a:br>
            <a:rPr lang="fr-FR" sz="1400" baseline="0"/>
          </a:br>
          <a:r>
            <a:rPr lang="fr-FR" sz="1400" baseline="0"/>
            <a:t>Hebdo</a:t>
          </a:r>
          <a:br>
            <a:rPr lang="fr-FR" sz="1400" baseline="0"/>
          </a:b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(Hebdo)</a:t>
          </a:r>
          <a:endParaRPr lang="fr-FR" sz="1400">
            <a:effectLst/>
          </a:endParaRPr>
        </a:p>
      </xdr:txBody>
    </xdr:sp>
    <xdr:clientData/>
  </xdr:twoCellAnchor>
  <xdr:twoCellAnchor>
    <xdr:from>
      <xdr:col>2</xdr:col>
      <xdr:colOff>85725</xdr:colOff>
      <xdr:row>20</xdr:row>
      <xdr:rowOff>76200</xdr:rowOff>
    </xdr:from>
    <xdr:to>
      <xdr:col>3</xdr:col>
      <xdr:colOff>702241</xdr:colOff>
      <xdr:row>26</xdr:row>
      <xdr:rowOff>41910</xdr:rowOff>
    </xdr:to>
    <xdr:sp macro="[0]!PrepBusArret" textlink="">
      <xdr:nvSpPr>
        <xdr:cNvPr id="5" name="Rectangle à coins arrondis 4"/>
        <xdr:cNvSpPr/>
      </xdr:nvSpPr>
      <xdr:spPr>
        <a:xfrm>
          <a:off x="1609725" y="3200400"/>
          <a:ext cx="1378516" cy="937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Feuilles</a:t>
          </a:r>
          <a:r>
            <a:rPr lang="fr-FR" sz="1400" baseline="0"/>
            <a:t> </a:t>
          </a:r>
          <a:br>
            <a:rPr lang="fr-FR" sz="1400" baseline="0"/>
          </a:br>
          <a:r>
            <a:rPr lang="fr-FR" sz="1400" baseline="0"/>
            <a:t>Bus par arrêts</a:t>
          </a:r>
          <a:br>
            <a:rPr lang="fr-FR" sz="1400" baseline="0"/>
          </a:b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(TabXBusArrêt)</a:t>
          </a:r>
          <a:endParaRPr lang="fr-FR" sz="1400">
            <a:effectLst/>
          </a:endParaRPr>
        </a:p>
      </xdr:txBody>
    </xdr:sp>
    <xdr:clientData/>
  </xdr:twoCellAnchor>
  <xdr:twoCellAnchor>
    <xdr:from>
      <xdr:col>4</xdr:col>
      <xdr:colOff>83820</xdr:colOff>
      <xdr:row>20</xdr:row>
      <xdr:rowOff>83820</xdr:rowOff>
    </xdr:from>
    <xdr:to>
      <xdr:col>5</xdr:col>
      <xdr:colOff>723900</xdr:colOff>
      <xdr:row>26</xdr:row>
      <xdr:rowOff>49530</xdr:rowOff>
    </xdr:to>
    <xdr:sp macro="[0]!PrepBusClasse" textlink="">
      <xdr:nvSpPr>
        <xdr:cNvPr id="6" name="Rectangle à coins arrondis 5"/>
        <xdr:cNvSpPr/>
      </xdr:nvSpPr>
      <xdr:spPr>
        <a:xfrm>
          <a:off x="3131820" y="3208020"/>
          <a:ext cx="1402080" cy="937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Feuilles</a:t>
          </a:r>
          <a:r>
            <a:rPr lang="fr-FR" sz="1400" baseline="0"/>
            <a:t> </a:t>
          </a:r>
          <a:br>
            <a:rPr lang="fr-FR" sz="1400" baseline="0"/>
          </a:br>
          <a:r>
            <a:rPr lang="fr-FR" sz="1400" baseline="0"/>
            <a:t>Bus par classe</a:t>
          </a:r>
          <a:br>
            <a:rPr lang="fr-FR" sz="1400" baseline="0"/>
          </a:b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(TabXBusClasse)</a:t>
          </a:r>
          <a:endParaRPr lang="fr-FR" sz="1400">
            <a:effectLst/>
          </a:endParaRPr>
        </a:p>
      </xdr:txBody>
    </xdr:sp>
    <xdr:clientData/>
  </xdr:twoCellAnchor>
  <xdr:twoCellAnchor editAs="oneCell">
    <xdr:from>
      <xdr:col>7</xdr:col>
      <xdr:colOff>881062</xdr:colOff>
      <xdr:row>4</xdr:row>
      <xdr:rowOff>76200</xdr:rowOff>
    </xdr:from>
    <xdr:to>
      <xdr:col>11</xdr:col>
      <xdr:colOff>970869</xdr:colOff>
      <xdr:row>14</xdr:row>
      <xdr:rowOff>28204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15062" y="771525"/>
          <a:ext cx="2880632" cy="157125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>
    <xdr:from>
      <xdr:col>7</xdr:col>
      <xdr:colOff>123825</xdr:colOff>
      <xdr:row>6</xdr:row>
      <xdr:rowOff>95251</xdr:rowOff>
    </xdr:from>
    <xdr:to>
      <xdr:col>7</xdr:col>
      <xdr:colOff>923925</xdr:colOff>
      <xdr:row>6</xdr:row>
      <xdr:rowOff>104775</xdr:rowOff>
    </xdr:to>
    <xdr:cxnSp macro="">
      <xdr:nvCxnSpPr>
        <xdr:cNvPr id="9" name="Connecteur droit avec flèche 8"/>
        <xdr:cNvCxnSpPr/>
      </xdr:nvCxnSpPr>
      <xdr:spPr>
        <a:xfrm>
          <a:off x="5457825" y="952501"/>
          <a:ext cx="800100" cy="9524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9</xdr:col>
      <xdr:colOff>309175</xdr:colOff>
      <xdr:row>17</xdr:row>
      <xdr:rowOff>38336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98720" y="167640"/>
          <a:ext cx="6515665" cy="272057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Quentin Déal" refreshedDate="42985.621980208336" createdVersion="4" refreshedVersion="4" minRefreshableVersion="3" recordCount="1947">
  <cacheSource type="worksheet">
    <worksheetSource ref="A1:S7971" sheet="Planning enrichi"/>
  </cacheSource>
  <cacheFields count="19">
    <cacheField name="Date" numFmtId="0">
      <sharedItems containsNonDate="0" containsDate="1" containsString="0" containsBlank="1" minDate="2017-09-04T00:00:00" maxDate="2017-09-16T00:00:00" count="11">
        <d v="2017-09-11T00:00:00"/>
        <d v="2017-09-12T00:00:00"/>
        <d v="2017-09-13T00:00:00"/>
        <d v="2017-09-14T00:00:00"/>
        <d v="2017-09-15T00:00:00"/>
        <m/>
        <d v="2017-09-07T00:00:00" u="1"/>
        <d v="2017-09-08T00:00:00" u="1"/>
        <d v="2017-09-04T00:00:00" u="1"/>
        <d v="2017-09-05T00:00:00" u="1"/>
        <d v="2017-09-06T00:00:00" u="1"/>
      </sharedItems>
    </cacheField>
    <cacheField name="Activité" numFmtId="0">
      <sharedItems containsBlank="1" count="9">
        <s v="Bus 08h30"/>
        <s v="Bus 11h30"/>
        <s v="Bus 13h30"/>
        <s v="Bus fin école"/>
        <s v="Cantine"/>
        <s v="Support repas"/>
        <s v="TAP"/>
        <m/>
        <s v="Test-activité" u="1"/>
      </sharedItems>
    </cacheField>
    <cacheField name="Type de l'activ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Date de naissance" numFmtId="0">
      <sharedItems containsNonDate="0" containsDate="1" containsString="0" containsBlank="1" minDate="1990-01-01T00:00:00" maxDate="2017-12-16T00:00:00"/>
    </cacheField>
    <cacheField name="Classe" numFmtId="0">
      <sharedItems containsBlank="1"/>
    </cacheField>
    <cacheField name="Inscription" numFmtId="0">
      <sharedItems containsString="0" containsBlank="1" containsNumber="1" containsInteger="1" minValue="0" maxValue="1" count="3">
        <n v="1"/>
        <n v="0"/>
        <m/>
      </sharedItems>
    </cacheField>
    <cacheField name="Présence" numFmtId="0">
      <sharedItems containsString="0" containsBlank="1" containsNumber="1" containsInteger="1" minValue="0" maxValue="0"/>
    </cacheField>
    <cacheField name="Facturation" numFmtId="0">
      <sharedItems containsString="0" containsBlank="1" containsNumber="1" containsInteger="1" minValue="0" maxValue="0"/>
    </cacheField>
    <cacheField name="Mois" numFmtId="0">
      <sharedItems containsBlank="1"/>
    </cacheField>
    <cacheField name="Année" numFmtId="0">
      <sharedItems containsString="0" containsBlank="1" containsNumber="1" containsInteger="1" minValue="2017" maxValue="2017"/>
    </cacheField>
    <cacheField name="Moins de 6 ans" numFmtId="0">
      <sharedItems containsBlank="1"/>
    </cacheField>
    <cacheField name="NomPrénom" numFmtId="0">
      <sharedItems containsBlank="1" count="300">
        <s v="ABBIATECI Alexandre"/>
        <s v="ABBIATECI Mathieu"/>
        <s v="AIMON Cassie"/>
        <s v="AIMON Matthew"/>
        <s v="ALOUANI Naël"/>
        <s v="ALOUANI Rayan"/>
        <s v="ALPERN David"/>
        <s v="BABIN Timéo"/>
        <s v="BEN ROMDANE Hilal"/>
        <s v="BEN ROMDANE Younès"/>
        <s v="BONNEVIE Anthony"/>
        <s v="BOUILLEZ Elise"/>
        <s v="BURGAUD Timéo"/>
        <s v="CETTOUR MEUNIER Emma"/>
        <s v="CETTOUR MEUNIER Margot"/>
        <s v="COLLOMB Clémentine"/>
        <s v="DALBERGUE Peter"/>
        <s v="DELLENBACH Milla"/>
        <s v="DESIR Honoré"/>
        <s v="DESIR Odette"/>
        <s v="DEVIGNY Lyséa"/>
        <s v="DOUCET Arsène"/>
        <s v="DOUCET Edgar"/>
        <s v="DUBOIS LOUKIL Liam"/>
        <s v="DULARY Noa"/>
        <s v="DUVAL Matys"/>
        <s v="DUVAL MICHOUD Jade"/>
        <s v="EL MRADMI Marwane"/>
        <s v="EVENO Manel"/>
        <s v="FRITEAU Liam"/>
        <s v="GAYAT Louis"/>
        <s v="HELLI Indy"/>
        <s v="HENRY Ethan"/>
        <s v="KOSUMI Audrina"/>
        <s v="LAMBRECHT Jade"/>
        <s v="LAMBRECHT Maxence"/>
        <s v="MANICHE Soryan"/>
        <s v="MICHOUD Arnaud"/>
        <s v="MONNET Fanny"/>
        <s v="MONNET Nina"/>
        <s v="MONTES Mattéo"/>
        <s v="MUNSCH Charlotte"/>
        <s v="PERROT BLENNER Alice"/>
        <s v="PONTICELLI Axel"/>
        <s v="ROUVIERE Léa"/>
        <s v="ROUVIERE Lilou"/>
        <s v="SECK Erwann"/>
        <s v="SECK Norah"/>
        <s v="STEPHAN Lola"/>
        <s v="TOUTA Rayan"/>
        <s v="TOUTA Samir"/>
        <s v="VESIN Gloria"/>
        <s v="VIRETON Diego"/>
        <s v="VIRETON Nilla"/>
        <s v="WAMBST Johanne"/>
        <s v="WAMBST Léo-Paul"/>
        <s v="YAKER Maksen"/>
        <s v="YAKER Nora"/>
        <s v="DESIR Auguste"/>
        <s v="DUVAL Enora"/>
        <s v="MICHOUD Olivia"/>
        <s v="SECK Ismaël"/>
        <s v="TOUTA Ines"/>
        <s v="RABU SOMERS Antonin"/>
        <s v="TERRENI Flavia"/>
        <s v="LEHMANN Liv"/>
        <s v="LEHMANN Abel"/>
        <s v="CORREDOR IZQUIERDO Adriana"/>
        <s v="EL MRADMI Noham"/>
        <s v="DE CORDIER Léa"/>
        <s v="DE CORDIER Kylian"/>
        <s v="JACQUIER-QUERO Eleonore"/>
        <s v="MOUNDJI Keziah"/>
        <s v="BELLORINI Raphaëlle"/>
        <s v="DEVIGNY Ryan"/>
        <s v="ELLENRIEDER Célian"/>
        <s v="PITTET Lilou"/>
        <s v="DESCLAUX Charly"/>
        <s v="IKOUBEL Jeanne"/>
        <s v="BUISSON Sarah"/>
        <s v="CHRAMDHI Owen"/>
        <s v="DELPLANQUE Jules"/>
        <s v="GUEIT RANALDI Valentine"/>
        <s v="PITTET Lizy"/>
        <s v="ANDRÉ Clara"/>
        <s v="BARNABE Hugo"/>
        <s v="BAUNOV Artem"/>
        <s v="BELMOND CHOLLET Yûna"/>
        <s v="BENOIST FAYE Emma"/>
        <s v="BLAIN Eléonore"/>
        <s v="BLAIN Rebecca"/>
        <s v="BLANC Anthony"/>
        <s v="BOCHATON Lina"/>
        <s v="BRAHMI Ilan"/>
        <s v="BREBION Ted"/>
        <s v="BREBION Tim"/>
        <s v="BURBAN Alix"/>
        <s v="BURBAN Telma"/>
        <s v="BURNAT Nico"/>
        <s v="BUYSSENS Alice"/>
        <s v="BUYSSENS Lou"/>
        <s v="CAISSO-RUIZ Estéban"/>
        <s v="CHACHKINE Elie"/>
        <s v="CHAMPETIER ENJOLRAS Alix"/>
        <s v="CHAMPETIER ENJOLRAS Priscille"/>
        <s v="CONIGLIARO Natéo"/>
        <s v="COSTINHA Matéo"/>
        <s v="COUPRIE VILLADANGOS Malena"/>
        <s v="CRETON Célya"/>
        <s v="DEBERT Léo"/>
        <s v="DEPIERRE Louise"/>
        <s v="DETRAZ Matéa"/>
        <s v="DOZOUL Nolan"/>
        <s v="EDMOND Lilou"/>
        <s v="EDMOND Quentin"/>
        <s v="FERACO Elie"/>
        <s v="FERACO Sasha"/>
        <s v="FRANCESCHINI-SAINTON Paul"/>
        <s v="FRERY Mika"/>
        <s v="GAUTIER Alessia"/>
        <s v="GENOIS Pauline"/>
        <s v="GERUSZ Tristan"/>
        <s v="GILLET Naëly"/>
        <s v="GRANDJEAN Alice"/>
        <s v="GRANDJEAN Lucie"/>
        <s v="GRANJUX Kenza"/>
        <s v="GRANJUX Timeo"/>
        <s v="HAMIMID Soan"/>
        <s v="HERMET Baptiste"/>
        <s v="HERMET Laurianne"/>
        <s v="JELASSI Sasha"/>
        <s v="LACROIX Dylan"/>
        <s v="LE BOURGEOIS Oyan"/>
        <s v="LE REVEREND Grégoire"/>
        <s v="LE REVEREND Hector"/>
        <s v="LEFRANCOIS Soren"/>
        <s v="LEONARDUZZI Lina"/>
        <s v="LIAUDET Chloé"/>
        <s v="LIAUDET Elisa"/>
        <s v="MALAURIE Antonin"/>
        <s v="MARTIN Gautier"/>
        <s v="MORIN Anais"/>
        <s v="MUFF Elise"/>
        <s v="OLIVERA Hugo"/>
        <s v="PASTRELLO Enzo"/>
        <s v="PASTRELLO Téo"/>
        <s v="PAYEN Romain"/>
        <s v="PETREL Joé"/>
        <s v="PETROCELLI Loann"/>
        <s v="PORTO Eloïse"/>
        <s v="PORTO Maëlys"/>
        <s v="QUIQUEREZ Lise"/>
        <s v="RENARD Agathe"/>
        <s v="SADANI Ayoub"/>
        <s v="SADANI Haïssa"/>
        <s v="SALVIGNOL Léni"/>
        <s v="SMAJLI Mélia"/>
        <s v="SONNIER Lizéa"/>
        <s v="SONNIER Loris"/>
        <s v="TEDETTI Victor"/>
        <s v="TINANT Lola"/>
        <s v="TINANT Mathys"/>
        <s v="TISSERAND Sacha"/>
        <s v="TOCQUEVILLE COLIN Tyméo"/>
        <s v="TRICOLI Clément"/>
        <s v="VALDING Hugo"/>
        <s v="VULLIET Léna"/>
        <s v="VULLIET Rosy"/>
        <s v="VULLIET Tiphaine"/>
        <s v="AUDEMA Ambroise"/>
        <s v="BAGLIN LEON Léo"/>
        <s v="BAKAJIKA Rayan Elikya"/>
        <s v="GREAU Gauthier"/>
        <s v="LAZARETH Hugo"/>
        <s v="LAZARETH Jules"/>
        <s v="MALLET Ethan"/>
        <s v="MALLET Chloé"/>
        <s v="MALLET Léa"/>
        <s v="PERROTEAU Séléna"/>
        <s v="PERROTEAU Maëlia"/>
        <s v="MACALOU Ndeye Ngone"/>
        <s v="BOCHATON Jean"/>
        <s v="BLANC Dimitry"/>
        <s v="MUFF Mathilde"/>
        <s v="DE CLERCQ GIULIA"/>
        <s v="DESPRES Nina"/>
        <s v="DESPRES Oscar"/>
        <s v="DUDOIT Antoine"/>
        <s v="PAYEN Clément"/>
        <s v="VUILLET Louise"/>
        <s v="LE REVEREND Raphaël"/>
        <s v="MIRANDA KIEFFER Enzo"/>
        <s v="TEDETTI Charly"/>
        <s v="BENED Chloé"/>
        <s v="MARCOS Lola"/>
        <s v="MELIANI Rayan Ayoub"/>
        <s v="HARDIVILLE Pascal"/>
        <s v="CELLARD Léonie"/>
        <s v="CELLARD Louise"/>
        <s v="CHATELAIN Enora"/>
        <s v="CHERUBINI Baptiste"/>
        <s v="CHERUBINI Lise"/>
        <s v="CHERUBINI Natan"/>
        <s v="DEBERT Terry"/>
        <s v="FAVRE Emma"/>
        <s v="JACQUIN Zoé"/>
        <s v="JAILLET Manon"/>
        <s v="LAMERE Thomas"/>
        <s v="LEMAITRE Raphaël"/>
        <s v="MALPERTUIS Maëva"/>
        <s v="MORINO Kalie"/>
        <s v="PERCONTI Lou"/>
        <s v="PERCONTI Rosie"/>
        <s v="POULET Jean"/>
        <s v="POULET Maël"/>
        <s v="RIVAL Hugo"/>
        <s v="TAHA Jade"/>
        <s v="URBINO Enzo"/>
        <s v="GUILLOTEAU Mila"/>
        <s v="GUILLOTEAU Justine"/>
        <s v="RIVAL Emma"/>
        <s v="TEAV CORBANESE Léni"/>
        <s v="VUARGNOZ Véronique"/>
        <s v="BEKA Enzo"/>
        <s v="CASTA Renma"/>
        <s v="DAAB Noham"/>
        <s v="MATHIEU Annabelle"/>
        <s v="MATHIEU Félicien"/>
        <s v="MORITZ Marie"/>
        <s v="RUFFIER Lana"/>
        <s v="MARIE Léorio"/>
        <s v="RAVAILLE Basile"/>
        <s v="RAVAILLE Emma"/>
        <s v="CHKIRI Yliès"/>
        <s v="DEVIGNY Bénévole Sofia"/>
        <s v="ABBIATECI Bénévole Anne"/>
        <s v="DOUCET Bénévole Armelle"/>
        <s v="SECK Bénévole Annicka"/>
        <s v="ALOUANI Bénévole Alexandra"/>
        <s v="BENOIST FAYE Bénévole Mathilde"/>
        <s v="COSTINHA Bénévole Aline"/>
        <s v="FAVRE Bénévole Carole"/>
        <s v="DELPLANQUE Bénévole Charles"/>
        <s v="VALDING Bénévole Christel"/>
        <s v="DE CLERCQ Bénévole Marinus"/>
        <s v="DOZOUL Nora"/>
        <s v="AZOUGARH Younes"/>
        <s v="BEAUGHEON Esteban"/>
        <s v="BES Luana"/>
        <s v="BOUZIN Shanis"/>
        <s v="BRUGGER Mia"/>
        <s v="BUTTAY Taïs"/>
        <s v="BUTTAY Tinaël"/>
        <s v="CARRÉ Hugo"/>
        <s v="CARRÉ Loïs"/>
        <s v="CLERGET Elia"/>
        <s v="COGNOT Diego"/>
        <s v="DELATRECHE Miley"/>
        <s v="DELATRECHE Roxy"/>
        <s v="DUBOIS Noa"/>
        <s v="FAVRE Léa"/>
        <s v="FORNARA COMBET Nino"/>
        <s v="FRANCESCHINI-SAINTON Lola"/>
        <s v="GLADYSHEVA Alexandra"/>
        <s v="GRANGETAS Louna"/>
        <s v="GRILLET-PAYSAN Titouan"/>
        <s v="GRIMAUX Pierre"/>
        <s v="GUYOT-SELVETTI Lily"/>
        <s v="JACQUIER Lucas"/>
        <s v="JACQUIER Manon"/>
        <s v="JACQUIER Yann"/>
        <s v="LACOURPAILLE Faustine"/>
        <s v="LACROIX Mélinda"/>
        <s v="LAGANDRE Samy"/>
        <s v="LAURAIN-BRUHAT Enzo"/>
        <s v="LECOUTRE Luka"/>
        <s v="MALPERTUIS Axel"/>
        <s v="MICHEL Nohlan"/>
        <s v="MORAND Maëlann"/>
        <s v="PACCOT-BATAILLARD Justine"/>
        <s v="PACCOT-BATAILLARD Océane"/>
        <s v="PECRON Loïc"/>
        <s v="RIZZI Jade"/>
        <s v="ROSSET-PEREIRA Maïwenn"/>
        <s v="SIROUET Mérédith"/>
        <m/>
        <s v="LESIOUR Louka" u="1"/>
        <s v="MUFF Bénévole Anne Cath" u="1"/>
        <s v="GRANJEAN Bénévole Caroline" u="1"/>
        <s v="DE CLERCQ Bénévole Marie" u="1"/>
        <s v="LOUKIL DUBOIS Liam" u="1"/>
        <s v="IKOUBEL Bénévole Raphaële" u="1"/>
        <s v=" " u="1"/>
        <s v="TEST-NEUVECELLE Capucine" u="1"/>
        <s v="JACQUIN Bénévole Claudette" u="1"/>
        <s v="BURNAT Bénévole Cécile" u="1"/>
        <s v="KALIÇANI Ledion" u="1"/>
        <s v="PINGET Ninon" u="1"/>
        <s v="QUIQUEREZ Bénévole Gwendoline" u="1"/>
        <s v="MAMESSIER Ethan" u="1"/>
      </sharedItems>
    </cacheField>
    <cacheField name="Niveau" numFmtId="0">
      <sharedItems containsBlank="1"/>
    </cacheField>
    <cacheField name="Menu" numFmtId="0">
      <sharedItems containsBlank="1"/>
    </cacheField>
    <cacheField name="Arrêt bus" numFmtId="0">
      <sharedItems containsString="0" containsBlank="1" containsNumber="1" containsInteger="1" minValue="0" maxValue="15"/>
    </cacheField>
    <cacheField name="Nom arrêt" numFmtId="0">
      <sharedItems containsBlank="1" count="18">
        <s v="Services Techniques"/>
        <s v="Chemin des Houches (Impasse)"/>
        <s v="Gallia"/>
        <s v="Avenue du Léman (cimetière)"/>
        <s v="Grande Rive (Crémaillère)"/>
        <s v="Chemin de Gravannes (Mi Tiesa)"/>
        <s v="Parc de l'Abbaye - Buisson"/>
        <s v="Chemin de Gravannes (parking)"/>
        <s v="Parc de l'Abbaye - Containers"/>
        <s v="Avenue Forchex"/>
        <s v="Grande Rive (Av maraiche)"/>
        <s v="Mairie"/>
        <s v="Chemin des Moulins"/>
        <s v="Av de la Creusaz (croist Rte Gde Rive)"/>
        <s v="Salle Animation, place de l'église"/>
        <s v=""/>
        <m/>
        <s v="Av de la Creusaz (en bas au stop, croist Rte Gde Rive)" u="1"/>
      </sharedItems>
    </cacheField>
    <cacheField name="No arrêt" numFmtId="0">
      <sharedItems containsBlank="1" count="112">
        <s v="T081-01"/>
        <s v="T082-13"/>
        <s v="T081-07"/>
        <s v="T082-11"/>
        <s v="T081-05"/>
        <s v="T082-17"/>
        <s v="T081-03"/>
        <s v="T082-18"/>
        <s v="T081-02"/>
        <s v="T082-16"/>
        <s v="T081-06"/>
        <s v="T082-14"/>
        <s v="T082-15"/>
        <s v="T081-04"/>
        <s v="T082-10"/>
        <s v="T111-09"/>
        <s v="T111-07"/>
        <s v="T111-12"/>
        <s v="T111-03"/>
        <s v="T111-04"/>
        <s v="T111-15"/>
        <s v="T111-02"/>
        <s v="T111-10"/>
        <s v="T111-08"/>
        <s v="T111-14"/>
        <s v="T111-11"/>
        <s v="T111-13"/>
        <s v="T111-01"/>
        <s v="T131-10"/>
        <s v="T131-07"/>
        <s v="T131-05"/>
        <s v="T131-14"/>
        <s v="T131-15"/>
        <s v="T131-01"/>
        <s v="T131-13"/>
        <s v="T131-06"/>
        <s v="T131-11"/>
        <s v="T131-03"/>
        <s v="T131-04"/>
        <s v="T131-02"/>
        <s v="T162-11"/>
        <s v="T161-07"/>
        <s v="T162-17"/>
        <s v="T162-14"/>
        <s v="T161-03"/>
        <s v="T162-16"/>
        <s v="T161-04"/>
        <s v="T162-15"/>
        <s v="T161-02"/>
        <s v="T162-12"/>
        <s v="T162-10"/>
        <s v="T162-13"/>
        <s v="T161-05"/>
        <s v="T161-06"/>
        <s v="T161-01"/>
        <e v="#N/A"/>
        <m/>
        <s v="A8-06" u="1"/>
        <s v="R16-03" u="1"/>
        <s v="A13-04" u="1"/>
        <s v="A8-04" u="1"/>
        <e v="#VALUE!" u="1"/>
        <s v="A8-02" u="1"/>
        <s v="R11-11" u="1"/>
        <s v="R16-11" u="1"/>
        <s v="R16-06" u="1"/>
        <s v="A13-07" u="1"/>
        <s v="A8-18" u="1"/>
        <s v="R11-14" u="1"/>
        <s v="A8-16" u="1"/>
        <s v="R11-09" u="1"/>
        <s v="A8-14" u="1"/>
        <s v="R16-14" u="1"/>
        <s v="A13-15" u="1"/>
        <s v="A8-10" u="1"/>
        <s v="R11-02" u="1"/>
        <s v="R16-17" u="1"/>
        <s v="R16-02" u="1"/>
        <s v="A13-03" u="1"/>
        <s v="R11-10" u="1"/>
        <s v="R16-10" u="1"/>
        <s v="R16-05" u="1"/>
        <s v="A13-11" u="1"/>
        <s v="A13-06" u="1"/>
        <s v="R11-13" u="1"/>
        <s v="R11-08" u="1"/>
        <s v="A8-07" u="1"/>
        <s v="R16-13" u="1"/>
        <s v="A13-14" u="1"/>
        <s v="A8-05" u="1"/>
        <s v="A8-03" u="1"/>
        <s v="A8-01" u="1"/>
        <s v="R16-16" u="1"/>
        <s v="R16-01" u="1"/>
        <s v="A13-02" u="1"/>
        <s v="A8-17" u="1"/>
        <s v="R11-04" u="1"/>
        <s v="A8-15" u="1"/>
        <s v="A8-13" u="1"/>
        <s v="R16-04" u="1"/>
        <s v="A13-10" u="1"/>
        <s v="A13-05" u="1"/>
        <s v="A8-11" u="1"/>
        <s v="R11-12" u="1"/>
        <s v="R11-07" u="1"/>
        <s v="R16-12" u="1"/>
        <s v="R16-07" u="1"/>
        <s v="A13-13" u="1"/>
        <s v="R11-15" u="1"/>
        <s v="R16-15" u="1"/>
        <s v="A13-01" u="1"/>
        <s v="R11-03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Quentin Déal" refreshedDate="42985.621980555552" createdVersion="4" refreshedVersion="4" minRefreshableVersion="3" recordCount="1947">
  <cacheSource type="worksheet">
    <worksheetSource ref="A1:T7971" sheet="Planning enrichi"/>
  </cacheSource>
  <cacheFields count="20">
    <cacheField name="Date" numFmtId="0">
      <sharedItems containsNonDate="0" containsDate="1" containsString="0" containsBlank="1" minDate="2017-09-04T00:00:00" maxDate="2017-09-16T00:00:00" count="11">
        <d v="2017-09-11T00:00:00"/>
        <d v="2017-09-12T00:00:00"/>
        <d v="2017-09-13T00:00:00"/>
        <d v="2017-09-14T00:00:00"/>
        <d v="2017-09-15T00:00:00"/>
        <m/>
        <d v="2017-09-06T00:00:00" u="1"/>
        <d v="2017-09-04T00:00:00" u="1"/>
        <d v="2017-09-07T00:00:00" u="1"/>
        <d v="2017-09-05T00:00:00" u="1"/>
        <d v="2017-09-08T00:00:00" u="1"/>
      </sharedItems>
    </cacheField>
    <cacheField name="Activité" numFmtId="0">
      <sharedItems containsBlank="1" count="9">
        <s v="Bus 08h30"/>
        <s v="Bus 11h30"/>
        <s v="Bus 13h30"/>
        <s v="Bus fin école"/>
        <s v="Cantine"/>
        <s v="Support repas"/>
        <s v="TAP"/>
        <m/>
        <s v="Test-activité" u="1"/>
      </sharedItems>
    </cacheField>
    <cacheField name="Type de l'activ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Date de naissance" numFmtId="0">
      <sharedItems containsNonDate="0" containsDate="1" containsString="0" containsBlank="1" minDate="1990-01-01T00:00:00" maxDate="2017-12-16T00:00:00"/>
    </cacheField>
    <cacheField name="Classe" numFmtId="0">
      <sharedItems containsBlank="1" count="13">
        <s v="M4-Michèle Lamourette"/>
        <s v="E1-CE1-CE2 Isabella"/>
        <s v="E2-CM2 Béatrice"/>
        <s v="M1-Véronique Vuargnoz"/>
        <s v="E4-CE2-CM1 Pascal"/>
        <s v="M2-Manon Chevigny"/>
        <s v="E3-CM1 Céline"/>
        <s v="M3-Raphaële Ikoubel"/>
        <s v="E5-CP-CE1 Valérie"/>
        <s v="E6-CP Géraldine"/>
        <s v="Z9-Autres"/>
        <m/>
        <s v="Collège" u="1"/>
      </sharedItems>
    </cacheField>
    <cacheField name="Inscription" numFmtId="0">
      <sharedItems containsString="0" containsBlank="1" containsNumber="1" containsInteger="1" minValue="0" maxValue="1" count="3">
        <n v="1"/>
        <n v="0"/>
        <m/>
      </sharedItems>
    </cacheField>
    <cacheField name="Présence" numFmtId="0">
      <sharedItems containsString="0" containsBlank="1" containsNumber="1" containsInteger="1" minValue="0" maxValue="0"/>
    </cacheField>
    <cacheField name="Facturation" numFmtId="0">
      <sharedItems containsString="0" containsBlank="1" containsNumber="1" containsInteger="1" minValue="0" maxValue="0"/>
    </cacheField>
    <cacheField name="Mois" numFmtId="0">
      <sharedItems containsBlank="1"/>
    </cacheField>
    <cacheField name="Année" numFmtId="0">
      <sharedItems containsString="0" containsBlank="1" containsNumber="1" containsInteger="1" minValue="2017" maxValue="2017"/>
    </cacheField>
    <cacheField name="Moins de 6 ans" numFmtId="0">
      <sharedItems containsBlank="1"/>
    </cacheField>
    <cacheField name="NomPrénom" numFmtId="0">
      <sharedItems containsBlank="1" count="300">
        <s v="ABBIATECI Alexandre"/>
        <s v="ABBIATECI Mathieu"/>
        <s v="AIMON Cassie"/>
        <s v="AIMON Matthew"/>
        <s v="ALOUANI Naël"/>
        <s v="ALOUANI Rayan"/>
        <s v="ALPERN David"/>
        <s v="BABIN Timéo"/>
        <s v="BEN ROMDANE Hilal"/>
        <s v="BEN ROMDANE Younès"/>
        <s v="BONNEVIE Anthony"/>
        <s v="BOUILLEZ Elise"/>
        <s v="BURGAUD Timéo"/>
        <s v="CETTOUR MEUNIER Emma"/>
        <s v="CETTOUR MEUNIER Margot"/>
        <s v="COLLOMB Clémentine"/>
        <s v="DALBERGUE Peter"/>
        <s v="DELLENBACH Milla"/>
        <s v="DESIR Honoré"/>
        <s v="DESIR Odette"/>
        <s v="DEVIGNY Lyséa"/>
        <s v="DOUCET Arsène"/>
        <s v="DOUCET Edgar"/>
        <s v="DUBOIS LOUKIL Liam"/>
        <s v="DULARY Noa"/>
        <s v="DUVAL Matys"/>
        <s v="DUVAL MICHOUD Jade"/>
        <s v="EL MRADMI Marwane"/>
        <s v="EVENO Manel"/>
        <s v="FRITEAU Liam"/>
        <s v="GAYAT Louis"/>
        <s v="HELLI Indy"/>
        <s v="HENRY Ethan"/>
        <s v="KOSUMI Audrina"/>
        <s v="LAMBRECHT Jade"/>
        <s v="LAMBRECHT Maxence"/>
        <s v="MANICHE Soryan"/>
        <s v="MICHOUD Arnaud"/>
        <s v="MONNET Fanny"/>
        <s v="MONNET Nina"/>
        <s v="MONTES Mattéo"/>
        <s v="MUNSCH Charlotte"/>
        <s v="PERROT BLENNER Alice"/>
        <s v="PONTICELLI Axel"/>
        <s v="ROUVIERE Léa"/>
        <s v="ROUVIERE Lilou"/>
        <s v="SECK Erwann"/>
        <s v="SECK Norah"/>
        <s v="STEPHAN Lola"/>
        <s v="TOUTA Rayan"/>
        <s v="TOUTA Samir"/>
        <s v="VESIN Gloria"/>
        <s v="VIRETON Diego"/>
        <s v="VIRETON Nilla"/>
        <s v="WAMBST Johanne"/>
        <s v="WAMBST Léo-Paul"/>
        <s v="YAKER Maksen"/>
        <s v="YAKER Nora"/>
        <s v="DESIR Auguste"/>
        <s v="DUVAL Enora"/>
        <s v="MICHOUD Olivia"/>
        <s v="SECK Ismaël"/>
        <s v="TOUTA Ines"/>
        <s v="RABU SOMERS Antonin"/>
        <s v="TERRENI Flavia"/>
        <s v="LEHMANN Liv"/>
        <s v="LEHMANN Abel"/>
        <s v="CORREDOR IZQUIERDO Adriana"/>
        <s v="EL MRADMI Noham"/>
        <s v="DE CORDIER Léa"/>
        <s v="DE CORDIER Kylian"/>
        <s v="JACQUIER-QUERO Eleonore"/>
        <s v="MOUNDJI Keziah"/>
        <s v="BELLORINI Raphaëlle"/>
        <s v="DEVIGNY Ryan"/>
        <s v="ELLENRIEDER Célian"/>
        <s v="PITTET Lilou"/>
        <s v="DESCLAUX Charly"/>
        <s v="IKOUBEL Jeanne"/>
        <s v="BUISSON Sarah"/>
        <s v="CHRAMDHI Owen"/>
        <s v="DELPLANQUE Jules"/>
        <s v="GUEIT RANALDI Valentine"/>
        <s v="PITTET Lizy"/>
        <s v="ANDRÉ Clara"/>
        <s v="BARNABE Hugo"/>
        <s v="BAUNOV Artem"/>
        <s v="BELMOND CHOLLET Yûna"/>
        <s v="BENOIST FAYE Emma"/>
        <s v="BLAIN Eléonore"/>
        <s v="BLAIN Rebecca"/>
        <s v="BLANC Anthony"/>
        <s v="BOCHATON Lina"/>
        <s v="BRAHMI Ilan"/>
        <s v="BREBION Ted"/>
        <s v="BREBION Tim"/>
        <s v="BURBAN Alix"/>
        <s v="BURBAN Telma"/>
        <s v="BURNAT Nico"/>
        <s v="BUYSSENS Alice"/>
        <s v="BUYSSENS Lou"/>
        <s v="CAISSO-RUIZ Estéban"/>
        <s v="CHACHKINE Elie"/>
        <s v="CHAMPETIER ENJOLRAS Alix"/>
        <s v="CHAMPETIER ENJOLRAS Priscille"/>
        <s v="CONIGLIARO Natéo"/>
        <s v="COSTINHA Matéo"/>
        <s v="COUPRIE VILLADANGOS Malena"/>
        <s v="CRETON Célya"/>
        <s v="DEBERT Léo"/>
        <s v="DEPIERRE Louise"/>
        <s v="DETRAZ Matéa"/>
        <s v="DOZOUL Nolan"/>
        <s v="EDMOND Lilou"/>
        <s v="EDMOND Quentin"/>
        <s v="FERACO Elie"/>
        <s v="FERACO Sasha"/>
        <s v="FRANCESCHINI-SAINTON Paul"/>
        <s v="FRERY Mika"/>
        <s v="GAUTIER Alessia"/>
        <s v="GENOIS Pauline"/>
        <s v="GERUSZ Tristan"/>
        <s v="GILLET Naëly"/>
        <s v="GRANDJEAN Alice"/>
        <s v="GRANDJEAN Lucie"/>
        <s v="GRANJUX Kenza"/>
        <s v="GRANJUX Timeo"/>
        <s v="HAMIMID Soan"/>
        <s v="HERMET Baptiste"/>
        <s v="HERMET Laurianne"/>
        <s v="JELASSI Sasha"/>
        <s v="LACROIX Dylan"/>
        <s v="LE BOURGEOIS Oyan"/>
        <s v="LE REVEREND Grégoire"/>
        <s v="LE REVEREND Hector"/>
        <s v="LEFRANCOIS Soren"/>
        <s v="LEONARDUZZI Lina"/>
        <s v="LIAUDET Chloé"/>
        <s v="LIAUDET Elisa"/>
        <s v="MALAURIE Antonin"/>
        <s v="MARTIN Gautier"/>
        <s v="MORIN Anais"/>
        <s v="MUFF Elise"/>
        <s v="OLIVERA Hugo"/>
        <s v="PASTRELLO Enzo"/>
        <s v="PASTRELLO Téo"/>
        <s v="PAYEN Romain"/>
        <s v="PETREL Joé"/>
        <s v="PETROCELLI Loann"/>
        <s v="PORTO Eloïse"/>
        <s v="PORTO Maëlys"/>
        <s v="QUIQUEREZ Lise"/>
        <s v="RENARD Agathe"/>
        <s v="SADANI Ayoub"/>
        <s v="SADANI Haïssa"/>
        <s v="SALVIGNOL Léni"/>
        <s v="SMAJLI Mélia"/>
        <s v="SONNIER Lizéa"/>
        <s v="SONNIER Loris"/>
        <s v="TEDETTI Victor"/>
        <s v="TINANT Lola"/>
        <s v="TINANT Mathys"/>
        <s v="TISSERAND Sacha"/>
        <s v="TOCQUEVILLE COLIN Tyméo"/>
        <s v="TRICOLI Clément"/>
        <s v="VALDING Hugo"/>
        <s v="VULLIET Léna"/>
        <s v="VULLIET Rosy"/>
        <s v="VULLIET Tiphaine"/>
        <s v="AUDEMA Ambroise"/>
        <s v="BAGLIN LEON Léo"/>
        <s v="BAKAJIKA Rayan Elikya"/>
        <s v="GREAU Gauthier"/>
        <s v="LAZARETH Hugo"/>
        <s v="LAZARETH Jules"/>
        <s v="MALLET Ethan"/>
        <s v="MALLET Chloé"/>
        <s v="MALLET Léa"/>
        <s v="PERROTEAU Séléna"/>
        <s v="PERROTEAU Maëlia"/>
        <s v="MACALOU Ndeye Ngone"/>
        <s v="BOCHATON Jean"/>
        <s v="BLANC Dimitry"/>
        <s v="MUFF Mathilde"/>
        <s v="DE CLERCQ GIULIA"/>
        <s v="DESPRES Nina"/>
        <s v="DESPRES Oscar"/>
        <s v="DUDOIT Antoine"/>
        <s v="PAYEN Clément"/>
        <s v="VUILLET Louise"/>
        <s v="LE REVEREND Raphaël"/>
        <s v="MIRANDA KIEFFER Enzo"/>
        <s v="TEDETTI Charly"/>
        <s v="BENED Chloé"/>
        <s v="MARCOS Lola"/>
        <s v="MELIANI Rayan Ayoub"/>
        <s v="HARDIVILLE Pascal"/>
        <s v="CELLARD Léonie"/>
        <s v="CELLARD Louise"/>
        <s v="CHATELAIN Enora"/>
        <s v="CHERUBINI Baptiste"/>
        <s v="CHERUBINI Lise"/>
        <s v="CHERUBINI Natan"/>
        <s v="DEBERT Terry"/>
        <s v="FAVRE Emma"/>
        <s v="JACQUIN Zoé"/>
        <s v="JAILLET Manon"/>
        <s v="LAMERE Thomas"/>
        <s v="LEMAITRE Raphaël"/>
        <s v="MALPERTUIS Maëva"/>
        <s v="MORINO Kalie"/>
        <s v="PERCONTI Lou"/>
        <s v="PERCONTI Rosie"/>
        <s v="POULET Jean"/>
        <s v="POULET Maël"/>
        <s v="RIVAL Hugo"/>
        <s v="TAHA Jade"/>
        <s v="URBINO Enzo"/>
        <s v="GUILLOTEAU Mila"/>
        <s v="GUILLOTEAU Justine"/>
        <s v="RIVAL Emma"/>
        <s v="TEAV CORBANESE Léni"/>
        <s v="VUARGNOZ Véronique"/>
        <s v="BEKA Enzo"/>
        <s v="CASTA Renma"/>
        <s v="DAAB Noham"/>
        <s v="MATHIEU Annabelle"/>
        <s v="MATHIEU Félicien"/>
        <s v="MORITZ Marie"/>
        <s v="RUFFIER Lana"/>
        <s v="MARIE Léorio"/>
        <s v="RAVAILLE Basile"/>
        <s v="RAVAILLE Emma"/>
        <s v="CHKIRI Yliès"/>
        <s v="DEVIGNY Bénévole Sofia"/>
        <s v="ABBIATECI Bénévole Anne"/>
        <s v="DOUCET Bénévole Armelle"/>
        <s v="SECK Bénévole Annicka"/>
        <s v="ALOUANI Bénévole Alexandra"/>
        <s v="BENOIST FAYE Bénévole Mathilde"/>
        <s v="COSTINHA Bénévole Aline"/>
        <s v="FAVRE Bénévole Carole"/>
        <s v="DELPLANQUE Bénévole Charles"/>
        <s v="VALDING Bénévole Christel"/>
        <s v="DE CLERCQ Bénévole Marinus"/>
        <s v="DOZOUL Nora"/>
        <s v="AZOUGARH Younes"/>
        <s v="BEAUGHEON Esteban"/>
        <s v="BES Luana"/>
        <s v="BOUZIN Shanis"/>
        <s v="BRUGGER Mia"/>
        <s v="BUTTAY Taïs"/>
        <s v="BUTTAY Tinaël"/>
        <s v="CARRÉ Hugo"/>
        <s v="CARRÉ Loïs"/>
        <s v="CLERGET Elia"/>
        <s v="COGNOT Diego"/>
        <s v="DELATRECHE Miley"/>
        <s v="DELATRECHE Roxy"/>
        <s v="DUBOIS Noa"/>
        <s v="FAVRE Léa"/>
        <s v="FORNARA COMBET Nino"/>
        <s v="FRANCESCHINI-SAINTON Lola"/>
        <s v="GLADYSHEVA Alexandra"/>
        <s v="GRANGETAS Louna"/>
        <s v="GRILLET-PAYSAN Titouan"/>
        <s v="GRIMAUX Pierre"/>
        <s v="GUYOT-SELVETTI Lily"/>
        <s v="JACQUIER Lucas"/>
        <s v="JACQUIER Manon"/>
        <s v="JACQUIER Yann"/>
        <s v="LACOURPAILLE Faustine"/>
        <s v="LACROIX Mélinda"/>
        <s v="LAGANDRE Samy"/>
        <s v="LAURAIN-BRUHAT Enzo"/>
        <s v="LECOUTRE Luka"/>
        <s v="MALPERTUIS Axel"/>
        <s v="MICHEL Nohlan"/>
        <s v="MORAND Maëlann"/>
        <s v="PACCOT-BATAILLARD Justine"/>
        <s v="PACCOT-BATAILLARD Océane"/>
        <s v="PECRON Loïc"/>
        <s v="RIZZI Jade"/>
        <s v="ROSSET-PEREIRA Maïwenn"/>
        <s v="SIROUET Mérédith"/>
        <m/>
        <s v="MAMESSIER Ethan" u="1"/>
        <s v="DE CLERCQ Bénévole Marie" u="1"/>
        <s v="TEST-NEUVECELLE Capucine" u="1"/>
        <s v="IKOUBEL Bénévole Raphaële" u="1"/>
        <s v="LOUKIL DUBOIS Liam" u="1"/>
        <s v="MUFF Bénévole Anne Cath" u="1"/>
        <s v=" " u="1"/>
        <s v="PINGET Ninon" u="1"/>
        <s v="BURNAT Bénévole Cécile" u="1"/>
        <s v="GRANJEAN Bénévole Caroline" u="1"/>
        <s v="KALIÇANI Ledion" u="1"/>
        <s v="LESIOUR Louka" u="1"/>
        <s v="JACQUIN Bénévole Claudette" u="1"/>
        <s v="QUIQUEREZ Bénévole Gwendoline" u="1"/>
      </sharedItems>
    </cacheField>
    <cacheField name="Niveau" numFmtId="0">
      <sharedItems containsBlank="1" count="11">
        <s v="GS"/>
        <s v="CE1"/>
        <s v="CM2"/>
        <s v="CE2"/>
        <s v="MS"/>
        <s v="CM1"/>
        <s v="CP"/>
        <s v="PS"/>
        <s v="Autre"/>
        <e v="#N/A"/>
        <m/>
      </sharedItems>
    </cacheField>
    <cacheField name="Menu" numFmtId="0">
      <sharedItems containsBlank="1" count="5">
        <s v="Standard"/>
        <s v="Sans porc"/>
        <s v="Sans viande"/>
        <e v="#N/A"/>
        <m/>
      </sharedItems>
    </cacheField>
    <cacheField name="Arrêt bus" numFmtId="0">
      <sharedItems containsString="0" containsBlank="1" containsNumber="1" containsInteger="1" minValue="0" maxValue="15"/>
    </cacheField>
    <cacheField name="Nom arrêt" numFmtId="0">
      <sharedItems containsBlank="1"/>
    </cacheField>
    <cacheField name="No arrêt" numFmtId="0">
      <sharedItems containsBlank="1"/>
    </cacheField>
    <cacheField name="No tournée" numFmtId="0">
      <sharedItems containsBlank="1" count="9">
        <s v="T081"/>
        <s v="T082"/>
        <s v="T111"/>
        <s v="T131"/>
        <s v="T162"/>
        <s v="T161"/>
        <e v="#N/A"/>
        <m/>
        <e v="#VALUE!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47">
  <r>
    <x v="0"/>
    <x v="0"/>
    <s v="GENERAL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1"/>
    <x v="0"/>
    <x v="0"/>
  </r>
  <r>
    <x v="0"/>
    <x v="0"/>
    <s v="GENERALE"/>
    <s v="ABBIATECI"/>
    <s v="Mathieu"/>
    <d v="2010-02-25T00:00:00"/>
    <s v="E1-CE1-CE2 Isabella"/>
    <x v="0"/>
    <n v="0"/>
    <n v="0"/>
    <s v="sept."/>
    <n v="2017"/>
    <s v="non"/>
    <x v="1"/>
    <s v="CE1"/>
    <s v="Standard"/>
    <n v="1"/>
    <x v="0"/>
    <x v="0"/>
  </r>
  <r>
    <x v="0"/>
    <x v="0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"/>
  </r>
  <r>
    <x v="0"/>
    <x v="0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"/>
  </r>
  <r>
    <x v="0"/>
    <x v="0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"/>
  </r>
  <r>
    <x v="0"/>
    <x v="0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"/>
  </r>
  <r>
    <x v="0"/>
    <x v="0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3"/>
  </r>
  <r>
    <x v="0"/>
    <x v="0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0"/>
  </r>
  <r>
    <x v="0"/>
    <x v="0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1"/>
  </r>
  <r>
    <x v="0"/>
    <x v="0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1"/>
  </r>
  <r>
    <x v="0"/>
    <x v="0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"/>
  </r>
  <r>
    <x v="0"/>
    <x v="0"/>
    <s v="GENERALE"/>
    <s v="BOUILLEZ"/>
    <s v="Elise"/>
    <d v="2009-07-12T00:00:00"/>
    <s v="E4-CE2-CM1 Pascal"/>
    <x v="0"/>
    <n v="0"/>
    <n v="0"/>
    <s v="sept."/>
    <n v="2017"/>
    <s v="non"/>
    <x v="11"/>
    <s v="CE2"/>
    <s v="Standard"/>
    <n v="15"/>
    <x v="5"/>
    <x v="5"/>
  </r>
  <r>
    <x v="0"/>
    <x v="0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6"/>
  </r>
  <r>
    <x v="0"/>
    <x v="0"/>
    <s v="GENERALE"/>
    <s v="CETTOUR MEUNIER"/>
    <s v="Emma"/>
    <d v="2010-10-19T00:00:00"/>
    <s v="E1-CE1-CE2 Isabella"/>
    <x v="1"/>
    <n v="0"/>
    <n v="0"/>
    <s v="sept."/>
    <n v="2017"/>
    <s v="non"/>
    <x v="13"/>
    <s v="CE1"/>
    <s v="Standard"/>
    <n v="15"/>
    <x v="5"/>
    <x v="5"/>
  </r>
  <r>
    <x v="0"/>
    <x v="0"/>
    <s v="GENERALE"/>
    <s v="CETTOUR MEUNIER"/>
    <s v="Margot"/>
    <d v="2013-01-16T00:00:00"/>
    <s v="M3-Raphaële Ikoubel"/>
    <x v="1"/>
    <n v="0"/>
    <n v="0"/>
    <s v="sept."/>
    <n v="2017"/>
    <s v="oui"/>
    <x v="14"/>
    <s v="MS"/>
    <s v="Standard"/>
    <n v="15"/>
    <x v="5"/>
    <x v="5"/>
  </r>
  <r>
    <x v="0"/>
    <x v="0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7"/>
  </r>
  <r>
    <x v="0"/>
    <x v="0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2"/>
  </r>
  <r>
    <x v="0"/>
    <x v="0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6"/>
  </r>
  <r>
    <x v="0"/>
    <x v="0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8"/>
  </r>
  <r>
    <x v="0"/>
    <x v="0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8"/>
  </r>
  <r>
    <x v="0"/>
    <x v="0"/>
    <s v="GENERALE"/>
    <s v="DEVIGNY"/>
    <s v="Lyséa"/>
    <d v="2008-03-15T00:00:00"/>
    <s v="E3-CM1 Céline"/>
    <x v="1"/>
    <n v="0"/>
    <n v="0"/>
    <s v="sept."/>
    <n v="2017"/>
    <s v="non"/>
    <x v="20"/>
    <s v="CM1"/>
    <s v="Standard"/>
    <n v="1"/>
    <x v="0"/>
    <x v="0"/>
  </r>
  <r>
    <x v="0"/>
    <x v="0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0"/>
  </r>
  <r>
    <x v="0"/>
    <x v="0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0"/>
  </r>
  <r>
    <x v="0"/>
    <x v="0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6"/>
  </r>
  <r>
    <x v="0"/>
    <x v="0"/>
    <s v="GENERALE"/>
    <s v="DULARY"/>
    <s v="Noa"/>
    <d v="2010-03-27T00:00:00"/>
    <s v="E1-CE1-CE2 Isabella"/>
    <x v="0"/>
    <n v="0"/>
    <n v="0"/>
    <s v="sept."/>
    <n v="2017"/>
    <s v="non"/>
    <x v="24"/>
    <s v="CE1"/>
    <s v="Standard"/>
    <n v="6"/>
    <x v="2"/>
    <x v="2"/>
  </r>
  <r>
    <x v="0"/>
    <x v="0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2"/>
  </r>
  <r>
    <x v="0"/>
    <x v="0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9"/>
  </r>
  <r>
    <x v="0"/>
    <x v="0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0"/>
  </r>
  <r>
    <x v="0"/>
    <x v="0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0"/>
  </r>
  <r>
    <x v="0"/>
    <x v="0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10"/>
  </r>
  <r>
    <x v="0"/>
    <x v="0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11"/>
  </r>
  <r>
    <x v="0"/>
    <x v="0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4"/>
  </r>
  <r>
    <x v="0"/>
    <x v="0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6"/>
  </r>
  <r>
    <x v="0"/>
    <x v="0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0"/>
  </r>
  <r>
    <x v="0"/>
    <x v="0"/>
    <s v="GENERALE"/>
    <s v="LAMBRECHT"/>
    <s v="Jade"/>
    <d v="2008-12-01T00:00:00"/>
    <s v="E3-CM1 Céline"/>
    <x v="0"/>
    <n v="0"/>
    <n v="0"/>
    <s v="sept."/>
    <n v="2017"/>
    <s v="non"/>
    <x v="34"/>
    <s v="CM1"/>
    <s v="Standard"/>
    <n v="11"/>
    <x v="12"/>
    <x v="12"/>
  </r>
  <r>
    <x v="0"/>
    <x v="0"/>
    <s v="GENERALE"/>
    <s v="LAMBRECHT"/>
    <s v="Maxence"/>
    <d v="2011-10-24T00:00:00"/>
    <s v="E5-CP-CE1 Valérie"/>
    <x v="0"/>
    <n v="0"/>
    <n v="0"/>
    <s v="sept."/>
    <n v="2017"/>
    <s v="oui"/>
    <x v="35"/>
    <s v="CP"/>
    <s v="Standard"/>
    <n v="11"/>
    <x v="12"/>
    <x v="12"/>
  </r>
  <r>
    <x v="0"/>
    <x v="0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"/>
  </r>
  <r>
    <x v="0"/>
    <x v="0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9"/>
  </r>
  <r>
    <x v="0"/>
    <x v="0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13"/>
  </r>
  <r>
    <x v="0"/>
    <x v="0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13"/>
  </r>
  <r>
    <x v="0"/>
    <x v="0"/>
    <s v="GENERALE"/>
    <s v="MONTES"/>
    <s v="Mattéo"/>
    <d v="2011-10-20T00:00:00"/>
    <s v="E5-CP-CE1 Valérie"/>
    <x v="0"/>
    <n v="0"/>
    <n v="0"/>
    <s v="sept."/>
    <n v="2017"/>
    <s v="oui"/>
    <x v="40"/>
    <s v="CP"/>
    <s v="Standard"/>
    <n v="6"/>
    <x v="2"/>
    <x v="2"/>
  </r>
  <r>
    <x v="0"/>
    <x v="0"/>
    <s v="GENERALE"/>
    <s v="MUNSCH"/>
    <s v="Charlotte"/>
    <d v="2011-04-24T00:00:00"/>
    <s v="E5-CP-CE1 Valérie"/>
    <x v="0"/>
    <n v="0"/>
    <n v="0"/>
    <s v="sept."/>
    <n v="2017"/>
    <s v="oui"/>
    <x v="41"/>
    <s v="CP"/>
    <s v="Standard"/>
    <n v="6"/>
    <x v="2"/>
    <x v="2"/>
  </r>
  <r>
    <x v="0"/>
    <x v="0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"/>
  </r>
  <r>
    <x v="0"/>
    <x v="0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5"/>
  </r>
  <r>
    <x v="0"/>
    <x v="0"/>
    <s v="GENERALE"/>
    <s v="ROUVIERE"/>
    <s v="Léa"/>
    <d v="2011-12-02T00:00:00"/>
    <s v="E5-CP-CE1 Valérie"/>
    <x v="0"/>
    <n v="0"/>
    <n v="0"/>
    <s v="sept."/>
    <n v="2017"/>
    <s v="oui"/>
    <x v="44"/>
    <s v="CP"/>
    <s v="Standard"/>
    <n v="6"/>
    <x v="2"/>
    <x v="2"/>
  </r>
  <r>
    <x v="0"/>
    <x v="0"/>
    <s v="GENERALE"/>
    <s v="ROUVIERE"/>
    <s v="Lilou"/>
    <d v="2009-10-09T00:00:00"/>
    <s v="E4-CE2-CM1 Pascal"/>
    <x v="0"/>
    <n v="0"/>
    <n v="0"/>
    <s v="sept."/>
    <n v="2017"/>
    <s v="non"/>
    <x v="45"/>
    <s v="CE2"/>
    <s v="Standard"/>
    <n v="6"/>
    <x v="2"/>
    <x v="2"/>
  </r>
  <r>
    <x v="0"/>
    <x v="0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1"/>
  </r>
  <r>
    <x v="0"/>
    <x v="0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1"/>
  </r>
  <r>
    <x v="0"/>
    <x v="0"/>
    <s v="GENERALE"/>
    <s v="STEPHAN"/>
    <s v="Lola"/>
    <d v="2013-02-22T00:00:00"/>
    <s v="M2-Manon Chevigny"/>
    <x v="0"/>
    <n v="0"/>
    <n v="0"/>
    <s v="sept."/>
    <n v="2017"/>
    <s v="oui"/>
    <x v="48"/>
    <s v="MS"/>
    <s v="Standard"/>
    <n v="6"/>
    <x v="2"/>
    <x v="2"/>
  </r>
  <r>
    <x v="0"/>
    <x v="0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"/>
  </r>
  <r>
    <x v="0"/>
    <x v="0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"/>
  </r>
  <r>
    <x v="0"/>
    <x v="0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8"/>
  </r>
  <r>
    <x v="0"/>
    <x v="0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6"/>
  </r>
  <r>
    <x v="0"/>
    <x v="0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6"/>
  </r>
  <r>
    <x v="0"/>
    <x v="0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9"/>
  </r>
  <r>
    <x v="0"/>
    <x v="0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9"/>
  </r>
  <r>
    <x v="0"/>
    <x v="0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6"/>
  </r>
  <r>
    <x v="0"/>
    <x v="0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6"/>
  </r>
  <r>
    <x v="0"/>
    <x v="0"/>
    <s v="GENERALE"/>
    <s v="DESIR"/>
    <s v="Auguste"/>
    <d v="2014-02-25T00:00:00"/>
    <s v="M1-Véronique Vuargnoz"/>
    <x v="1"/>
    <n v="0"/>
    <n v="0"/>
    <s v="sept."/>
    <n v="2017"/>
    <s v="oui"/>
    <x v="58"/>
    <s v="PS"/>
    <s v="Standard"/>
    <n v="13"/>
    <x v="8"/>
    <x v="8"/>
  </r>
  <r>
    <x v="0"/>
    <x v="0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2"/>
  </r>
  <r>
    <x v="0"/>
    <x v="0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9"/>
  </r>
  <r>
    <x v="0"/>
    <x v="0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1"/>
  </r>
  <r>
    <x v="0"/>
    <x v="0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"/>
  </r>
  <r>
    <x v="0"/>
    <x v="0"/>
    <s v="GENERALE"/>
    <s v="RABU SOMERS"/>
    <s v="Antonin"/>
    <d v="2014-03-03T00:00:00"/>
    <s v="M3-Raphaële Ikoubel"/>
    <x v="1"/>
    <n v="0"/>
    <n v="0"/>
    <s v="sept."/>
    <n v="2017"/>
    <s v="oui"/>
    <x v="63"/>
    <s v="PS"/>
    <s v="Standard"/>
    <n v="6"/>
    <x v="2"/>
    <x v="2"/>
  </r>
  <r>
    <x v="0"/>
    <x v="0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2"/>
  </r>
  <r>
    <x v="0"/>
    <x v="0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14"/>
  </r>
  <r>
    <x v="0"/>
    <x v="0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14"/>
  </r>
  <r>
    <x v="0"/>
    <x v="0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9"/>
  </r>
  <r>
    <x v="0"/>
    <x v="0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0"/>
  </r>
  <r>
    <x v="0"/>
    <x v="0"/>
    <s v="GENERALE"/>
    <s v="DE CORDIER"/>
    <s v="Léa"/>
    <d v="2013-05-28T00:00:00"/>
    <s v="M3-Raphaële Ikoubel"/>
    <x v="0"/>
    <n v="0"/>
    <n v="0"/>
    <s v="sept."/>
    <n v="2017"/>
    <s v="oui"/>
    <x v="69"/>
    <s v="MS"/>
    <s v="Standard"/>
    <n v="2"/>
    <x v="6"/>
    <x v="6"/>
  </r>
  <r>
    <x v="0"/>
    <x v="0"/>
    <s v="GENERALE"/>
    <s v="DE CORDIER"/>
    <s v="Kylian"/>
    <d v="2009-08-14T00:00:00"/>
    <s v="E4-CE2-CM1 Pascal"/>
    <x v="0"/>
    <n v="0"/>
    <n v="0"/>
    <s v="sept."/>
    <n v="2017"/>
    <s v="non"/>
    <x v="70"/>
    <s v="CE2"/>
    <s v="Standard"/>
    <n v="2"/>
    <x v="6"/>
    <x v="6"/>
  </r>
  <r>
    <x v="0"/>
    <x v="0"/>
    <s v="GENERALE"/>
    <s v="JACQUIER-QUERO"/>
    <s v="Eleonore"/>
    <d v="2014-11-05T00:00:00"/>
    <s v="M1-Véronique Vuargnoz"/>
    <x v="1"/>
    <n v="0"/>
    <n v="0"/>
    <s v="sept."/>
    <n v="2017"/>
    <s v="oui"/>
    <x v="71"/>
    <s v="PS"/>
    <s v="Standard"/>
    <n v="9"/>
    <x v="1"/>
    <x v="1"/>
  </r>
  <r>
    <x v="0"/>
    <x v="0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14"/>
  </r>
  <r>
    <x v="1"/>
    <x v="0"/>
    <s v="GENERAL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1"/>
    <x v="0"/>
    <x v="0"/>
  </r>
  <r>
    <x v="1"/>
    <x v="0"/>
    <s v="GENERALE"/>
    <s v="ABBIATECI"/>
    <s v="Mathieu"/>
    <d v="2010-02-25T00:00:00"/>
    <s v="E1-CE1-CE2 Isabella"/>
    <x v="0"/>
    <n v="0"/>
    <n v="0"/>
    <s v="sept."/>
    <n v="2017"/>
    <s v="non"/>
    <x v="1"/>
    <s v="CE1"/>
    <s v="Standard"/>
    <n v="1"/>
    <x v="0"/>
    <x v="0"/>
  </r>
  <r>
    <x v="1"/>
    <x v="0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"/>
  </r>
  <r>
    <x v="1"/>
    <x v="0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"/>
  </r>
  <r>
    <x v="1"/>
    <x v="0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"/>
  </r>
  <r>
    <x v="1"/>
    <x v="0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"/>
  </r>
  <r>
    <x v="1"/>
    <x v="0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3"/>
  </r>
  <r>
    <x v="1"/>
    <x v="0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0"/>
  </r>
  <r>
    <x v="1"/>
    <x v="0"/>
    <s v="GENERALE"/>
    <s v="BELLORINI"/>
    <s v="Raphaëlle"/>
    <d v="2010-09-17T00:00:00"/>
    <s v="E5-CP-CE1 Valérie"/>
    <x v="1"/>
    <n v="0"/>
    <n v="0"/>
    <s v="sept."/>
    <n v="2017"/>
    <s v="non"/>
    <x v="73"/>
    <s v="CE1"/>
    <s v="Standard"/>
    <n v="10"/>
    <x v="11"/>
    <x v="11"/>
  </r>
  <r>
    <x v="1"/>
    <x v="0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1"/>
  </r>
  <r>
    <x v="1"/>
    <x v="0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1"/>
  </r>
  <r>
    <x v="1"/>
    <x v="0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"/>
  </r>
  <r>
    <x v="1"/>
    <x v="0"/>
    <s v="GENERALE"/>
    <s v="BOUILLEZ"/>
    <s v="Elise"/>
    <d v="2009-07-12T00:00:00"/>
    <s v="E4-CE2-CM1 Pascal"/>
    <x v="1"/>
    <n v="0"/>
    <n v="0"/>
    <s v="sept."/>
    <n v="2017"/>
    <s v="non"/>
    <x v="11"/>
    <s v="CE2"/>
    <s v="Standard"/>
    <n v="15"/>
    <x v="5"/>
    <x v="5"/>
  </r>
  <r>
    <x v="1"/>
    <x v="0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6"/>
  </r>
  <r>
    <x v="1"/>
    <x v="0"/>
    <s v="GENERALE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15"/>
    <x v="5"/>
    <x v="5"/>
  </r>
  <r>
    <x v="1"/>
    <x v="0"/>
    <s v="GENERALE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15"/>
    <x v="5"/>
    <x v="5"/>
  </r>
  <r>
    <x v="1"/>
    <x v="0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7"/>
  </r>
  <r>
    <x v="1"/>
    <x v="0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2"/>
  </r>
  <r>
    <x v="1"/>
    <x v="0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6"/>
  </r>
  <r>
    <x v="1"/>
    <x v="0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8"/>
  </r>
  <r>
    <x v="1"/>
    <x v="0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8"/>
  </r>
  <r>
    <x v="1"/>
    <x v="0"/>
    <s v="GENERALE"/>
    <s v="DEVIGNY"/>
    <s v="Lyséa"/>
    <d v="2008-03-15T00:00:00"/>
    <s v="E3-CM1 Céline"/>
    <x v="1"/>
    <n v="0"/>
    <n v="0"/>
    <s v="sept."/>
    <n v="2017"/>
    <s v="non"/>
    <x v="20"/>
    <s v="CM1"/>
    <s v="Standard"/>
    <n v="1"/>
    <x v="0"/>
    <x v="0"/>
  </r>
  <r>
    <x v="1"/>
    <x v="0"/>
    <s v="GENERALE"/>
    <s v="DEVIGNY"/>
    <s v="Ryan"/>
    <d v="2009-09-22T00:00:00"/>
    <s v="E4-CE2-CM1 Pascal"/>
    <x v="1"/>
    <n v="0"/>
    <n v="0"/>
    <s v="sept."/>
    <n v="2017"/>
    <s v="non"/>
    <x v="74"/>
    <s v="CE2"/>
    <s v="Standard"/>
    <n v="1"/>
    <x v="0"/>
    <x v="0"/>
  </r>
  <r>
    <x v="1"/>
    <x v="0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0"/>
  </r>
  <r>
    <x v="1"/>
    <x v="0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0"/>
  </r>
  <r>
    <x v="1"/>
    <x v="0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6"/>
  </r>
  <r>
    <x v="1"/>
    <x v="0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2"/>
  </r>
  <r>
    <x v="1"/>
    <x v="0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9"/>
  </r>
  <r>
    <x v="1"/>
    <x v="0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0"/>
  </r>
  <r>
    <x v="1"/>
    <x v="0"/>
    <s v="GENERAL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6"/>
    <x v="2"/>
    <x v="2"/>
  </r>
  <r>
    <x v="1"/>
    <x v="0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0"/>
  </r>
  <r>
    <x v="1"/>
    <x v="0"/>
    <s v="GENERALE"/>
    <s v="FRITEAU"/>
    <s v="Liam"/>
    <d v="2013-01-04T00:00:00"/>
    <s v="M2-Manon Chevigny"/>
    <x v="1"/>
    <n v="0"/>
    <n v="0"/>
    <s v="sept."/>
    <n v="2017"/>
    <s v="oui"/>
    <x v="29"/>
    <s v="MS"/>
    <s v="Standard"/>
    <n v="5"/>
    <x v="10"/>
    <x v="10"/>
  </r>
  <r>
    <x v="1"/>
    <x v="0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11"/>
  </r>
  <r>
    <x v="1"/>
    <x v="0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4"/>
  </r>
  <r>
    <x v="1"/>
    <x v="0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6"/>
  </r>
  <r>
    <x v="1"/>
    <x v="0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0"/>
  </r>
  <r>
    <x v="1"/>
    <x v="0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"/>
  </r>
  <r>
    <x v="1"/>
    <x v="0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9"/>
  </r>
  <r>
    <x v="1"/>
    <x v="0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13"/>
  </r>
  <r>
    <x v="1"/>
    <x v="0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13"/>
  </r>
  <r>
    <x v="1"/>
    <x v="0"/>
    <s v="GENERALE"/>
    <s v="MONTES"/>
    <s v="Mattéo"/>
    <d v="2011-10-20T00:00:00"/>
    <s v="E5-CP-CE1 Valérie"/>
    <x v="0"/>
    <n v="0"/>
    <n v="0"/>
    <s v="sept."/>
    <n v="2017"/>
    <s v="oui"/>
    <x v="40"/>
    <s v="CP"/>
    <s v="Standard"/>
    <n v="6"/>
    <x v="2"/>
    <x v="2"/>
  </r>
  <r>
    <x v="1"/>
    <x v="0"/>
    <s v="GENERALE"/>
    <s v="MUNSCH"/>
    <s v="Charlotte"/>
    <d v="2011-04-24T00:00:00"/>
    <s v="E5-CP-CE1 Valérie"/>
    <x v="0"/>
    <n v="0"/>
    <n v="0"/>
    <s v="sept."/>
    <n v="2017"/>
    <s v="oui"/>
    <x v="41"/>
    <s v="CP"/>
    <s v="Standard"/>
    <n v="6"/>
    <x v="2"/>
    <x v="2"/>
  </r>
  <r>
    <x v="1"/>
    <x v="0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"/>
  </r>
  <r>
    <x v="1"/>
    <x v="0"/>
    <s v="GENERALE"/>
    <s v="PITTET"/>
    <s v="Lilou"/>
    <d v="2007-05-17T00:00:00"/>
    <s v="E2-CM2 Béatrice"/>
    <x v="1"/>
    <n v="0"/>
    <n v="0"/>
    <s v="sept."/>
    <n v="2017"/>
    <s v="non"/>
    <x v="76"/>
    <s v="CM2"/>
    <s v="Standard"/>
    <n v="2"/>
    <x v="6"/>
    <x v="6"/>
  </r>
  <r>
    <x v="1"/>
    <x v="0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5"/>
  </r>
  <r>
    <x v="1"/>
    <x v="0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1"/>
  </r>
  <r>
    <x v="1"/>
    <x v="0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1"/>
  </r>
  <r>
    <x v="1"/>
    <x v="0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"/>
  </r>
  <r>
    <x v="1"/>
    <x v="0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"/>
  </r>
  <r>
    <x v="1"/>
    <x v="0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8"/>
  </r>
  <r>
    <x v="1"/>
    <x v="0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6"/>
  </r>
  <r>
    <x v="1"/>
    <x v="0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6"/>
  </r>
  <r>
    <x v="1"/>
    <x v="0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9"/>
  </r>
  <r>
    <x v="1"/>
    <x v="0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9"/>
  </r>
  <r>
    <x v="1"/>
    <x v="0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6"/>
  </r>
  <r>
    <x v="1"/>
    <x v="0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6"/>
  </r>
  <r>
    <x v="1"/>
    <x v="0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8"/>
  </r>
  <r>
    <x v="1"/>
    <x v="0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2"/>
  </r>
  <r>
    <x v="1"/>
    <x v="0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9"/>
  </r>
  <r>
    <x v="1"/>
    <x v="0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1"/>
  </r>
  <r>
    <x v="1"/>
    <x v="0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"/>
  </r>
  <r>
    <x v="1"/>
    <x v="0"/>
    <s v="GENERALE"/>
    <s v="RABU SOMERS"/>
    <s v="Antonin"/>
    <d v="2014-03-03T00:00:00"/>
    <s v="M3-Raphaële Ikoubel"/>
    <x v="1"/>
    <n v="0"/>
    <n v="0"/>
    <s v="sept."/>
    <n v="2017"/>
    <s v="oui"/>
    <x v="63"/>
    <s v="PS"/>
    <s v="Standard"/>
    <n v="6"/>
    <x v="2"/>
    <x v="2"/>
  </r>
  <r>
    <x v="1"/>
    <x v="0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2"/>
  </r>
  <r>
    <x v="1"/>
    <x v="0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14"/>
  </r>
  <r>
    <x v="1"/>
    <x v="0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14"/>
  </r>
  <r>
    <x v="1"/>
    <x v="0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9"/>
  </r>
  <r>
    <x v="1"/>
    <x v="0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0"/>
  </r>
  <r>
    <x v="1"/>
    <x v="0"/>
    <s v="GENERALE"/>
    <s v="DE CORDIER"/>
    <s v="Léa"/>
    <d v="2013-05-28T00:00:00"/>
    <s v="M3-Raphaële Ikoubel"/>
    <x v="0"/>
    <n v="0"/>
    <n v="0"/>
    <s v="sept."/>
    <n v="2017"/>
    <s v="oui"/>
    <x v="69"/>
    <s v="MS"/>
    <s v="Standard"/>
    <n v="2"/>
    <x v="6"/>
    <x v="6"/>
  </r>
  <r>
    <x v="1"/>
    <x v="0"/>
    <s v="GENERALE"/>
    <s v="DE CORDIER"/>
    <s v="Kylian"/>
    <d v="2009-08-14T00:00:00"/>
    <s v="E4-CE2-CM1 Pascal"/>
    <x v="0"/>
    <n v="0"/>
    <n v="0"/>
    <s v="sept."/>
    <n v="2017"/>
    <s v="non"/>
    <x v="70"/>
    <s v="CE2"/>
    <s v="Standard"/>
    <n v="2"/>
    <x v="6"/>
    <x v="6"/>
  </r>
  <r>
    <x v="1"/>
    <x v="0"/>
    <s v="GENERALE"/>
    <s v="JACQUIER-QUERO"/>
    <s v="Eleonore"/>
    <d v="2014-11-05T00:00:00"/>
    <s v="M1-Véronique Vuargnoz"/>
    <x v="1"/>
    <n v="0"/>
    <n v="0"/>
    <s v="sept."/>
    <n v="2017"/>
    <s v="oui"/>
    <x v="71"/>
    <s v="PS"/>
    <s v="Standard"/>
    <n v="9"/>
    <x v="1"/>
    <x v="1"/>
  </r>
  <r>
    <x v="1"/>
    <x v="0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14"/>
  </r>
  <r>
    <x v="2"/>
    <x v="0"/>
    <s v="GENERAL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1"/>
    <x v="0"/>
    <x v="0"/>
  </r>
  <r>
    <x v="2"/>
    <x v="0"/>
    <s v="GENERALE"/>
    <s v="ABBIATECI"/>
    <s v="Mathieu"/>
    <d v="2010-02-25T00:00:00"/>
    <s v="E1-CE1-CE2 Isabella"/>
    <x v="0"/>
    <n v="0"/>
    <n v="0"/>
    <s v="sept."/>
    <n v="2017"/>
    <s v="non"/>
    <x v="1"/>
    <s v="CE1"/>
    <s v="Standard"/>
    <n v="1"/>
    <x v="0"/>
    <x v="0"/>
  </r>
  <r>
    <x v="2"/>
    <x v="0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"/>
  </r>
  <r>
    <x v="2"/>
    <x v="0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"/>
  </r>
  <r>
    <x v="2"/>
    <x v="0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"/>
  </r>
  <r>
    <x v="2"/>
    <x v="0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"/>
  </r>
  <r>
    <x v="2"/>
    <x v="0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3"/>
  </r>
  <r>
    <x v="2"/>
    <x v="0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0"/>
  </r>
  <r>
    <x v="2"/>
    <x v="0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1"/>
  </r>
  <r>
    <x v="2"/>
    <x v="0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1"/>
  </r>
  <r>
    <x v="2"/>
    <x v="0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"/>
  </r>
  <r>
    <x v="2"/>
    <x v="0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6"/>
  </r>
  <r>
    <x v="2"/>
    <x v="0"/>
    <s v="GENERALE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15"/>
    <x v="5"/>
    <x v="5"/>
  </r>
  <r>
    <x v="2"/>
    <x v="0"/>
    <s v="GENERALE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15"/>
    <x v="5"/>
    <x v="5"/>
  </r>
  <r>
    <x v="2"/>
    <x v="0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7"/>
  </r>
  <r>
    <x v="2"/>
    <x v="0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2"/>
  </r>
  <r>
    <x v="2"/>
    <x v="0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6"/>
  </r>
  <r>
    <x v="2"/>
    <x v="0"/>
    <s v="GENERALE"/>
    <s v="DESCLAUX"/>
    <s v="Charly"/>
    <d v="2012-01-09T00:00:00"/>
    <s v="M1-Véronique Vuargnoz"/>
    <x v="0"/>
    <n v="0"/>
    <n v="0"/>
    <s v="sept."/>
    <n v="2017"/>
    <s v="oui"/>
    <x v="77"/>
    <s v="GS"/>
    <s v="Standard"/>
    <n v="2"/>
    <x v="6"/>
    <x v="6"/>
  </r>
  <r>
    <x v="2"/>
    <x v="0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8"/>
  </r>
  <r>
    <x v="2"/>
    <x v="0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8"/>
  </r>
  <r>
    <x v="2"/>
    <x v="0"/>
    <s v="GENERALE"/>
    <s v="DEVIGNY"/>
    <s v="Lyséa"/>
    <d v="2008-03-15T00:00:00"/>
    <s v="E3-CM1 Céline"/>
    <x v="1"/>
    <n v="0"/>
    <n v="0"/>
    <s v="sept."/>
    <n v="2017"/>
    <s v="non"/>
    <x v="20"/>
    <s v="CM1"/>
    <s v="Standard"/>
    <n v="1"/>
    <x v="0"/>
    <x v="0"/>
  </r>
  <r>
    <x v="2"/>
    <x v="0"/>
    <s v="GENERALE"/>
    <s v="DEVIGNY"/>
    <s v="Ryan"/>
    <d v="2009-09-22T00:00:00"/>
    <s v="E4-CE2-CM1 Pascal"/>
    <x v="1"/>
    <n v="0"/>
    <n v="0"/>
    <s v="sept."/>
    <n v="2017"/>
    <s v="non"/>
    <x v="74"/>
    <s v="CE2"/>
    <s v="Standard"/>
    <n v="1"/>
    <x v="0"/>
    <x v="0"/>
  </r>
  <r>
    <x v="2"/>
    <x v="0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0"/>
  </r>
  <r>
    <x v="2"/>
    <x v="0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0"/>
  </r>
  <r>
    <x v="2"/>
    <x v="0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6"/>
  </r>
  <r>
    <x v="2"/>
    <x v="0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2"/>
  </r>
  <r>
    <x v="2"/>
    <x v="0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9"/>
  </r>
  <r>
    <x v="2"/>
    <x v="0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0"/>
  </r>
  <r>
    <x v="2"/>
    <x v="0"/>
    <s v="GENERALE"/>
    <s v="ELLENRIEDER"/>
    <s v="Célian"/>
    <d v="2012-03-04T00:00:00"/>
    <s v="M4-Michèle Lamourette"/>
    <x v="1"/>
    <n v="0"/>
    <n v="0"/>
    <s v="sept."/>
    <n v="2017"/>
    <s v="oui"/>
    <x v="75"/>
    <s v="GS"/>
    <s v="Standard"/>
    <n v="6"/>
    <x v="2"/>
    <x v="2"/>
  </r>
  <r>
    <x v="2"/>
    <x v="0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0"/>
  </r>
  <r>
    <x v="2"/>
    <x v="0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10"/>
  </r>
  <r>
    <x v="2"/>
    <x v="0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11"/>
  </r>
  <r>
    <x v="2"/>
    <x v="0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4"/>
  </r>
  <r>
    <x v="2"/>
    <x v="0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6"/>
  </r>
  <r>
    <x v="2"/>
    <x v="0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10"/>
  </r>
  <r>
    <x v="2"/>
    <x v="0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0"/>
  </r>
  <r>
    <x v="2"/>
    <x v="0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"/>
  </r>
  <r>
    <x v="2"/>
    <x v="0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9"/>
  </r>
  <r>
    <x v="2"/>
    <x v="0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13"/>
  </r>
  <r>
    <x v="2"/>
    <x v="0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13"/>
  </r>
  <r>
    <x v="2"/>
    <x v="0"/>
    <s v="GENERALE"/>
    <s v="MONTES"/>
    <s v="Mattéo"/>
    <d v="2011-10-20T00:00:00"/>
    <s v="E5-CP-CE1 Valérie"/>
    <x v="0"/>
    <n v="0"/>
    <n v="0"/>
    <s v="sept."/>
    <n v="2017"/>
    <s v="oui"/>
    <x v="40"/>
    <s v="CP"/>
    <s v="Standard"/>
    <n v="6"/>
    <x v="2"/>
    <x v="2"/>
  </r>
  <r>
    <x v="2"/>
    <x v="0"/>
    <s v="GENERALE"/>
    <s v="MUNSCH"/>
    <s v="Charlotte"/>
    <d v="2011-04-24T00:00:00"/>
    <s v="E5-CP-CE1 Valérie"/>
    <x v="0"/>
    <n v="0"/>
    <n v="0"/>
    <s v="sept."/>
    <n v="2017"/>
    <s v="oui"/>
    <x v="41"/>
    <s v="CP"/>
    <s v="Standard"/>
    <n v="6"/>
    <x v="2"/>
    <x v="2"/>
  </r>
  <r>
    <x v="2"/>
    <x v="0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"/>
  </r>
  <r>
    <x v="2"/>
    <x v="0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5"/>
  </r>
  <r>
    <x v="2"/>
    <x v="0"/>
    <s v="GENERALE"/>
    <s v="ROUVIERE"/>
    <s v="Léa"/>
    <d v="2011-12-02T00:00:00"/>
    <s v="E5-CP-CE1 Valérie"/>
    <x v="0"/>
    <n v="0"/>
    <n v="0"/>
    <s v="sept."/>
    <n v="2017"/>
    <s v="oui"/>
    <x v="44"/>
    <s v="CP"/>
    <s v="Standard"/>
    <n v="6"/>
    <x v="2"/>
    <x v="2"/>
  </r>
  <r>
    <x v="2"/>
    <x v="0"/>
    <s v="GENERALE"/>
    <s v="ROUVIERE"/>
    <s v="Lilou"/>
    <d v="2009-10-09T00:00:00"/>
    <s v="E4-CE2-CM1 Pascal"/>
    <x v="0"/>
    <n v="0"/>
    <n v="0"/>
    <s v="sept."/>
    <n v="2017"/>
    <s v="non"/>
    <x v="45"/>
    <s v="CE2"/>
    <s v="Standard"/>
    <n v="6"/>
    <x v="2"/>
    <x v="2"/>
  </r>
  <r>
    <x v="2"/>
    <x v="0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1"/>
  </r>
  <r>
    <x v="2"/>
    <x v="0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1"/>
  </r>
  <r>
    <x v="2"/>
    <x v="0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"/>
  </r>
  <r>
    <x v="2"/>
    <x v="0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"/>
  </r>
  <r>
    <x v="2"/>
    <x v="0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8"/>
  </r>
  <r>
    <x v="2"/>
    <x v="0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6"/>
  </r>
  <r>
    <x v="2"/>
    <x v="0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6"/>
  </r>
  <r>
    <x v="2"/>
    <x v="0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9"/>
  </r>
  <r>
    <x v="2"/>
    <x v="0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9"/>
  </r>
  <r>
    <x v="2"/>
    <x v="0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6"/>
  </r>
  <r>
    <x v="2"/>
    <x v="0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6"/>
  </r>
  <r>
    <x v="2"/>
    <x v="0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8"/>
  </r>
  <r>
    <x v="2"/>
    <x v="0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2"/>
  </r>
  <r>
    <x v="2"/>
    <x v="0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9"/>
  </r>
  <r>
    <x v="2"/>
    <x v="0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1"/>
  </r>
  <r>
    <x v="2"/>
    <x v="0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"/>
  </r>
  <r>
    <x v="2"/>
    <x v="0"/>
    <s v="GENERALE"/>
    <s v="RABU SOMERS"/>
    <s v="Antonin"/>
    <d v="2014-03-03T00:00:00"/>
    <s v="M3-Raphaële Ikoubel"/>
    <x v="0"/>
    <n v="0"/>
    <n v="0"/>
    <s v="sept."/>
    <n v="2017"/>
    <s v="oui"/>
    <x v="63"/>
    <s v="PS"/>
    <s v="Standard"/>
    <n v="6"/>
    <x v="2"/>
    <x v="2"/>
  </r>
  <r>
    <x v="2"/>
    <x v="0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2"/>
  </r>
  <r>
    <x v="2"/>
    <x v="0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14"/>
  </r>
  <r>
    <x v="2"/>
    <x v="0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14"/>
  </r>
  <r>
    <x v="2"/>
    <x v="0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9"/>
  </r>
  <r>
    <x v="2"/>
    <x v="0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0"/>
  </r>
  <r>
    <x v="2"/>
    <x v="0"/>
    <s v="GENERALE"/>
    <s v="DE CORDIER"/>
    <s v="Léa"/>
    <d v="2013-05-28T00:00:00"/>
    <s v="M3-Raphaële Ikoubel"/>
    <x v="0"/>
    <n v="0"/>
    <n v="0"/>
    <s v="sept."/>
    <n v="2017"/>
    <s v="oui"/>
    <x v="69"/>
    <s v="MS"/>
    <s v="Standard"/>
    <n v="2"/>
    <x v="6"/>
    <x v="6"/>
  </r>
  <r>
    <x v="2"/>
    <x v="0"/>
    <s v="GENERALE"/>
    <s v="DE CORDIER"/>
    <s v="Kylian"/>
    <d v="2009-08-14T00:00:00"/>
    <s v="E4-CE2-CM1 Pascal"/>
    <x v="0"/>
    <n v="0"/>
    <n v="0"/>
    <s v="sept."/>
    <n v="2017"/>
    <s v="non"/>
    <x v="70"/>
    <s v="CE2"/>
    <s v="Standard"/>
    <n v="2"/>
    <x v="6"/>
    <x v="6"/>
  </r>
  <r>
    <x v="2"/>
    <x v="0"/>
    <s v="GENERALE"/>
    <s v="JACQUIER-QUERO"/>
    <s v="Eleonore"/>
    <d v="2014-11-05T00:00:00"/>
    <s v="M1-Véronique Vuargnoz"/>
    <x v="1"/>
    <n v="0"/>
    <n v="0"/>
    <s v="sept."/>
    <n v="2017"/>
    <s v="oui"/>
    <x v="71"/>
    <s v="PS"/>
    <s v="Standard"/>
    <n v="9"/>
    <x v="1"/>
    <x v="1"/>
  </r>
  <r>
    <x v="2"/>
    <x v="0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14"/>
  </r>
  <r>
    <x v="3"/>
    <x v="0"/>
    <s v="GENERAL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1"/>
    <x v="0"/>
    <x v="0"/>
  </r>
  <r>
    <x v="3"/>
    <x v="0"/>
    <s v="GENERALE"/>
    <s v="ABBIATECI"/>
    <s v="Mathieu"/>
    <d v="2010-02-25T00:00:00"/>
    <s v="E1-CE1-CE2 Isabella"/>
    <x v="0"/>
    <n v="0"/>
    <n v="0"/>
    <s v="sept."/>
    <n v="2017"/>
    <s v="non"/>
    <x v="1"/>
    <s v="CE1"/>
    <s v="Standard"/>
    <n v="1"/>
    <x v="0"/>
    <x v="0"/>
  </r>
  <r>
    <x v="3"/>
    <x v="0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"/>
  </r>
  <r>
    <x v="3"/>
    <x v="0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"/>
  </r>
  <r>
    <x v="3"/>
    <x v="0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"/>
  </r>
  <r>
    <x v="3"/>
    <x v="0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"/>
  </r>
  <r>
    <x v="3"/>
    <x v="0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3"/>
  </r>
  <r>
    <x v="3"/>
    <x v="0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0"/>
  </r>
  <r>
    <x v="3"/>
    <x v="0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1"/>
  </r>
  <r>
    <x v="3"/>
    <x v="0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1"/>
  </r>
  <r>
    <x v="3"/>
    <x v="0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"/>
  </r>
  <r>
    <x v="3"/>
    <x v="0"/>
    <s v="GENERALE"/>
    <s v="BOUILLEZ"/>
    <s v="Elise"/>
    <d v="2009-07-12T00:00:00"/>
    <s v="E4-CE2-CM1 Pascal"/>
    <x v="0"/>
    <n v="0"/>
    <n v="0"/>
    <s v="sept."/>
    <n v="2017"/>
    <s v="non"/>
    <x v="11"/>
    <s v="CE2"/>
    <s v="Standard"/>
    <n v="15"/>
    <x v="5"/>
    <x v="5"/>
  </r>
  <r>
    <x v="3"/>
    <x v="0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6"/>
  </r>
  <r>
    <x v="3"/>
    <x v="0"/>
    <s v="GENERALE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15"/>
    <x v="5"/>
    <x v="5"/>
  </r>
  <r>
    <x v="3"/>
    <x v="0"/>
    <s v="GENERALE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15"/>
    <x v="5"/>
    <x v="5"/>
  </r>
  <r>
    <x v="3"/>
    <x v="0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7"/>
  </r>
  <r>
    <x v="3"/>
    <x v="0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2"/>
  </r>
  <r>
    <x v="3"/>
    <x v="0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6"/>
  </r>
  <r>
    <x v="3"/>
    <x v="0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8"/>
  </r>
  <r>
    <x v="3"/>
    <x v="0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8"/>
  </r>
  <r>
    <x v="3"/>
    <x v="0"/>
    <s v="GENERALE"/>
    <s v="DEVIGNY"/>
    <s v="Lyséa"/>
    <d v="2008-03-15T00:00:00"/>
    <s v="E3-CM1 Céline"/>
    <x v="1"/>
    <n v="0"/>
    <n v="0"/>
    <s v="sept."/>
    <n v="2017"/>
    <s v="non"/>
    <x v="20"/>
    <s v="CM1"/>
    <s v="Standard"/>
    <n v="1"/>
    <x v="0"/>
    <x v="0"/>
  </r>
  <r>
    <x v="3"/>
    <x v="0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0"/>
  </r>
  <r>
    <x v="3"/>
    <x v="0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0"/>
  </r>
  <r>
    <x v="3"/>
    <x v="0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6"/>
  </r>
  <r>
    <x v="3"/>
    <x v="0"/>
    <s v="GENERALE"/>
    <s v="DULARY"/>
    <s v="Noa"/>
    <d v="2010-03-27T00:00:00"/>
    <s v="E1-CE1-CE2 Isabella"/>
    <x v="0"/>
    <n v="0"/>
    <n v="0"/>
    <s v="sept."/>
    <n v="2017"/>
    <s v="non"/>
    <x v="24"/>
    <s v="CE1"/>
    <s v="Standard"/>
    <n v="6"/>
    <x v="2"/>
    <x v="2"/>
  </r>
  <r>
    <x v="3"/>
    <x v="0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2"/>
  </r>
  <r>
    <x v="3"/>
    <x v="0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9"/>
  </r>
  <r>
    <x v="3"/>
    <x v="0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0"/>
  </r>
  <r>
    <x v="3"/>
    <x v="0"/>
    <s v="GENERALE"/>
    <s v="ELLENRIEDER"/>
    <s v="Célian"/>
    <d v="2012-03-04T00:00:00"/>
    <s v="M4-Michèle Lamourette"/>
    <x v="1"/>
    <n v="0"/>
    <n v="0"/>
    <s v="sept."/>
    <n v="2017"/>
    <s v="oui"/>
    <x v="75"/>
    <s v="GS"/>
    <s v="Standard"/>
    <n v="6"/>
    <x v="2"/>
    <x v="2"/>
  </r>
  <r>
    <x v="3"/>
    <x v="0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0"/>
  </r>
  <r>
    <x v="3"/>
    <x v="0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10"/>
  </r>
  <r>
    <x v="3"/>
    <x v="0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11"/>
  </r>
  <r>
    <x v="3"/>
    <x v="0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4"/>
  </r>
  <r>
    <x v="3"/>
    <x v="0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6"/>
  </r>
  <r>
    <x v="3"/>
    <x v="0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10"/>
  </r>
  <r>
    <x v="3"/>
    <x v="0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0"/>
  </r>
  <r>
    <x v="3"/>
    <x v="0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"/>
  </r>
  <r>
    <x v="3"/>
    <x v="0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9"/>
  </r>
  <r>
    <x v="3"/>
    <x v="0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13"/>
  </r>
  <r>
    <x v="3"/>
    <x v="0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13"/>
  </r>
  <r>
    <x v="3"/>
    <x v="0"/>
    <s v="GENERALE"/>
    <s v="MONTES"/>
    <s v="Mattéo"/>
    <d v="2011-10-20T00:00:00"/>
    <s v="E5-CP-CE1 Valérie"/>
    <x v="0"/>
    <n v="0"/>
    <n v="0"/>
    <s v="sept."/>
    <n v="2017"/>
    <s v="oui"/>
    <x v="40"/>
    <s v="CP"/>
    <s v="Standard"/>
    <n v="6"/>
    <x v="2"/>
    <x v="2"/>
  </r>
  <r>
    <x v="3"/>
    <x v="0"/>
    <s v="GENERALE"/>
    <s v="MUNSCH"/>
    <s v="Charlotte"/>
    <d v="2011-04-24T00:00:00"/>
    <s v="E5-CP-CE1 Valérie"/>
    <x v="0"/>
    <n v="0"/>
    <n v="0"/>
    <s v="sept."/>
    <n v="2017"/>
    <s v="oui"/>
    <x v="41"/>
    <s v="CP"/>
    <s v="Standard"/>
    <n v="6"/>
    <x v="2"/>
    <x v="2"/>
  </r>
  <r>
    <x v="3"/>
    <x v="0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"/>
  </r>
  <r>
    <x v="3"/>
    <x v="0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5"/>
  </r>
  <r>
    <x v="3"/>
    <x v="0"/>
    <s v="GENERALE"/>
    <s v="ROUVIERE"/>
    <s v="Léa"/>
    <d v="2011-12-02T00:00:00"/>
    <s v="E5-CP-CE1 Valérie"/>
    <x v="0"/>
    <n v="0"/>
    <n v="0"/>
    <s v="sept."/>
    <n v="2017"/>
    <s v="oui"/>
    <x v="44"/>
    <s v="CP"/>
    <s v="Standard"/>
    <n v="6"/>
    <x v="2"/>
    <x v="2"/>
  </r>
  <r>
    <x v="3"/>
    <x v="0"/>
    <s v="GENERALE"/>
    <s v="ROUVIERE"/>
    <s v="Lilou"/>
    <d v="2009-10-09T00:00:00"/>
    <s v="E4-CE2-CM1 Pascal"/>
    <x v="0"/>
    <n v="0"/>
    <n v="0"/>
    <s v="sept."/>
    <n v="2017"/>
    <s v="non"/>
    <x v="45"/>
    <s v="CE2"/>
    <s v="Standard"/>
    <n v="6"/>
    <x v="2"/>
    <x v="2"/>
  </r>
  <r>
    <x v="3"/>
    <x v="0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1"/>
  </r>
  <r>
    <x v="3"/>
    <x v="0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1"/>
  </r>
  <r>
    <x v="3"/>
    <x v="0"/>
    <s v="GENERALE"/>
    <s v="STEPHAN"/>
    <s v="Lola"/>
    <d v="2013-02-22T00:00:00"/>
    <s v="M2-Manon Chevigny"/>
    <x v="0"/>
    <n v="0"/>
    <n v="0"/>
    <s v="sept."/>
    <n v="2017"/>
    <s v="oui"/>
    <x v="48"/>
    <s v="MS"/>
    <s v="Standard"/>
    <n v="6"/>
    <x v="2"/>
    <x v="2"/>
  </r>
  <r>
    <x v="3"/>
    <x v="0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"/>
  </r>
  <r>
    <x v="3"/>
    <x v="0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"/>
  </r>
  <r>
    <x v="3"/>
    <x v="0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8"/>
  </r>
  <r>
    <x v="3"/>
    <x v="0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6"/>
  </r>
  <r>
    <x v="3"/>
    <x v="0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6"/>
  </r>
  <r>
    <x v="3"/>
    <x v="0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9"/>
  </r>
  <r>
    <x v="3"/>
    <x v="0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9"/>
  </r>
  <r>
    <x v="3"/>
    <x v="0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6"/>
  </r>
  <r>
    <x v="3"/>
    <x v="0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6"/>
  </r>
  <r>
    <x v="3"/>
    <x v="0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8"/>
  </r>
  <r>
    <x v="3"/>
    <x v="0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2"/>
  </r>
  <r>
    <x v="3"/>
    <x v="0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9"/>
  </r>
  <r>
    <x v="3"/>
    <x v="0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1"/>
  </r>
  <r>
    <x v="3"/>
    <x v="0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"/>
  </r>
  <r>
    <x v="3"/>
    <x v="0"/>
    <s v="GENERALE"/>
    <s v="RABU SOMERS"/>
    <s v="Antonin"/>
    <d v="2014-03-03T00:00:00"/>
    <s v="M3-Raphaële Ikoubel"/>
    <x v="0"/>
    <n v="0"/>
    <n v="0"/>
    <s v="sept."/>
    <n v="2017"/>
    <s v="oui"/>
    <x v="63"/>
    <s v="PS"/>
    <s v="Standard"/>
    <n v="6"/>
    <x v="2"/>
    <x v="2"/>
  </r>
  <r>
    <x v="3"/>
    <x v="0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2"/>
  </r>
  <r>
    <x v="3"/>
    <x v="0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14"/>
  </r>
  <r>
    <x v="3"/>
    <x v="0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14"/>
  </r>
  <r>
    <x v="3"/>
    <x v="0"/>
    <s v="GENERALE"/>
    <s v="CORREDOR IZQUIERDO"/>
    <s v="Adriana"/>
    <d v="2014-08-18T00:00:00"/>
    <s v="M3-Raphaële Ikoubel"/>
    <x v="1"/>
    <n v="0"/>
    <n v="0"/>
    <s v="sept."/>
    <n v="2017"/>
    <s v="oui"/>
    <x v="67"/>
    <s v="PS"/>
    <s v="Standard"/>
    <n v="14"/>
    <x v="9"/>
    <x v="9"/>
  </r>
  <r>
    <x v="3"/>
    <x v="0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0"/>
  </r>
  <r>
    <x v="3"/>
    <x v="0"/>
    <s v="GENERALE"/>
    <s v="DE CORDIER"/>
    <s v="Léa"/>
    <d v="2013-05-28T00:00:00"/>
    <s v="M3-Raphaële Ikoubel"/>
    <x v="0"/>
    <n v="0"/>
    <n v="0"/>
    <s v="sept."/>
    <n v="2017"/>
    <s v="oui"/>
    <x v="69"/>
    <s v="MS"/>
    <s v="Standard"/>
    <n v="2"/>
    <x v="6"/>
    <x v="6"/>
  </r>
  <r>
    <x v="3"/>
    <x v="0"/>
    <s v="GENERALE"/>
    <s v="DE CORDIER"/>
    <s v="Kylian"/>
    <d v="2009-08-14T00:00:00"/>
    <s v="E4-CE2-CM1 Pascal"/>
    <x v="0"/>
    <n v="0"/>
    <n v="0"/>
    <s v="sept."/>
    <n v="2017"/>
    <s v="non"/>
    <x v="70"/>
    <s v="CE2"/>
    <s v="Standard"/>
    <n v="2"/>
    <x v="6"/>
    <x v="6"/>
  </r>
  <r>
    <x v="3"/>
    <x v="0"/>
    <s v="GENERALE"/>
    <s v="JACQUIER-QUERO"/>
    <s v="Eleonore"/>
    <d v="2014-11-05T00:00:00"/>
    <s v="M1-Véronique Vuargnoz"/>
    <x v="1"/>
    <n v="0"/>
    <n v="0"/>
    <s v="sept."/>
    <n v="2017"/>
    <s v="oui"/>
    <x v="71"/>
    <s v="PS"/>
    <s v="Standard"/>
    <n v="9"/>
    <x v="1"/>
    <x v="1"/>
  </r>
  <r>
    <x v="3"/>
    <x v="0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14"/>
  </r>
  <r>
    <x v="4"/>
    <x v="0"/>
    <s v="GENERAL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1"/>
    <x v="0"/>
    <x v="0"/>
  </r>
  <r>
    <x v="4"/>
    <x v="0"/>
    <s v="GENERALE"/>
    <s v="ABBIATECI"/>
    <s v="Mathieu"/>
    <d v="2010-02-25T00:00:00"/>
    <s v="E1-CE1-CE2 Isabella"/>
    <x v="0"/>
    <n v="0"/>
    <n v="0"/>
    <s v="sept."/>
    <n v="2017"/>
    <s v="non"/>
    <x v="1"/>
    <s v="CE1"/>
    <s v="Standard"/>
    <n v="1"/>
    <x v="0"/>
    <x v="0"/>
  </r>
  <r>
    <x v="4"/>
    <x v="0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"/>
  </r>
  <r>
    <x v="4"/>
    <x v="0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"/>
  </r>
  <r>
    <x v="4"/>
    <x v="0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"/>
  </r>
  <r>
    <x v="4"/>
    <x v="0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"/>
  </r>
  <r>
    <x v="4"/>
    <x v="0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3"/>
  </r>
  <r>
    <x v="4"/>
    <x v="0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0"/>
  </r>
  <r>
    <x v="4"/>
    <x v="0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1"/>
  </r>
  <r>
    <x v="4"/>
    <x v="0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1"/>
  </r>
  <r>
    <x v="4"/>
    <x v="0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"/>
  </r>
  <r>
    <x v="4"/>
    <x v="0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6"/>
  </r>
  <r>
    <x v="4"/>
    <x v="0"/>
    <s v="GENERALE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15"/>
    <x v="5"/>
    <x v="5"/>
  </r>
  <r>
    <x v="4"/>
    <x v="0"/>
    <s v="GENERALE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15"/>
    <x v="5"/>
    <x v="5"/>
  </r>
  <r>
    <x v="4"/>
    <x v="0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7"/>
  </r>
  <r>
    <x v="4"/>
    <x v="0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2"/>
  </r>
  <r>
    <x v="4"/>
    <x v="0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6"/>
  </r>
  <r>
    <x v="4"/>
    <x v="0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8"/>
  </r>
  <r>
    <x v="4"/>
    <x v="0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8"/>
  </r>
  <r>
    <x v="4"/>
    <x v="0"/>
    <s v="GENERALE"/>
    <s v="DEVIGNY"/>
    <s v="Lyséa"/>
    <d v="2008-03-15T00:00:00"/>
    <s v="E3-CM1 Céline"/>
    <x v="1"/>
    <n v="0"/>
    <n v="0"/>
    <s v="sept."/>
    <n v="2017"/>
    <s v="non"/>
    <x v="20"/>
    <s v="CM1"/>
    <s v="Standard"/>
    <n v="1"/>
    <x v="0"/>
    <x v="0"/>
  </r>
  <r>
    <x v="4"/>
    <x v="0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0"/>
  </r>
  <r>
    <x v="4"/>
    <x v="0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0"/>
  </r>
  <r>
    <x v="4"/>
    <x v="0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6"/>
  </r>
  <r>
    <x v="4"/>
    <x v="0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2"/>
  </r>
  <r>
    <x v="4"/>
    <x v="0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9"/>
  </r>
  <r>
    <x v="4"/>
    <x v="0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0"/>
  </r>
  <r>
    <x v="4"/>
    <x v="0"/>
    <s v="GENERAL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6"/>
    <x v="2"/>
    <x v="2"/>
  </r>
  <r>
    <x v="4"/>
    <x v="0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0"/>
  </r>
  <r>
    <x v="4"/>
    <x v="0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10"/>
  </r>
  <r>
    <x v="4"/>
    <x v="0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11"/>
  </r>
  <r>
    <x v="4"/>
    <x v="0"/>
    <s v="GENERALE"/>
    <s v="HELLI"/>
    <s v="Indy"/>
    <d v="2010-07-07T00:00:00"/>
    <s v="E5-CP-CE1 Valérie"/>
    <x v="0"/>
    <n v="0"/>
    <n v="0"/>
    <s v="sept."/>
    <n v="2017"/>
    <s v="non"/>
    <x v="31"/>
    <s v="CE1"/>
    <s v="Sans viande"/>
    <n v="4"/>
    <x v="4"/>
    <x v="4"/>
  </r>
  <r>
    <x v="4"/>
    <x v="0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6"/>
  </r>
  <r>
    <x v="4"/>
    <x v="0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10"/>
  </r>
  <r>
    <x v="4"/>
    <x v="0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0"/>
  </r>
  <r>
    <x v="4"/>
    <x v="0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"/>
  </r>
  <r>
    <x v="4"/>
    <x v="0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9"/>
  </r>
  <r>
    <x v="4"/>
    <x v="0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13"/>
  </r>
  <r>
    <x v="4"/>
    <x v="0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13"/>
  </r>
  <r>
    <x v="4"/>
    <x v="0"/>
    <s v="GENERALE"/>
    <s v="MONTES"/>
    <s v="Mattéo"/>
    <d v="2011-10-20T00:00:00"/>
    <s v="E5-CP-CE1 Valérie"/>
    <x v="0"/>
    <n v="0"/>
    <n v="0"/>
    <s v="sept."/>
    <n v="2017"/>
    <s v="oui"/>
    <x v="40"/>
    <s v="CP"/>
    <s v="Standard"/>
    <n v="6"/>
    <x v="2"/>
    <x v="2"/>
  </r>
  <r>
    <x v="4"/>
    <x v="0"/>
    <s v="GENERALE"/>
    <s v="MUNSCH"/>
    <s v="Charlotte"/>
    <d v="2011-04-24T00:00:00"/>
    <s v="E5-CP-CE1 Valérie"/>
    <x v="0"/>
    <n v="0"/>
    <n v="0"/>
    <s v="sept."/>
    <n v="2017"/>
    <s v="oui"/>
    <x v="41"/>
    <s v="CP"/>
    <s v="Standard"/>
    <n v="6"/>
    <x v="2"/>
    <x v="2"/>
  </r>
  <r>
    <x v="4"/>
    <x v="0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"/>
  </r>
  <r>
    <x v="4"/>
    <x v="0"/>
    <s v="GENERALE"/>
    <s v="PITTET"/>
    <s v="Lilou"/>
    <d v="2007-05-17T00:00:00"/>
    <s v="E2-CM2 Béatrice"/>
    <x v="1"/>
    <n v="0"/>
    <n v="0"/>
    <s v="sept."/>
    <n v="2017"/>
    <s v="non"/>
    <x v="76"/>
    <s v="CM2"/>
    <s v="Standard"/>
    <n v="2"/>
    <x v="6"/>
    <x v="6"/>
  </r>
  <r>
    <x v="4"/>
    <x v="0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5"/>
  </r>
  <r>
    <x v="4"/>
    <x v="0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1"/>
  </r>
  <r>
    <x v="4"/>
    <x v="0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1"/>
  </r>
  <r>
    <x v="4"/>
    <x v="0"/>
    <s v="GENERALE"/>
    <s v="STEPHAN"/>
    <s v="Lola"/>
    <d v="2013-02-22T00:00:00"/>
    <s v="M2-Manon Chevigny"/>
    <x v="1"/>
    <n v="0"/>
    <n v="0"/>
    <s v="sept."/>
    <n v="2017"/>
    <s v="oui"/>
    <x v="48"/>
    <s v="MS"/>
    <s v="Standard"/>
    <n v="6"/>
    <x v="2"/>
    <x v="2"/>
  </r>
  <r>
    <x v="4"/>
    <x v="0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"/>
  </r>
  <r>
    <x v="4"/>
    <x v="0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"/>
  </r>
  <r>
    <x v="4"/>
    <x v="0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8"/>
  </r>
  <r>
    <x v="4"/>
    <x v="0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6"/>
  </r>
  <r>
    <x v="4"/>
    <x v="0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6"/>
  </r>
  <r>
    <x v="4"/>
    <x v="0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9"/>
  </r>
  <r>
    <x v="4"/>
    <x v="0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9"/>
  </r>
  <r>
    <x v="4"/>
    <x v="0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6"/>
  </r>
  <r>
    <x v="4"/>
    <x v="0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6"/>
  </r>
  <r>
    <x v="4"/>
    <x v="0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8"/>
  </r>
  <r>
    <x v="4"/>
    <x v="0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2"/>
  </r>
  <r>
    <x v="4"/>
    <x v="0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9"/>
  </r>
  <r>
    <x v="4"/>
    <x v="0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1"/>
  </r>
  <r>
    <x v="4"/>
    <x v="0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"/>
  </r>
  <r>
    <x v="4"/>
    <x v="0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2"/>
  </r>
  <r>
    <x v="4"/>
    <x v="0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14"/>
  </r>
  <r>
    <x v="4"/>
    <x v="0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14"/>
  </r>
  <r>
    <x v="4"/>
    <x v="0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9"/>
  </r>
  <r>
    <x v="4"/>
    <x v="0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0"/>
  </r>
  <r>
    <x v="4"/>
    <x v="0"/>
    <s v="GENERALE"/>
    <s v="DE CORDIER"/>
    <s v="Léa"/>
    <d v="2013-05-28T00:00:00"/>
    <s v="M3-Raphaële Ikoubel"/>
    <x v="0"/>
    <n v="0"/>
    <n v="0"/>
    <s v="sept."/>
    <n v="2017"/>
    <s v="oui"/>
    <x v="69"/>
    <s v="MS"/>
    <s v="Standard"/>
    <n v="2"/>
    <x v="6"/>
    <x v="6"/>
  </r>
  <r>
    <x v="4"/>
    <x v="0"/>
    <s v="GENERALE"/>
    <s v="DE CORDIER"/>
    <s v="Kylian"/>
    <d v="2009-08-14T00:00:00"/>
    <s v="E4-CE2-CM1 Pascal"/>
    <x v="0"/>
    <n v="0"/>
    <n v="0"/>
    <s v="sept."/>
    <n v="2017"/>
    <s v="non"/>
    <x v="70"/>
    <s v="CE2"/>
    <s v="Standard"/>
    <n v="2"/>
    <x v="6"/>
    <x v="6"/>
  </r>
  <r>
    <x v="4"/>
    <x v="0"/>
    <s v="GENERALE"/>
    <s v="JACQUIER-QUERO"/>
    <s v="Eleonore"/>
    <d v="2014-11-05T00:00:00"/>
    <s v="M1-Véronique Vuargnoz"/>
    <x v="1"/>
    <n v="0"/>
    <n v="0"/>
    <s v="sept."/>
    <n v="2017"/>
    <s v="oui"/>
    <x v="71"/>
    <s v="PS"/>
    <s v="Standard"/>
    <n v="9"/>
    <x v="1"/>
    <x v="1"/>
  </r>
  <r>
    <x v="4"/>
    <x v="0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14"/>
  </r>
  <r>
    <x v="0"/>
    <x v="1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5"/>
  </r>
  <r>
    <x v="0"/>
    <x v="1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5"/>
  </r>
  <r>
    <x v="0"/>
    <x v="1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16"/>
  </r>
  <r>
    <x v="0"/>
    <x v="1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16"/>
  </r>
  <r>
    <x v="0"/>
    <x v="1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15"/>
  </r>
  <r>
    <x v="0"/>
    <x v="1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15"/>
  </r>
  <r>
    <x v="0"/>
    <x v="1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17"/>
  </r>
  <r>
    <x v="0"/>
    <x v="1"/>
    <s v="GENERALE"/>
    <s v="BOUILLEZ"/>
    <s v="Elise"/>
    <d v="2009-07-12T00:00:00"/>
    <s v="E4-CE2-CM1 Pascal"/>
    <x v="1"/>
    <n v="0"/>
    <n v="0"/>
    <s v="sept."/>
    <n v="2017"/>
    <s v="non"/>
    <x v="11"/>
    <s v="CE2"/>
    <s v="Standard"/>
    <n v="15"/>
    <x v="5"/>
    <x v="18"/>
  </r>
  <r>
    <x v="0"/>
    <x v="1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19"/>
  </r>
  <r>
    <x v="0"/>
    <x v="1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20"/>
  </r>
  <r>
    <x v="0"/>
    <x v="1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20"/>
  </r>
  <r>
    <x v="0"/>
    <x v="1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21"/>
  </r>
  <r>
    <x v="0"/>
    <x v="1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20"/>
  </r>
  <r>
    <x v="0"/>
    <x v="1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22"/>
  </r>
  <r>
    <x v="0"/>
    <x v="1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23"/>
  </r>
  <r>
    <x v="0"/>
    <x v="1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17"/>
  </r>
  <r>
    <x v="0"/>
    <x v="1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24"/>
  </r>
  <r>
    <x v="0"/>
    <x v="1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16"/>
  </r>
  <r>
    <x v="0"/>
    <x v="1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21"/>
  </r>
  <r>
    <x v="0"/>
    <x v="1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25"/>
  </r>
  <r>
    <x v="0"/>
    <x v="1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25"/>
  </r>
  <r>
    <x v="0"/>
    <x v="1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18"/>
  </r>
  <r>
    <x v="0"/>
    <x v="1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16"/>
  </r>
  <r>
    <x v="0"/>
    <x v="1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16"/>
  </r>
  <r>
    <x v="0"/>
    <x v="1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21"/>
  </r>
  <r>
    <x v="0"/>
    <x v="1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21"/>
  </r>
  <r>
    <x v="0"/>
    <x v="1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21"/>
  </r>
  <r>
    <x v="0"/>
    <x v="1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16"/>
  </r>
  <r>
    <x v="0"/>
    <x v="1"/>
    <s v="GENERALE"/>
    <s v="JACQUIER-QUERO"/>
    <s v="Eleonore"/>
    <d v="2014-11-05T00:00:00"/>
    <s v="M1-Véronique Vuargnoz"/>
    <x v="0"/>
    <n v="0"/>
    <n v="0"/>
    <s v="sept."/>
    <n v="2017"/>
    <s v="oui"/>
    <x v="71"/>
    <s v="PS"/>
    <s v="Standard"/>
    <n v="9"/>
    <x v="1"/>
    <x v="15"/>
  </r>
  <r>
    <x v="1"/>
    <x v="1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5"/>
  </r>
  <r>
    <x v="1"/>
    <x v="1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5"/>
  </r>
  <r>
    <x v="1"/>
    <x v="1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16"/>
  </r>
  <r>
    <x v="1"/>
    <x v="1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16"/>
  </r>
  <r>
    <x v="1"/>
    <x v="1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20"/>
  </r>
  <r>
    <x v="1"/>
    <x v="1"/>
    <s v="GENERALE"/>
    <s v="BELLORINI"/>
    <s v="Raphaëlle"/>
    <d v="2010-09-17T00:00:00"/>
    <s v="E5-CP-CE1 Valérie"/>
    <x v="0"/>
    <n v="0"/>
    <n v="0"/>
    <s v="sept."/>
    <n v="2017"/>
    <s v="non"/>
    <x v="73"/>
    <s v="CE1"/>
    <s v="Standard"/>
    <n v="10"/>
    <x v="11"/>
    <x v="23"/>
  </r>
  <r>
    <x v="1"/>
    <x v="1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15"/>
  </r>
  <r>
    <x v="1"/>
    <x v="1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15"/>
  </r>
  <r>
    <x v="1"/>
    <x v="1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17"/>
  </r>
  <r>
    <x v="1"/>
    <x v="1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19"/>
  </r>
  <r>
    <x v="1"/>
    <x v="1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20"/>
  </r>
  <r>
    <x v="1"/>
    <x v="1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20"/>
  </r>
  <r>
    <x v="1"/>
    <x v="1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21"/>
  </r>
  <r>
    <x v="1"/>
    <x v="1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20"/>
  </r>
  <r>
    <x v="1"/>
    <x v="1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22"/>
  </r>
  <r>
    <x v="1"/>
    <x v="1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23"/>
  </r>
  <r>
    <x v="1"/>
    <x v="1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17"/>
  </r>
  <r>
    <x v="1"/>
    <x v="1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24"/>
  </r>
  <r>
    <x v="1"/>
    <x v="1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20"/>
  </r>
  <r>
    <x v="1"/>
    <x v="1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16"/>
  </r>
  <r>
    <x v="1"/>
    <x v="1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21"/>
  </r>
  <r>
    <x v="1"/>
    <x v="1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25"/>
  </r>
  <r>
    <x v="1"/>
    <x v="1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25"/>
  </r>
  <r>
    <x v="1"/>
    <x v="1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18"/>
  </r>
  <r>
    <x v="1"/>
    <x v="1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16"/>
  </r>
  <r>
    <x v="1"/>
    <x v="1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16"/>
  </r>
  <r>
    <x v="1"/>
    <x v="1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26"/>
  </r>
  <r>
    <x v="1"/>
    <x v="1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21"/>
  </r>
  <r>
    <x v="1"/>
    <x v="1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21"/>
  </r>
  <r>
    <x v="1"/>
    <x v="1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21"/>
  </r>
  <r>
    <x v="1"/>
    <x v="1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16"/>
  </r>
  <r>
    <x v="1"/>
    <x v="1"/>
    <s v="GENERALE"/>
    <s v="JACQUIER-QUERO"/>
    <s v="Eleonore"/>
    <d v="2014-11-05T00:00:00"/>
    <s v="M1-Véronique Vuargnoz"/>
    <x v="0"/>
    <n v="0"/>
    <n v="0"/>
    <s v="sept."/>
    <n v="2017"/>
    <s v="oui"/>
    <x v="71"/>
    <s v="PS"/>
    <s v="Standard"/>
    <n v="9"/>
    <x v="1"/>
    <x v="15"/>
  </r>
  <r>
    <x v="3"/>
    <x v="1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5"/>
  </r>
  <r>
    <x v="3"/>
    <x v="1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5"/>
  </r>
  <r>
    <x v="3"/>
    <x v="1"/>
    <s v="GENERALE"/>
    <s v="ALOUANI"/>
    <s v="Rayan"/>
    <d v="2009-01-19T00:00:00"/>
    <s v="E4-CE2-CM1 Pascal"/>
    <x v="1"/>
    <n v="0"/>
    <n v="0"/>
    <s v="sept."/>
    <n v="2017"/>
    <s v="non"/>
    <x v="5"/>
    <s v="CE2"/>
    <s v="Sans porc"/>
    <n v="6"/>
    <x v="2"/>
    <x v="16"/>
  </r>
  <r>
    <x v="3"/>
    <x v="1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15"/>
  </r>
  <r>
    <x v="3"/>
    <x v="1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15"/>
  </r>
  <r>
    <x v="3"/>
    <x v="1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17"/>
  </r>
  <r>
    <x v="3"/>
    <x v="1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19"/>
  </r>
  <r>
    <x v="3"/>
    <x v="1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20"/>
  </r>
  <r>
    <x v="3"/>
    <x v="1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20"/>
  </r>
  <r>
    <x v="3"/>
    <x v="1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21"/>
  </r>
  <r>
    <x v="3"/>
    <x v="1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20"/>
  </r>
  <r>
    <x v="3"/>
    <x v="1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22"/>
  </r>
  <r>
    <x v="3"/>
    <x v="1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23"/>
  </r>
  <r>
    <x v="3"/>
    <x v="1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17"/>
  </r>
  <r>
    <x v="3"/>
    <x v="1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24"/>
  </r>
  <r>
    <x v="3"/>
    <x v="1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22"/>
  </r>
  <r>
    <x v="3"/>
    <x v="1"/>
    <s v="GENERALE"/>
    <s v="LAMBRECHT"/>
    <s v="Jade"/>
    <d v="2008-12-01T00:00:00"/>
    <s v="E3-CM1 Céline"/>
    <x v="1"/>
    <n v="0"/>
    <n v="0"/>
    <s v="sept."/>
    <n v="2017"/>
    <s v="non"/>
    <x v="34"/>
    <s v="CM1"/>
    <s v="Standard"/>
    <n v="11"/>
    <x v="12"/>
    <x v="27"/>
  </r>
  <r>
    <x v="3"/>
    <x v="1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16"/>
  </r>
  <r>
    <x v="3"/>
    <x v="1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21"/>
  </r>
  <r>
    <x v="3"/>
    <x v="1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25"/>
  </r>
  <r>
    <x v="3"/>
    <x v="1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25"/>
  </r>
  <r>
    <x v="3"/>
    <x v="1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18"/>
  </r>
  <r>
    <x v="3"/>
    <x v="1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16"/>
  </r>
  <r>
    <x v="3"/>
    <x v="1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16"/>
  </r>
  <r>
    <x v="3"/>
    <x v="1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26"/>
  </r>
  <r>
    <x v="3"/>
    <x v="1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21"/>
  </r>
  <r>
    <x v="3"/>
    <x v="1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21"/>
  </r>
  <r>
    <x v="3"/>
    <x v="1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21"/>
  </r>
  <r>
    <x v="3"/>
    <x v="1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16"/>
  </r>
  <r>
    <x v="3"/>
    <x v="1"/>
    <s v="GENERALE"/>
    <s v="RABU SOMERS"/>
    <s v="Antonin"/>
    <d v="2014-03-03T00:00:00"/>
    <s v="M3-Raphaële Ikoubel"/>
    <x v="1"/>
    <n v="0"/>
    <n v="0"/>
    <s v="sept."/>
    <n v="2017"/>
    <s v="oui"/>
    <x v="63"/>
    <s v="PS"/>
    <s v="Standard"/>
    <n v="6"/>
    <x v="2"/>
    <x v="16"/>
  </r>
  <r>
    <x v="3"/>
    <x v="1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21"/>
  </r>
  <r>
    <x v="3"/>
    <x v="1"/>
    <s v="GENERALE"/>
    <s v="JACQUIER-QUERO"/>
    <s v="Eleonore"/>
    <d v="2014-11-05T00:00:00"/>
    <s v="M1-Véronique Vuargnoz"/>
    <x v="0"/>
    <n v="0"/>
    <n v="0"/>
    <s v="sept."/>
    <n v="2017"/>
    <s v="oui"/>
    <x v="71"/>
    <s v="PS"/>
    <s v="Standard"/>
    <n v="9"/>
    <x v="1"/>
    <x v="15"/>
  </r>
  <r>
    <x v="4"/>
    <x v="1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15"/>
  </r>
  <r>
    <x v="4"/>
    <x v="1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15"/>
  </r>
  <r>
    <x v="4"/>
    <x v="1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16"/>
  </r>
  <r>
    <x v="4"/>
    <x v="1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16"/>
  </r>
  <r>
    <x v="4"/>
    <x v="1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15"/>
  </r>
  <r>
    <x v="4"/>
    <x v="1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15"/>
  </r>
  <r>
    <x v="4"/>
    <x v="1"/>
    <s v="GENERALE"/>
    <s v="BONNEVIE"/>
    <s v="Anthony"/>
    <d v="2007-07-23T00:00:00"/>
    <s v="E2-CM2 Béatrice"/>
    <x v="1"/>
    <n v="0"/>
    <n v="0"/>
    <s v="sept."/>
    <n v="2017"/>
    <s v="non"/>
    <x v="10"/>
    <s v="CM2"/>
    <s v="Standard"/>
    <n v="4"/>
    <x v="4"/>
    <x v="17"/>
  </r>
  <r>
    <x v="4"/>
    <x v="1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19"/>
  </r>
  <r>
    <x v="4"/>
    <x v="1"/>
    <s v="GENERALE"/>
    <s v="DEVIGNY"/>
    <s v="Ryan"/>
    <d v="2009-09-22T00:00:00"/>
    <s v="E4-CE2-CM1 Pascal"/>
    <x v="1"/>
    <n v="0"/>
    <n v="0"/>
    <s v="sept."/>
    <n v="2017"/>
    <s v="non"/>
    <x v="74"/>
    <s v="CE2"/>
    <s v="Standard"/>
    <n v="1"/>
    <x v="0"/>
    <x v="20"/>
  </r>
  <r>
    <x v="4"/>
    <x v="1"/>
    <s v="GENERALE"/>
    <s v="DOUCET"/>
    <s v="Arsène"/>
    <d v="2010-06-10T00:00:00"/>
    <s v="E5-CP-CE1 Valérie"/>
    <x v="1"/>
    <n v="0"/>
    <n v="0"/>
    <s v="sept."/>
    <n v="2017"/>
    <s v="non"/>
    <x v="21"/>
    <s v="CE1"/>
    <s v="Standard"/>
    <n v="1"/>
    <x v="0"/>
    <x v="20"/>
  </r>
  <r>
    <x v="4"/>
    <x v="1"/>
    <s v="GENERALE"/>
    <s v="DOUCET"/>
    <s v="Edgar"/>
    <d v="2008-11-23T00:00:00"/>
    <s v="E3-CM1 Céline"/>
    <x v="1"/>
    <n v="0"/>
    <n v="0"/>
    <s v="sept."/>
    <n v="2017"/>
    <s v="non"/>
    <x v="22"/>
    <s v="CM1"/>
    <s v="Standard"/>
    <n v="1"/>
    <x v="0"/>
    <x v="20"/>
  </r>
  <r>
    <x v="4"/>
    <x v="1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21"/>
  </r>
  <r>
    <x v="4"/>
    <x v="1"/>
    <s v="GENERALE"/>
    <s v="EVENO"/>
    <s v="Manel"/>
    <d v="2012-11-17T00:00:00"/>
    <s v="M1-Véronique Vuargnoz"/>
    <x v="1"/>
    <n v="0"/>
    <n v="0"/>
    <s v="sept."/>
    <n v="2017"/>
    <s v="oui"/>
    <x v="28"/>
    <s v="GS"/>
    <s v="Sans viande"/>
    <n v="1"/>
    <x v="0"/>
    <x v="20"/>
  </r>
  <r>
    <x v="4"/>
    <x v="1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22"/>
  </r>
  <r>
    <x v="4"/>
    <x v="1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23"/>
  </r>
  <r>
    <x v="4"/>
    <x v="1"/>
    <s v="GENERALE"/>
    <s v="HELLI"/>
    <s v="Indy"/>
    <d v="2010-07-07T00:00:00"/>
    <s v="E5-CP-CE1 Valérie"/>
    <x v="0"/>
    <n v="0"/>
    <n v="0"/>
    <s v="sept."/>
    <n v="2017"/>
    <s v="non"/>
    <x v="31"/>
    <s v="CE1"/>
    <s v="Sans viande"/>
    <n v="4"/>
    <x v="4"/>
    <x v="17"/>
  </r>
  <r>
    <x v="4"/>
    <x v="1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24"/>
  </r>
  <r>
    <x v="4"/>
    <x v="1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22"/>
  </r>
  <r>
    <x v="4"/>
    <x v="1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16"/>
  </r>
  <r>
    <x v="4"/>
    <x v="1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21"/>
  </r>
  <r>
    <x v="4"/>
    <x v="1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25"/>
  </r>
  <r>
    <x v="4"/>
    <x v="1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25"/>
  </r>
  <r>
    <x v="4"/>
    <x v="1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18"/>
  </r>
  <r>
    <x v="4"/>
    <x v="1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16"/>
  </r>
  <r>
    <x v="4"/>
    <x v="1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16"/>
  </r>
  <r>
    <x v="4"/>
    <x v="1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26"/>
  </r>
  <r>
    <x v="4"/>
    <x v="1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21"/>
  </r>
  <r>
    <x v="4"/>
    <x v="1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21"/>
  </r>
  <r>
    <x v="4"/>
    <x v="1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21"/>
  </r>
  <r>
    <x v="4"/>
    <x v="1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16"/>
  </r>
  <r>
    <x v="4"/>
    <x v="1"/>
    <s v="GENERALE"/>
    <s v="JACQUIER-QUERO"/>
    <s v="Eleonore"/>
    <d v="2014-11-05T00:00:00"/>
    <s v="M1-Véronique Vuargnoz"/>
    <x v="0"/>
    <n v="0"/>
    <n v="0"/>
    <s v="sept."/>
    <n v="2017"/>
    <s v="oui"/>
    <x v="71"/>
    <s v="PS"/>
    <s v="Standard"/>
    <n v="9"/>
    <x v="1"/>
    <x v="15"/>
  </r>
  <r>
    <x v="0"/>
    <x v="2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28"/>
  </r>
  <r>
    <x v="0"/>
    <x v="2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28"/>
  </r>
  <r>
    <x v="0"/>
    <x v="2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9"/>
  </r>
  <r>
    <x v="0"/>
    <x v="2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9"/>
  </r>
  <r>
    <x v="0"/>
    <x v="2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28"/>
  </r>
  <r>
    <x v="0"/>
    <x v="2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28"/>
  </r>
  <r>
    <x v="0"/>
    <x v="2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30"/>
  </r>
  <r>
    <x v="0"/>
    <x v="2"/>
    <s v="GENERALE"/>
    <s v="BOUILLEZ"/>
    <s v="Elise"/>
    <d v="2009-07-12T00:00:00"/>
    <s v="E4-CE2-CM1 Pascal"/>
    <x v="1"/>
    <n v="0"/>
    <n v="0"/>
    <s v="sept."/>
    <n v="2017"/>
    <s v="non"/>
    <x v="11"/>
    <s v="CE2"/>
    <s v="Standard"/>
    <n v="15"/>
    <x v="5"/>
    <x v="31"/>
  </r>
  <r>
    <x v="0"/>
    <x v="2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32"/>
  </r>
  <r>
    <x v="0"/>
    <x v="2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33"/>
  </r>
  <r>
    <x v="0"/>
    <x v="2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33"/>
  </r>
  <r>
    <x v="0"/>
    <x v="2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34"/>
  </r>
  <r>
    <x v="0"/>
    <x v="2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33"/>
  </r>
  <r>
    <x v="0"/>
    <x v="2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35"/>
  </r>
  <r>
    <x v="0"/>
    <x v="2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36"/>
  </r>
  <r>
    <x v="0"/>
    <x v="2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30"/>
  </r>
  <r>
    <x v="0"/>
    <x v="2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37"/>
  </r>
  <r>
    <x v="0"/>
    <x v="2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9"/>
  </r>
  <r>
    <x v="0"/>
    <x v="2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34"/>
  </r>
  <r>
    <x v="0"/>
    <x v="2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38"/>
  </r>
  <r>
    <x v="0"/>
    <x v="2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38"/>
  </r>
  <r>
    <x v="0"/>
    <x v="2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31"/>
  </r>
  <r>
    <x v="0"/>
    <x v="2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9"/>
  </r>
  <r>
    <x v="0"/>
    <x v="2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9"/>
  </r>
  <r>
    <x v="0"/>
    <x v="2"/>
    <s v="GENERALE"/>
    <s v="WAMBST"/>
    <s v="Johanne"/>
    <d v="2011-08-01T00:00:00"/>
    <s v="E6-CP Géraldine"/>
    <x v="1"/>
    <n v="0"/>
    <n v="0"/>
    <s v="sept."/>
    <n v="2017"/>
    <s v="oui"/>
    <x v="54"/>
    <s v="CP"/>
    <s v="Standard"/>
    <n v="14"/>
    <x v="9"/>
    <x v="34"/>
  </r>
  <r>
    <x v="0"/>
    <x v="2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34"/>
  </r>
  <r>
    <x v="0"/>
    <x v="2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9"/>
  </r>
  <r>
    <x v="1"/>
    <x v="2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28"/>
  </r>
  <r>
    <x v="1"/>
    <x v="2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28"/>
  </r>
  <r>
    <x v="1"/>
    <x v="2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9"/>
  </r>
  <r>
    <x v="1"/>
    <x v="2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9"/>
  </r>
  <r>
    <x v="1"/>
    <x v="2"/>
    <s v="GENERALE"/>
    <s v="BABIN"/>
    <s v="Timéo"/>
    <d v="2012-11-08T00:00:00"/>
    <s v="M1-Véronique Vuargnoz"/>
    <x v="1"/>
    <n v="0"/>
    <n v="0"/>
    <s v="sept."/>
    <n v="2017"/>
    <s v="oui"/>
    <x v="7"/>
    <s v="GS"/>
    <s v="Standard"/>
    <n v="1"/>
    <x v="0"/>
    <x v="33"/>
  </r>
  <r>
    <x v="1"/>
    <x v="2"/>
    <s v="GENERALE"/>
    <s v="BELLORINI"/>
    <s v="Raphaëlle"/>
    <d v="2010-09-17T00:00:00"/>
    <s v="E5-CP-CE1 Valérie"/>
    <x v="0"/>
    <n v="0"/>
    <n v="0"/>
    <s v="sept."/>
    <n v="2017"/>
    <s v="non"/>
    <x v="73"/>
    <s v="CE1"/>
    <s v="Standard"/>
    <n v="10"/>
    <x v="11"/>
    <x v="36"/>
  </r>
  <r>
    <x v="1"/>
    <x v="2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28"/>
  </r>
  <r>
    <x v="1"/>
    <x v="2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28"/>
  </r>
  <r>
    <x v="1"/>
    <x v="2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30"/>
  </r>
  <r>
    <x v="1"/>
    <x v="2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32"/>
  </r>
  <r>
    <x v="1"/>
    <x v="2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33"/>
  </r>
  <r>
    <x v="1"/>
    <x v="2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33"/>
  </r>
  <r>
    <x v="1"/>
    <x v="2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34"/>
  </r>
  <r>
    <x v="1"/>
    <x v="2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33"/>
  </r>
  <r>
    <x v="1"/>
    <x v="2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35"/>
  </r>
  <r>
    <x v="1"/>
    <x v="2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36"/>
  </r>
  <r>
    <x v="1"/>
    <x v="2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30"/>
  </r>
  <r>
    <x v="1"/>
    <x v="2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37"/>
  </r>
  <r>
    <x v="1"/>
    <x v="2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9"/>
  </r>
  <r>
    <x v="1"/>
    <x v="2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34"/>
  </r>
  <r>
    <x v="1"/>
    <x v="2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38"/>
  </r>
  <r>
    <x v="1"/>
    <x v="2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38"/>
  </r>
  <r>
    <x v="1"/>
    <x v="2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31"/>
  </r>
  <r>
    <x v="1"/>
    <x v="2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9"/>
  </r>
  <r>
    <x v="1"/>
    <x v="2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9"/>
  </r>
  <r>
    <x v="1"/>
    <x v="2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39"/>
  </r>
  <r>
    <x v="1"/>
    <x v="2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34"/>
  </r>
  <r>
    <x v="1"/>
    <x v="2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34"/>
  </r>
  <r>
    <x v="1"/>
    <x v="2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9"/>
  </r>
  <r>
    <x v="3"/>
    <x v="2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28"/>
  </r>
  <r>
    <x v="3"/>
    <x v="2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28"/>
  </r>
  <r>
    <x v="3"/>
    <x v="2"/>
    <s v="GENERALE"/>
    <s v="ALOUANI"/>
    <s v="Rayan"/>
    <d v="2009-01-19T00:00:00"/>
    <s v="E4-CE2-CM1 Pascal"/>
    <x v="1"/>
    <n v="0"/>
    <n v="0"/>
    <s v="sept."/>
    <n v="2017"/>
    <s v="non"/>
    <x v="5"/>
    <s v="CE2"/>
    <s v="Sans porc"/>
    <n v="6"/>
    <x v="2"/>
    <x v="29"/>
  </r>
  <r>
    <x v="3"/>
    <x v="2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28"/>
  </r>
  <r>
    <x v="3"/>
    <x v="2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28"/>
  </r>
  <r>
    <x v="3"/>
    <x v="2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30"/>
  </r>
  <r>
    <x v="3"/>
    <x v="2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32"/>
  </r>
  <r>
    <x v="3"/>
    <x v="2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33"/>
  </r>
  <r>
    <x v="3"/>
    <x v="2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33"/>
  </r>
  <r>
    <x v="3"/>
    <x v="2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34"/>
  </r>
  <r>
    <x v="3"/>
    <x v="2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33"/>
  </r>
  <r>
    <x v="3"/>
    <x v="2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35"/>
  </r>
  <r>
    <x v="3"/>
    <x v="2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36"/>
  </r>
  <r>
    <x v="3"/>
    <x v="2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30"/>
  </r>
  <r>
    <x v="3"/>
    <x v="2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37"/>
  </r>
  <r>
    <x v="3"/>
    <x v="2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35"/>
  </r>
  <r>
    <x v="3"/>
    <x v="2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9"/>
  </r>
  <r>
    <x v="3"/>
    <x v="2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34"/>
  </r>
  <r>
    <x v="3"/>
    <x v="2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38"/>
  </r>
  <r>
    <x v="3"/>
    <x v="2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38"/>
  </r>
  <r>
    <x v="3"/>
    <x v="2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31"/>
  </r>
  <r>
    <x v="3"/>
    <x v="2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9"/>
  </r>
  <r>
    <x v="3"/>
    <x v="2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9"/>
  </r>
  <r>
    <x v="3"/>
    <x v="2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39"/>
  </r>
  <r>
    <x v="3"/>
    <x v="2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34"/>
  </r>
  <r>
    <x v="3"/>
    <x v="2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34"/>
  </r>
  <r>
    <x v="3"/>
    <x v="2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9"/>
  </r>
  <r>
    <x v="3"/>
    <x v="2"/>
    <s v="GENERALE"/>
    <s v="RABU SOMERS"/>
    <s v="Antonin"/>
    <d v="2014-03-03T00:00:00"/>
    <s v="M3-Raphaële Ikoubel"/>
    <x v="1"/>
    <n v="0"/>
    <n v="0"/>
    <s v="sept."/>
    <n v="2017"/>
    <s v="oui"/>
    <x v="63"/>
    <s v="PS"/>
    <s v="Standard"/>
    <n v="6"/>
    <x v="2"/>
    <x v="29"/>
  </r>
  <r>
    <x v="3"/>
    <x v="2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34"/>
  </r>
  <r>
    <x v="4"/>
    <x v="2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28"/>
  </r>
  <r>
    <x v="4"/>
    <x v="2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28"/>
  </r>
  <r>
    <x v="4"/>
    <x v="2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29"/>
  </r>
  <r>
    <x v="4"/>
    <x v="2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29"/>
  </r>
  <r>
    <x v="4"/>
    <x v="2"/>
    <s v="GENERALE"/>
    <s v="BELLORINI"/>
    <s v="Raphaëlle"/>
    <d v="2010-09-17T00:00:00"/>
    <s v="E5-CP-CE1 Valérie"/>
    <x v="1"/>
    <n v="0"/>
    <n v="0"/>
    <s v="sept."/>
    <n v="2017"/>
    <s v="non"/>
    <x v="73"/>
    <s v="CE1"/>
    <s v="Standard"/>
    <n v="10"/>
    <x v="11"/>
    <x v="36"/>
  </r>
  <r>
    <x v="4"/>
    <x v="2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28"/>
  </r>
  <r>
    <x v="4"/>
    <x v="2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28"/>
  </r>
  <r>
    <x v="4"/>
    <x v="2"/>
    <s v="GENERALE"/>
    <s v="BONNEVIE"/>
    <s v="Anthony"/>
    <d v="2007-07-23T00:00:00"/>
    <s v="E2-CM2 Béatrice"/>
    <x v="1"/>
    <n v="0"/>
    <n v="0"/>
    <s v="sept."/>
    <n v="2017"/>
    <s v="non"/>
    <x v="10"/>
    <s v="CM2"/>
    <s v="Standard"/>
    <n v="4"/>
    <x v="4"/>
    <x v="30"/>
  </r>
  <r>
    <x v="4"/>
    <x v="2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32"/>
  </r>
  <r>
    <x v="4"/>
    <x v="2"/>
    <s v="GENERALE"/>
    <s v="DEVIGNY"/>
    <s v="Ryan"/>
    <d v="2009-09-22T00:00:00"/>
    <s v="E4-CE2-CM1 Pascal"/>
    <x v="1"/>
    <n v="0"/>
    <n v="0"/>
    <s v="sept."/>
    <n v="2017"/>
    <s v="non"/>
    <x v="74"/>
    <s v="CE2"/>
    <s v="Standard"/>
    <n v="1"/>
    <x v="0"/>
    <x v="33"/>
  </r>
  <r>
    <x v="4"/>
    <x v="2"/>
    <s v="GENERALE"/>
    <s v="DOUCET"/>
    <s v="Arsène"/>
    <d v="2010-06-10T00:00:00"/>
    <s v="E5-CP-CE1 Valérie"/>
    <x v="1"/>
    <n v="0"/>
    <n v="0"/>
    <s v="sept."/>
    <n v="2017"/>
    <s v="non"/>
    <x v="21"/>
    <s v="CE1"/>
    <s v="Standard"/>
    <n v="1"/>
    <x v="0"/>
    <x v="33"/>
  </r>
  <r>
    <x v="4"/>
    <x v="2"/>
    <s v="GENERALE"/>
    <s v="DOUCET"/>
    <s v="Edgar"/>
    <d v="2008-11-23T00:00:00"/>
    <s v="E3-CM1 Céline"/>
    <x v="1"/>
    <n v="0"/>
    <n v="0"/>
    <s v="sept."/>
    <n v="2017"/>
    <s v="non"/>
    <x v="22"/>
    <s v="CM1"/>
    <s v="Standard"/>
    <n v="1"/>
    <x v="0"/>
    <x v="33"/>
  </r>
  <r>
    <x v="4"/>
    <x v="2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34"/>
  </r>
  <r>
    <x v="4"/>
    <x v="2"/>
    <s v="GENERALE"/>
    <s v="EVENO"/>
    <s v="Manel"/>
    <d v="2012-11-17T00:00:00"/>
    <s v="M1-Véronique Vuargnoz"/>
    <x v="1"/>
    <n v="0"/>
    <n v="0"/>
    <s v="sept."/>
    <n v="2017"/>
    <s v="oui"/>
    <x v="28"/>
    <s v="GS"/>
    <s v="Sans viande"/>
    <n v="1"/>
    <x v="0"/>
    <x v="33"/>
  </r>
  <r>
    <x v="4"/>
    <x v="2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35"/>
  </r>
  <r>
    <x v="4"/>
    <x v="2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36"/>
  </r>
  <r>
    <x v="4"/>
    <x v="2"/>
    <s v="GENERALE"/>
    <s v="HELLI"/>
    <s v="Indy"/>
    <d v="2010-07-07T00:00:00"/>
    <s v="E5-CP-CE1 Valérie"/>
    <x v="0"/>
    <n v="0"/>
    <n v="0"/>
    <s v="sept."/>
    <n v="2017"/>
    <s v="non"/>
    <x v="31"/>
    <s v="CE1"/>
    <s v="Sans viande"/>
    <n v="4"/>
    <x v="4"/>
    <x v="30"/>
  </r>
  <r>
    <x v="4"/>
    <x v="2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37"/>
  </r>
  <r>
    <x v="4"/>
    <x v="2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35"/>
  </r>
  <r>
    <x v="4"/>
    <x v="2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29"/>
  </r>
  <r>
    <x v="4"/>
    <x v="2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34"/>
  </r>
  <r>
    <x v="4"/>
    <x v="2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38"/>
  </r>
  <r>
    <x v="4"/>
    <x v="2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38"/>
  </r>
  <r>
    <x v="4"/>
    <x v="2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31"/>
  </r>
  <r>
    <x v="4"/>
    <x v="2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29"/>
  </r>
  <r>
    <x v="4"/>
    <x v="2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29"/>
  </r>
  <r>
    <x v="4"/>
    <x v="2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39"/>
  </r>
  <r>
    <x v="4"/>
    <x v="2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34"/>
  </r>
  <r>
    <x v="4"/>
    <x v="2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34"/>
  </r>
  <r>
    <x v="4"/>
    <x v="2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29"/>
  </r>
  <r>
    <x v="0"/>
    <x v="3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40"/>
  </r>
  <r>
    <x v="0"/>
    <x v="3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40"/>
  </r>
  <r>
    <x v="0"/>
    <x v="3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41"/>
  </r>
  <r>
    <x v="0"/>
    <x v="3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41"/>
  </r>
  <r>
    <x v="0"/>
    <x v="3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42"/>
  </r>
  <r>
    <x v="0"/>
    <x v="3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40"/>
  </r>
  <r>
    <x v="0"/>
    <x v="3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40"/>
  </r>
  <r>
    <x v="0"/>
    <x v="3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3"/>
  </r>
  <r>
    <x v="0"/>
    <x v="3"/>
    <s v="GENERALE"/>
    <s v="BOUILLEZ"/>
    <s v="Elise"/>
    <d v="2009-07-12T00:00:00"/>
    <s v="E4-CE2-CM1 Pascal"/>
    <x v="0"/>
    <n v="0"/>
    <n v="0"/>
    <s v="sept."/>
    <n v="2017"/>
    <s v="non"/>
    <x v="11"/>
    <s v="CE2"/>
    <s v="Standard"/>
    <n v="15"/>
    <x v="5"/>
    <x v="44"/>
  </r>
  <r>
    <x v="0"/>
    <x v="3"/>
    <s v="GENERALE"/>
    <s v="BUISSON"/>
    <s v="Sarah"/>
    <d v="2010-07-17T00:00:00"/>
    <s v="E1-CE1-CE2 Isabella"/>
    <x v="0"/>
    <n v="0"/>
    <n v="0"/>
    <s v="sept."/>
    <n v="2017"/>
    <s v="non"/>
    <x v="79"/>
    <s v="CE1"/>
    <s v="Standard"/>
    <n v="6"/>
    <x v="2"/>
    <x v="41"/>
  </r>
  <r>
    <x v="0"/>
    <x v="3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45"/>
  </r>
  <r>
    <x v="0"/>
    <x v="3"/>
    <s v="GENERALE"/>
    <s v="CHRAMDHI"/>
    <s v="Owen"/>
    <d v="2012-09-10T00:00:00"/>
    <s v="M1-Véronique Vuargnoz"/>
    <x v="0"/>
    <n v="0"/>
    <n v="0"/>
    <s v="sept."/>
    <n v="2017"/>
    <s v="oui"/>
    <x v="80"/>
    <s v="GS"/>
    <s v="Standard"/>
    <n v="1"/>
    <x v="0"/>
    <x v="42"/>
  </r>
  <r>
    <x v="0"/>
    <x v="3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46"/>
  </r>
  <r>
    <x v="0"/>
    <x v="3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41"/>
  </r>
  <r>
    <x v="0"/>
    <x v="3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45"/>
  </r>
  <r>
    <x v="0"/>
    <x v="3"/>
    <s v="GENERALE"/>
    <s v="DELPLANQUE"/>
    <s v="Jules"/>
    <d v="2012-10-17T00:00:00"/>
    <s v="M4-Michèle Lamourette"/>
    <x v="1"/>
    <n v="0"/>
    <n v="0"/>
    <s v="sept."/>
    <n v="2017"/>
    <s v="oui"/>
    <x v="81"/>
    <s v="GS"/>
    <s v="Standard"/>
    <n v="6"/>
    <x v="2"/>
    <x v="41"/>
  </r>
  <r>
    <x v="0"/>
    <x v="3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47"/>
  </r>
  <r>
    <x v="0"/>
    <x v="3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47"/>
  </r>
  <r>
    <x v="0"/>
    <x v="3"/>
    <s v="GENERALE"/>
    <s v="DOUCET"/>
    <s v="Edgar"/>
    <d v="2008-11-23T00:00:00"/>
    <s v="E3-CM1 Céline"/>
    <x v="1"/>
    <n v="0"/>
    <n v="0"/>
    <s v="sept."/>
    <n v="2017"/>
    <s v="non"/>
    <x v="22"/>
    <s v="CM1"/>
    <s v="Standard"/>
    <n v="1"/>
    <x v="0"/>
    <x v="42"/>
  </r>
  <r>
    <x v="0"/>
    <x v="3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45"/>
  </r>
  <r>
    <x v="0"/>
    <x v="3"/>
    <s v="GENERALE"/>
    <s v="DULARY"/>
    <s v="Noa"/>
    <d v="2010-03-27T00:00:00"/>
    <s v="E1-CE1-CE2 Isabella"/>
    <x v="0"/>
    <n v="0"/>
    <n v="0"/>
    <s v="sept."/>
    <n v="2017"/>
    <s v="non"/>
    <x v="24"/>
    <s v="CE1"/>
    <s v="Standard"/>
    <n v="6"/>
    <x v="2"/>
    <x v="41"/>
  </r>
  <r>
    <x v="0"/>
    <x v="3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41"/>
  </r>
  <r>
    <x v="0"/>
    <x v="3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48"/>
  </r>
  <r>
    <x v="0"/>
    <x v="3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42"/>
  </r>
  <r>
    <x v="0"/>
    <x v="3"/>
    <s v="GENERAL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6"/>
    <x v="2"/>
    <x v="41"/>
  </r>
  <r>
    <x v="0"/>
    <x v="3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42"/>
  </r>
  <r>
    <x v="0"/>
    <x v="3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49"/>
  </r>
  <r>
    <x v="0"/>
    <x v="3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50"/>
  </r>
  <r>
    <x v="0"/>
    <x v="3"/>
    <s v="GENERAL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2"/>
    <x v="6"/>
    <x v="45"/>
  </r>
  <r>
    <x v="0"/>
    <x v="3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43"/>
  </r>
  <r>
    <x v="0"/>
    <x v="3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45"/>
  </r>
  <r>
    <x v="0"/>
    <x v="3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42"/>
  </r>
  <r>
    <x v="0"/>
    <x v="3"/>
    <s v="GENERALE"/>
    <s v="MANICHE"/>
    <s v="Soryan"/>
    <d v="2007-09-07T00:00:00"/>
    <s v="E2-CM2 Béatrice"/>
    <x v="1"/>
    <n v="0"/>
    <n v="0"/>
    <s v="sept."/>
    <n v="2017"/>
    <s v="non"/>
    <x v="36"/>
    <s v="CM2"/>
    <s v="Sans porc"/>
    <n v="6"/>
    <x v="2"/>
    <x v="41"/>
  </r>
  <r>
    <x v="0"/>
    <x v="3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48"/>
  </r>
  <r>
    <x v="0"/>
    <x v="3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51"/>
  </r>
  <r>
    <x v="0"/>
    <x v="3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51"/>
  </r>
  <r>
    <x v="0"/>
    <x v="3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3"/>
  </r>
  <r>
    <x v="0"/>
    <x v="3"/>
    <s v="GENERALE"/>
    <s v="PITTET"/>
    <s v="Lilou"/>
    <d v="2007-05-17T00:00:00"/>
    <s v="E2-CM2 Béatrice"/>
    <x v="0"/>
    <n v="0"/>
    <n v="0"/>
    <s v="sept."/>
    <n v="2017"/>
    <s v="non"/>
    <x v="76"/>
    <s v="CM2"/>
    <s v="Standard"/>
    <n v="2"/>
    <x v="6"/>
    <x v="45"/>
  </r>
  <r>
    <x v="0"/>
    <x v="3"/>
    <s v="GENERALE"/>
    <s v="PITTET"/>
    <s v="Lizy"/>
    <d v="2011-02-07T00:00:00"/>
    <s v="E6-CP Géraldine"/>
    <x v="0"/>
    <n v="0"/>
    <n v="0"/>
    <s v="sept."/>
    <n v="2017"/>
    <s v="oui"/>
    <x v="83"/>
    <s v="CP"/>
    <s v="Standard"/>
    <n v="2"/>
    <x v="6"/>
    <x v="45"/>
  </r>
  <r>
    <x v="0"/>
    <x v="3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44"/>
  </r>
  <r>
    <x v="0"/>
    <x v="3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40"/>
  </r>
  <r>
    <x v="0"/>
    <x v="3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40"/>
  </r>
  <r>
    <x v="0"/>
    <x v="3"/>
    <s v="GENERALE"/>
    <s v="STEPHAN"/>
    <s v="Lola"/>
    <d v="2013-02-22T00:00:00"/>
    <s v="M2-Manon Chevigny"/>
    <x v="0"/>
    <n v="0"/>
    <n v="0"/>
    <s v="sept."/>
    <n v="2017"/>
    <s v="oui"/>
    <x v="48"/>
    <s v="MS"/>
    <s v="Standard"/>
    <n v="6"/>
    <x v="2"/>
    <x v="41"/>
  </r>
  <r>
    <x v="0"/>
    <x v="3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41"/>
  </r>
  <r>
    <x v="0"/>
    <x v="3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41"/>
  </r>
  <r>
    <x v="0"/>
    <x v="3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47"/>
  </r>
  <r>
    <x v="0"/>
    <x v="3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45"/>
  </r>
  <r>
    <x v="0"/>
    <x v="3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45"/>
  </r>
  <r>
    <x v="0"/>
    <x v="3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48"/>
  </r>
  <r>
    <x v="0"/>
    <x v="3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48"/>
  </r>
  <r>
    <x v="0"/>
    <x v="3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45"/>
  </r>
  <r>
    <x v="0"/>
    <x v="3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45"/>
  </r>
  <r>
    <x v="0"/>
    <x v="3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47"/>
  </r>
  <r>
    <x v="0"/>
    <x v="3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41"/>
  </r>
  <r>
    <x v="0"/>
    <x v="3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40"/>
  </r>
  <r>
    <x v="0"/>
    <x v="3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41"/>
  </r>
  <r>
    <x v="0"/>
    <x v="3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41"/>
  </r>
  <r>
    <x v="0"/>
    <x v="3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52"/>
  </r>
  <r>
    <x v="0"/>
    <x v="3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52"/>
  </r>
  <r>
    <x v="0"/>
    <x v="3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48"/>
  </r>
  <r>
    <x v="0"/>
    <x v="3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42"/>
  </r>
  <r>
    <x v="0"/>
    <x v="3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52"/>
  </r>
  <r>
    <x v="1"/>
    <x v="3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40"/>
  </r>
  <r>
    <x v="1"/>
    <x v="3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40"/>
  </r>
  <r>
    <x v="1"/>
    <x v="3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41"/>
  </r>
  <r>
    <x v="1"/>
    <x v="3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41"/>
  </r>
  <r>
    <x v="1"/>
    <x v="3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53"/>
  </r>
  <r>
    <x v="1"/>
    <x v="3"/>
    <s v="GENERALE"/>
    <s v="BABIN"/>
    <s v="Timéo"/>
    <d v="2012-11-08T00:00:00"/>
    <s v="M1-Véronique Vuargnoz"/>
    <x v="1"/>
    <n v="0"/>
    <n v="0"/>
    <s v="sept."/>
    <n v="2017"/>
    <s v="oui"/>
    <x v="7"/>
    <s v="GS"/>
    <s v="Standard"/>
    <n v="1"/>
    <x v="0"/>
    <x v="42"/>
  </r>
  <r>
    <x v="1"/>
    <x v="3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40"/>
  </r>
  <r>
    <x v="1"/>
    <x v="3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40"/>
  </r>
  <r>
    <x v="1"/>
    <x v="3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3"/>
  </r>
  <r>
    <x v="1"/>
    <x v="3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45"/>
  </r>
  <r>
    <x v="1"/>
    <x v="3"/>
    <s v="GENERALE"/>
    <s v="CHRAMDHI"/>
    <s v="Owen"/>
    <d v="2012-09-10T00:00:00"/>
    <s v="M1-Véronique Vuargnoz"/>
    <x v="0"/>
    <n v="0"/>
    <n v="0"/>
    <s v="sept."/>
    <n v="2017"/>
    <s v="oui"/>
    <x v="80"/>
    <s v="GS"/>
    <s v="Standard"/>
    <n v="1"/>
    <x v="0"/>
    <x v="42"/>
  </r>
  <r>
    <x v="1"/>
    <x v="3"/>
    <s v="GENERALE"/>
    <s v="COLLOMB"/>
    <s v="Clémentine"/>
    <d v="2010-03-11T00:00:00"/>
    <s v="E5-CP-CE1 Valérie"/>
    <x v="1"/>
    <n v="0"/>
    <n v="0"/>
    <s v="sept."/>
    <n v="2017"/>
    <s v="non"/>
    <x v="15"/>
    <s v="CE1"/>
    <s v="Standard"/>
    <n v="12"/>
    <x v="7"/>
    <x v="46"/>
  </r>
  <r>
    <x v="1"/>
    <x v="3"/>
    <s v="GENERALE"/>
    <s v="DALBERGUE"/>
    <s v="Peter"/>
    <d v="2012-03-05T00:00:00"/>
    <s v="M4-Michèle Lamourette"/>
    <x v="1"/>
    <n v="0"/>
    <n v="0"/>
    <s v="sept."/>
    <n v="2017"/>
    <s v="oui"/>
    <x v="16"/>
    <s v="GS"/>
    <s v="Standard"/>
    <n v="6"/>
    <x v="2"/>
    <x v="41"/>
  </r>
  <r>
    <x v="1"/>
    <x v="3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45"/>
  </r>
  <r>
    <x v="1"/>
    <x v="3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47"/>
  </r>
  <r>
    <x v="1"/>
    <x v="3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47"/>
  </r>
  <r>
    <x v="1"/>
    <x v="3"/>
    <s v="GENERALE"/>
    <s v="DEVIGNY"/>
    <s v="Lyséa"/>
    <d v="2008-03-15T00:00:00"/>
    <s v="E3-CM1 Céline"/>
    <x v="0"/>
    <n v="0"/>
    <n v="0"/>
    <s v="sept."/>
    <n v="2017"/>
    <s v="non"/>
    <x v="20"/>
    <s v="CM1"/>
    <s v="Standard"/>
    <n v="1"/>
    <x v="0"/>
    <x v="42"/>
  </r>
  <r>
    <x v="1"/>
    <x v="3"/>
    <s v="GENERALE"/>
    <s v="DEVIGNY"/>
    <s v="Ryan"/>
    <d v="2009-09-22T00:00:00"/>
    <s v="E4-CE2-CM1 Pascal"/>
    <x v="0"/>
    <n v="0"/>
    <n v="0"/>
    <s v="sept."/>
    <n v="2017"/>
    <s v="non"/>
    <x v="74"/>
    <s v="CE2"/>
    <s v="Standard"/>
    <n v="1"/>
    <x v="0"/>
    <x v="42"/>
  </r>
  <r>
    <x v="1"/>
    <x v="3"/>
    <s v="GENERALE"/>
    <s v="DOUCET"/>
    <s v="Edgar"/>
    <d v="2008-11-23T00:00:00"/>
    <s v="E3-CM1 Céline"/>
    <x v="1"/>
    <n v="0"/>
    <n v="0"/>
    <s v="sept."/>
    <n v="2017"/>
    <s v="non"/>
    <x v="22"/>
    <s v="CM1"/>
    <s v="Standard"/>
    <n v="1"/>
    <x v="0"/>
    <x v="42"/>
  </r>
  <r>
    <x v="1"/>
    <x v="3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45"/>
  </r>
  <r>
    <x v="1"/>
    <x v="3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48"/>
  </r>
  <r>
    <x v="1"/>
    <x v="3"/>
    <s v="GENERALE"/>
    <s v="EL MRADMI"/>
    <s v="Marwane"/>
    <d v="2010-09-18T00:00:00"/>
    <s v="E5-CP-CE1 Valérie"/>
    <x v="1"/>
    <n v="0"/>
    <n v="0"/>
    <s v="sept."/>
    <n v="2017"/>
    <s v="non"/>
    <x v="27"/>
    <s v="CE1"/>
    <s v="Sans porc"/>
    <n v="1"/>
    <x v="0"/>
    <x v="42"/>
  </r>
  <r>
    <x v="1"/>
    <x v="3"/>
    <s v="GENERAL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6"/>
    <x v="2"/>
    <x v="41"/>
  </r>
  <r>
    <x v="1"/>
    <x v="3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42"/>
  </r>
  <r>
    <x v="1"/>
    <x v="3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49"/>
  </r>
  <r>
    <x v="1"/>
    <x v="3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50"/>
  </r>
  <r>
    <x v="1"/>
    <x v="3"/>
    <s v="GENERAL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2"/>
    <x v="6"/>
    <x v="45"/>
  </r>
  <r>
    <x v="1"/>
    <x v="3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45"/>
  </r>
  <r>
    <x v="1"/>
    <x v="3"/>
    <s v="GENERALE"/>
    <s v="KOSUMI"/>
    <s v="Audrina"/>
    <d v="2011-06-13T00:00:00"/>
    <s v="E6-CP Géraldine"/>
    <x v="1"/>
    <n v="0"/>
    <n v="0"/>
    <s v="sept."/>
    <n v="2017"/>
    <s v="oui"/>
    <x v="33"/>
    <s v="CP"/>
    <s v="Standard"/>
    <n v="1"/>
    <x v="0"/>
    <x v="42"/>
  </r>
  <r>
    <x v="1"/>
    <x v="3"/>
    <s v="GENERALE"/>
    <s v="LAMBRECHT"/>
    <s v="Jade"/>
    <d v="2008-12-01T00:00:00"/>
    <s v="E3-CM1 Céline"/>
    <x v="0"/>
    <n v="0"/>
    <n v="0"/>
    <s v="sept."/>
    <n v="2017"/>
    <s v="non"/>
    <x v="34"/>
    <s v="CM1"/>
    <s v="Standard"/>
    <n v="11"/>
    <x v="12"/>
    <x v="54"/>
  </r>
  <r>
    <x v="1"/>
    <x v="3"/>
    <s v="GENERALE"/>
    <s v="LAMBRECHT"/>
    <s v="Maxence"/>
    <d v="2011-10-24T00:00:00"/>
    <s v="E5-CP-CE1 Valérie"/>
    <x v="0"/>
    <n v="0"/>
    <n v="0"/>
    <s v="sept."/>
    <n v="2017"/>
    <s v="oui"/>
    <x v="35"/>
    <s v="CP"/>
    <s v="Standard"/>
    <n v="11"/>
    <x v="12"/>
    <x v="54"/>
  </r>
  <r>
    <x v="1"/>
    <x v="3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41"/>
  </r>
  <r>
    <x v="1"/>
    <x v="3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48"/>
  </r>
  <r>
    <x v="1"/>
    <x v="3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51"/>
  </r>
  <r>
    <x v="1"/>
    <x v="3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51"/>
  </r>
  <r>
    <x v="1"/>
    <x v="3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3"/>
  </r>
  <r>
    <x v="1"/>
    <x v="3"/>
    <s v="GENERALE"/>
    <s v="PITTET"/>
    <s v="Lilou"/>
    <d v="2007-05-17T00:00:00"/>
    <s v="E2-CM2 Béatrice"/>
    <x v="1"/>
    <n v="0"/>
    <n v="0"/>
    <s v="sept."/>
    <n v="2017"/>
    <s v="non"/>
    <x v="76"/>
    <s v="CM2"/>
    <s v="Standard"/>
    <n v="2"/>
    <x v="6"/>
    <x v="45"/>
  </r>
  <r>
    <x v="1"/>
    <x v="3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44"/>
  </r>
  <r>
    <x v="1"/>
    <x v="3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40"/>
  </r>
  <r>
    <x v="1"/>
    <x v="3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40"/>
  </r>
  <r>
    <x v="1"/>
    <x v="3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41"/>
  </r>
  <r>
    <x v="1"/>
    <x v="3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41"/>
  </r>
  <r>
    <x v="1"/>
    <x v="3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47"/>
  </r>
  <r>
    <x v="1"/>
    <x v="3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45"/>
  </r>
  <r>
    <x v="1"/>
    <x v="3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45"/>
  </r>
  <r>
    <x v="1"/>
    <x v="3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48"/>
  </r>
  <r>
    <x v="1"/>
    <x v="3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48"/>
  </r>
  <r>
    <x v="1"/>
    <x v="3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45"/>
  </r>
  <r>
    <x v="1"/>
    <x v="3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45"/>
  </r>
  <r>
    <x v="1"/>
    <x v="3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47"/>
  </r>
  <r>
    <x v="1"/>
    <x v="3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40"/>
  </r>
  <r>
    <x v="1"/>
    <x v="3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41"/>
  </r>
  <r>
    <x v="1"/>
    <x v="3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41"/>
  </r>
  <r>
    <x v="1"/>
    <x v="3"/>
    <s v="GENERALE"/>
    <s v="LEHMANN"/>
    <s v="Liv"/>
    <d v="2013-08-03T00:00:00"/>
    <s v="M2-Manon Chevigny"/>
    <x v="1"/>
    <n v="0"/>
    <n v="0"/>
    <s v="sept."/>
    <n v="2017"/>
    <s v="oui"/>
    <x v="65"/>
    <s v="MS"/>
    <s v="Standard"/>
    <n v="7"/>
    <x v="14"/>
    <x v="52"/>
  </r>
  <r>
    <x v="1"/>
    <x v="3"/>
    <s v="GENERALE"/>
    <s v="LEHMANN"/>
    <s v="Abel"/>
    <d v="2010-04-02T00:00:00"/>
    <s v="E1-CE1-CE2 Isabella"/>
    <x v="1"/>
    <n v="0"/>
    <n v="0"/>
    <s v="sept."/>
    <n v="2017"/>
    <s v="non"/>
    <x v="66"/>
    <s v="CE1"/>
    <s v="Standard"/>
    <n v="7"/>
    <x v="14"/>
    <x v="52"/>
  </r>
  <r>
    <x v="1"/>
    <x v="3"/>
    <s v="GENERALE"/>
    <s v="EL MRADMI"/>
    <s v="Noham"/>
    <d v="2014-06-25T00:00:00"/>
    <s v="M1-Véronique Vuargnoz"/>
    <x v="1"/>
    <n v="0"/>
    <n v="0"/>
    <s v="sept."/>
    <n v="2017"/>
    <s v="oui"/>
    <x v="68"/>
    <s v="PS"/>
    <s v="Sans porc"/>
    <n v="1"/>
    <x v="0"/>
    <x v="42"/>
  </r>
  <r>
    <x v="1"/>
    <x v="3"/>
    <s v="GENERALE"/>
    <s v="MOUNDJI"/>
    <s v="Keziah"/>
    <d v="2009-02-17T00:00:00"/>
    <s v="E4-CE2-CM1 Pascal"/>
    <x v="1"/>
    <n v="0"/>
    <n v="0"/>
    <s v="sept."/>
    <n v="2017"/>
    <s v="non"/>
    <x v="72"/>
    <s v="CE2"/>
    <s v="Sans porc"/>
    <n v="7"/>
    <x v="14"/>
    <x v="52"/>
  </r>
  <r>
    <x v="2"/>
    <x v="3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40"/>
  </r>
  <r>
    <x v="2"/>
    <x v="3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40"/>
  </r>
  <r>
    <x v="2"/>
    <x v="3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41"/>
  </r>
  <r>
    <x v="2"/>
    <x v="3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41"/>
  </r>
  <r>
    <x v="2"/>
    <x v="3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53"/>
  </r>
  <r>
    <x v="2"/>
    <x v="3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42"/>
  </r>
  <r>
    <x v="2"/>
    <x v="3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40"/>
  </r>
  <r>
    <x v="2"/>
    <x v="3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40"/>
  </r>
  <r>
    <x v="2"/>
    <x v="3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3"/>
  </r>
  <r>
    <x v="2"/>
    <x v="3"/>
    <s v="GENERALE"/>
    <s v="BUISSON"/>
    <s v="Sarah"/>
    <d v="2010-07-17T00:00:00"/>
    <s v="E1-CE1-CE2 Isabella"/>
    <x v="0"/>
    <n v="0"/>
    <n v="0"/>
    <s v="sept."/>
    <n v="2017"/>
    <s v="non"/>
    <x v="79"/>
    <s v="CE1"/>
    <s v="Standard"/>
    <n v="6"/>
    <x v="2"/>
    <x v="41"/>
  </r>
  <r>
    <x v="2"/>
    <x v="3"/>
    <s v="GENERALE"/>
    <s v="BURGAUD"/>
    <s v="Timéo"/>
    <d v="2008-11-28T00:00:00"/>
    <s v="E3-CM1 Céline"/>
    <x v="1"/>
    <n v="0"/>
    <n v="0"/>
    <s v="sept."/>
    <n v="2017"/>
    <s v="non"/>
    <x v="12"/>
    <s v="CM1"/>
    <s v="Standard"/>
    <n v="2"/>
    <x v="6"/>
    <x v="45"/>
  </r>
  <r>
    <x v="2"/>
    <x v="3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46"/>
  </r>
  <r>
    <x v="2"/>
    <x v="3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41"/>
  </r>
  <r>
    <x v="2"/>
    <x v="3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45"/>
  </r>
  <r>
    <x v="2"/>
    <x v="3"/>
    <s v="GENERALE"/>
    <s v="DELPLANQUE"/>
    <s v="Jules"/>
    <d v="2012-10-17T00:00:00"/>
    <s v="M4-Michèle Lamourette"/>
    <x v="1"/>
    <n v="0"/>
    <n v="0"/>
    <s v="sept."/>
    <n v="2017"/>
    <s v="oui"/>
    <x v="81"/>
    <s v="GS"/>
    <s v="Standard"/>
    <n v="6"/>
    <x v="2"/>
    <x v="41"/>
  </r>
  <r>
    <x v="2"/>
    <x v="3"/>
    <s v="GENERALE"/>
    <s v="DESCLAUX"/>
    <s v="Charly"/>
    <d v="2012-01-09T00:00:00"/>
    <s v="M1-Véronique Vuargnoz"/>
    <x v="0"/>
    <n v="0"/>
    <n v="0"/>
    <s v="sept."/>
    <n v="2017"/>
    <s v="oui"/>
    <x v="77"/>
    <s v="GS"/>
    <s v="Standard"/>
    <n v="2"/>
    <x v="6"/>
    <x v="45"/>
  </r>
  <r>
    <x v="2"/>
    <x v="3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47"/>
  </r>
  <r>
    <x v="2"/>
    <x v="3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47"/>
  </r>
  <r>
    <x v="2"/>
    <x v="3"/>
    <s v="GENERALE"/>
    <s v="DEVIGNY"/>
    <s v="Lyséa"/>
    <d v="2008-03-15T00:00:00"/>
    <s v="E3-CM1 Céline"/>
    <x v="0"/>
    <n v="0"/>
    <n v="0"/>
    <s v="sept."/>
    <n v="2017"/>
    <s v="non"/>
    <x v="20"/>
    <s v="CM1"/>
    <s v="Standard"/>
    <n v="1"/>
    <x v="0"/>
    <x v="42"/>
  </r>
  <r>
    <x v="2"/>
    <x v="3"/>
    <s v="GENERALE"/>
    <s v="DEVIGNY"/>
    <s v="Ryan"/>
    <d v="2009-09-22T00:00:00"/>
    <s v="E4-CE2-CM1 Pascal"/>
    <x v="0"/>
    <n v="0"/>
    <n v="0"/>
    <s v="sept."/>
    <n v="2017"/>
    <s v="non"/>
    <x v="74"/>
    <s v="CE2"/>
    <s v="Standard"/>
    <n v="1"/>
    <x v="0"/>
    <x v="42"/>
  </r>
  <r>
    <x v="2"/>
    <x v="3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42"/>
  </r>
  <r>
    <x v="2"/>
    <x v="3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42"/>
  </r>
  <r>
    <x v="2"/>
    <x v="3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45"/>
  </r>
  <r>
    <x v="2"/>
    <x v="3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48"/>
  </r>
  <r>
    <x v="2"/>
    <x v="3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42"/>
  </r>
  <r>
    <x v="2"/>
    <x v="3"/>
    <s v="GENERALE"/>
    <s v="ELLENRIEDER"/>
    <s v="Célian"/>
    <d v="2012-03-04T00:00:00"/>
    <s v="M4-Michèle Lamourette"/>
    <x v="1"/>
    <n v="0"/>
    <n v="0"/>
    <s v="sept."/>
    <n v="2017"/>
    <s v="oui"/>
    <x v="75"/>
    <s v="GS"/>
    <s v="Standard"/>
    <n v="6"/>
    <x v="2"/>
    <x v="41"/>
  </r>
  <r>
    <x v="2"/>
    <x v="3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42"/>
  </r>
  <r>
    <x v="2"/>
    <x v="3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49"/>
  </r>
  <r>
    <x v="2"/>
    <x v="3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50"/>
  </r>
  <r>
    <x v="2"/>
    <x v="3"/>
    <s v="GENERAL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2"/>
    <x v="6"/>
    <x v="45"/>
  </r>
  <r>
    <x v="2"/>
    <x v="3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45"/>
  </r>
  <r>
    <x v="2"/>
    <x v="3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49"/>
  </r>
  <r>
    <x v="2"/>
    <x v="3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42"/>
  </r>
  <r>
    <x v="2"/>
    <x v="3"/>
    <s v="GENERALE"/>
    <s v="MANICHE"/>
    <s v="Soryan"/>
    <d v="2007-09-07T00:00:00"/>
    <s v="E2-CM2 Béatrice"/>
    <x v="1"/>
    <n v="0"/>
    <n v="0"/>
    <s v="sept."/>
    <n v="2017"/>
    <s v="non"/>
    <x v="36"/>
    <s v="CM2"/>
    <s v="Sans porc"/>
    <n v="6"/>
    <x v="2"/>
    <x v="41"/>
  </r>
  <r>
    <x v="2"/>
    <x v="3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48"/>
  </r>
  <r>
    <x v="2"/>
    <x v="3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3"/>
  </r>
  <r>
    <x v="2"/>
    <x v="3"/>
    <s v="GENERALE"/>
    <s v="PITTET"/>
    <s v="Lilou"/>
    <d v="2007-05-17T00:00:00"/>
    <s v="E2-CM2 Béatrice"/>
    <x v="0"/>
    <n v="0"/>
    <n v="0"/>
    <s v="sept."/>
    <n v="2017"/>
    <s v="non"/>
    <x v="76"/>
    <s v="CM2"/>
    <s v="Standard"/>
    <n v="2"/>
    <x v="6"/>
    <x v="45"/>
  </r>
  <r>
    <x v="2"/>
    <x v="3"/>
    <s v="GENERALE"/>
    <s v="PITTET"/>
    <s v="Lizy"/>
    <d v="2011-02-07T00:00:00"/>
    <s v="E6-CP Géraldine"/>
    <x v="0"/>
    <n v="0"/>
    <n v="0"/>
    <s v="sept."/>
    <n v="2017"/>
    <s v="oui"/>
    <x v="83"/>
    <s v="CP"/>
    <s v="Standard"/>
    <n v="2"/>
    <x v="6"/>
    <x v="45"/>
  </r>
  <r>
    <x v="2"/>
    <x v="3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44"/>
  </r>
  <r>
    <x v="2"/>
    <x v="3"/>
    <s v="GENERALE"/>
    <s v="ROUVIERE"/>
    <s v="Léa"/>
    <d v="2011-12-02T00:00:00"/>
    <s v="E5-CP-CE1 Valérie"/>
    <x v="0"/>
    <n v="0"/>
    <n v="0"/>
    <s v="sept."/>
    <n v="2017"/>
    <s v="oui"/>
    <x v="44"/>
    <s v="CP"/>
    <s v="Standard"/>
    <n v="6"/>
    <x v="2"/>
    <x v="41"/>
  </r>
  <r>
    <x v="2"/>
    <x v="3"/>
    <s v="GENERALE"/>
    <s v="ROUVIERE"/>
    <s v="Lilou"/>
    <d v="2009-10-09T00:00:00"/>
    <s v="E4-CE2-CM1 Pascal"/>
    <x v="0"/>
    <n v="0"/>
    <n v="0"/>
    <s v="sept."/>
    <n v="2017"/>
    <s v="non"/>
    <x v="45"/>
    <s v="CE2"/>
    <s v="Standard"/>
    <n v="6"/>
    <x v="2"/>
    <x v="41"/>
  </r>
  <r>
    <x v="2"/>
    <x v="3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40"/>
  </r>
  <r>
    <x v="2"/>
    <x v="3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40"/>
  </r>
  <r>
    <x v="2"/>
    <x v="3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41"/>
  </r>
  <r>
    <x v="2"/>
    <x v="3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41"/>
  </r>
  <r>
    <x v="2"/>
    <x v="3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47"/>
  </r>
  <r>
    <x v="2"/>
    <x v="3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45"/>
  </r>
  <r>
    <x v="2"/>
    <x v="3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45"/>
  </r>
  <r>
    <x v="2"/>
    <x v="3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48"/>
  </r>
  <r>
    <x v="2"/>
    <x v="3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48"/>
  </r>
  <r>
    <x v="2"/>
    <x v="3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47"/>
  </r>
  <r>
    <x v="2"/>
    <x v="3"/>
    <s v="GENERALE"/>
    <s v="MICHOUD"/>
    <s v="Olivia"/>
    <d v="2014-09-16T00:00:00"/>
    <s v="M4-Michèle Lamourette"/>
    <x v="0"/>
    <n v="0"/>
    <n v="0"/>
    <s v="sept."/>
    <n v="2017"/>
    <s v="oui"/>
    <x v="60"/>
    <s v="PS"/>
    <s v="Standard"/>
    <n v="14"/>
    <x v="9"/>
    <x v="48"/>
  </r>
  <r>
    <x v="2"/>
    <x v="3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40"/>
  </r>
  <r>
    <x v="2"/>
    <x v="3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41"/>
  </r>
  <r>
    <x v="2"/>
    <x v="3"/>
    <s v="GENERALE"/>
    <s v="RABU SOMERS"/>
    <s v="Antonin"/>
    <d v="2014-03-03T00:00:00"/>
    <s v="M3-Raphaële Ikoubel"/>
    <x v="0"/>
    <n v="0"/>
    <n v="0"/>
    <s v="sept."/>
    <n v="2017"/>
    <s v="oui"/>
    <x v="63"/>
    <s v="PS"/>
    <s v="Standard"/>
    <n v="6"/>
    <x v="2"/>
    <x v="41"/>
  </r>
  <r>
    <x v="2"/>
    <x v="3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41"/>
  </r>
  <r>
    <x v="2"/>
    <x v="3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52"/>
  </r>
  <r>
    <x v="2"/>
    <x v="3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52"/>
  </r>
  <r>
    <x v="2"/>
    <x v="3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48"/>
  </r>
  <r>
    <x v="2"/>
    <x v="3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42"/>
  </r>
  <r>
    <x v="2"/>
    <x v="3"/>
    <s v="GENERALE"/>
    <s v="DE CORDIER"/>
    <s v="Léa"/>
    <d v="2013-05-28T00:00:00"/>
    <s v="M3-Raphaële Ikoubel"/>
    <x v="0"/>
    <n v="0"/>
    <n v="0"/>
    <s v="sept."/>
    <n v="2017"/>
    <s v="oui"/>
    <x v="69"/>
    <s v="MS"/>
    <s v="Standard"/>
    <n v="2"/>
    <x v="6"/>
    <x v="45"/>
  </r>
  <r>
    <x v="2"/>
    <x v="3"/>
    <s v="GENERALE"/>
    <s v="DE CORDIER"/>
    <s v="Kylian"/>
    <d v="2009-08-14T00:00:00"/>
    <s v="E4-CE2-CM1 Pascal"/>
    <x v="0"/>
    <n v="0"/>
    <n v="0"/>
    <s v="sept."/>
    <n v="2017"/>
    <s v="non"/>
    <x v="70"/>
    <s v="CE2"/>
    <s v="Standard"/>
    <n v="2"/>
    <x v="6"/>
    <x v="45"/>
  </r>
  <r>
    <x v="2"/>
    <x v="3"/>
    <s v="GENERALE"/>
    <s v="JACQUIER-QUERO"/>
    <s v="Eleonore"/>
    <d v="2014-11-05T00:00:00"/>
    <s v="M1-Véronique Vuargnoz"/>
    <x v="0"/>
    <n v="0"/>
    <n v="0"/>
    <s v="sept."/>
    <n v="2017"/>
    <s v="oui"/>
    <x v="71"/>
    <s v="PS"/>
    <s v="Standard"/>
    <n v="9"/>
    <x v="1"/>
    <x v="40"/>
  </r>
  <r>
    <x v="2"/>
    <x v="3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52"/>
  </r>
  <r>
    <x v="3"/>
    <x v="3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40"/>
  </r>
  <r>
    <x v="3"/>
    <x v="3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40"/>
  </r>
  <r>
    <x v="3"/>
    <x v="3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41"/>
  </r>
  <r>
    <x v="3"/>
    <x v="3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41"/>
  </r>
  <r>
    <x v="3"/>
    <x v="3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42"/>
  </r>
  <r>
    <x v="3"/>
    <x v="3"/>
    <s v="GENERALE"/>
    <s v="BEN ROMDANE"/>
    <s v="Hilal"/>
    <d v="2008-07-17T00:00:00"/>
    <s v="E3-CM1 Céline"/>
    <x v="0"/>
    <n v="0"/>
    <n v="0"/>
    <s v="sept."/>
    <n v="2017"/>
    <s v="non"/>
    <x v="8"/>
    <s v="CM1"/>
    <s v="Sans viande"/>
    <n v="9"/>
    <x v="1"/>
    <x v="40"/>
  </r>
  <r>
    <x v="3"/>
    <x v="3"/>
    <s v="GENERALE"/>
    <s v="BEN ROMDANE"/>
    <s v="Younès"/>
    <d v="2008-07-17T00:00:00"/>
    <s v="E3-CM1 Céline"/>
    <x v="0"/>
    <n v="0"/>
    <n v="0"/>
    <s v="sept."/>
    <n v="2017"/>
    <s v="non"/>
    <x v="9"/>
    <s v="CM1"/>
    <s v="Sans viande"/>
    <n v="9"/>
    <x v="1"/>
    <x v="40"/>
  </r>
  <r>
    <x v="3"/>
    <x v="3"/>
    <s v="GENERALE"/>
    <s v="BONNEVIE"/>
    <s v="Anthony"/>
    <d v="2007-07-23T00:00:00"/>
    <s v="E2-CM2 Béatrice"/>
    <x v="0"/>
    <n v="0"/>
    <n v="0"/>
    <s v="sept."/>
    <n v="2017"/>
    <s v="non"/>
    <x v="10"/>
    <s v="CM2"/>
    <s v="Standard"/>
    <n v="4"/>
    <x v="4"/>
    <x v="43"/>
  </r>
  <r>
    <x v="3"/>
    <x v="3"/>
    <s v="GENERALE"/>
    <s v="BOUILLEZ"/>
    <s v="Elise"/>
    <d v="2009-07-12T00:00:00"/>
    <s v="E4-CE2-CM1 Pascal"/>
    <x v="0"/>
    <n v="0"/>
    <n v="0"/>
    <s v="sept."/>
    <n v="2017"/>
    <s v="non"/>
    <x v="11"/>
    <s v="CE2"/>
    <s v="Standard"/>
    <n v="15"/>
    <x v="5"/>
    <x v="44"/>
  </r>
  <r>
    <x v="3"/>
    <x v="3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45"/>
  </r>
  <r>
    <x v="3"/>
    <x v="3"/>
    <s v="GENERALE"/>
    <s v="CHRAMDHI"/>
    <s v="Owen"/>
    <d v="2012-09-10T00:00:00"/>
    <s v="M1-Véronique Vuargnoz"/>
    <x v="0"/>
    <n v="0"/>
    <n v="0"/>
    <s v="sept."/>
    <n v="2017"/>
    <s v="oui"/>
    <x v="80"/>
    <s v="GS"/>
    <s v="Standard"/>
    <n v="1"/>
    <x v="0"/>
    <x v="42"/>
  </r>
  <r>
    <x v="3"/>
    <x v="3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46"/>
  </r>
  <r>
    <x v="3"/>
    <x v="3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41"/>
  </r>
  <r>
    <x v="3"/>
    <x v="3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45"/>
  </r>
  <r>
    <x v="3"/>
    <x v="3"/>
    <s v="GENERALE"/>
    <s v="DELPLANQUE"/>
    <s v="Jules"/>
    <d v="2012-10-17T00:00:00"/>
    <s v="M4-Michèle Lamourette"/>
    <x v="1"/>
    <n v="0"/>
    <n v="0"/>
    <s v="sept."/>
    <n v="2017"/>
    <s v="oui"/>
    <x v="81"/>
    <s v="GS"/>
    <s v="Standard"/>
    <n v="6"/>
    <x v="2"/>
    <x v="41"/>
  </r>
  <r>
    <x v="3"/>
    <x v="3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47"/>
  </r>
  <r>
    <x v="3"/>
    <x v="3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47"/>
  </r>
  <r>
    <x v="3"/>
    <x v="3"/>
    <s v="GENERALE"/>
    <s v="DOUCET"/>
    <s v="Arsène"/>
    <d v="2010-06-10T00:00:00"/>
    <s v="E5-CP-CE1 Valérie"/>
    <x v="0"/>
    <n v="0"/>
    <n v="0"/>
    <s v="sept."/>
    <n v="2017"/>
    <s v="non"/>
    <x v="21"/>
    <s v="CE1"/>
    <s v="Standard"/>
    <n v="1"/>
    <x v="0"/>
    <x v="42"/>
  </r>
  <r>
    <x v="3"/>
    <x v="3"/>
    <s v="GENERALE"/>
    <s v="DOUCET"/>
    <s v="Edgar"/>
    <d v="2008-11-23T00:00:00"/>
    <s v="E3-CM1 Céline"/>
    <x v="0"/>
    <n v="0"/>
    <n v="0"/>
    <s v="sept."/>
    <n v="2017"/>
    <s v="non"/>
    <x v="22"/>
    <s v="CM1"/>
    <s v="Standard"/>
    <n v="1"/>
    <x v="0"/>
    <x v="42"/>
  </r>
  <r>
    <x v="3"/>
    <x v="3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45"/>
  </r>
  <r>
    <x v="3"/>
    <x v="3"/>
    <s v="GENERALE"/>
    <s v="DULARY"/>
    <s v="Noa"/>
    <d v="2010-03-27T00:00:00"/>
    <s v="E1-CE1-CE2 Isabella"/>
    <x v="0"/>
    <n v="0"/>
    <n v="0"/>
    <s v="sept."/>
    <n v="2017"/>
    <s v="non"/>
    <x v="24"/>
    <s v="CE1"/>
    <s v="Standard"/>
    <n v="6"/>
    <x v="2"/>
    <x v="41"/>
  </r>
  <r>
    <x v="3"/>
    <x v="3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41"/>
  </r>
  <r>
    <x v="3"/>
    <x v="3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48"/>
  </r>
  <r>
    <x v="3"/>
    <x v="3"/>
    <s v="GENERALE"/>
    <s v="EL MRADMI"/>
    <s v="Marwane"/>
    <d v="2010-09-18T00:00:00"/>
    <s v="E5-CP-CE1 Valérie"/>
    <x v="0"/>
    <n v="0"/>
    <n v="0"/>
    <s v="sept."/>
    <n v="2017"/>
    <s v="non"/>
    <x v="27"/>
    <s v="CE1"/>
    <s v="Sans porc"/>
    <n v="1"/>
    <x v="0"/>
    <x v="42"/>
  </r>
  <r>
    <x v="3"/>
    <x v="3"/>
    <s v="GENERALE"/>
    <s v="ELLENRIEDER"/>
    <s v="Célian"/>
    <d v="2012-03-04T00:00:00"/>
    <s v="M4-Michèle Lamourette"/>
    <x v="1"/>
    <n v="0"/>
    <n v="0"/>
    <s v="sept."/>
    <n v="2017"/>
    <s v="oui"/>
    <x v="75"/>
    <s v="GS"/>
    <s v="Standard"/>
    <n v="6"/>
    <x v="2"/>
    <x v="41"/>
  </r>
  <r>
    <x v="3"/>
    <x v="3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42"/>
  </r>
  <r>
    <x v="3"/>
    <x v="3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49"/>
  </r>
  <r>
    <x v="3"/>
    <x v="3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50"/>
  </r>
  <r>
    <x v="3"/>
    <x v="3"/>
    <s v="GENERAL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2"/>
    <x v="6"/>
    <x v="45"/>
  </r>
  <r>
    <x v="3"/>
    <x v="3"/>
    <s v="GENERALE"/>
    <s v="HELLI"/>
    <s v="Indy"/>
    <d v="2010-07-07T00:00:00"/>
    <s v="E5-CP-CE1 Valérie"/>
    <x v="1"/>
    <n v="0"/>
    <n v="0"/>
    <s v="sept."/>
    <n v="2017"/>
    <s v="non"/>
    <x v="31"/>
    <s v="CE1"/>
    <s v="Sans viande"/>
    <n v="4"/>
    <x v="4"/>
    <x v="43"/>
  </r>
  <r>
    <x v="3"/>
    <x v="3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45"/>
  </r>
  <r>
    <x v="3"/>
    <x v="3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49"/>
  </r>
  <r>
    <x v="3"/>
    <x v="3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42"/>
  </r>
  <r>
    <x v="3"/>
    <x v="3"/>
    <s v="GENERALE"/>
    <s v="LAMBRECHT"/>
    <s v="Jade"/>
    <d v="2008-12-01T00:00:00"/>
    <s v="E3-CM1 Céline"/>
    <x v="0"/>
    <n v="0"/>
    <n v="0"/>
    <s v="sept."/>
    <n v="2017"/>
    <s v="non"/>
    <x v="34"/>
    <s v="CM1"/>
    <s v="Standard"/>
    <n v="11"/>
    <x v="12"/>
    <x v="54"/>
  </r>
  <r>
    <x v="3"/>
    <x v="3"/>
    <s v="GENERALE"/>
    <s v="LAMBRECHT"/>
    <s v="Maxence"/>
    <d v="2011-10-24T00:00:00"/>
    <s v="E5-CP-CE1 Valérie"/>
    <x v="0"/>
    <n v="0"/>
    <n v="0"/>
    <s v="sept."/>
    <n v="2017"/>
    <s v="oui"/>
    <x v="35"/>
    <s v="CP"/>
    <s v="Standard"/>
    <n v="11"/>
    <x v="12"/>
    <x v="54"/>
  </r>
  <r>
    <x v="3"/>
    <x v="3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41"/>
  </r>
  <r>
    <x v="3"/>
    <x v="3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48"/>
  </r>
  <r>
    <x v="3"/>
    <x v="3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51"/>
  </r>
  <r>
    <x v="3"/>
    <x v="3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51"/>
  </r>
  <r>
    <x v="3"/>
    <x v="3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3"/>
  </r>
  <r>
    <x v="3"/>
    <x v="3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44"/>
  </r>
  <r>
    <x v="3"/>
    <x v="3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40"/>
  </r>
  <r>
    <x v="3"/>
    <x v="3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40"/>
  </r>
  <r>
    <x v="3"/>
    <x v="3"/>
    <s v="GENERALE"/>
    <s v="STEPHAN"/>
    <s v="Lola"/>
    <d v="2013-02-22T00:00:00"/>
    <s v="M2-Manon Chevigny"/>
    <x v="0"/>
    <n v="0"/>
    <n v="0"/>
    <s v="sept."/>
    <n v="2017"/>
    <s v="oui"/>
    <x v="48"/>
    <s v="MS"/>
    <s v="Standard"/>
    <n v="6"/>
    <x v="2"/>
    <x v="41"/>
  </r>
  <r>
    <x v="3"/>
    <x v="3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41"/>
  </r>
  <r>
    <x v="3"/>
    <x v="3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41"/>
  </r>
  <r>
    <x v="3"/>
    <x v="3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47"/>
  </r>
  <r>
    <x v="3"/>
    <x v="3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45"/>
  </r>
  <r>
    <x v="3"/>
    <x v="3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45"/>
  </r>
  <r>
    <x v="3"/>
    <x v="3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48"/>
  </r>
  <r>
    <x v="3"/>
    <x v="3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48"/>
  </r>
  <r>
    <x v="3"/>
    <x v="3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45"/>
  </r>
  <r>
    <x v="3"/>
    <x v="3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45"/>
  </r>
  <r>
    <x v="3"/>
    <x v="3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47"/>
  </r>
  <r>
    <x v="3"/>
    <x v="3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41"/>
  </r>
  <r>
    <x v="3"/>
    <x v="3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40"/>
  </r>
  <r>
    <x v="3"/>
    <x v="3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41"/>
  </r>
  <r>
    <x v="3"/>
    <x v="3"/>
    <s v="GENERALE"/>
    <s v="RABU SOMERS"/>
    <s v="Antonin"/>
    <d v="2014-03-03T00:00:00"/>
    <s v="M3-Raphaële Ikoubel"/>
    <x v="0"/>
    <n v="0"/>
    <n v="0"/>
    <s v="sept."/>
    <n v="2017"/>
    <s v="oui"/>
    <x v="63"/>
    <s v="PS"/>
    <s v="Standard"/>
    <n v="6"/>
    <x v="2"/>
    <x v="41"/>
  </r>
  <r>
    <x v="3"/>
    <x v="3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41"/>
  </r>
  <r>
    <x v="3"/>
    <x v="3"/>
    <s v="GENERALE"/>
    <s v="LEHMANN"/>
    <s v="Liv"/>
    <d v="2013-08-03T00:00:00"/>
    <s v="M2-Manon Chevigny"/>
    <x v="0"/>
    <n v="0"/>
    <n v="0"/>
    <s v="sept."/>
    <n v="2017"/>
    <s v="oui"/>
    <x v="65"/>
    <s v="MS"/>
    <s v="Standard"/>
    <n v="7"/>
    <x v="14"/>
    <x v="52"/>
  </r>
  <r>
    <x v="3"/>
    <x v="3"/>
    <s v="GENERALE"/>
    <s v="LEHMANN"/>
    <s v="Abel"/>
    <d v="2010-04-02T00:00:00"/>
    <s v="E1-CE1-CE2 Isabella"/>
    <x v="0"/>
    <n v="0"/>
    <n v="0"/>
    <s v="sept."/>
    <n v="2017"/>
    <s v="non"/>
    <x v="66"/>
    <s v="CE1"/>
    <s v="Standard"/>
    <n v="7"/>
    <x v="14"/>
    <x v="52"/>
  </r>
  <r>
    <x v="3"/>
    <x v="3"/>
    <s v="GENERAL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14"/>
    <x v="9"/>
    <x v="48"/>
  </r>
  <r>
    <x v="3"/>
    <x v="3"/>
    <s v="GENERAL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1"/>
    <x v="0"/>
    <x v="42"/>
  </r>
  <r>
    <x v="3"/>
    <x v="3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52"/>
  </r>
  <r>
    <x v="4"/>
    <x v="3"/>
    <s v="GENERALE"/>
    <s v="AIMON"/>
    <s v="Cassie"/>
    <d v="2007-07-09T00:00:00"/>
    <s v="E2-CM2 Béatrice"/>
    <x v="0"/>
    <n v="0"/>
    <n v="0"/>
    <s v="sept."/>
    <n v="2017"/>
    <s v="non"/>
    <x v="2"/>
    <s v="CM2"/>
    <s v="Standard"/>
    <n v="9"/>
    <x v="1"/>
    <x v="40"/>
  </r>
  <r>
    <x v="4"/>
    <x v="3"/>
    <s v="GENERALE"/>
    <s v="AIMON"/>
    <s v="Matthew"/>
    <d v="2010-02-07T00:00:00"/>
    <s v="E1-CE1-CE2 Isabella"/>
    <x v="0"/>
    <n v="0"/>
    <n v="0"/>
    <s v="sept."/>
    <n v="2017"/>
    <s v="non"/>
    <x v="3"/>
    <s v="CE1"/>
    <s v="Standard"/>
    <n v="9"/>
    <x v="1"/>
    <x v="40"/>
  </r>
  <r>
    <x v="4"/>
    <x v="3"/>
    <s v="GENERALE"/>
    <s v="ALOUANI"/>
    <s v="Naël"/>
    <d v="2012-11-26T00:00:00"/>
    <s v="M1-Véronique Vuargnoz"/>
    <x v="0"/>
    <n v="0"/>
    <n v="0"/>
    <s v="sept."/>
    <n v="2017"/>
    <s v="oui"/>
    <x v="4"/>
    <s v="GS"/>
    <s v="Sans porc"/>
    <n v="6"/>
    <x v="2"/>
    <x v="41"/>
  </r>
  <r>
    <x v="4"/>
    <x v="3"/>
    <s v="GENERALE"/>
    <s v="ALOUANI"/>
    <s v="Rayan"/>
    <d v="2009-01-19T00:00:00"/>
    <s v="E4-CE2-CM1 Pascal"/>
    <x v="0"/>
    <n v="0"/>
    <n v="0"/>
    <s v="sept."/>
    <n v="2017"/>
    <s v="non"/>
    <x v="5"/>
    <s v="CE2"/>
    <s v="Sans porc"/>
    <n v="6"/>
    <x v="2"/>
    <x v="41"/>
  </r>
  <r>
    <x v="4"/>
    <x v="3"/>
    <s v="GENERALE"/>
    <s v="ALPERN"/>
    <s v="David"/>
    <d v="2013-01-29T00:00:00"/>
    <s v="M2-Manon Chevigny"/>
    <x v="1"/>
    <n v="0"/>
    <n v="0"/>
    <s v="sept."/>
    <n v="2017"/>
    <s v="oui"/>
    <x v="6"/>
    <s v="MS"/>
    <s v="Standard"/>
    <n v="8"/>
    <x v="3"/>
    <x v="53"/>
  </r>
  <r>
    <x v="4"/>
    <x v="3"/>
    <s v="GENERALE"/>
    <s v="BABIN"/>
    <s v="Timéo"/>
    <d v="2012-11-08T00:00:00"/>
    <s v="M1-Véronique Vuargnoz"/>
    <x v="0"/>
    <n v="0"/>
    <n v="0"/>
    <s v="sept."/>
    <n v="2017"/>
    <s v="oui"/>
    <x v="7"/>
    <s v="GS"/>
    <s v="Standard"/>
    <n v="1"/>
    <x v="0"/>
    <x v="42"/>
  </r>
  <r>
    <x v="4"/>
    <x v="3"/>
    <s v="GENERALE"/>
    <s v="BEN ROMDANE"/>
    <s v="Hilal"/>
    <d v="2008-07-17T00:00:00"/>
    <s v="E3-CM1 Céline"/>
    <x v="1"/>
    <n v="0"/>
    <n v="0"/>
    <s v="sept."/>
    <n v="2017"/>
    <s v="non"/>
    <x v="8"/>
    <s v="CM1"/>
    <s v="Sans viande"/>
    <n v="9"/>
    <x v="1"/>
    <x v="40"/>
  </r>
  <r>
    <x v="4"/>
    <x v="3"/>
    <s v="GENERALE"/>
    <s v="BEN ROMDANE"/>
    <s v="Younès"/>
    <d v="2008-07-17T00:00:00"/>
    <s v="E3-CM1 Céline"/>
    <x v="1"/>
    <n v="0"/>
    <n v="0"/>
    <s v="sept."/>
    <n v="2017"/>
    <s v="non"/>
    <x v="9"/>
    <s v="CM1"/>
    <s v="Sans viande"/>
    <n v="9"/>
    <x v="1"/>
    <x v="40"/>
  </r>
  <r>
    <x v="4"/>
    <x v="3"/>
    <s v="GENERALE"/>
    <s v="BONNEVIE"/>
    <s v="Anthony"/>
    <d v="2007-07-23T00:00:00"/>
    <s v="E2-CM2 Béatrice"/>
    <x v="1"/>
    <n v="0"/>
    <n v="0"/>
    <s v="sept."/>
    <n v="2017"/>
    <s v="non"/>
    <x v="10"/>
    <s v="CM2"/>
    <s v="Standard"/>
    <n v="4"/>
    <x v="4"/>
    <x v="43"/>
  </r>
  <r>
    <x v="4"/>
    <x v="3"/>
    <s v="GENERALE"/>
    <s v="BOUILLEZ"/>
    <s v="Elise"/>
    <d v="2009-07-12T00:00:00"/>
    <s v="E4-CE2-CM1 Pascal"/>
    <x v="1"/>
    <n v="0"/>
    <n v="0"/>
    <s v="sept."/>
    <n v="2017"/>
    <s v="non"/>
    <x v="11"/>
    <s v="CE2"/>
    <s v="Standard"/>
    <n v="15"/>
    <x v="5"/>
    <x v="44"/>
  </r>
  <r>
    <x v="4"/>
    <x v="3"/>
    <s v="GENERALE"/>
    <s v="BURGAUD"/>
    <s v="Timéo"/>
    <d v="2008-11-28T00:00:00"/>
    <s v="E3-CM1 Céline"/>
    <x v="0"/>
    <n v="0"/>
    <n v="0"/>
    <s v="sept."/>
    <n v="2017"/>
    <s v="non"/>
    <x v="12"/>
    <s v="CM1"/>
    <s v="Standard"/>
    <n v="2"/>
    <x v="6"/>
    <x v="45"/>
  </r>
  <r>
    <x v="4"/>
    <x v="3"/>
    <s v="GENERALE"/>
    <s v="CHRAMDHI"/>
    <s v="Owen"/>
    <d v="2012-09-10T00:00:00"/>
    <s v="M1-Véronique Vuargnoz"/>
    <x v="0"/>
    <n v="0"/>
    <n v="0"/>
    <s v="sept."/>
    <n v="2017"/>
    <s v="oui"/>
    <x v="80"/>
    <s v="GS"/>
    <s v="Standard"/>
    <n v="1"/>
    <x v="0"/>
    <x v="42"/>
  </r>
  <r>
    <x v="4"/>
    <x v="3"/>
    <s v="GENERALE"/>
    <s v="COLLOMB"/>
    <s v="Clémentine"/>
    <d v="2010-03-11T00:00:00"/>
    <s v="E5-CP-CE1 Valérie"/>
    <x v="0"/>
    <n v="0"/>
    <n v="0"/>
    <s v="sept."/>
    <n v="2017"/>
    <s v="non"/>
    <x v="15"/>
    <s v="CE1"/>
    <s v="Standard"/>
    <n v="12"/>
    <x v="7"/>
    <x v="46"/>
  </r>
  <r>
    <x v="4"/>
    <x v="3"/>
    <s v="GENERALE"/>
    <s v="DALBERGUE"/>
    <s v="Peter"/>
    <d v="2012-03-05T00:00:00"/>
    <s v="M4-Michèle Lamourette"/>
    <x v="0"/>
    <n v="0"/>
    <n v="0"/>
    <s v="sept."/>
    <n v="2017"/>
    <s v="oui"/>
    <x v="16"/>
    <s v="GS"/>
    <s v="Standard"/>
    <n v="6"/>
    <x v="2"/>
    <x v="41"/>
  </r>
  <r>
    <x v="4"/>
    <x v="3"/>
    <s v="GENERALE"/>
    <s v="DELLENBACH"/>
    <s v="Milla"/>
    <d v="2007-10-31T00:00:00"/>
    <s v="E2-CM2 Béatrice"/>
    <x v="0"/>
    <n v="0"/>
    <n v="0"/>
    <s v="sept."/>
    <n v="2017"/>
    <s v="non"/>
    <x v="17"/>
    <s v="CM2"/>
    <s v="Standard"/>
    <n v="2"/>
    <x v="6"/>
    <x v="45"/>
  </r>
  <r>
    <x v="4"/>
    <x v="3"/>
    <s v="GENERALE"/>
    <s v="DELPLANQUE"/>
    <s v="Jules"/>
    <d v="2012-10-17T00:00:00"/>
    <s v="M4-Michèle Lamourette"/>
    <x v="1"/>
    <n v="0"/>
    <n v="0"/>
    <s v="sept."/>
    <n v="2017"/>
    <s v="oui"/>
    <x v="81"/>
    <s v="GS"/>
    <s v="Standard"/>
    <n v="6"/>
    <x v="2"/>
    <x v="41"/>
  </r>
  <r>
    <x v="4"/>
    <x v="3"/>
    <s v="GENERALE"/>
    <s v="DESIR"/>
    <s v="Honoré"/>
    <d v="2010-07-13T00:00:00"/>
    <s v="E1-CE1-CE2 Isabella"/>
    <x v="0"/>
    <n v="0"/>
    <n v="0"/>
    <s v="sept."/>
    <n v="2017"/>
    <s v="non"/>
    <x v="18"/>
    <s v="CE1"/>
    <s v="Standard"/>
    <n v="13"/>
    <x v="8"/>
    <x v="47"/>
  </r>
  <r>
    <x v="4"/>
    <x v="3"/>
    <s v="GENERALE"/>
    <s v="DESIR"/>
    <s v="Odette"/>
    <d v="2007-01-12T00:00:00"/>
    <s v="E2-CM2 Béatrice"/>
    <x v="0"/>
    <n v="0"/>
    <n v="0"/>
    <s v="sept."/>
    <n v="2017"/>
    <s v="non"/>
    <x v="19"/>
    <s v="CM2"/>
    <s v="Standard"/>
    <n v="13"/>
    <x v="8"/>
    <x v="47"/>
  </r>
  <r>
    <x v="4"/>
    <x v="3"/>
    <s v="GENERALE"/>
    <s v="DOUCET"/>
    <s v="Edgar"/>
    <d v="2008-11-23T00:00:00"/>
    <s v="E3-CM1 Céline"/>
    <x v="1"/>
    <n v="0"/>
    <n v="0"/>
    <s v="sept."/>
    <n v="2017"/>
    <s v="non"/>
    <x v="22"/>
    <s v="CM1"/>
    <s v="Standard"/>
    <n v="1"/>
    <x v="0"/>
    <x v="42"/>
  </r>
  <r>
    <x v="4"/>
    <x v="3"/>
    <s v="GENERALE"/>
    <s v="DUBOIS LOUKIL"/>
    <s v="Liam"/>
    <d v="2011-06-08T00:00:00"/>
    <s v="E6-CP Géraldine"/>
    <x v="0"/>
    <n v="0"/>
    <n v="0"/>
    <s v="sept."/>
    <n v="2017"/>
    <s v="oui"/>
    <x v="23"/>
    <s v="CP"/>
    <s v="Standard"/>
    <n v="2"/>
    <x v="6"/>
    <x v="45"/>
  </r>
  <r>
    <x v="4"/>
    <x v="3"/>
    <s v="GENERALE"/>
    <s v="DUVAL"/>
    <s v="Matys"/>
    <d v="2012-01-24T00:00:00"/>
    <s v="M4-Michèle Lamourette"/>
    <x v="0"/>
    <n v="0"/>
    <n v="0"/>
    <s v="sept."/>
    <n v="2017"/>
    <s v="oui"/>
    <x v="25"/>
    <s v="GS"/>
    <s v="Standard"/>
    <n v="6"/>
    <x v="2"/>
    <x v="41"/>
  </r>
  <r>
    <x v="4"/>
    <x v="3"/>
    <s v="GENERALE"/>
    <s v="DUVAL MICHOUD"/>
    <s v="Jade"/>
    <d v="2012-08-05T00:00:00"/>
    <s v="M4-Michèle Lamourette"/>
    <x v="0"/>
    <n v="0"/>
    <n v="0"/>
    <s v="sept."/>
    <n v="2017"/>
    <s v="oui"/>
    <x v="26"/>
    <s v="GS"/>
    <s v="Standard"/>
    <n v="14"/>
    <x v="9"/>
    <x v="48"/>
  </r>
  <r>
    <x v="4"/>
    <x v="3"/>
    <s v="GENERALE"/>
    <s v="EL MRADMI"/>
    <s v="Marwane"/>
    <d v="2010-09-18T00:00:00"/>
    <s v="E5-CP-CE1 Valérie"/>
    <x v="1"/>
    <n v="0"/>
    <n v="0"/>
    <s v="sept."/>
    <n v="2017"/>
    <s v="non"/>
    <x v="27"/>
    <s v="CE1"/>
    <s v="Sans porc"/>
    <n v="1"/>
    <x v="0"/>
    <x v="42"/>
  </r>
  <r>
    <x v="4"/>
    <x v="3"/>
    <s v="GENERAL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6"/>
    <x v="2"/>
    <x v="41"/>
  </r>
  <r>
    <x v="4"/>
    <x v="3"/>
    <s v="GENERALE"/>
    <s v="EVENO"/>
    <s v="Manel"/>
    <d v="2012-11-17T00:00:00"/>
    <s v="M1-Véronique Vuargnoz"/>
    <x v="0"/>
    <n v="0"/>
    <n v="0"/>
    <s v="sept."/>
    <n v="2017"/>
    <s v="oui"/>
    <x v="28"/>
    <s v="GS"/>
    <s v="Sans viande"/>
    <n v="1"/>
    <x v="0"/>
    <x v="42"/>
  </r>
  <r>
    <x v="4"/>
    <x v="3"/>
    <s v="GENERALE"/>
    <s v="FRITEAU"/>
    <s v="Liam"/>
    <d v="2013-01-04T00:00:00"/>
    <s v="M2-Manon Chevigny"/>
    <x v="0"/>
    <n v="0"/>
    <n v="0"/>
    <s v="sept."/>
    <n v="2017"/>
    <s v="oui"/>
    <x v="29"/>
    <s v="MS"/>
    <s v="Standard"/>
    <n v="5"/>
    <x v="10"/>
    <x v="49"/>
  </r>
  <r>
    <x v="4"/>
    <x v="3"/>
    <s v="GENERALE"/>
    <s v="GAYAT"/>
    <s v="Louis"/>
    <d v="2010-08-05T00:00:00"/>
    <s v="E5-CP-CE1 Valérie"/>
    <x v="0"/>
    <n v="0"/>
    <n v="0"/>
    <s v="sept."/>
    <n v="2017"/>
    <s v="non"/>
    <x v="30"/>
    <s v="CE1"/>
    <s v="Standard"/>
    <n v="10"/>
    <x v="11"/>
    <x v="50"/>
  </r>
  <r>
    <x v="4"/>
    <x v="3"/>
    <s v="GENERAL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2"/>
    <x v="6"/>
    <x v="45"/>
  </r>
  <r>
    <x v="4"/>
    <x v="3"/>
    <s v="GENERALE"/>
    <s v="HELLI"/>
    <s v="Indy"/>
    <d v="2010-07-07T00:00:00"/>
    <s v="E5-CP-CE1 Valérie"/>
    <x v="0"/>
    <n v="0"/>
    <n v="0"/>
    <s v="sept."/>
    <n v="2017"/>
    <s v="non"/>
    <x v="31"/>
    <s v="CE1"/>
    <s v="Sans viande"/>
    <n v="4"/>
    <x v="4"/>
    <x v="43"/>
  </r>
  <r>
    <x v="4"/>
    <x v="3"/>
    <s v="GENERALE"/>
    <s v="HENRY"/>
    <s v="Ethan"/>
    <d v="2007-09-12T00:00:00"/>
    <s v="E2-CM2 Béatrice"/>
    <x v="0"/>
    <n v="0"/>
    <n v="0"/>
    <s v="sept."/>
    <n v="2017"/>
    <s v="non"/>
    <x v="32"/>
    <s v="CM2"/>
    <s v="Standard"/>
    <n v="2"/>
    <x v="6"/>
    <x v="45"/>
  </r>
  <r>
    <x v="4"/>
    <x v="3"/>
    <s v="GENERALE"/>
    <s v="IKOUBEL"/>
    <s v="Jeanne"/>
    <d v="2013-04-07T00:00:00"/>
    <s v="M2-Manon Chevigny"/>
    <x v="0"/>
    <n v="0"/>
    <n v="0"/>
    <s v="sept."/>
    <n v="2017"/>
    <s v="oui"/>
    <x v="78"/>
    <s v="MS"/>
    <s v="Standard"/>
    <n v="5"/>
    <x v="10"/>
    <x v="49"/>
  </r>
  <r>
    <x v="4"/>
    <x v="3"/>
    <s v="GENERALE"/>
    <s v="KOSUMI"/>
    <s v="Audrina"/>
    <d v="2011-06-13T00:00:00"/>
    <s v="E6-CP Géraldine"/>
    <x v="0"/>
    <n v="0"/>
    <n v="0"/>
    <s v="sept."/>
    <n v="2017"/>
    <s v="oui"/>
    <x v="33"/>
    <s v="CP"/>
    <s v="Standard"/>
    <n v="1"/>
    <x v="0"/>
    <x v="42"/>
  </r>
  <r>
    <x v="4"/>
    <x v="3"/>
    <s v="GENERALE"/>
    <s v="LAMBRECHT"/>
    <s v="Jade"/>
    <d v="2008-12-01T00:00:00"/>
    <s v="E3-CM1 Céline"/>
    <x v="0"/>
    <n v="0"/>
    <n v="0"/>
    <s v="sept."/>
    <n v="2017"/>
    <s v="non"/>
    <x v="34"/>
    <s v="CM1"/>
    <s v="Standard"/>
    <n v="11"/>
    <x v="12"/>
    <x v="54"/>
  </r>
  <r>
    <x v="4"/>
    <x v="3"/>
    <s v="GENERALE"/>
    <s v="LAMBRECHT"/>
    <s v="Maxence"/>
    <d v="2011-10-24T00:00:00"/>
    <s v="E5-CP-CE1 Valérie"/>
    <x v="0"/>
    <n v="0"/>
    <n v="0"/>
    <s v="sept."/>
    <n v="2017"/>
    <s v="oui"/>
    <x v="35"/>
    <s v="CP"/>
    <s v="Standard"/>
    <n v="11"/>
    <x v="12"/>
    <x v="54"/>
  </r>
  <r>
    <x v="4"/>
    <x v="3"/>
    <s v="GENERALE"/>
    <s v="MANICHE"/>
    <s v="Soryan"/>
    <d v="2007-09-07T00:00:00"/>
    <s v="E2-CM2 Béatrice"/>
    <x v="0"/>
    <n v="0"/>
    <n v="0"/>
    <s v="sept."/>
    <n v="2017"/>
    <s v="non"/>
    <x v="36"/>
    <s v="CM2"/>
    <s v="Sans porc"/>
    <n v="6"/>
    <x v="2"/>
    <x v="41"/>
  </r>
  <r>
    <x v="4"/>
    <x v="3"/>
    <s v="GENERALE"/>
    <s v="MICHOUD"/>
    <s v="Arnaud"/>
    <d v="2012-08-02T00:00:00"/>
    <s v="M1-Véronique Vuargnoz"/>
    <x v="0"/>
    <n v="0"/>
    <n v="0"/>
    <s v="sept."/>
    <n v="2017"/>
    <s v="oui"/>
    <x v="37"/>
    <s v="GS"/>
    <s v="Standard"/>
    <n v="14"/>
    <x v="9"/>
    <x v="48"/>
  </r>
  <r>
    <x v="4"/>
    <x v="3"/>
    <s v="GENERALE"/>
    <s v="MONNET"/>
    <s v="Fanny"/>
    <d v="2012-05-18T00:00:00"/>
    <s v="M1-Véronique Vuargnoz"/>
    <x v="0"/>
    <n v="0"/>
    <n v="0"/>
    <s v="sept."/>
    <n v="2017"/>
    <s v="oui"/>
    <x v="38"/>
    <s v="GS"/>
    <s v="Standard"/>
    <n v="3"/>
    <x v="13"/>
    <x v="51"/>
  </r>
  <r>
    <x v="4"/>
    <x v="3"/>
    <s v="GENERALE"/>
    <s v="MONNET"/>
    <s v="Nina"/>
    <d v="2010-10-08T00:00:00"/>
    <s v="E1-CE1-CE2 Isabella"/>
    <x v="0"/>
    <n v="0"/>
    <n v="0"/>
    <s v="sept."/>
    <n v="2017"/>
    <s v="non"/>
    <x v="39"/>
    <s v="CE1"/>
    <s v="Standard"/>
    <n v="3"/>
    <x v="13"/>
    <x v="51"/>
  </r>
  <r>
    <x v="4"/>
    <x v="3"/>
    <s v="GENERAL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4"/>
    <x v="4"/>
    <x v="43"/>
  </r>
  <r>
    <x v="4"/>
    <x v="3"/>
    <s v="GENERALE"/>
    <s v="PITTET"/>
    <s v="Lilou"/>
    <d v="2007-05-17T00:00:00"/>
    <s v="E2-CM2 Béatrice"/>
    <x v="0"/>
    <n v="0"/>
    <n v="0"/>
    <s v="sept."/>
    <n v="2017"/>
    <s v="non"/>
    <x v="76"/>
    <s v="CM2"/>
    <s v="Standard"/>
    <n v="2"/>
    <x v="6"/>
    <x v="45"/>
  </r>
  <r>
    <x v="4"/>
    <x v="3"/>
    <s v="GENERALE"/>
    <s v="PITTET"/>
    <s v="Lizy"/>
    <d v="2011-02-07T00:00:00"/>
    <s v="E6-CP Géraldine"/>
    <x v="0"/>
    <n v="0"/>
    <n v="0"/>
    <s v="sept."/>
    <n v="2017"/>
    <s v="oui"/>
    <x v="83"/>
    <s v="CP"/>
    <s v="Standard"/>
    <n v="2"/>
    <x v="6"/>
    <x v="45"/>
  </r>
  <r>
    <x v="4"/>
    <x v="3"/>
    <s v="GENERALE"/>
    <s v="PONTICELLI"/>
    <s v="Axel"/>
    <d v="2009-03-19T00:00:00"/>
    <s v="E4-CE2-CM1 Pascal"/>
    <x v="0"/>
    <n v="0"/>
    <n v="0"/>
    <s v="sept."/>
    <n v="2017"/>
    <s v="non"/>
    <x v="43"/>
    <s v="CE2"/>
    <s v="Standard"/>
    <n v="15"/>
    <x v="5"/>
    <x v="44"/>
  </r>
  <r>
    <x v="4"/>
    <x v="3"/>
    <s v="GENERALE"/>
    <s v="ROUVIERE"/>
    <s v="Léa"/>
    <d v="2011-12-02T00:00:00"/>
    <s v="E5-CP-CE1 Valérie"/>
    <x v="0"/>
    <n v="0"/>
    <n v="0"/>
    <s v="sept."/>
    <n v="2017"/>
    <s v="oui"/>
    <x v="44"/>
    <s v="CP"/>
    <s v="Standard"/>
    <n v="6"/>
    <x v="2"/>
    <x v="41"/>
  </r>
  <r>
    <x v="4"/>
    <x v="3"/>
    <s v="GENERALE"/>
    <s v="ROUVIERE"/>
    <s v="Lilou"/>
    <d v="2009-10-09T00:00:00"/>
    <s v="E4-CE2-CM1 Pascal"/>
    <x v="0"/>
    <n v="0"/>
    <n v="0"/>
    <s v="sept."/>
    <n v="2017"/>
    <s v="non"/>
    <x v="45"/>
    <s v="CE2"/>
    <s v="Standard"/>
    <n v="6"/>
    <x v="2"/>
    <x v="41"/>
  </r>
  <r>
    <x v="4"/>
    <x v="3"/>
    <s v="GENERALE"/>
    <s v="SECK"/>
    <s v="Erwann"/>
    <d v="2011-10-27T00:00:00"/>
    <s v="E6-CP Géraldine"/>
    <x v="0"/>
    <n v="0"/>
    <n v="0"/>
    <s v="sept."/>
    <n v="2017"/>
    <s v="oui"/>
    <x v="46"/>
    <s v="CP"/>
    <s v="Sans porc"/>
    <n v="9"/>
    <x v="1"/>
    <x v="40"/>
  </r>
  <r>
    <x v="4"/>
    <x v="3"/>
    <s v="GENERALE"/>
    <s v="SECK"/>
    <s v="Norah"/>
    <d v="2007-09-04T00:00:00"/>
    <s v="E2-CM2 Béatrice"/>
    <x v="0"/>
    <n v="0"/>
    <n v="0"/>
    <s v="sept."/>
    <n v="2017"/>
    <s v="non"/>
    <x v="47"/>
    <s v="CM2"/>
    <s v="Sans porc"/>
    <n v="9"/>
    <x v="1"/>
    <x v="40"/>
  </r>
  <r>
    <x v="4"/>
    <x v="3"/>
    <s v="GENERALE"/>
    <s v="STEPHAN"/>
    <s v="Lola"/>
    <d v="2013-02-22T00:00:00"/>
    <s v="M2-Manon Chevigny"/>
    <x v="0"/>
    <n v="0"/>
    <n v="0"/>
    <s v="sept."/>
    <n v="2017"/>
    <s v="oui"/>
    <x v="48"/>
    <s v="MS"/>
    <s v="Standard"/>
    <n v="6"/>
    <x v="2"/>
    <x v="41"/>
  </r>
  <r>
    <x v="4"/>
    <x v="3"/>
    <s v="GENERALE"/>
    <s v="TOUTA"/>
    <s v="Rayan"/>
    <d v="2012-07-01T00:00:00"/>
    <s v="M4-Michèle Lamourette"/>
    <x v="0"/>
    <n v="0"/>
    <n v="0"/>
    <s v="sept."/>
    <n v="2017"/>
    <s v="oui"/>
    <x v="49"/>
    <s v="GS"/>
    <s v="Sans viande"/>
    <n v="6"/>
    <x v="2"/>
    <x v="41"/>
  </r>
  <r>
    <x v="4"/>
    <x v="3"/>
    <s v="GENERALE"/>
    <s v="TOUTA"/>
    <s v="Samir"/>
    <d v="2010-04-05T00:00:00"/>
    <s v="E1-CE1-CE2 Isabella"/>
    <x v="0"/>
    <n v="0"/>
    <n v="0"/>
    <s v="sept."/>
    <n v="2017"/>
    <s v="non"/>
    <x v="50"/>
    <s v="CE1"/>
    <s v="Sans viande"/>
    <n v="6"/>
    <x v="2"/>
    <x v="41"/>
  </r>
  <r>
    <x v="4"/>
    <x v="3"/>
    <s v="GENERALE"/>
    <s v="VESIN"/>
    <s v="Gloria"/>
    <d v="2009-12-31T00:00:00"/>
    <s v="E4-CE2-CM1 Pascal"/>
    <x v="0"/>
    <n v="0"/>
    <n v="0"/>
    <s v="sept."/>
    <n v="2017"/>
    <s v="non"/>
    <x v="51"/>
    <s v="CE2"/>
    <s v="Standard"/>
    <n v="13"/>
    <x v="8"/>
    <x v="47"/>
  </r>
  <r>
    <x v="4"/>
    <x v="3"/>
    <s v="GENERALE"/>
    <s v="VIRETON"/>
    <s v="Diego"/>
    <d v="2008-10-26T00:00:00"/>
    <s v="E3-CM1 Céline"/>
    <x v="0"/>
    <n v="0"/>
    <n v="0"/>
    <s v="sept."/>
    <n v="2017"/>
    <s v="non"/>
    <x v="52"/>
    <s v="CM1"/>
    <s v="Standard"/>
    <n v="2"/>
    <x v="6"/>
    <x v="45"/>
  </r>
  <r>
    <x v="4"/>
    <x v="3"/>
    <s v="GENERALE"/>
    <s v="VIRETON"/>
    <s v="Nilla"/>
    <d v="2013-09-22T00:00:00"/>
    <s v="M3-Raphaële Ikoubel"/>
    <x v="0"/>
    <n v="0"/>
    <n v="0"/>
    <s v="sept."/>
    <n v="2017"/>
    <s v="oui"/>
    <x v="53"/>
    <s v="MS"/>
    <s v="Standard"/>
    <n v="2"/>
    <x v="6"/>
    <x v="45"/>
  </r>
  <r>
    <x v="4"/>
    <x v="3"/>
    <s v="GENERALE"/>
    <s v="WAMBST"/>
    <s v="Johanne"/>
    <d v="2011-08-01T00:00:00"/>
    <s v="E6-CP Géraldine"/>
    <x v="0"/>
    <n v="0"/>
    <n v="0"/>
    <s v="sept."/>
    <n v="2017"/>
    <s v="oui"/>
    <x v="54"/>
    <s v="CP"/>
    <s v="Standard"/>
    <n v="14"/>
    <x v="9"/>
    <x v="48"/>
  </r>
  <r>
    <x v="4"/>
    <x v="3"/>
    <s v="GENERALE"/>
    <s v="WAMBST"/>
    <s v="Léo-Paul"/>
    <d v="2008-03-18T00:00:00"/>
    <s v="E4-CE2-CM1 Pascal"/>
    <x v="0"/>
    <n v="0"/>
    <n v="0"/>
    <s v="sept."/>
    <n v="2017"/>
    <s v="non"/>
    <x v="55"/>
    <s v="CM1"/>
    <s v="Standard"/>
    <n v="14"/>
    <x v="9"/>
    <x v="48"/>
  </r>
  <r>
    <x v="4"/>
    <x v="3"/>
    <s v="GENERALE"/>
    <s v="YAKER"/>
    <s v="Maksen"/>
    <d v="2007-08-30T00:00:00"/>
    <s v="E2-CM2 Béatrice"/>
    <x v="0"/>
    <n v="0"/>
    <n v="0"/>
    <s v="sept."/>
    <n v="2017"/>
    <s v="non"/>
    <x v="56"/>
    <s v="CM2"/>
    <s v="Sans porc"/>
    <n v="2"/>
    <x v="6"/>
    <x v="45"/>
  </r>
  <r>
    <x v="4"/>
    <x v="3"/>
    <s v="GENERALE"/>
    <s v="YAKER"/>
    <s v="Nora"/>
    <d v="2009-08-15T00:00:00"/>
    <s v="E1-CE1-CE2 Isabella"/>
    <x v="0"/>
    <n v="0"/>
    <n v="0"/>
    <s v="sept."/>
    <n v="2017"/>
    <s v="non"/>
    <x v="57"/>
    <s v="CE2"/>
    <s v="Sans porc"/>
    <n v="2"/>
    <x v="6"/>
    <x v="45"/>
  </r>
  <r>
    <x v="4"/>
    <x v="3"/>
    <s v="GENERALE"/>
    <s v="DESIR"/>
    <s v="Auguste"/>
    <d v="2014-02-25T00:00:00"/>
    <s v="M1-Véronique Vuargnoz"/>
    <x v="0"/>
    <n v="0"/>
    <n v="0"/>
    <s v="sept."/>
    <n v="2017"/>
    <s v="oui"/>
    <x v="58"/>
    <s v="PS"/>
    <s v="Standard"/>
    <n v="13"/>
    <x v="8"/>
    <x v="47"/>
  </r>
  <r>
    <x v="4"/>
    <x v="3"/>
    <s v="GENERALE"/>
    <s v="DUVAL"/>
    <s v="Enora"/>
    <d v="2014-09-16T00:00:00"/>
    <s v="M3-Raphaële Ikoubel"/>
    <x v="0"/>
    <n v="0"/>
    <n v="0"/>
    <s v="sept."/>
    <n v="2017"/>
    <s v="oui"/>
    <x v="59"/>
    <s v="PS"/>
    <s v="Standard"/>
    <n v="6"/>
    <x v="2"/>
    <x v="41"/>
  </r>
  <r>
    <x v="4"/>
    <x v="3"/>
    <s v="GENERALE"/>
    <s v="SECK"/>
    <s v="Ismaël"/>
    <d v="2014-01-11T00:00:00"/>
    <s v="M3-Raphaële Ikoubel"/>
    <x v="0"/>
    <n v="0"/>
    <n v="0"/>
    <s v="sept."/>
    <n v="2017"/>
    <s v="oui"/>
    <x v="61"/>
    <s v="PS"/>
    <s v="Sans porc"/>
    <n v="9"/>
    <x v="1"/>
    <x v="40"/>
  </r>
  <r>
    <x v="4"/>
    <x v="3"/>
    <s v="GENERALE"/>
    <s v="TOUTA"/>
    <s v="Ines"/>
    <d v="2014-09-06T00:00:00"/>
    <s v="M1-Véronique Vuargnoz"/>
    <x v="0"/>
    <n v="0"/>
    <n v="0"/>
    <s v="sept."/>
    <n v="2017"/>
    <s v="oui"/>
    <x v="62"/>
    <s v="PS"/>
    <s v="Sans viande"/>
    <n v="6"/>
    <x v="2"/>
    <x v="41"/>
  </r>
  <r>
    <x v="4"/>
    <x v="3"/>
    <s v="GENERALE"/>
    <s v="TERRENI"/>
    <s v="Flavia"/>
    <d v="2008-01-27T00:00:00"/>
    <s v="E3-CM1 Céline"/>
    <x v="0"/>
    <n v="0"/>
    <n v="0"/>
    <s v="sept."/>
    <n v="2017"/>
    <s v="non"/>
    <x v="64"/>
    <s v="CM1"/>
    <s v="Standard"/>
    <n v="6"/>
    <x v="2"/>
    <x v="41"/>
  </r>
  <r>
    <x v="4"/>
    <x v="3"/>
    <s v="GENERALE"/>
    <s v="LEHMANN"/>
    <s v="Liv"/>
    <d v="2013-08-03T00:00:00"/>
    <s v="M2-Manon Chevigny"/>
    <x v="1"/>
    <n v="0"/>
    <n v="0"/>
    <s v="sept."/>
    <n v="2017"/>
    <s v="oui"/>
    <x v="65"/>
    <s v="MS"/>
    <s v="Standard"/>
    <n v="7"/>
    <x v="14"/>
    <x v="52"/>
  </r>
  <r>
    <x v="4"/>
    <x v="3"/>
    <s v="GENERALE"/>
    <s v="LEHMANN"/>
    <s v="Abel"/>
    <d v="2010-04-02T00:00:00"/>
    <s v="E1-CE1-CE2 Isabella"/>
    <x v="1"/>
    <n v="0"/>
    <n v="0"/>
    <s v="sept."/>
    <n v="2017"/>
    <s v="non"/>
    <x v="66"/>
    <s v="CE1"/>
    <s v="Standard"/>
    <n v="7"/>
    <x v="14"/>
    <x v="52"/>
  </r>
  <r>
    <x v="4"/>
    <x v="3"/>
    <s v="GENERALE"/>
    <s v="EL MRADMI"/>
    <s v="Noham"/>
    <d v="2014-06-25T00:00:00"/>
    <s v="M1-Véronique Vuargnoz"/>
    <x v="1"/>
    <n v="0"/>
    <n v="0"/>
    <s v="sept."/>
    <n v="2017"/>
    <s v="oui"/>
    <x v="68"/>
    <s v="PS"/>
    <s v="Sans porc"/>
    <n v="1"/>
    <x v="0"/>
    <x v="42"/>
  </r>
  <r>
    <x v="4"/>
    <x v="3"/>
    <s v="GENERALE"/>
    <s v="MOUNDJI"/>
    <s v="Keziah"/>
    <d v="2009-02-17T00:00:00"/>
    <s v="E4-CE2-CM1 Pascal"/>
    <x v="0"/>
    <n v="0"/>
    <n v="0"/>
    <s v="sept."/>
    <n v="2017"/>
    <s v="non"/>
    <x v="72"/>
    <s v="CE2"/>
    <s v="Sans porc"/>
    <n v="7"/>
    <x v="14"/>
    <x v="52"/>
  </r>
  <r>
    <x v="0"/>
    <x v="4"/>
    <s v="CANTINE"/>
    <s v="ABBIATECI"/>
    <s v="Alexandre"/>
    <d v="2012-09-14T00:00:00"/>
    <s v="M4-Michèle Lamourette"/>
    <x v="1"/>
    <n v="0"/>
    <n v="0"/>
    <s v="sept."/>
    <n v="2017"/>
    <s v="oui"/>
    <x v="0"/>
    <s v="GS"/>
    <s v="Standard"/>
    <n v="0"/>
    <x v="15"/>
    <x v="55"/>
  </r>
  <r>
    <x v="0"/>
    <x v="4"/>
    <s v="CANTINE"/>
    <s v="ABBIATECI"/>
    <s v="Mathieu"/>
    <d v="2010-02-25T00:00:00"/>
    <s v="E1-CE1-CE2 Isabella"/>
    <x v="1"/>
    <n v="0"/>
    <n v="0"/>
    <s v="sept."/>
    <n v="2017"/>
    <s v="non"/>
    <x v="1"/>
    <s v="CE1"/>
    <s v="Standard"/>
    <n v="0"/>
    <x v="15"/>
    <x v="55"/>
  </r>
  <r>
    <x v="0"/>
    <x v="4"/>
    <s v="CANTINE"/>
    <s v="ALPERN"/>
    <s v="David"/>
    <d v="2013-01-29T00:00:00"/>
    <s v="M2-Manon Chevigny"/>
    <x v="1"/>
    <n v="0"/>
    <n v="0"/>
    <s v="sept."/>
    <n v="2017"/>
    <s v="oui"/>
    <x v="6"/>
    <s v="MS"/>
    <s v="Standard"/>
    <n v="0"/>
    <x v="15"/>
    <x v="55"/>
  </r>
  <r>
    <x v="0"/>
    <x v="4"/>
    <s v="CANTINE"/>
    <s v="ANDRÉ"/>
    <s v="Clara"/>
    <d v="2009-01-10T00:00:00"/>
    <s v="E4-CE2-CM1 Pascal"/>
    <x v="1"/>
    <n v="0"/>
    <n v="0"/>
    <s v="sept."/>
    <n v="2017"/>
    <s v="non"/>
    <x v="84"/>
    <s v="CE2"/>
    <s v="Standard"/>
    <n v="0"/>
    <x v="15"/>
    <x v="55"/>
  </r>
  <r>
    <x v="0"/>
    <x v="4"/>
    <s v="CANTINE"/>
    <s v="BABIN"/>
    <s v="Timéo"/>
    <d v="2012-11-08T00:00:00"/>
    <s v="M1-Véronique Vuargnoz"/>
    <x v="0"/>
    <n v="0"/>
    <n v="0"/>
    <s v="sept."/>
    <n v="2017"/>
    <s v="oui"/>
    <x v="7"/>
    <s v="GS"/>
    <s v="Standard"/>
    <n v="0"/>
    <x v="15"/>
    <x v="55"/>
  </r>
  <r>
    <x v="0"/>
    <x v="4"/>
    <s v="CANTINE"/>
    <s v="BARNABE"/>
    <s v="Hugo"/>
    <d v="2007-08-06T00:00:00"/>
    <s v="E2-CM2 Béatrice"/>
    <x v="0"/>
    <n v="0"/>
    <n v="0"/>
    <s v="sept."/>
    <n v="2017"/>
    <s v="non"/>
    <x v="85"/>
    <s v="CM2"/>
    <s v="Standard"/>
    <n v="0"/>
    <x v="15"/>
    <x v="55"/>
  </r>
  <r>
    <x v="0"/>
    <x v="4"/>
    <s v="CANTINE"/>
    <s v="BAUNOV"/>
    <s v="Artem"/>
    <d v="2011-09-02T00:00:00"/>
    <s v="E6-CP Géraldine"/>
    <x v="0"/>
    <n v="0"/>
    <n v="0"/>
    <s v="sept."/>
    <n v="2017"/>
    <s v="oui"/>
    <x v="86"/>
    <s v="CP"/>
    <s v="Standard"/>
    <n v="0"/>
    <x v="15"/>
    <x v="55"/>
  </r>
  <r>
    <x v="0"/>
    <x v="4"/>
    <s v="CANTINE"/>
    <s v="BELLORINI"/>
    <s v="Raphaëlle"/>
    <d v="2010-09-17T00:00:00"/>
    <s v="E5-CP-CE1 Valérie"/>
    <x v="0"/>
    <n v="0"/>
    <n v="0"/>
    <s v="sept."/>
    <n v="2017"/>
    <s v="non"/>
    <x v="73"/>
    <s v="CE1"/>
    <s v="Standard"/>
    <n v="0"/>
    <x v="15"/>
    <x v="55"/>
  </r>
  <r>
    <x v="0"/>
    <x v="4"/>
    <s v="CANTINE"/>
    <s v="BELMOND CHOLLET"/>
    <s v="Yûna"/>
    <d v="2011-05-09T00:00:00"/>
    <s v="E6-CP Géraldine"/>
    <x v="0"/>
    <n v="0"/>
    <n v="0"/>
    <s v="sept."/>
    <n v="2017"/>
    <s v="oui"/>
    <x v="87"/>
    <s v="CP"/>
    <s v="Standard"/>
    <n v="0"/>
    <x v="15"/>
    <x v="55"/>
  </r>
  <r>
    <x v="0"/>
    <x v="4"/>
    <s v="CANTINE"/>
    <s v="BEN ROMDANE"/>
    <s v="Hilal"/>
    <d v="2008-07-17T00:00:00"/>
    <s v="E3-CM1 Céline"/>
    <x v="0"/>
    <n v="0"/>
    <n v="0"/>
    <s v="sept."/>
    <n v="2017"/>
    <s v="non"/>
    <x v="8"/>
    <s v="CM1"/>
    <s v="Sans viande"/>
    <n v="0"/>
    <x v="15"/>
    <x v="55"/>
  </r>
  <r>
    <x v="0"/>
    <x v="4"/>
    <s v="CANTINE"/>
    <s v="BENOIST FAYE"/>
    <s v="Emma"/>
    <d v="2013-07-03T00:00:00"/>
    <s v="M3-Raphaële Ikoubel"/>
    <x v="0"/>
    <n v="0"/>
    <n v="0"/>
    <s v="sept."/>
    <n v="2017"/>
    <s v="oui"/>
    <x v="88"/>
    <s v="MS"/>
    <s v="Standard"/>
    <n v="0"/>
    <x v="15"/>
    <x v="55"/>
  </r>
  <r>
    <x v="0"/>
    <x v="4"/>
    <s v="CANTINE"/>
    <s v="BLAIN"/>
    <s v="Eléonore"/>
    <d v="2007-07-08T00:00:00"/>
    <s v="E2-CM2 Béatrice"/>
    <x v="0"/>
    <n v="0"/>
    <n v="0"/>
    <s v="sept."/>
    <n v="2017"/>
    <s v="non"/>
    <x v="89"/>
    <s v="CM2"/>
    <s v="Standard"/>
    <n v="0"/>
    <x v="15"/>
    <x v="55"/>
  </r>
  <r>
    <x v="0"/>
    <x v="4"/>
    <s v="CANTINE"/>
    <s v="BLAIN"/>
    <s v="Rebecca"/>
    <d v="2013-03-31T00:00:00"/>
    <s v="M2-Manon Chevigny"/>
    <x v="0"/>
    <n v="0"/>
    <n v="0"/>
    <s v="sept."/>
    <n v="2017"/>
    <s v="oui"/>
    <x v="90"/>
    <s v="MS"/>
    <s v="Standard"/>
    <n v="0"/>
    <x v="15"/>
    <x v="55"/>
  </r>
  <r>
    <x v="0"/>
    <x v="4"/>
    <s v="CANTINE"/>
    <s v="BLANC"/>
    <s v="Anthony"/>
    <d v="2008-06-04T00:00:00"/>
    <s v="E3-CM1 Céline"/>
    <x v="0"/>
    <n v="0"/>
    <n v="0"/>
    <s v="sept."/>
    <n v="2017"/>
    <s v="non"/>
    <x v="91"/>
    <s v="CM1"/>
    <s v="Standard"/>
    <n v="0"/>
    <x v="15"/>
    <x v="55"/>
  </r>
  <r>
    <x v="0"/>
    <x v="4"/>
    <s v="CANTINE"/>
    <s v="BOCHATON"/>
    <s v="Lina"/>
    <d v="2010-08-28T00:00:00"/>
    <s v="E1-CE1-CE2 Isabella"/>
    <x v="0"/>
    <n v="0"/>
    <n v="0"/>
    <s v="sept."/>
    <n v="2017"/>
    <s v="non"/>
    <x v="92"/>
    <s v="CE1"/>
    <s v="Standard"/>
    <n v="0"/>
    <x v="15"/>
    <x v="55"/>
  </r>
  <r>
    <x v="0"/>
    <x v="4"/>
    <s v="CANTINE"/>
    <s v="BOUILLEZ"/>
    <s v="Elise"/>
    <d v="2009-07-12T00:00:00"/>
    <s v="E4-CE2-CM1 Pascal"/>
    <x v="0"/>
    <n v="0"/>
    <n v="0"/>
    <s v="sept."/>
    <n v="2017"/>
    <s v="non"/>
    <x v="11"/>
    <s v="CE2"/>
    <s v="Standard"/>
    <n v="0"/>
    <x v="15"/>
    <x v="55"/>
  </r>
  <r>
    <x v="0"/>
    <x v="4"/>
    <s v="CANTINE"/>
    <s v="BRAHMI"/>
    <s v="Ilan"/>
    <d v="2013-11-29T00:00:00"/>
    <s v="M3-Raphaële Ikoubel"/>
    <x v="0"/>
    <n v="0"/>
    <n v="0"/>
    <s v="sept."/>
    <n v="2017"/>
    <s v="oui"/>
    <x v="93"/>
    <s v="MS"/>
    <s v="Standard"/>
    <n v="0"/>
    <x v="15"/>
    <x v="55"/>
  </r>
  <r>
    <x v="0"/>
    <x v="4"/>
    <s v="CANTINE"/>
    <s v="BREBION"/>
    <s v="Ted"/>
    <d v="2013-04-12T00:00:00"/>
    <s v="M2-Manon Chevigny"/>
    <x v="0"/>
    <n v="0"/>
    <n v="0"/>
    <s v="sept."/>
    <n v="2017"/>
    <s v="oui"/>
    <x v="94"/>
    <s v="MS"/>
    <s v="Standard"/>
    <n v="0"/>
    <x v="15"/>
    <x v="55"/>
  </r>
  <r>
    <x v="0"/>
    <x v="4"/>
    <s v="CANTINE"/>
    <s v="BREBION"/>
    <s v="Tim"/>
    <d v="2013-04-12T00:00:00"/>
    <s v="M3-Raphaële Ikoubel"/>
    <x v="0"/>
    <n v="0"/>
    <n v="0"/>
    <s v="sept."/>
    <n v="2017"/>
    <s v="oui"/>
    <x v="95"/>
    <s v="MS"/>
    <s v="Standard"/>
    <n v="0"/>
    <x v="15"/>
    <x v="55"/>
  </r>
  <r>
    <x v="0"/>
    <x v="4"/>
    <s v="CANTINE"/>
    <s v="BUISSON"/>
    <s v="Sarah"/>
    <d v="2010-07-17T00:00:00"/>
    <s v="E1-CE1-CE2 Isabella"/>
    <x v="0"/>
    <n v="0"/>
    <n v="0"/>
    <s v="sept."/>
    <n v="2017"/>
    <s v="non"/>
    <x v="79"/>
    <s v="CE1"/>
    <s v="Standard"/>
    <n v="0"/>
    <x v="15"/>
    <x v="55"/>
  </r>
  <r>
    <x v="0"/>
    <x v="4"/>
    <s v="CANTINE"/>
    <s v="BURBAN"/>
    <s v="Alix"/>
    <d v="2008-12-08T00:00:00"/>
    <s v="E3-CM1 Céline"/>
    <x v="0"/>
    <n v="0"/>
    <n v="0"/>
    <s v="sept."/>
    <n v="2017"/>
    <s v="non"/>
    <x v="96"/>
    <s v="CM1"/>
    <s v="Standard"/>
    <n v="0"/>
    <x v="15"/>
    <x v="55"/>
  </r>
  <r>
    <x v="0"/>
    <x v="4"/>
    <s v="CANTINE"/>
    <s v="BURBAN"/>
    <s v="Telma"/>
    <d v="2008-12-08T00:00:00"/>
    <s v="E3-CM1 Céline"/>
    <x v="0"/>
    <n v="0"/>
    <n v="0"/>
    <s v="sept."/>
    <n v="2017"/>
    <s v="non"/>
    <x v="97"/>
    <s v="CM1"/>
    <s v="Standard"/>
    <n v="0"/>
    <x v="15"/>
    <x v="55"/>
  </r>
  <r>
    <x v="0"/>
    <x v="4"/>
    <s v="CANTINE"/>
    <s v="BURGAUD"/>
    <s v="Timéo"/>
    <d v="2008-11-28T00:00:00"/>
    <s v="E3-CM1 Céline"/>
    <x v="0"/>
    <n v="0"/>
    <n v="0"/>
    <s v="sept."/>
    <n v="2017"/>
    <s v="non"/>
    <x v="12"/>
    <s v="CM1"/>
    <s v="Standard"/>
    <n v="0"/>
    <x v="15"/>
    <x v="55"/>
  </r>
  <r>
    <x v="0"/>
    <x v="4"/>
    <s v="CANTINE"/>
    <s v="BURNAT"/>
    <s v="Nico"/>
    <d v="2011-03-01T00:00:00"/>
    <s v="E6-CP Géraldine"/>
    <x v="0"/>
    <n v="0"/>
    <n v="0"/>
    <s v="sept."/>
    <n v="2017"/>
    <s v="oui"/>
    <x v="98"/>
    <s v="CP"/>
    <s v="Standard"/>
    <n v="0"/>
    <x v="15"/>
    <x v="55"/>
  </r>
  <r>
    <x v="0"/>
    <x v="4"/>
    <s v="CANTINE"/>
    <s v="BUYSSENS"/>
    <s v="Alice"/>
    <d v="2010-03-27T00:00:00"/>
    <s v="E1-CE1-CE2 Isabella"/>
    <x v="0"/>
    <n v="0"/>
    <n v="0"/>
    <s v="sept."/>
    <n v="2017"/>
    <s v="non"/>
    <x v="99"/>
    <s v="CE1"/>
    <s v="Standard"/>
    <n v="0"/>
    <x v="15"/>
    <x v="55"/>
  </r>
  <r>
    <x v="0"/>
    <x v="4"/>
    <s v="CANTINE"/>
    <s v="BUYSSENS"/>
    <s v="Lou"/>
    <d v="2008-10-01T00:00:00"/>
    <s v="E3-CM1 Céline"/>
    <x v="0"/>
    <n v="0"/>
    <n v="0"/>
    <s v="sept."/>
    <n v="2017"/>
    <s v="non"/>
    <x v="100"/>
    <s v="CM1"/>
    <s v="Standard"/>
    <n v="0"/>
    <x v="15"/>
    <x v="55"/>
  </r>
  <r>
    <x v="0"/>
    <x v="4"/>
    <s v="CANTINE"/>
    <s v="CAISSO-RUIZ"/>
    <s v="Estéban"/>
    <d v="2007-05-20T00:00:00"/>
    <s v="E2-CM2 Béatrice"/>
    <x v="1"/>
    <n v="0"/>
    <n v="0"/>
    <s v="sept."/>
    <n v="2017"/>
    <s v="non"/>
    <x v="101"/>
    <s v="CM2"/>
    <s v="Standard"/>
    <n v="0"/>
    <x v="15"/>
    <x v="55"/>
  </r>
  <r>
    <x v="0"/>
    <x v="4"/>
    <s v="CANTINE"/>
    <s v="CETTOUR MEUNIER"/>
    <s v="Emma"/>
    <d v="2010-10-19T00:00:00"/>
    <s v="E1-CE1-CE2 Isabella"/>
    <x v="1"/>
    <n v="0"/>
    <n v="0"/>
    <s v="sept."/>
    <n v="2017"/>
    <s v="non"/>
    <x v="13"/>
    <s v="CE1"/>
    <s v="Standard"/>
    <n v="0"/>
    <x v="15"/>
    <x v="55"/>
  </r>
  <r>
    <x v="0"/>
    <x v="4"/>
    <s v="CANTINE"/>
    <s v="CETTOUR MEUNIER"/>
    <s v="Margot"/>
    <d v="2013-01-16T00:00:00"/>
    <s v="M3-Raphaële Ikoubel"/>
    <x v="1"/>
    <n v="0"/>
    <n v="0"/>
    <s v="sept."/>
    <n v="2017"/>
    <s v="oui"/>
    <x v="14"/>
    <s v="MS"/>
    <s v="Standard"/>
    <n v="0"/>
    <x v="15"/>
    <x v="55"/>
  </r>
  <r>
    <x v="0"/>
    <x v="4"/>
    <s v="CANTINE"/>
    <s v="CHACHKINE"/>
    <s v="Elie"/>
    <d v="2011-02-07T00:00:00"/>
    <s v="E5-CP-CE1 Valérie"/>
    <x v="0"/>
    <n v="0"/>
    <n v="0"/>
    <s v="sept."/>
    <n v="2017"/>
    <s v="oui"/>
    <x v="102"/>
    <s v="CP"/>
    <s v="Standard"/>
    <n v="0"/>
    <x v="15"/>
    <x v="55"/>
  </r>
  <r>
    <x v="0"/>
    <x v="4"/>
    <s v="CANTINE"/>
    <s v="CHAMPETIER ENJOLRAS"/>
    <s v="Alix"/>
    <d v="2012-08-09T00:00:00"/>
    <s v="M4-Michèle Lamourette"/>
    <x v="1"/>
    <n v="0"/>
    <n v="0"/>
    <s v="sept."/>
    <n v="2017"/>
    <s v="oui"/>
    <x v="103"/>
    <s v="GS"/>
    <s v="Standard"/>
    <n v="0"/>
    <x v="15"/>
    <x v="55"/>
  </r>
  <r>
    <x v="0"/>
    <x v="4"/>
    <s v="CANTINE"/>
    <s v="CHAMPETIER ENJOLRAS"/>
    <s v="Priscille"/>
    <d v="2009-05-29T00:00:00"/>
    <s v="E4-CE2-CM1 Pascal"/>
    <x v="1"/>
    <n v="0"/>
    <n v="0"/>
    <s v="sept."/>
    <n v="2017"/>
    <s v="non"/>
    <x v="104"/>
    <s v="CM1"/>
    <s v="Standard"/>
    <n v="0"/>
    <x v="15"/>
    <x v="55"/>
  </r>
  <r>
    <x v="0"/>
    <x v="4"/>
    <s v="CANTINE"/>
    <s v="CHRAMDHI"/>
    <s v="Owen"/>
    <d v="2012-09-10T00:00:00"/>
    <s v="M1-Véronique Vuargnoz"/>
    <x v="0"/>
    <n v="0"/>
    <n v="0"/>
    <s v="sept."/>
    <n v="2017"/>
    <s v="oui"/>
    <x v="80"/>
    <s v="GS"/>
    <s v="Standard"/>
    <n v="0"/>
    <x v="15"/>
    <x v="55"/>
  </r>
  <r>
    <x v="0"/>
    <x v="4"/>
    <s v="CANTINE"/>
    <s v="CONIGLIARO"/>
    <s v="Natéo"/>
    <d v="2010-01-01T00:00:00"/>
    <s v="E1-CE1-CE2 Isabella"/>
    <x v="0"/>
    <n v="0"/>
    <n v="0"/>
    <s v="sept."/>
    <n v="2017"/>
    <s v="non"/>
    <x v="105"/>
    <s v="CE1"/>
    <s v="Standard"/>
    <n v="0"/>
    <x v="15"/>
    <x v="55"/>
  </r>
  <r>
    <x v="0"/>
    <x v="4"/>
    <s v="CANTINE"/>
    <s v="COSTINHA"/>
    <s v="Matéo"/>
    <d v="2013-04-19T00:00:00"/>
    <s v="M3-Raphaële Ikoubel"/>
    <x v="0"/>
    <n v="0"/>
    <n v="0"/>
    <s v="sept."/>
    <n v="2017"/>
    <s v="oui"/>
    <x v="106"/>
    <s v="MS"/>
    <s v="Standard"/>
    <n v="0"/>
    <x v="15"/>
    <x v="55"/>
  </r>
  <r>
    <x v="0"/>
    <x v="4"/>
    <s v="CANTINE"/>
    <s v="COUPRIE VILLADANGOS"/>
    <s v="Malena"/>
    <d v="2007-01-25T00:00:00"/>
    <s v="E2-CM2 Béatrice"/>
    <x v="0"/>
    <n v="0"/>
    <n v="0"/>
    <s v="sept."/>
    <n v="2017"/>
    <s v="non"/>
    <x v="107"/>
    <s v="CM2"/>
    <s v="Standard"/>
    <n v="0"/>
    <x v="15"/>
    <x v="55"/>
  </r>
  <r>
    <x v="0"/>
    <x v="4"/>
    <s v="CANTINE"/>
    <s v="CRETON"/>
    <s v="Célya"/>
    <d v="2012-03-27T00:00:00"/>
    <s v="M4-Michèle Lamourette"/>
    <x v="0"/>
    <n v="0"/>
    <n v="0"/>
    <s v="sept."/>
    <n v="2017"/>
    <s v="oui"/>
    <x v="108"/>
    <s v="GS"/>
    <s v="Standard"/>
    <n v="0"/>
    <x v="15"/>
    <x v="55"/>
  </r>
  <r>
    <x v="0"/>
    <x v="4"/>
    <s v="CANTINE"/>
    <s v="DALBERGUE"/>
    <s v="Peter"/>
    <d v="2012-03-05T00:00:00"/>
    <s v="M4-Michèle Lamourette"/>
    <x v="0"/>
    <n v="0"/>
    <n v="0"/>
    <s v="sept."/>
    <n v="2017"/>
    <s v="oui"/>
    <x v="16"/>
    <s v="GS"/>
    <s v="Standard"/>
    <n v="0"/>
    <x v="15"/>
    <x v="55"/>
  </r>
  <r>
    <x v="0"/>
    <x v="4"/>
    <s v="CANTINE"/>
    <s v="DEBERT"/>
    <s v="Léo"/>
    <d v="2007-09-21T00:00:00"/>
    <s v="E2-CM2 Béatrice"/>
    <x v="1"/>
    <n v="0"/>
    <n v="0"/>
    <s v="sept."/>
    <n v="2017"/>
    <s v="non"/>
    <x v="109"/>
    <s v="CM2"/>
    <s v="Standard"/>
    <n v="0"/>
    <x v="15"/>
    <x v="55"/>
  </r>
  <r>
    <x v="0"/>
    <x v="4"/>
    <s v="CANTINE"/>
    <s v="DELLENBACH"/>
    <s v="Milla"/>
    <d v="2007-10-31T00:00:00"/>
    <s v="E2-CM2 Béatrice"/>
    <x v="0"/>
    <n v="0"/>
    <n v="0"/>
    <s v="sept."/>
    <n v="2017"/>
    <s v="non"/>
    <x v="17"/>
    <s v="CM2"/>
    <s v="Standard"/>
    <n v="0"/>
    <x v="15"/>
    <x v="55"/>
  </r>
  <r>
    <x v="0"/>
    <x v="4"/>
    <s v="CANTINE"/>
    <s v="DELPLANQUE"/>
    <s v="Jules"/>
    <d v="2012-10-17T00:00:00"/>
    <s v="M4-Michèle Lamourette"/>
    <x v="0"/>
    <n v="0"/>
    <n v="0"/>
    <s v="sept."/>
    <n v="2017"/>
    <s v="oui"/>
    <x v="81"/>
    <s v="GS"/>
    <s v="Standard"/>
    <n v="0"/>
    <x v="15"/>
    <x v="55"/>
  </r>
  <r>
    <x v="0"/>
    <x v="4"/>
    <s v="CANTINE"/>
    <s v="DEPIERRE"/>
    <s v="Louise"/>
    <d v="2013-12-20T00:00:00"/>
    <s v="M3-Raphaële Ikoubel"/>
    <x v="1"/>
    <n v="0"/>
    <n v="0"/>
    <s v="sept."/>
    <n v="2017"/>
    <s v="oui"/>
    <x v="110"/>
    <s v="MS"/>
    <s v="Standard"/>
    <n v="0"/>
    <x v="15"/>
    <x v="55"/>
  </r>
  <r>
    <x v="0"/>
    <x v="4"/>
    <s v="CANTINE"/>
    <s v="DESCLAUX"/>
    <s v="Charly"/>
    <d v="2012-01-09T00:00:00"/>
    <s v="M1-Véronique Vuargnoz"/>
    <x v="0"/>
    <n v="0"/>
    <n v="0"/>
    <s v="sept."/>
    <n v="2017"/>
    <s v="oui"/>
    <x v="77"/>
    <s v="GS"/>
    <s v="Standard"/>
    <n v="0"/>
    <x v="15"/>
    <x v="55"/>
  </r>
  <r>
    <x v="0"/>
    <x v="4"/>
    <s v="CANTINE"/>
    <s v="DESIR"/>
    <s v="Honoré"/>
    <d v="2010-07-13T00:00:00"/>
    <s v="E1-CE1-CE2 Isabella"/>
    <x v="0"/>
    <n v="0"/>
    <n v="0"/>
    <s v="sept."/>
    <n v="2017"/>
    <s v="non"/>
    <x v="18"/>
    <s v="CE1"/>
    <s v="Standard"/>
    <n v="0"/>
    <x v="15"/>
    <x v="55"/>
  </r>
  <r>
    <x v="0"/>
    <x v="4"/>
    <s v="CANTINE"/>
    <s v="DESIR"/>
    <s v="Odette"/>
    <d v="2007-01-12T00:00:00"/>
    <s v="E2-CM2 Béatrice"/>
    <x v="0"/>
    <n v="0"/>
    <n v="0"/>
    <s v="sept."/>
    <n v="2017"/>
    <s v="non"/>
    <x v="19"/>
    <s v="CM2"/>
    <s v="Standard"/>
    <n v="0"/>
    <x v="15"/>
    <x v="55"/>
  </r>
  <r>
    <x v="0"/>
    <x v="4"/>
    <s v="CANTINE"/>
    <s v="DETRAZ"/>
    <s v="Matéa"/>
    <d v="2013-03-27T00:00:00"/>
    <s v="M3-Raphaële Ikoubel"/>
    <x v="0"/>
    <n v="0"/>
    <n v="0"/>
    <s v="sept."/>
    <n v="2017"/>
    <s v="oui"/>
    <x v="111"/>
    <s v="MS"/>
    <s v="Standard"/>
    <n v="0"/>
    <x v="15"/>
    <x v="55"/>
  </r>
  <r>
    <x v="0"/>
    <x v="4"/>
    <s v="CANTINE"/>
    <s v="DEVIGNY"/>
    <s v="Lyséa"/>
    <d v="2008-03-15T00:00:00"/>
    <s v="E3-CM1 Céline"/>
    <x v="0"/>
    <n v="0"/>
    <n v="0"/>
    <s v="sept."/>
    <n v="2017"/>
    <s v="non"/>
    <x v="20"/>
    <s v="CM1"/>
    <s v="Standard"/>
    <n v="0"/>
    <x v="15"/>
    <x v="55"/>
  </r>
  <r>
    <x v="0"/>
    <x v="4"/>
    <s v="CANTINE"/>
    <s v="DEVIGNY"/>
    <s v="Ryan"/>
    <d v="2009-09-22T00:00:00"/>
    <s v="E4-CE2-CM1 Pascal"/>
    <x v="0"/>
    <n v="0"/>
    <n v="0"/>
    <s v="sept."/>
    <n v="2017"/>
    <s v="non"/>
    <x v="74"/>
    <s v="CE2"/>
    <s v="Standard"/>
    <n v="0"/>
    <x v="15"/>
    <x v="55"/>
  </r>
  <r>
    <x v="0"/>
    <x v="4"/>
    <s v="CANTINE"/>
    <s v="DOUCET"/>
    <s v="Arsène"/>
    <d v="2010-06-10T00:00:00"/>
    <s v="E5-CP-CE1 Valérie"/>
    <x v="0"/>
    <n v="0"/>
    <n v="0"/>
    <s v="sept."/>
    <n v="2017"/>
    <s v="non"/>
    <x v="21"/>
    <s v="CE1"/>
    <s v="Standard"/>
    <n v="0"/>
    <x v="15"/>
    <x v="55"/>
  </r>
  <r>
    <x v="0"/>
    <x v="4"/>
    <s v="CANTINE"/>
    <s v="DOUCET"/>
    <s v="Edgar"/>
    <d v="2008-11-23T00:00:00"/>
    <s v="E3-CM1 Céline"/>
    <x v="0"/>
    <n v="0"/>
    <n v="0"/>
    <s v="sept."/>
    <n v="2017"/>
    <s v="non"/>
    <x v="22"/>
    <s v="CM1"/>
    <s v="Standard"/>
    <n v="0"/>
    <x v="15"/>
    <x v="55"/>
  </r>
  <r>
    <x v="0"/>
    <x v="4"/>
    <s v="CANTINE"/>
    <s v="DOZOUL"/>
    <s v="Nolan"/>
    <d v="2011-11-04T00:00:00"/>
    <s v="E6-CP Géraldine"/>
    <x v="0"/>
    <n v="0"/>
    <n v="0"/>
    <s v="sept."/>
    <n v="2017"/>
    <s v="oui"/>
    <x v="112"/>
    <s v="CP"/>
    <s v="Standard"/>
    <n v="0"/>
    <x v="15"/>
    <x v="55"/>
  </r>
  <r>
    <x v="0"/>
    <x v="4"/>
    <s v="CANTINE"/>
    <s v="DULARY"/>
    <s v="Noa"/>
    <d v="2010-03-27T00:00:00"/>
    <s v="E1-CE1-CE2 Isabella"/>
    <x v="0"/>
    <n v="0"/>
    <n v="0"/>
    <s v="sept."/>
    <n v="2017"/>
    <s v="non"/>
    <x v="24"/>
    <s v="CE1"/>
    <s v="Standard"/>
    <n v="0"/>
    <x v="15"/>
    <x v="55"/>
  </r>
  <r>
    <x v="0"/>
    <x v="4"/>
    <s v="CANTINE"/>
    <s v="DUVAL"/>
    <s v="Matys"/>
    <d v="2012-01-24T00:00:00"/>
    <s v="M4-Michèle Lamourette"/>
    <x v="0"/>
    <n v="0"/>
    <n v="0"/>
    <s v="sept."/>
    <n v="2017"/>
    <s v="oui"/>
    <x v="25"/>
    <s v="GS"/>
    <s v="Standard"/>
    <n v="0"/>
    <x v="15"/>
    <x v="55"/>
  </r>
  <r>
    <x v="0"/>
    <x v="4"/>
    <s v="CANTINE"/>
    <s v="DUVAL MICHOUD"/>
    <s v="Jade"/>
    <d v="2012-08-05T00:00:00"/>
    <s v="M4-Michèle Lamourette"/>
    <x v="1"/>
    <n v="0"/>
    <n v="0"/>
    <s v="sept."/>
    <n v="2017"/>
    <s v="oui"/>
    <x v="26"/>
    <s v="GS"/>
    <s v="Standard"/>
    <n v="0"/>
    <x v="15"/>
    <x v="55"/>
  </r>
  <r>
    <x v="0"/>
    <x v="4"/>
    <s v="CANTINE"/>
    <s v="EDMOND"/>
    <s v="Lilou"/>
    <d v="2011-11-24T00:00:00"/>
    <s v="E5-CP-CE1 Valérie"/>
    <x v="0"/>
    <n v="0"/>
    <n v="0"/>
    <s v="sept."/>
    <n v="2017"/>
    <s v="oui"/>
    <x v="113"/>
    <s v="CP"/>
    <s v="Standard"/>
    <n v="0"/>
    <x v="15"/>
    <x v="55"/>
  </r>
  <r>
    <x v="0"/>
    <x v="4"/>
    <s v="CANTINE"/>
    <s v="EDMOND"/>
    <s v="Quentin"/>
    <d v="2007-01-10T00:00:00"/>
    <s v="E2-CM2 Béatrice"/>
    <x v="0"/>
    <n v="0"/>
    <n v="0"/>
    <s v="sept."/>
    <n v="2017"/>
    <s v="non"/>
    <x v="114"/>
    <s v="CM2"/>
    <s v="Standard"/>
    <n v="0"/>
    <x v="15"/>
    <x v="55"/>
  </r>
  <r>
    <x v="0"/>
    <x v="4"/>
    <s v="CANTINE"/>
    <s v="EL MRADMI"/>
    <s v="Marwane"/>
    <d v="2010-09-18T00:00:00"/>
    <s v="E5-CP-CE1 Valérie"/>
    <x v="0"/>
    <n v="0"/>
    <n v="0"/>
    <s v="sept."/>
    <n v="2017"/>
    <s v="non"/>
    <x v="27"/>
    <s v="CE1"/>
    <s v="Sans porc"/>
    <n v="0"/>
    <x v="15"/>
    <x v="55"/>
  </r>
  <r>
    <x v="0"/>
    <x v="4"/>
    <s v="CANTIN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0"/>
    <x v="15"/>
    <x v="55"/>
  </r>
  <r>
    <x v="0"/>
    <x v="4"/>
    <s v="CANTINE"/>
    <s v="FERACO"/>
    <s v="Elie"/>
    <d v="2009-06-27T00:00:00"/>
    <s v="E4-CE2-CM1 Pascal"/>
    <x v="0"/>
    <n v="0"/>
    <n v="0"/>
    <s v="sept."/>
    <n v="2017"/>
    <s v="non"/>
    <x v="115"/>
    <s v="CE2"/>
    <s v="Standard"/>
    <n v="0"/>
    <x v="15"/>
    <x v="55"/>
  </r>
  <r>
    <x v="0"/>
    <x v="4"/>
    <s v="CANTINE"/>
    <s v="FERACO"/>
    <s v="Sasha"/>
    <d v="2008-02-12T00:00:00"/>
    <s v="E3-CM1 Céline"/>
    <x v="0"/>
    <n v="0"/>
    <n v="0"/>
    <s v="sept."/>
    <n v="2017"/>
    <s v="non"/>
    <x v="116"/>
    <s v="CM1"/>
    <s v="Standard"/>
    <n v="0"/>
    <x v="15"/>
    <x v="55"/>
  </r>
  <r>
    <x v="0"/>
    <x v="4"/>
    <s v="CANTINE"/>
    <s v="FRANCESCHINI-SAINTON"/>
    <s v="Paul"/>
    <d v="2010-01-18T00:00:00"/>
    <s v="E1-CE1-CE2 Isabella"/>
    <x v="1"/>
    <n v="0"/>
    <n v="0"/>
    <s v="sept."/>
    <n v="2017"/>
    <s v="non"/>
    <x v="117"/>
    <s v="CE1"/>
    <s v="Standard"/>
    <n v="0"/>
    <x v="15"/>
    <x v="55"/>
  </r>
  <r>
    <x v="0"/>
    <x v="4"/>
    <s v="CANTINE"/>
    <s v="FRERY"/>
    <s v="Mika"/>
    <d v="2008-08-08T00:00:00"/>
    <s v="E3-CM1 Céline"/>
    <x v="0"/>
    <n v="0"/>
    <n v="0"/>
    <s v="sept."/>
    <n v="2017"/>
    <s v="non"/>
    <x v="118"/>
    <s v="CM1"/>
    <s v="Standard"/>
    <n v="0"/>
    <x v="15"/>
    <x v="55"/>
  </r>
  <r>
    <x v="0"/>
    <x v="4"/>
    <s v="CANTINE"/>
    <s v="GAUTIER"/>
    <s v="Alessia"/>
    <d v="2011-08-15T00:00:00"/>
    <s v="E6-CP Géraldine"/>
    <x v="0"/>
    <n v="0"/>
    <n v="0"/>
    <s v="sept."/>
    <n v="2017"/>
    <s v="oui"/>
    <x v="119"/>
    <s v="CP"/>
    <s v="Standard"/>
    <n v="0"/>
    <x v="15"/>
    <x v="55"/>
  </r>
  <r>
    <x v="0"/>
    <x v="4"/>
    <s v="CANTINE"/>
    <s v="GENOIS"/>
    <s v="Pauline"/>
    <d v="2007-08-13T00:00:00"/>
    <s v="E2-CM2 Béatrice"/>
    <x v="0"/>
    <n v="0"/>
    <n v="0"/>
    <s v="sept."/>
    <n v="2017"/>
    <s v="non"/>
    <x v="120"/>
    <s v="CM2"/>
    <s v="Standard"/>
    <n v="0"/>
    <x v="15"/>
    <x v="55"/>
  </r>
  <r>
    <x v="0"/>
    <x v="4"/>
    <s v="CANTINE"/>
    <s v="GERUSZ"/>
    <s v="Tristan"/>
    <d v="2008-11-03T00:00:00"/>
    <s v="E3-CM1 Céline"/>
    <x v="0"/>
    <n v="0"/>
    <n v="0"/>
    <s v="sept."/>
    <n v="2017"/>
    <s v="non"/>
    <x v="121"/>
    <s v="CM1"/>
    <s v="Standard"/>
    <n v="0"/>
    <x v="15"/>
    <x v="55"/>
  </r>
  <r>
    <x v="0"/>
    <x v="4"/>
    <s v="CANTINE"/>
    <s v="GILLET"/>
    <s v="Naëly"/>
    <d v="2013-02-24T00:00:00"/>
    <s v="M2-Manon Chevigny"/>
    <x v="0"/>
    <n v="0"/>
    <n v="0"/>
    <s v="sept."/>
    <n v="2017"/>
    <s v="oui"/>
    <x v="122"/>
    <s v="MS"/>
    <s v="Standard"/>
    <n v="0"/>
    <x v="15"/>
    <x v="55"/>
  </r>
  <r>
    <x v="0"/>
    <x v="4"/>
    <s v="CANTINE"/>
    <s v="GRANDJEAN"/>
    <s v="Alice"/>
    <d v="2013-03-15T00:00:00"/>
    <s v="M2-Manon Chevigny"/>
    <x v="0"/>
    <n v="0"/>
    <n v="0"/>
    <s v="sept."/>
    <n v="2017"/>
    <s v="oui"/>
    <x v="123"/>
    <s v="MS"/>
    <s v="Standard"/>
    <n v="0"/>
    <x v="15"/>
    <x v="55"/>
  </r>
  <r>
    <x v="0"/>
    <x v="4"/>
    <s v="CANTINE"/>
    <s v="GRANDJEAN"/>
    <s v="Lucie"/>
    <d v="2011-01-02T00:00:00"/>
    <s v="E6-CP Géraldine"/>
    <x v="0"/>
    <n v="0"/>
    <n v="0"/>
    <s v="sept."/>
    <n v="2017"/>
    <s v="oui"/>
    <x v="124"/>
    <s v="CP"/>
    <s v="Standard"/>
    <n v="0"/>
    <x v="15"/>
    <x v="55"/>
  </r>
  <r>
    <x v="0"/>
    <x v="4"/>
    <s v="CANTINE"/>
    <s v="GRANJUX"/>
    <s v="Kenza"/>
    <d v="2010-12-09T00:00:00"/>
    <s v="E1-CE1-CE2 Isabella"/>
    <x v="0"/>
    <n v="0"/>
    <n v="0"/>
    <s v="sept."/>
    <n v="2017"/>
    <s v="non"/>
    <x v="125"/>
    <s v="CE1"/>
    <s v="Standard"/>
    <n v="0"/>
    <x v="15"/>
    <x v="55"/>
  </r>
  <r>
    <x v="0"/>
    <x v="4"/>
    <s v="CANTINE"/>
    <s v="GRANJUX"/>
    <s v="Timeo"/>
    <d v="2012-07-07T00:00:00"/>
    <s v="M1-Véronique Vuargnoz"/>
    <x v="0"/>
    <n v="0"/>
    <n v="0"/>
    <s v="sept."/>
    <n v="2017"/>
    <s v="oui"/>
    <x v="126"/>
    <s v="GS"/>
    <s v="Standard"/>
    <n v="0"/>
    <x v="15"/>
    <x v="55"/>
  </r>
  <r>
    <x v="0"/>
    <x v="4"/>
    <s v="CANTIN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0"/>
    <x v="15"/>
    <x v="55"/>
  </r>
  <r>
    <x v="0"/>
    <x v="4"/>
    <s v="CANTINE"/>
    <s v="HAMIMID"/>
    <s v="Soan"/>
    <d v="2009-10-22T00:00:00"/>
    <s v="E4-CE2-CM1 Pascal"/>
    <x v="0"/>
    <n v="0"/>
    <n v="0"/>
    <s v="sept."/>
    <n v="2017"/>
    <s v="non"/>
    <x v="127"/>
    <s v="CE2"/>
    <s v="Sans porc"/>
    <n v="0"/>
    <x v="15"/>
    <x v="55"/>
  </r>
  <r>
    <x v="0"/>
    <x v="4"/>
    <s v="CANTINE"/>
    <s v="HERMET"/>
    <s v="Baptiste"/>
    <d v="2010-12-25T00:00:00"/>
    <s v="E1-CE1-CE2 Isabella"/>
    <x v="0"/>
    <n v="0"/>
    <n v="0"/>
    <s v="sept."/>
    <n v="2017"/>
    <s v="non"/>
    <x v="128"/>
    <s v="CE1"/>
    <s v="Standard"/>
    <n v="0"/>
    <x v="15"/>
    <x v="55"/>
  </r>
  <r>
    <x v="0"/>
    <x v="4"/>
    <s v="CANTINE"/>
    <s v="HERMET"/>
    <s v="Laurianne"/>
    <d v="2013-08-07T00:00:00"/>
    <s v="M2-Manon Chevigny"/>
    <x v="0"/>
    <n v="0"/>
    <n v="0"/>
    <s v="sept."/>
    <n v="2017"/>
    <s v="oui"/>
    <x v="129"/>
    <s v="MS"/>
    <s v="Standard"/>
    <n v="0"/>
    <x v="15"/>
    <x v="55"/>
  </r>
  <r>
    <x v="0"/>
    <x v="4"/>
    <s v="CANTINE"/>
    <s v="IKOUBEL"/>
    <s v="Jeanne"/>
    <d v="2013-04-07T00:00:00"/>
    <s v="M2-Manon Chevigny"/>
    <x v="0"/>
    <n v="0"/>
    <n v="0"/>
    <s v="sept."/>
    <n v="2017"/>
    <s v="oui"/>
    <x v="78"/>
    <s v="MS"/>
    <s v="Standard"/>
    <n v="0"/>
    <x v="15"/>
    <x v="55"/>
  </r>
  <r>
    <x v="0"/>
    <x v="4"/>
    <s v="CANTINE"/>
    <s v="JELASSI"/>
    <s v="Sasha"/>
    <d v="2011-12-03T00:00:00"/>
    <s v="E6-CP Géraldine"/>
    <x v="0"/>
    <n v="0"/>
    <n v="0"/>
    <s v="sept."/>
    <n v="2017"/>
    <s v="oui"/>
    <x v="130"/>
    <s v="CP"/>
    <s v="Standard"/>
    <n v="0"/>
    <x v="15"/>
    <x v="55"/>
  </r>
  <r>
    <x v="0"/>
    <x v="4"/>
    <s v="CANTINE"/>
    <s v="KOSUMI"/>
    <s v="Audrina"/>
    <d v="2011-06-13T00:00:00"/>
    <s v="E6-CP Géraldine"/>
    <x v="0"/>
    <n v="0"/>
    <n v="0"/>
    <s v="sept."/>
    <n v="2017"/>
    <s v="oui"/>
    <x v="33"/>
    <s v="CP"/>
    <s v="Standard"/>
    <n v="0"/>
    <x v="15"/>
    <x v="55"/>
  </r>
  <r>
    <x v="0"/>
    <x v="4"/>
    <s v="CANTINE"/>
    <s v="LACROIX"/>
    <s v="Dylan"/>
    <d v="2010-05-10T00:00:00"/>
    <s v="E5-CP-CE1 Valérie"/>
    <x v="0"/>
    <n v="0"/>
    <n v="0"/>
    <s v="sept."/>
    <n v="2017"/>
    <s v="non"/>
    <x v="131"/>
    <s v="CE1"/>
    <s v="Standard"/>
    <n v="0"/>
    <x v="15"/>
    <x v="55"/>
  </r>
  <r>
    <x v="0"/>
    <x v="4"/>
    <s v="CANTINE"/>
    <s v="LAMBRECHT"/>
    <s v="Jade"/>
    <d v="2008-12-01T00:00:00"/>
    <s v="E3-CM1 Céline"/>
    <x v="0"/>
    <n v="0"/>
    <n v="0"/>
    <s v="sept."/>
    <n v="2017"/>
    <s v="non"/>
    <x v="34"/>
    <s v="CM1"/>
    <s v="Standard"/>
    <n v="0"/>
    <x v="15"/>
    <x v="55"/>
  </r>
  <r>
    <x v="0"/>
    <x v="4"/>
    <s v="CANTINE"/>
    <s v="LAMBRECHT"/>
    <s v="Maxence"/>
    <d v="2011-10-24T00:00:00"/>
    <s v="E5-CP-CE1 Valérie"/>
    <x v="0"/>
    <n v="0"/>
    <n v="0"/>
    <s v="sept."/>
    <n v="2017"/>
    <s v="oui"/>
    <x v="35"/>
    <s v="CP"/>
    <s v="Standard"/>
    <n v="0"/>
    <x v="15"/>
    <x v="55"/>
  </r>
  <r>
    <x v="0"/>
    <x v="4"/>
    <s v="CANTINE"/>
    <s v="LE BOURGEOIS"/>
    <s v="Oyan"/>
    <d v="2011-01-24T00:00:00"/>
    <s v="E6-CP Géraldine"/>
    <x v="0"/>
    <n v="0"/>
    <n v="0"/>
    <s v="sept."/>
    <n v="2017"/>
    <s v="oui"/>
    <x v="132"/>
    <s v="CP"/>
    <s v="Standard"/>
    <n v="0"/>
    <x v="15"/>
    <x v="55"/>
  </r>
  <r>
    <x v="0"/>
    <x v="4"/>
    <s v="CANTINE"/>
    <s v="LE REVEREND"/>
    <s v="Grégoire"/>
    <d v="2009-08-20T00:00:00"/>
    <s v="E1-CE1-CE2 Isabella"/>
    <x v="0"/>
    <n v="0"/>
    <n v="0"/>
    <s v="sept."/>
    <n v="2017"/>
    <s v="non"/>
    <x v="133"/>
    <s v="CE2"/>
    <s v="Standard"/>
    <n v="0"/>
    <x v="15"/>
    <x v="55"/>
  </r>
  <r>
    <x v="0"/>
    <x v="4"/>
    <s v="CANTINE"/>
    <s v="LE REVEREND"/>
    <s v="Hector"/>
    <d v="2011-09-14T00:00:00"/>
    <s v="E6-CP Géraldine"/>
    <x v="0"/>
    <n v="0"/>
    <n v="0"/>
    <s v="sept."/>
    <n v="2017"/>
    <s v="oui"/>
    <x v="134"/>
    <s v="CP"/>
    <s v="Standard"/>
    <n v="0"/>
    <x v="15"/>
    <x v="55"/>
  </r>
  <r>
    <x v="0"/>
    <x v="4"/>
    <s v="CANTINE"/>
    <s v="LEFRANCOIS"/>
    <s v="Soren"/>
    <d v="2009-07-20T00:00:00"/>
    <s v="E4-CE2-CM1 Pascal"/>
    <x v="0"/>
    <n v="0"/>
    <n v="0"/>
    <s v="sept."/>
    <n v="2017"/>
    <s v="non"/>
    <x v="135"/>
    <s v="CE2"/>
    <s v="Standard"/>
    <n v="0"/>
    <x v="15"/>
    <x v="55"/>
  </r>
  <r>
    <x v="0"/>
    <x v="4"/>
    <s v="CANTINE"/>
    <s v="LEONARDUZZI"/>
    <s v="Lina"/>
    <d v="2008-11-08T00:00:00"/>
    <s v="E3-CM1 Céline"/>
    <x v="0"/>
    <n v="0"/>
    <n v="0"/>
    <s v="sept."/>
    <n v="2017"/>
    <s v="non"/>
    <x v="136"/>
    <s v="CM1"/>
    <s v="Standard"/>
    <n v="0"/>
    <x v="15"/>
    <x v="55"/>
  </r>
  <r>
    <x v="0"/>
    <x v="4"/>
    <s v="CANTINE"/>
    <s v="LIAUDET"/>
    <s v="Chloé"/>
    <d v="2012-06-16T00:00:00"/>
    <s v="M4-Michèle Lamourette"/>
    <x v="0"/>
    <n v="0"/>
    <n v="0"/>
    <s v="sept."/>
    <n v="2017"/>
    <s v="oui"/>
    <x v="137"/>
    <s v="GS"/>
    <s v="Standard"/>
    <n v="0"/>
    <x v="15"/>
    <x v="55"/>
  </r>
  <r>
    <x v="0"/>
    <x v="4"/>
    <s v="CANTINE"/>
    <s v="LIAUDET"/>
    <s v="Elisa"/>
    <d v="2008-03-27T00:00:00"/>
    <s v="E3-CM1 Céline"/>
    <x v="0"/>
    <n v="0"/>
    <n v="0"/>
    <s v="sept."/>
    <n v="2017"/>
    <s v="non"/>
    <x v="138"/>
    <s v="CM1"/>
    <s v="Standard"/>
    <n v="0"/>
    <x v="15"/>
    <x v="55"/>
  </r>
  <r>
    <x v="0"/>
    <x v="4"/>
    <s v="CANTINE"/>
    <s v="MALAURIE"/>
    <s v="Antonin"/>
    <d v="2012-01-10T00:00:00"/>
    <s v="E6-CP Géraldine"/>
    <x v="0"/>
    <n v="0"/>
    <n v="0"/>
    <s v="sept."/>
    <n v="2017"/>
    <s v="oui"/>
    <x v="139"/>
    <s v="CP"/>
    <s v="Standard"/>
    <n v="0"/>
    <x v="15"/>
    <x v="55"/>
  </r>
  <r>
    <x v="0"/>
    <x v="4"/>
    <s v="CANTINE"/>
    <s v="MARTIN"/>
    <s v="Gautier"/>
    <d v="2008-01-19T00:00:00"/>
    <s v="E3-CM1 Céline"/>
    <x v="0"/>
    <n v="0"/>
    <n v="0"/>
    <s v="sept."/>
    <n v="2017"/>
    <s v="non"/>
    <x v="140"/>
    <s v="CM1"/>
    <s v="Standard"/>
    <n v="0"/>
    <x v="15"/>
    <x v="55"/>
  </r>
  <r>
    <x v="0"/>
    <x v="4"/>
    <s v="CANTINE"/>
    <s v="MONTES"/>
    <s v="Mattéo"/>
    <d v="2011-10-20T00:00:00"/>
    <s v="E5-CP-CE1 Valérie"/>
    <x v="0"/>
    <n v="0"/>
    <n v="0"/>
    <s v="sept."/>
    <n v="2017"/>
    <s v="oui"/>
    <x v="40"/>
    <s v="CP"/>
    <s v="Standard"/>
    <n v="0"/>
    <x v="15"/>
    <x v="55"/>
  </r>
  <r>
    <x v="0"/>
    <x v="4"/>
    <s v="CANTINE"/>
    <s v="MORIN"/>
    <s v="Anais"/>
    <d v="2010-02-15T00:00:00"/>
    <s v="E1-CE1-CE2 Isabella"/>
    <x v="0"/>
    <n v="0"/>
    <n v="0"/>
    <s v="sept."/>
    <n v="2017"/>
    <s v="non"/>
    <x v="141"/>
    <s v="CE1"/>
    <s v="Standard"/>
    <n v="0"/>
    <x v="15"/>
    <x v="55"/>
  </r>
  <r>
    <x v="0"/>
    <x v="4"/>
    <s v="CANTINE"/>
    <s v="MUFF"/>
    <s v="Elise"/>
    <d v="2012-01-20T00:00:00"/>
    <s v="M4-Michèle Lamourette"/>
    <x v="0"/>
    <n v="0"/>
    <n v="0"/>
    <s v="sept."/>
    <n v="2017"/>
    <s v="oui"/>
    <x v="142"/>
    <s v="GS"/>
    <s v="Standard"/>
    <n v="0"/>
    <x v="15"/>
    <x v="55"/>
  </r>
  <r>
    <x v="0"/>
    <x v="4"/>
    <s v="CANTINE"/>
    <s v="MUNSCH"/>
    <s v="Charlotte"/>
    <d v="2011-04-24T00:00:00"/>
    <s v="E5-CP-CE1 Valérie"/>
    <x v="0"/>
    <n v="0"/>
    <n v="0"/>
    <s v="sept."/>
    <n v="2017"/>
    <s v="oui"/>
    <x v="41"/>
    <s v="CP"/>
    <s v="Standard"/>
    <n v="0"/>
    <x v="15"/>
    <x v="55"/>
  </r>
  <r>
    <x v="0"/>
    <x v="4"/>
    <s v="CANTINE"/>
    <s v="OLIVERA"/>
    <s v="Hugo"/>
    <d v="2012-12-15T00:00:00"/>
    <s v="M4-Michèle Lamourette"/>
    <x v="1"/>
    <n v="0"/>
    <n v="0"/>
    <s v="sept."/>
    <n v="2017"/>
    <s v="oui"/>
    <x v="143"/>
    <s v="GS"/>
    <s v="Standard"/>
    <n v="0"/>
    <x v="15"/>
    <x v="55"/>
  </r>
  <r>
    <x v="0"/>
    <x v="4"/>
    <s v="CANTINE"/>
    <s v="PASTRELLO"/>
    <s v="Enzo"/>
    <d v="2011-07-27T00:00:00"/>
    <s v="E6-CP Géraldine"/>
    <x v="0"/>
    <n v="0"/>
    <n v="0"/>
    <s v="sept."/>
    <n v="2017"/>
    <s v="oui"/>
    <x v="144"/>
    <s v="CP"/>
    <s v="Standard"/>
    <n v="0"/>
    <x v="15"/>
    <x v="55"/>
  </r>
  <r>
    <x v="0"/>
    <x v="4"/>
    <s v="CANTINE"/>
    <s v="PASTRELLO"/>
    <s v="Téo"/>
    <d v="2007-01-21T00:00:00"/>
    <s v="E2-CM2 Béatrice"/>
    <x v="0"/>
    <n v="0"/>
    <n v="0"/>
    <s v="sept."/>
    <n v="2017"/>
    <s v="non"/>
    <x v="145"/>
    <s v="CM2"/>
    <s v="Standard"/>
    <n v="0"/>
    <x v="15"/>
    <x v="55"/>
  </r>
  <r>
    <x v="0"/>
    <x v="4"/>
    <s v="CANTINE"/>
    <s v="PAYEN"/>
    <s v="Romain"/>
    <d v="2013-02-25T00:00:00"/>
    <s v="M2-Manon Chevigny"/>
    <x v="0"/>
    <n v="0"/>
    <n v="0"/>
    <s v="sept."/>
    <n v="2017"/>
    <s v="oui"/>
    <x v="146"/>
    <s v="MS"/>
    <s v="Standard"/>
    <n v="0"/>
    <x v="15"/>
    <x v="55"/>
  </r>
  <r>
    <x v="0"/>
    <x v="4"/>
    <s v="CANTIN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0"/>
    <x v="15"/>
    <x v="55"/>
  </r>
  <r>
    <x v="0"/>
    <x v="4"/>
    <s v="CANTINE"/>
    <s v="PETREL"/>
    <s v="Joé"/>
    <d v="2009-07-27T00:00:00"/>
    <s v="E4-CE2-CM1 Pascal"/>
    <x v="0"/>
    <n v="0"/>
    <n v="0"/>
    <s v="sept."/>
    <n v="2017"/>
    <s v="non"/>
    <x v="147"/>
    <s v="CE2"/>
    <s v="Standard"/>
    <n v="0"/>
    <x v="15"/>
    <x v="55"/>
  </r>
  <r>
    <x v="0"/>
    <x v="4"/>
    <s v="CANTINE"/>
    <s v="PETROCELLI"/>
    <s v="Loann"/>
    <d v="2012-03-14T00:00:00"/>
    <s v="M1-Véronique Vuargnoz"/>
    <x v="0"/>
    <n v="0"/>
    <n v="0"/>
    <s v="sept."/>
    <n v="2017"/>
    <s v="oui"/>
    <x v="148"/>
    <s v="GS"/>
    <s v="Standard"/>
    <n v="0"/>
    <x v="15"/>
    <x v="55"/>
  </r>
  <r>
    <x v="0"/>
    <x v="4"/>
    <s v="CANTINE"/>
    <s v="PITTET"/>
    <s v="Lilou"/>
    <d v="2007-05-17T00:00:00"/>
    <s v="E2-CM2 Béatrice"/>
    <x v="0"/>
    <n v="0"/>
    <n v="0"/>
    <s v="sept."/>
    <n v="2017"/>
    <s v="non"/>
    <x v="76"/>
    <s v="CM2"/>
    <s v="Standard"/>
    <n v="0"/>
    <x v="15"/>
    <x v="55"/>
  </r>
  <r>
    <x v="0"/>
    <x v="4"/>
    <s v="CANTINE"/>
    <s v="PITTET"/>
    <s v="Lizy"/>
    <d v="2011-02-07T00:00:00"/>
    <s v="E6-CP Géraldine"/>
    <x v="0"/>
    <n v="0"/>
    <n v="0"/>
    <s v="sept."/>
    <n v="2017"/>
    <s v="oui"/>
    <x v="83"/>
    <s v="CP"/>
    <s v="Standard"/>
    <n v="0"/>
    <x v="15"/>
    <x v="55"/>
  </r>
  <r>
    <x v="0"/>
    <x v="4"/>
    <s v="CANTINE"/>
    <s v="PORTO"/>
    <s v="Eloïse"/>
    <d v="2013-07-27T00:00:00"/>
    <s v="M3-Raphaële Ikoubel"/>
    <x v="0"/>
    <n v="0"/>
    <n v="0"/>
    <s v="sept."/>
    <n v="2017"/>
    <s v="oui"/>
    <x v="149"/>
    <s v="MS"/>
    <s v="Standard"/>
    <n v="0"/>
    <x v="15"/>
    <x v="55"/>
  </r>
  <r>
    <x v="0"/>
    <x v="4"/>
    <s v="CANTINE"/>
    <s v="PORTO"/>
    <s v="Maëlys"/>
    <d v="2010-02-28T00:00:00"/>
    <s v="E5-CP-CE1 Valérie"/>
    <x v="0"/>
    <n v="0"/>
    <n v="0"/>
    <s v="sept."/>
    <n v="2017"/>
    <s v="non"/>
    <x v="150"/>
    <s v="CE1"/>
    <s v="Standard"/>
    <n v="0"/>
    <x v="15"/>
    <x v="55"/>
  </r>
  <r>
    <x v="0"/>
    <x v="4"/>
    <s v="CANTINE"/>
    <s v="QUIQUEREZ"/>
    <s v="Lise"/>
    <d v="2011-03-10T00:00:00"/>
    <s v="E5-CP-CE1 Valérie"/>
    <x v="0"/>
    <n v="0"/>
    <n v="0"/>
    <s v="sept."/>
    <n v="2017"/>
    <s v="oui"/>
    <x v="151"/>
    <s v="CP"/>
    <s v="Standard"/>
    <n v="0"/>
    <x v="15"/>
    <x v="55"/>
  </r>
  <r>
    <x v="0"/>
    <x v="4"/>
    <s v="CANTINE"/>
    <s v="RENARD"/>
    <s v="Agathe"/>
    <d v="2009-10-09T00:00:00"/>
    <s v="E4-CE2-CM1 Pascal"/>
    <x v="0"/>
    <n v="0"/>
    <n v="0"/>
    <s v="sept."/>
    <n v="2017"/>
    <s v="non"/>
    <x v="152"/>
    <s v="CE2"/>
    <s v="Standard"/>
    <n v="0"/>
    <x v="15"/>
    <x v="55"/>
  </r>
  <r>
    <x v="0"/>
    <x v="4"/>
    <s v="CANTINE"/>
    <s v="ROUVIERE"/>
    <s v="Léa"/>
    <d v="2011-12-02T00:00:00"/>
    <s v="E5-CP-CE1 Valérie"/>
    <x v="0"/>
    <n v="0"/>
    <n v="0"/>
    <s v="sept."/>
    <n v="2017"/>
    <s v="oui"/>
    <x v="44"/>
    <s v="CP"/>
    <s v="Standard"/>
    <n v="0"/>
    <x v="15"/>
    <x v="55"/>
  </r>
  <r>
    <x v="0"/>
    <x v="4"/>
    <s v="CANTINE"/>
    <s v="ROUVIERE"/>
    <s v="Lilou"/>
    <d v="2009-10-09T00:00:00"/>
    <s v="E4-CE2-CM1 Pascal"/>
    <x v="0"/>
    <n v="0"/>
    <n v="0"/>
    <s v="sept."/>
    <n v="2017"/>
    <s v="non"/>
    <x v="45"/>
    <s v="CE2"/>
    <s v="Standard"/>
    <n v="0"/>
    <x v="15"/>
    <x v="55"/>
  </r>
  <r>
    <x v="0"/>
    <x v="4"/>
    <s v="CANTINE"/>
    <s v="SADANI"/>
    <s v="Ayoub"/>
    <d v="2011-08-13T00:00:00"/>
    <s v="E5-CP-CE1 Valérie"/>
    <x v="0"/>
    <n v="0"/>
    <n v="0"/>
    <s v="sept."/>
    <n v="2017"/>
    <s v="oui"/>
    <x v="153"/>
    <s v="CP"/>
    <s v="Sans viande"/>
    <n v="0"/>
    <x v="15"/>
    <x v="55"/>
  </r>
  <r>
    <x v="0"/>
    <x v="4"/>
    <s v="CANTINE"/>
    <s v="SADANI"/>
    <s v="Haïssa"/>
    <d v="2007-08-02T00:00:00"/>
    <s v="E2-CM2 Béatrice"/>
    <x v="0"/>
    <n v="0"/>
    <n v="0"/>
    <s v="sept."/>
    <n v="2017"/>
    <s v="non"/>
    <x v="154"/>
    <s v="CM2"/>
    <s v="Sans viande"/>
    <n v="0"/>
    <x v="15"/>
    <x v="55"/>
  </r>
  <r>
    <x v="0"/>
    <x v="4"/>
    <s v="CANTINE"/>
    <s v="SALVIGNOL"/>
    <s v="Léni"/>
    <d v="2008-01-02T00:00:00"/>
    <s v="E4-CE2-CM1 Pascal"/>
    <x v="0"/>
    <n v="0"/>
    <n v="0"/>
    <s v="sept."/>
    <n v="2017"/>
    <s v="non"/>
    <x v="155"/>
    <s v="CM1"/>
    <s v="Standard"/>
    <n v="0"/>
    <x v="15"/>
    <x v="55"/>
  </r>
  <r>
    <x v="0"/>
    <x v="4"/>
    <s v="CANTINE"/>
    <s v="SECK"/>
    <s v="Erwann"/>
    <d v="2011-10-27T00:00:00"/>
    <s v="E6-CP Géraldine"/>
    <x v="0"/>
    <n v="0"/>
    <n v="0"/>
    <s v="sept."/>
    <n v="2017"/>
    <s v="oui"/>
    <x v="46"/>
    <s v="CP"/>
    <s v="Sans porc"/>
    <n v="0"/>
    <x v="15"/>
    <x v="55"/>
  </r>
  <r>
    <x v="0"/>
    <x v="4"/>
    <s v="CANTINE"/>
    <s v="SECK"/>
    <s v="Norah"/>
    <d v="2007-09-04T00:00:00"/>
    <s v="E2-CM2 Béatrice"/>
    <x v="0"/>
    <n v="0"/>
    <n v="0"/>
    <s v="sept."/>
    <n v="2017"/>
    <s v="non"/>
    <x v="47"/>
    <s v="CM2"/>
    <s v="Sans porc"/>
    <n v="0"/>
    <x v="15"/>
    <x v="55"/>
  </r>
  <r>
    <x v="0"/>
    <x v="4"/>
    <s v="CANTINE"/>
    <s v="SMAJLI"/>
    <s v="Mélia"/>
    <d v="2012-05-24T00:00:00"/>
    <s v="M4-Michèle Lamourette"/>
    <x v="0"/>
    <n v="0"/>
    <n v="0"/>
    <s v="sept."/>
    <n v="2017"/>
    <s v="oui"/>
    <x v="156"/>
    <s v="GS"/>
    <s v="Standard"/>
    <n v="0"/>
    <x v="15"/>
    <x v="55"/>
  </r>
  <r>
    <x v="0"/>
    <x v="4"/>
    <s v="CANTINE"/>
    <s v="SONNIER"/>
    <s v="Lizéa"/>
    <d v="2010-10-07T00:00:00"/>
    <s v="E5-CP-CE1 Valérie"/>
    <x v="0"/>
    <n v="0"/>
    <n v="0"/>
    <s v="sept."/>
    <n v="2017"/>
    <s v="non"/>
    <x v="157"/>
    <s v="CE1"/>
    <s v="Standard"/>
    <n v="0"/>
    <x v="15"/>
    <x v="55"/>
  </r>
  <r>
    <x v="0"/>
    <x v="4"/>
    <s v="CANTINE"/>
    <s v="SONNIER"/>
    <s v="Loris"/>
    <d v="2007-10-02T00:00:00"/>
    <s v="E2-CM2 Béatrice"/>
    <x v="0"/>
    <n v="0"/>
    <n v="0"/>
    <s v="sept."/>
    <n v="2017"/>
    <s v="non"/>
    <x v="158"/>
    <s v="CM2"/>
    <s v="Standard"/>
    <n v="0"/>
    <x v="15"/>
    <x v="55"/>
  </r>
  <r>
    <x v="0"/>
    <x v="4"/>
    <s v="CANTINE"/>
    <s v="STEPHAN"/>
    <s v="Lola"/>
    <d v="2013-02-22T00:00:00"/>
    <s v="M2-Manon Chevigny"/>
    <x v="0"/>
    <n v="0"/>
    <n v="0"/>
    <s v="sept."/>
    <n v="2017"/>
    <s v="oui"/>
    <x v="48"/>
    <s v="MS"/>
    <s v="Standard"/>
    <n v="0"/>
    <x v="15"/>
    <x v="55"/>
  </r>
  <r>
    <x v="0"/>
    <x v="4"/>
    <s v="CANTINE"/>
    <s v="TEDETTI"/>
    <s v="Victor"/>
    <d v="2010-05-12T00:00:00"/>
    <s v="E5-CP-CE1 Valérie"/>
    <x v="0"/>
    <n v="0"/>
    <n v="0"/>
    <s v="sept."/>
    <n v="2017"/>
    <s v="non"/>
    <x v="159"/>
    <s v="CE1"/>
    <s v="Standard"/>
    <n v="0"/>
    <x v="15"/>
    <x v="55"/>
  </r>
  <r>
    <x v="0"/>
    <x v="4"/>
    <s v="CANTINE"/>
    <s v="TINANT"/>
    <s v="Lola"/>
    <d v="2012-04-30T00:00:00"/>
    <s v="M1-Véronique Vuargnoz"/>
    <x v="0"/>
    <n v="0"/>
    <n v="0"/>
    <s v="sept."/>
    <n v="2017"/>
    <s v="oui"/>
    <x v="160"/>
    <s v="GS"/>
    <s v="Standard"/>
    <n v="0"/>
    <x v="15"/>
    <x v="55"/>
  </r>
  <r>
    <x v="0"/>
    <x v="4"/>
    <s v="CANTINE"/>
    <s v="TINANT"/>
    <s v="Mathys"/>
    <d v="2008-06-13T00:00:00"/>
    <s v="E3-CM1 Céline"/>
    <x v="0"/>
    <n v="0"/>
    <n v="0"/>
    <s v="sept."/>
    <n v="2017"/>
    <s v="non"/>
    <x v="161"/>
    <s v="CM1"/>
    <s v="Standard"/>
    <n v="0"/>
    <x v="15"/>
    <x v="55"/>
  </r>
  <r>
    <x v="0"/>
    <x v="4"/>
    <s v="CANTINE"/>
    <s v="TISSERAND"/>
    <s v="Sacha"/>
    <d v="2010-06-15T00:00:00"/>
    <s v="E1-CE1-CE2 Isabella"/>
    <x v="0"/>
    <n v="0"/>
    <n v="0"/>
    <s v="sept."/>
    <n v="2017"/>
    <s v="non"/>
    <x v="162"/>
    <s v="CE1"/>
    <s v="Standard"/>
    <n v="0"/>
    <x v="15"/>
    <x v="55"/>
  </r>
  <r>
    <x v="0"/>
    <x v="4"/>
    <s v="CANTINE"/>
    <s v="TOCQUEVILLE COLIN"/>
    <s v="Tyméo"/>
    <d v="2013-05-30T00:00:00"/>
    <s v="M3-Raphaële Ikoubel"/>
    <x v="1"/>
    <n v="0"/>
    <n v="0"/>
    <s v="sept."/>
    <n v="2017"/>
    <s v="oui"/>
    <x v="163"/>
    <s v="MS"/>
    <s v="Standard"/>
    <n v="0"/>
    <x v="15"/>
    <x v="55"/>
  </r>
  <r>
    <x v="0"/>
    <x v="4"/>
    <s v="CANTINE"/>
    <s v="TRICOLI"/>
    <s v="Clément"/>
    <d v="2010-07-26T00:00:00"/>
    <s v="E1-CE1-CE2 Isabella"/>
    <x v="0"/>
    <n v="0"/>
    <n v="0"/>
    <s v="sept."/>
    <n v="2017"/>
    <s v="non"/>
    <x v="164"/>
    <s v="CE1"/>
    <s v="Standard"/>
    <n v="0"/>
    <x v="15"/>
    <x v="55"/>
  </r>
  <r>
    <x v="0"/>
    <x v="4"/>
    <s v="CANTINE"/>
    <s v="VALDING"/>
    <s v="Hugo"/>
    <d v="2013-07-27T00:00:00"/>
    <s v="M2-Manon Chevigny"/>
    <x v="0"/>
    <n v="0"/>
    <n v="0"/>
    <s v="sept."/>
    <n v="2017"/>
    <s v="oui"/>
    <x v="165"/>
    <s v="MS"/>
    <s v="Standard"/>
    <n v="0"/>
    <x v="15"/>
    <x v="55"/>
  </r>
  <r>
    <x v="0"/>
    <x v="4"/>
    <s v="CANTINE"/>
    <s v="VESIN"/>
    <s v="Gloria"/>
    <d v="2009-12-31T00:00:00"/>
    <s v="E4-CE2-CM1 Pascal"/>
    <x v="0"/>
    <n v="0"/>
    <n v="0"/>
    <s v="sept."/>
    <n v="2017"/>
    <s v="non"/>
    <x v="51"/>
    <s v="CE2"/>
    <s v="Standard"/>
    <n v="0"/>
    <x v="15"/>
    <x v="55"/>
  </r>
  <r>
    <x v="0"/>
    <x v="4"/>
    <s v="CANTINE"/>
    <s v="VIRETON"/>
    <s v="Diego"/>
    <d v="2008-10-26T00:00:00"/>
    <s v="E3-CM1 Céline"/>
    <x v="0"/>
    <n v="0"/>
    <n v="0"/>
    <s v="sept."/>
    <n v="2017"/>
    <s v="non"/>
    <x v="52"/>
    <s v="CM1"/>
    <s v="Standard"/>
    <n v="0"/>
    <x v="15"/>
    <x v="55"/>
  </r>
  <r>
    <x v="0"/>
    <x v="4"/>
    <s v="CANTINE"/>
    <s v="VIRETON"/>
    <s v="Nilla"/>
    <d v="2013-09-22T00:00:00"/>
    <s v="M3-Raphaële Ikoubel"/>
    <x v="0"/>
    <n v="0"/>
    <n v="0"/>
    <s v="sept."/>
    <n v="2017"/>
    <s v="oui"/>
    <x v="53"/>
    <s v="MS"/>
    <s v="Standard"/>
    <n v="0"/>
    <x v="15"/>
    <x v="55"/>
  </r>
  <r>
    <x v="0"/>
    <x v="4"/>
    <s v="CANTINE"/>
    <s v="VULLIET"/>
    <s v="Léna"/>
    <d v="2011-04-29T00:00:00"/>
    <s v="E6-CP Géraldine"/>
    <x v="0"/>
    <n v="0"/>
    <n v="0"/>
    <s v="sept."/>
    <n v="2017"/>
    <s v="oui"/>
    <x v="166"/>
    <s v="CP"/>
    <s v="Standard"/>
    <n v="0"/>
    <x v="15"/>
    <x v="55"/>
  </r>
  <r>
    <x v="0"/>
    <x v="4"/>
    <s v="CANTINE"/>
    <s v="VULLIET"/>
    <s v="Rosy"/>
    <d v="2013-03-02T00:00:00"/>
    <s v="M3-Raphaële Ikoubel"/>
    <x v="0"/>
    <n v="0"/>
    <n v="0"/>
    <s v="sept."/>
    <n v="2017"/>
    <s v="oui"/>
    <x v="167"/>
    <s v="MS"/>
    <s v="Standard"/>
    <n v="0"/>
    <x v="15"/>
    <x v="55"/>
  </r>
  <r>
    <x v="0"/>
    <x v="4"/>
    <s v="CANTINE"/>
    <s v="VULLIET"/>
    <s v="Tiphaine"/>
    <d v="2013-11-25T00:00:00"/>
    <s v="M2-Manon Chevigny"/>
    <x v="0"/>
    <n v="0"/>
    <n v="0"/>
    <s v="sept."/>
    <n v="2017"/>
    <s v="oui"/>
    <x v="168"/>
    <s v="MS"/>
    <s v="Standard"/>
    <n v="0"/>
    <x v="15"/>
    <x v="55"/>
  </r>
  <r>
    <x v="0"/>
    <x v="4"/>
    <s v="CANTINE"/>
    <s v="YAKER"/>
    <s v="Maksen"/>
    <d v="2007-08-30T00:00:00"/>
    <s v="E2-CM2 Béatrice"/>
    <x v="0"/>
    <n v="0"/>
    <n v="0"/>
    <s v="sept."/>
    <n v="2017"/>
    <s v="non"/>
    <x v="56"/>
    <s v="CM2"/>
    <s v="Sans porc"/>
    <n v="0"/>
    <x v="15"/>
    <x v="55"/>
  </r>
  <r>
    <x v="0"/>
    <x v="4"/>
    <s v="CANTINE"/>
    <s v="YAKER"/>
    <s v="Nora"/>
    <d v="2009-08-15T00:00:00"/>
    <s v="E1-CE1-CE2 Isabella"/>
    <x v="0"/>
    <n v="0"/>
    <n v="0"/>
    <s v="sept."/>
    <n v="2017"/>
    <s v="non"/>
    <x v="57"/>
    <s v="CE2"/>
    <s v="Sans porc"/>
    <n v="0"/>
    <x v="15"/>
    <x v="55"/>
  </r>
  <r>
    <x v="0"/>
    <x v="4"/>
    <s v="CANTINE"/>
    <s v="CAISSO-RUIZ"/>
    <s v="Estéban"/>
    <d v="2007-05-20T00:00:00"/>
    <s v="E2-CM2 Béatrice"/>
    <x v="0"/>
    <n v="0"/>
    <n v="0"/>
    <s v="sept."/>
    <n v="2017"/>
    <s v="non"/>
    <x v="101"/>
    <s v="CM2"/>
    <s v="Standard"/>
    <n v="0"/>
    <x v="15"/>
    <x v="55"/>
  </r>
  <r>
    <x v="0"/>
    <x v="4"/>
    <s v="CANTINE"/>
    <s v="DESIR"/>
    <s v="Auguste"/>
    <d v="2014-02-25T00:00:00"/>
    <s v="M1-Véronique Vuargnoz"/>
    <x v="1"/>
    <n v="0"/>
    <n v="0"/>
    <s v="sept."/>
    <n v="2017"/>
    <s v="oui"/>
    <x v="58"/>
    <s v="PS"/>
    <s v="Standard"/>
    <n v="0"/>
    <x v="15"/>
    <x v="55"/>
  </r>
  <r>
    <x v="0"/>
    <x v="4"/>
    <s v="CANTINE"/>
    <s v="DUVAL"/>
    <s v="Enora"/>
    <d v="2014-09-16T00:00:00"/>
    <s v="M3-Raphaële Ikoubel"/>
    <x v="0"/>
    <n v="0"/>
    <n v="0"/>
    <s v="sept."/>
    <n v="2017"/>
    <s v="oui"/>
    <x v="59"/>
    <s v="PS"/>
    <s v="Standard"/>
    <n v="0"/>
    <x v="15"/>
    <x v="55"/>
  </r>
  <r>
    <x v="0"/>
    <x v="4"/>
    <s v="CANTINE"/>
    <s v="SECK"/>
    <s v="Ismaël"/>
    <d v="2014-01-11T00:00:00"/>
    <s v="M3-Raphaële Ikoubel"/>
    <x v="0"/>
    <n v="0"/>
    <n v="0"/>
    <s v="sept."/>
    <n v="2017"/>
    <s v="oui"/>
    <x v="61"/>
    <s v="PS"/>
    <s v="Sans porc"/>
    <n v="0"/>
    <x v="15"/>
    <x v="55"/>
  </r>
  <r>
    <x v="0"/>
    <x v="4"/>
    <s v="CANTINE"/>
    <s v="RABU SOMERS"/>
    <s v="Antonin"/>
    <d v="2014-03-03T00:00:00"/>
    <s v="M3-Raphaële Ikoubel"/>
    <x v="1"/>
    <n v="0"/>
    <n v="0"/>
    <s v="sept."/>
    <n v="2017"/>
    <s v="oui"/>
    <x v="63"/>
    <s v="PS"/>
    <s v="Standard"/>
    <n v="0"/>
    <x v="15"/>
    <x v="55"/>
  </r>
  <r>
    <x v="0"/>
    <x v="4"/>
    <s v="CANTINE"/>
    <s v="TERRENI"/>
    <s v="Flavia"/>
    <d v="2008-01-27T00:00:00"/>
    <s v="E3-CM1 Céline"/>
    <x v="0"/>
    <n v="0"/>
    <n v="0"/>
    <s v="sept."/>
    <n v="2017"/>
    <s v="non"/>
    <x v="64"/>
    <s v="CM1"/>
    <s v="Standard"/>
    <n v="0"/>
    <x v="15"/>
    <x v="55"/>
  </r>
  <r>
    <x v="0"/>
    <x v="4"/>
    <s v="CANTINE"/>
    <s v="LEHMANN"/>
    <s v="Liv"/>
    <d v="2013-08-03T00:00:00"/>
    <s v="M2-Manon Chevigny"/>
    <x v="0"/>
    <n v="0"/>
    <n v="0"/>
    <s v="sept."/>
    <n v="2017"/>
    <s v="oui"/>
    <x v="65"/>
    <s v="MS"/>
    <s v="Standard"/>
    <n v="0"/>
    <x v="15"/>
    <x v="55"/>
  </r>
  <r>
    <x v="0"/>
    <x v="4"/>
    <s v="CANTINE"/>
    <s v="LEHMANN"/>
    <s v="Abel"/>
    <d v="2010-04-02T00:00:00"/>
    <s v="E1-CE1-CE2 Isabella"/>
    <x v="0"/>
    <n v="0"/>
    <n v="0"/>
    <s v="sept."/>
    <n v="2017"/>
    <s v="non"/>
    <x v="66"/>
    <s v="CE1"/>
    <s v="Standard"/>
    <n v="0"/>
    <x v="15"/>
    <x v="55"/>
  </r>
  <r>
    <x v="0"/>
    <x v="4"/>
    <s v="CANTIN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0"/>
    <x v="15"/>
    <x v="55"/>
  </r>
  <r>
    <x v="0"/>
    <x v="4"/>
    <s v="CANTINE"/>
    <s v="AUDEMA"/>
    <s v="Ambroise"/>
    <d v="2014-03-08T00:00:00"/>
    <s v="M4-Michèle Lamourette"/>
    <x v="0"/>
    <n v="0"/>
    <n v="0"/>
    <s v="sept."/>
    <n v="2017"/>
    <s v="oui"/>
    <x v="169"/>
    <s v="PS"/>
    <s v="Standard"/>
    <n v="0"/>
    <x v="15"/>
    <x v="55"/>
  </r>
  <r>
    <x v="0"/>
    <x v="4"/>
    <s v="CANTINE"/>
    <s v="BAGLIN LEON"/>
    <s v="Léo"/>
    <d v="2014-02-01T00:00:00"/>
    <s v="M1-Véronique Vuargnoz"/>
    <x v="0"/>
    <n v="0"/>
    <n v="0"/>
    <s v="sept."/>
    <n v="2017"/>
    <s v="oui"/>
    <x v="170"/>
    <s v="PS"/>
    <s v="Standard"/>
    <n v="0"/>
    <x v="15"/>
    <x v="55"/>
  </r>
  <r>
    <x v="0"/>
    <x v="4"/>
    <s v="CANTINE"/>
    <s v="BAKAJIKA"/>
    <s v="Rayan Elikya"/>
    <d v="2017-12-15T00:00:00"/>
    <s v="M2-Manon Chevigny"/>
    <x v="1"/>
    <n v="0"/>
    <n v="0"/>
    <s v="sept."/>
    <n v="2017"/>
    <s v="oui"/>
    <x v="171"/>
    <s v="PS"/>
    <s v="Sans porc"/>
    <n v="0"/>
    <x v="15"/>
    <x v="55"/>
  </r>
  <r>
    <x v="0"/>
    <x v="4"/>
    <s v="CANTINE"/>
    <s v="GREAU"/>
    <s v="Gauthier"/>
    <d v="2013-08-01T00:00:00"/>
    <s v="M2-Manon Chevigny"/>
    <x v="0"/>
    <n v="0"/>
    <n v="0"/>
    <s v="sept."/>
    <n v="2017"/>
    <s v="oui"/>
    <x v="172"/>
    <s v="MS"/>
    <s v="Standard"/>
    <n v="0"/>
    <x v="15"/>
    <x v="55"/>
  </r>
  <r>
    <x v="0"/>
    <x v="4"/>
    <s v="CANTINE"/>
    <s v="LAZARETH"/>
    <s v="Hugo"/>
    <d v="2010-11-08T00:00:00"/>
    <s v="E1-CE1-CE2 Isabella"/>
    <x v="0"/>
    <n v="0"/>
    <n v="0"/>
    <s v="sept."/>
    <n v="2017"/>
    <s v="non"/>
    <x v="173"/>
    <s v="CE1"/>
    <s v="Standard"/>
    <n v="0"/>
    <x v="15"/>
    <x v="55"/>
  </r>
  <r>
    <x v="0"/>
    <x v="4"/>
    <s v="CANTINE"/>
    <s v="LAZARETH"/>
    <s v="Jules"/>
    <d v="2013-09-07T00:00:00"/>
    <s v="M3-Raphaële Ikoubel"/>
    <x v="0"/>
    <n v="0"/>
    <n v="0"/>
    <s v="sept."/>
    <n v="2017"/>
    <s v="oui"/>
    <x v="174"/>
    <s v="MS"/>
    <s v="Standard"/>
    <n v="0"/>
    <x v="15"/>
    <x v="55"/>
  </r>
  <r>
    <x v="0"/>
    <x v="4"/>
    <s v="CANTINE"/>
    <s v="MALLET"/>
    <s v="Ethan"/>
    <d v="2008-09-22T00:00:00"/>
    <s v="E3-CM1 Céline"/>
    <x v="0"/>
    <n v="0"/>
    <n v="0"/>
    <s v="sept."/>
    <n v="2017"/>
    <s v="non"/>
    <x v="175"/>
    <s v="CM1"/>
    <s v="Standard"/>
    <n v="0"/>
    <x v="15"/>
    <x v="55"/>
  </r>
  <r>
    <x v="0"/>
    <x v="4"/>
    <s v="CANTINE"/>
    <s v="MALLET"/>
    <s v="Chloé"/>
    <d v="2012-01-10T00:00:00"/>
    <s v="M1-Véronique Vuargnoz"/>
    <x v="0"/>
    <n v="0"/>
    <n v="0"/>
    <s v="sept."/>
    <n v="2017"/>
    <s v="oui"/>
    <x v="176"/>
    <s v="GS"/>
    <s v="Standard"/>
    <n v="0"/>
    <x v="15"/>
    <x v="55"/>
  </r>
  <r>
    <x v="0"/>
    <x v="4"/>
    <s v="CANTINE"/>
    <s v="MALLET"/>
    <s v="Léa"/>
    <d v="2010-03-28T00:00:00"/>
    <s v="E1-CE1-CE2 Isabella"/>
    <x v="0"/>
    <n v="0"/>
    <n v="0"/>
    <s v="sept."/>
    <n v="2017"/>
    <s v="non"/>
    <x v="177"/>
    <s v="CE1"/>
    <s v="Standard"/>
    <n v="0"/>
    <x v="15"/>
    <x v="55"/>
  </r>
  <r>
    <x v="0"/>
    <x v="4"/>
    <s v="CANTINE"/>
    <s v="PERROTEAU"/>
    <s v="Séléna"/>
    <d v="2012-02-12T00:00:00"/>
    <s v="M1-Véronique Vuargnoz"/>
    <x v="0"/>
    <n v="0"/>
    <n v="0"/>
    <s v="sept."/>
    <n v="2017"/>
    <s v="oui"/>
    <x v="178"/>
    <s v="GS"/>
    <s v="Standard"/>
    <n v="0"/>
    <x v="15"/>
    <x v="55"/>
  </r>
  <r>
    <x v="0"/>
    <x v="4"/>
    <s v="CANTINE"/>
    <s v="PERROTEAU"/>
    <s v="Maëlia"/>
    <d v="2009-08-13T00:00:00"/>
    <s v="E4-CE2-CM1 Pascal"/>
    <x v="0"/>
    <n v="0"/>
    <n v="0"/>
    <s v="sept."/>
    <n v="2017"/>
    <s v="non"/>
    <x v="179"/>
    <s v="CE2"/>
    <s v="Standard"/>
    <n v="0"/>
    <x v="15"/>
    <x v="55"/>
  </r>
  <r>
    <x v="0"/>
    <x v="4"/>
    <s v="CANTINE"/>
    <s v="MACALOU"/>
    <s v="Ndeye Ngone"/>
    <d v="2014-11-18T00:00:00"/>
    <s v="M3-Raphaële Ikoubel"/>
    <x v="0"/>
    <n v="0"/>
    <n v="0"/>
    <s v="sept."/>
    <n v="2017"/>
    <s v="oui"/>
    <x v="180"/>
    <s v="PS"/>
    <s v="Sans porc"/>
    <n v="0"/>
    <x v="15"/>
    <x v="55"/>
  </r>
  <r>
    <x v="0"/>
    <x v="4"/>
    <s v="CANTINE"/>
    <s v="BOCHATON"/>
    <s v="Jean"/>
    <d v="2014-08-15T00:00:00"/>
    <s v="M4-Michèle Lamourette"/>
    <x v="0"/>
    <n v="0"/>
    <n v="0"/>
    <s v="sept."/>
    <n v="2017"/>
    <s v="oui"/>
    <x v="181"/>
    <s v="PS"/>
    <s v="Standard"/>
    <n v="0"/>
    <x v="15"/>
    <x v="55"/>
  </r>
  <r>
    <x v="0"/>
    <x v="4"/>
    <s v="CANTINE"/>
    <s v="BLANC"/>
    <s v="Dimitry"/>
    <d v="2014-01-03T00:00:00"/>
    <s v="M1-Véronique Vuargnoz"/>
    <x v="0"/>
    <n v="0"/>
    <n v="0"/>
    <s v="sept."/>
    <n v="2017"/>
    <s v="oui"/>
    <x v="182"/>
    <s v="PS"/>
    <s v="Standard"/>
    <n v="0"/>
    <x v="15"/>
    <x v="55"/>
  </r>
  <r>
    <x v="0"/>
    <x v="4"/>
    <s v="CANTINE"/>
    <s v="MUFF"/>
    <s v="Mathilde"/>
    <d v="2014-01-18T00:00:00"/>
    <s v="M2-Manon Chevigny"/>
    <x v="0"/>
    <n v="0"/>
    <n v="0"/>
    <s v="sept."/>
    <n v="2017"/>
    <s v="oui"/>
    <x v="183"/>
    <s v="PS"/>
    <s v="Standard"/>
    <n v="0"/>
    <x v="15"/>
    <x v="55"/>
  </r>
  <r>
    <x v="0"/>
    <x v="4"/>
    <s v="CANTINE"/>
    <s v="DE CLERCQ"/>
    <s v="GIULIA"/>
    <d v="2014-02-03T00:00:00"/>
    <s v="M1-Véronique Vuargnoz"/>
    <x v="0"/>
    <n v="0"/>
    <n v="0"/>
    <s v="sept."/>
    <n v="2017"/>
    <s v="oui"/>
    <x v="184"/>
    <s v="PS"/>
    <s v="Standard"/>
    <n v="0"/>
    <x v="15"/>
    <x v="55"/>
  </r>
  <r>
    <x v="0"/>
    <x v="4"/>
    <s v="CANTINE"/>
    <s v="DESPRES"/>
    <s v="Nina"/>
    <d v="2011-04-21T00:00:00"/>
    <s v="E6-CP Géraldine"/>
    <x v="0"/>
    <n v="0"/>
    <n v="0"/>
    <s v="sept."/>
    <n v="2017"/>
    <s v="oui"/>
    <x v="185"/>
    <s v="CP"/>
    <s v="Standard"/>
    <n v="0"/>
    <x v="15"/>
    <x v="55"/>
  </r>
  <r>
    <x v="0"/>
    <x v="4"/>
    <s v="CANTINE"/>
    <s v="DESPRES"/>
    <s v="Oscar"/>
    <d v="2013-08-16T00:00:00"/>
    <s v="M3-Raphaële Ikoubel"/>
    <x v="0"/>
    <n v="0"/>
    <n v="0"/>
    <s v="sept."/>
    <n v="2017"/>
    <s v="oui"/>
    <x v="186"/>
    <s v="MS"/>
    <s v="Standard"/>
    <n v="0"/>
    <x v="15"/>
    <x v="55"/>
  </r>
  <r>
    <x v="0"/>
    <x v="4"/>
    <s v="CANTINE"/>
    <s v="DUDOIT"/>
    <s v="Antoine"/>
    <d v="2007-01-28T00:00:00"/>
    <s v="E2-CM2 Béatrice"/>
    <x v="0"/>
    <n v="0"/>
    <n v="0"/>
    <s v="sept."/>
    <n v="2017"/>
    <s v="non"/>
    <x v="187"/>
    <s v="CM2"/>
    <s v="Standard"/>
    <n v="0"/>
    <x v="15"/>
    <x v="55"/>
  </r>
  <r>
    <x v="0"/>
    <x v="4"/>
    <s v="CANTIN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0"/>
    <x v="15"/>
    <x v="55"/>
  </r>
  <r>
    <x v="0"/>
    <x v="4"/>
    <s v="CANTINE"/>
    <s v="DE CORDIER"/>
    <s v="Léa"/>
    <d v="2013-05-28T00:00:00"/>
    <s v="M3-Raphaële Ikoubel"/>
    <x v="0"/>
    <n v="0"/>
    <n v="0"/>
    <s v="sept."/>
    <n v="2017"/>
    <s v="oui"/>
    <x v="69"/>
    <s v="MS"/>
    <s v="Standard"/>
    <n v="0"/>
    <x v="15"/>
    <x v="55"/>
  </r>
  <r>
    <x v="0"/>
    <x v="4"/>
    <s v="CANTINE"/>
    <s v="DE CORDIER"/>
    <s v="Kylian"/>
    <d v="2009-08-14T00:00:00"/>
    <s v="E4-CE2-CM1 Pascal"/>
    <x v="0"/>
    <n v="0"/>
    <n v="0"/>
    <s v="sept."/>
    <n v="2017"/>
    <s v="non"/>
    <x v="70"/>
    <s v="CE2"/>
    <s v="Standard"/>
    <n v="0"/>
    <x v="15"/>
    <x v="55"/>
  </r>
  <r>
    <x v="0"/>
    <x v="4"/>
    <s v="CANTINE"/>
    <s v="PAYEN"/>
    <s v="Clément"/>
    <d v="2014-09-26T00:00:00"/>
    <s v="M1-Véronique Vuargnoz"/>
    <x v="0"/>
    <n v="0"/>
    <n v="0"/>
    <s v="sept."/>
    <n v="2017"/>
    <s v="oui"/>
    <x v="188"/>
    <s v="PS"/>
    <s v="Standard"/>
    <n v="0"/>
    <x v="15"/>
    <x v="55"/>
  </r>
  <r>
    <x v="0"/>
    <x v="4"/>
    <s v="CANTINE"/>
    <s v="VUILLET"/>
    <s v="Louise"/>
    <d v="2017-10-08T00:00:00"/>
    <s v="M1-Véronique Vuargnoz"/>
    <x v="0"/>
    <n v="0"/>
    <n v="0"/>
    <s v="sept."/>
    <n v="2017"/>
    <s v="oui"/>
    <x v="189"/>
    <s v="PS"/>
    <s v="Standard"/>
    <n v="0"/>
    <x v="15"/>
    <x v="55"/>
  </r>
  <r>
    <x v="0"/>
    <x v="4"/>
    <s v="CANTINE"/>
    <s v="LE REVEREND"/>
    <s v="Raphaël"/>
    <d v="2014-09-05T00:00:00"/>
    <s v="M2-Manon Chevigny"/>
    <x v="0"/>
    <n v="0"/>
    <n v="0"/>
    <s v="sept."/>
    <n v="2017"/>
    <s v="oui"/>
    <x v="190"/>
    <s v="PS"/>
    <s v="Standard"/>
    <n v="0"/>
    <x v="15"/>
    <x v="55"/>
  </r>
  <r>
    <x v="0"/>
    <x v="4"/>
    <s v="CANTINE"/>
    <s v="MIRANDA KIEFFER"/>
    <s v="Enzo"/>
    <d v="2014-07-04T00:00:00"/>
    <s v="M4-Michèle Lamourette"/>
    <x v="0"/>
    <n v="0"/>
    <n v="0"/>
    <s v="sept."/>
    <n v="2017"/>
    <s v="oui"/>
    <x v="191"/>
    <s v="PS"/>
    <s v="Standard"/>
    <n v="0"/>
    <x v="15"/>
    <x v="55"/>
  </r>
  <r>
    <x v="0"/>
    <x v="4"/>
    <s v="CANTINE"/>
    <s v="TEDETTI"/>
    <s v="Charly"/>
    <d v="2014-09-20T00:00:00"/>
    <s v="M4-Michèle Lamourette"/>
    <x v="0"/>
    <n v="0"/>
    <n v="0"/>
    <s v="sept."/>
    <n v="2017"/>
    <s v="oui"/>
    <x v="192"/>
    <s v="PS"/>
    <s v="Standard"/>
    <n v="0"/>
    <x v="15"/>
    <x v="55"/>
  </r>
  <r>
    <x v="0"/>
    <x v="4"/>
    <s v="CANTINE"/>
    <s v="BENED"/>
    <s v="Chloé"/>
    <d v="2014-08-14T00:00:00"/>
    <s v="M2-Manon Chevigny"/>
    <x v="0"/>
    <n v="0"/>
    <n v="0"/>
    <s v="sept."/>
    <n v="2017"/>
    <s v="oui"/>
    <x v="193"/>
    <s v="PS"/>
    <s v="Standard"/>
    <n v="0"/>
    <x v="15"/>
    <x v="55"/>
  </r>
  <r>
    <x v="0"/>
    <x v="4"/>
    <s v="CANTINE"/>
    <s v="MARCOS"/>
    <s v="Lola"/>
    <d v="2013-12-06T00:00:00"/>
    <s v="M3-Raphaële Ikoubel"/>
    <x v="0"/>
    <n v="0"/>
    <n v="0"/>
    <s v="sept."/>
    <n v="2017"/>
    <s v="oui"/>
    <x v="194"/>
    <s v="MS"/>
    <s v="Standard"/>
    <n v="0"/>
    <x v="15"/>
    <x v="55"/>
  </r>
  <r>
    <x v="0"/>
    <x v="4"/>
    <s v="CANTINE"/>
    <s v="MELIANI"/>
    <s v="Rayan Ayoub"/>
    <d v="2008-03-21T00:00:00"/>
    <s v="E3-CM1 Céline"/>
    <x v="0"/>
    <n v="0"/>
    <n v="0"/>
    <s v="sept."/>
    <n v="2017"/>
    <s v="non"/>
    <x v="195"/>
    <s v="CM1"/>
    <s v="Sans viande"/>
    <n v="0"/>
    <x v="15"/>
    <x v="55"/>
  </r>
  <r>
    <x v="0"/>
    <x v="4"/>
    <s v="CANTINE"/>
    <s v="MOUNDJI"/>
    <s v="Keziah"/>
    <d v="2009-02-17T00:00:00"/>
    <s v="E4-CE2-CM1 Pascal"/>
    <x v="0"/>
    <n v="0"/>
    <n v="0"/>
    <s v="sept."/>
    <n v="2017"/>
    <s v="non"/>
    <x v="72"/>
    <s v="CE2"/>
    <s v="Sans porc"/>
    <n v="0"/>
    <x v="15"/>
    <x v="55"/>
  </r>
  <r>
    <x v="0"/>
    <x v="4"/>
    <s v="CANTINE"/>
    <s v="HARDIVILLE"/>
    <s v="Pascal"/>
    <d v="2017-08-31T00:00:00"/>
    <s v="Z9-Autres"/>
    <x v="0"/>
    <n v="0"/>
    <n v="0"/>
    <s v="sept."/>
    <n v="2017"/>
    <s v="oui"/>
    <x v="196"/>
    <s v="Autre"/>
    <s v="Standard"/>
    <n v="0"/>
    <x v="15"/>
    <x v="55"/>
  </r>
  <r>
    <x v="1"/>
    <x v="4"/>
    <s v="CANTIN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0"/>
    <x v="15"/>
    <x v="55"/>
  </r>
  <r>
    <x v="1"/>
    <x v="4"/>
    <s v="CANTINE"/>
    <s v="ABBIATECI"/>
    <s v="Mathieu"/>
    <d v="2010-02-25T00:00:00"/>
    <s v="E1-CE1-CE2 Isabella"/>
    <x v="0"/>
    <n v="0"/>
    <n v="0"/>
    <s v="sept."/>
    <n v="2017"/>
    <s v="non"/>
    <x v="1"/>
    <s v="CE1"/>
    <s v="Standard"/>
    <n v="0"/>
    <x v="15"/>
    <x v="55"/>
  </r>
  <r>
    <x v="1"/>
    <x v="4"/>
    <s v="CANTINE"/>
    <s v="ALPERN"/>
    <s v="David"/>
    <d v="2013-01-29T00:00:00"/>
    <s v="M2-Manon Chevigny"/>
    <x v="1"/>
    <n v="0"/>
    <n v="0"/>
    <s v="sept."/>
    <n v="2017"/>
    <s v="oui"/>
    <x v="6"/>
    <s v="MS"/>
    <s v="Standard"/>
    <n v="0"/>
    <x v="15"/>
    <x v="55"/>
  </r>
  <r>
    <x v="1"/>
    <x v="4"/>
    <s v="CANTINE"/>
    <s v="ANDRÉ"/>
    <s v="Clara"/>
    <d v="2009-01-10T00:00:00"/>
    <s v="E4-CE2-CM1 Pascal"/>
    <x v="1"/>
    <n v="0"/>
    <n v="0"/>
    <s v="sept."/>
    <n v="2017"/>
    <s v="non"/>
    <x v="84"/>
    <s v="CE2"/>
    <s v="Standard"/>
    <n v="0"/>
    <x v="15"/>
    <x v="55"/>
  </r>
  <r>
    <x v="1"/>
    <x v="4"/>
    <s v="CANTINE"/>
    <s v="BABIN"/>
    <s v="Timéo"/>
    <d v="2012-11-08T00:00:00"/>
    <s v="M1-Véronique Vuargnoz"/>
    <x v="1"/>
    <n v="0"/>
    <n v="0"/>
    <s v="sept."/>
    <n v="2017"/>
    <s v="oui"/>
    <x v="7"/>
    <s v="GS"/>
    <s v="Standard"/>
    <n v="0"/>
    <x v="15"/>
    <x v="55"/>
  </r>
  <r>
    <x v="1"/>
    <x v="4"/>
    <s v="CANTINE"/>
    <s v="BARNABE"/>
    <s v="Hugo"/>
    <d v="2007-08-06T00:00:00"/>
    <s v="E2-CM2 Béatrice"/>
    <x v="0"/>
    <n v="0"/>
    <n v="0"/>
    <s v="sept."/>
    <n v="2017"/>
    <s v="non"/>
    <x v="85"/>
    <s v="CM2"/>
    <s v="Standard"/>
    <n v="0"/>
    <x v="15"/>
    <x v="55"/>
  </r>
  <r>
    <x v="1"/>
    <x v="4"/>
    <s v="CANTINE"/>
    <s v="BAUNOV"/>
    <s v="Artem"/>
    <d v="2011-09-02T00:00:00"/>
    <s v="E6-CP Géraldine"/>
    <x v="0"/>
    <n v="0"/>
    <n v="0"/>
    <s v="sept."/>
    <n v="2017"/>
    <s v="oui"/>
    <x v="86"/>
    <s v="CP"/>
    <s v="Standard"/>
    <n v="0"/>
    <x v="15"/>
    <x v="55"/>
  </r>
  <r>
    <x v="1"/>
    <x v="4"/>
    <s v="CANTINE"/>
    <s v="BELMOND CHOLLET"/>
    <s v="Yûna"/>
    <d v="2011-05-09T00:00:00"/>
    <s v="E6-CP Géraldine"/>
    <x v="0"/>
    <n v="0"/>
    <n v="0"/>
    <s v="sept."/>
    <n v="2017"/>
    <s v="oui"/>
    <x v="87"/>
    <s v="CP"/>
    <s v="Standard"/>
    <n v="0"/>
    <x v="15"/>
    <x v="55"/>
  </r>
  <r>
    <x v="1"/>
    <x v="4"/>
    <s v="CANTINE"/>
    <s v="BEN ROMDANE"/>
    <s v="Hilal"/>
    <d v="2008-07-17T00:00:00"/>
    <s v="E3-CM1 Céline"/>
    <x v="0"/>
    <n v="0"/>
    <n v="0"/>
    <s v="sept."/>
    <n v="2017"/>
    <s v="non"/>
    <x v="8"/>
    <s v="CM1"/>
    <s v="Sans viande"/>
    <n v="0"/>
    <x v="15"/>
    <x v="55"/>
  </r>
  <r>
    <x v="1"/>
    <x v="4"/>
    <s v="CANTINE"/>
    <s v="BEN ROMDANE"/>
    <s v="Younès"/>
    <d v="2008-07-17T00:00:00"/>
    <s v="E3-CM1 Céline"/>
    <x v="0"/>
    <n v="0"/>
    <n v="0"/>
    <s v="sept."/>
    <n v="2017"/>
    <s v="non"/>
    <x v="9"/>
    <s v="CM1"/>
    <s v="Sans viande"/>
    <n v="0"/>
    <x v="15"/>
    <x v="55"/>
  </r>
  <r>
    <x v="1"/>
    <x v="4"/>
    <s v="CANTINE"/>
    <s v="BENOIST FAYE"/>
    <s v="Emma"/>
    <d v="2013-07-03T00:00:00"/>
    <s v="M3-Raphaële Ikoubel"/>
    <x v="0"/>
    <n v="0"/>
    <n v="0"/>
    <s v="sept."/>
    <n v="2017"/>
    <s v="oui"/>
    <x v="88"/>
    <s v="MS"/>
    <s v="Standard"/>
    <n v="0"/>
    <x v="15"/>
    <x v="55"/>
  </r>
  <r>
    <x v="1"/>
    <x v="4"/>
    <s v="CANTINE"/>
    <s v="BLAIN"/>
    <s v="Eléonore"/>
    <d v="2007-07-08T00:00:00"/>
    <s v="E2-CM2 Béatrice"/>
    <x v="0"/>
    <n v="0"/>
    <n v="0"/>
    <s v="sept."/>
    <n v="2017"/>
    <s v="non"/>
    <x v="89"/>
    <s v="CM2"/>
    <s v="Standard"/>
    <n v="0"/>
    <x v="15"/>
    <x v="55"/>
  </r>
  <r>
    <x v="1"/>
    <x v="4"/>
    <s v="CANTINE"/>
    <s v="BLAIN"/>
    <s v="Rebecca"/>
    <d v="2013-03-31T00:00:00"/>
    <s v="M2-Manon Chevigny"/>
    <x v="0"/>
    <n v="0"/>
    <n v="0"/>
    <s v="sept."/>
    <n v="2017"/>
    <s v="oui"/>
    <x v="90"/>
    <s v="MS"/>
    <s v="Standard"/>
    <n v="0"/>
    <x v="15"/>
    <x v="55"/>
  </r>
  <r>
    <x v="1"/>
    <x v="4"/>
    <s v="CANTINE"/>
    <s v="BLANC"/>
    <s v="Anthony"/>
    <d v="2008-06-04T00:00:00"/>
    <s v="E3-CM1 Céline"/>
    <x v="0"/>
    <n v="0"/>
    <n v="0"/>
    <s v="sept."/>
    <n v="2017"/>
    <s v="non"/>
    <x v="91"/>
    <s v="CM1"/>
    <s v="Standard"/>
    <n v="0"/>
    <x v="15"/>
    <x v="55"/>
  </r>
  <r>
    <x v="1"/>
    <x v="4"/>
    <s v="CANTINE"/>
    <s v="BOCHATON"/>
    <s v="Lina"/>
    <d v="2010-08-28T00:00:00"/>
    <s v="E1-CE1-CE2 Isabella"/>
    <x v="0"/>
    <n v="0"/>
    <n v="0"/>
    <s v="sept."/>
    <n v="2017"/>
    <s v="non"/>
    <x v="92"/>
    <s v="CE1"/>
    <s v="Standard"/>
    <n v="0"/>
    <x v="15"/>
    <x v="55"/>
  </r>
  <r>
    <x v="1"/>
    <x v="4"/>
    <s v="CANTINE"/>
    <s v="BOUILLEZ"/>
    <s v="Elise"/>
    <d v="2009-07-12T00:00:00"/>
    <s v="E4-CE2-CM1 Pascal"/>
    <x v="0"/>
    <n v="0"/>
    <n v="0"/>
    <s v="sept."/>
    <n v="2017"/>
    <s v="non"/>
    <x v="11"/>
    <s v="CE2"/>
    <s v="Standard"/>
    <n v="0"/>
    <x v="15"/>
    <x v="55"/>
  </r>
  <r>
    <x v="1"/>
    <x v="4"/>
    <s v="CANTINE"/>
    <s v="BRAHMI"/>
    <s v="Ilan"/>
    <d v="2013-11-29T00:00:00"/>
    <s v="M3-Raphaële Ikoubel"/>
    <x v="0"/>
    <n v="0"/>
    <n v="0"/>
    <s v="sept."/>
    <n v="2017"/>
    <s v="oui"/>
    <x v="93"/>
    <s v="MS"/>
    <s v="Standard"/>
    <n v="0"/>
    <x v="15"/>
    <x v="55"/>
  </r>
  <r>
    <x v="1"/>
    <x v="4"/>
    <s v="CANTINE"/>
    <s v="BREBION"/>
    <s v="Ted"/>
    <d v="2013-04-12T00:00:00"/>
    <s v="M2-Manon Chevigny"/>
    <x v="0"/>
    <n v="0"/>
    <n v="0"/>
    <s v="sept."/>
    <n v="2017"/>
    <s v="oui"/>
    <x v="94"/>
    <s v="MS"/>
    <s v="Standard"/>
    <n v="0"/>
    <x v="15"/>
    <x v="55"/>
  </r>
  <r>
    <x v="1"/>
    <x v="4"/>
    <s v="CANTINE"/>
    <s v="BREBION"/>
    <s v="Tim"/>
    <d v="2013-04-12T00:00:00"/>
    <s v="M3-Raphaële Ikoubel"/>
    <x v="0"/>
    <n v="0"/>
    <n v="0"/>
    <s v="sept."/>
    <n v="2017"/>
    <s v="oui"/>
    <x v="95"/>
    <s v="MS"/>
    <s v="Standard"/>
    <n v="0"/>
    <x v="15"/>
    <x v="55"/>
  </r>
  <r>
    <x v="1"/>
    <x v="4"/>
    <s v="CANTINE"/>
    <s v="BUISSON"/>
    <s v="Sarah"/>
    <d v="2010-07-17T00:00:00"/>
    <s v="E1-CE1-CE2 Isabella"/>
    <x v="0"/>
    <n v="0"/>
    <n v="0"/>
    <s v="sept."/>
    <n v="2017"/>
    <s v="non"/>
    <x v="79"/>
    <s v="CE1"/>
    <s v="Standard"/>
    <n v="0"/>
    <x v="15"/>
    <x v="55"/>
  </r>
  <r>
    <x v="1"/>
    <x v="4"/>
    <s v="CANTINE"/>
    <s v="BURBAN"/>
    <s v="Alix"/>
    <d v="2008-12-08T00:00:00"/>
    <s v="E3-CM1 Céline"/>
    <x v="0"/>
    <n v="0"/>
    <n v="0"/>
    <s v="sept."/>
    <n v="2017"/>
    <s v="non"/>
    <x v="96"/>
    <s v="CM1"/>
    <s v="Standard"/>
    <n v="0"/>
    <x v="15"/>
    <x v="55"/>
  </r>
  <r>
    <x v="1"/>
    <x v="4"/>
    <s v="CANTINE"/>
    <s v="BURBAN"/>
    <s v="Telma"/>
    <d v="2008-12-08T00:00:00"/>
    <s v="E3-CM1 Céline"/>
    <x v="0"/>
    <n v="0"/>
    <n v="0"/>
    <s v="sept."/>
    <n v="2017"/>
    <s v="non"/>
    <x v="97"/>
    <s v="CM1"/>
    <s v="Standard"/>
    <n v="0"/>
    <x v="15"/>
    <x v="55"/>
  </r>
  <r>
    <x v="1"/>
    <x v="4"/>
    <s v="CANTINE"/>
    <s v="BURGAUD"/>
    <s v="Timéo"/>
    <d v="2008-11-28T00:00:00"/>
    <s v="E3-CM1 Céline"/>
    <x v="0"/>
    <n v="0"/>
    <n v="0"/>
    <s v="sept."/>
    <n v="2017"/>
    <s v="non"/>
    <x v="12"/>
    <s v="CM1"/>
    <s v="Standard"/>
    <n v="0"/>
    <x v="15"/>
    <x v="55"/>
  </r>
  <r>
    <x v="1"/>
    <x v="4"/>
    <s v="CANTINE"/>
    <s v="BURNAT"/>
    <s v="Nico"/>
    <d v="2011-03-01T00:00:00"/>
    <s v="E6-CP Géraldine"/>
    <x v="0"/>
    <n v="0"/>
    <n v="0"/>
    <s v="sept."/>
    <n v="2017"/>
    <s v="oui"/>
    <x v="98"/>
    <s v="CP"/>
    <s v="Standard"/>
    <n v="0"/>
    <x v="15"/>
    <x v="55"/>
  </r>
  <r>
    <x v="1"/>
    <x v="4"/>
    <s v="CANTINE"/>
    <s v="BUYSSENS"/>
    <s v="Alice"/>
    <d v="2010-03-27T00:00:00"/>
    <s v="E1-CE1-CE2 Isabella"/>
    <x v="0"/>
    <n v="0"/>
    <n v="0"/>
    <s v="sept."/>
    <n v="2017"/>
    <s v="non"/>
    <x v="99"/>
    <s v="CE1"/>
    <s v="Standard"/>
    <n v="0"/>
    <x v="15"/>
    <x v="55"/>
  </r>
  <r>
    <x v="1"/>
    <x v="4"/>
    <s v="CANTINE"/>
    <s v="BUYSSENS"/>
    <s v="Lou"/>
    <d v="2008-10-01T00:00:00"/>
    <s v="E3-CM1 Céline"/>
    <x v="0"/>
    <n v="0"/>
    <n v="0"/>
    <s v="sept."/>
    <n v="2017"/>
    <s v="non"/>
    <x v="100"/>
    <s v="CM1"/>
    <s v="Standard"/>
    <n v="0"/>
    <x v="15"/>
    <x v="55"/>
  </r>
  <r>
    <x v="1"/>
    <x v="4"/>
    <s v="CANTINE"/>
    <s v="CAISSO-RUIZ"/>
    <s v="Estéban"/>
    <d v="2007-05-20T00:00:00"/>
    <s v="E2-CM2 Béatrice"/>
    <x v="1"/>
    <n v="0"/>
    <n v="0"/>
    <s v="sept."/>
    <n v="2017"/>
    <s v="non"/>
    <x v="101"/>
    <s v="CM2"/>
    <s v="Standard"/>
    <n v="0"/>
    <x v="15"/>
    <x v="55"/>
  </r>
  <r>
    <x v="1"/>
    <x v="4"/>
    <s v="CANTINE"/>
    <s v="CELLARD"/>
    <s v="Léonie"/>
    <d v="2013-07-05T00:00:00"/>
    <s v="M3-Raphaële Ikoubel"/>
    <x v="0"/>
    <n v="0"/>
    <n v="0"/>
    <s v="sept."/>
    <n v="2017"/>
    <s v="oui"/>
    <x v="197"/>
    <s v="MS"/>
    <s v="Standard"/>
    <n v="0"/>
    <x v="15"/>
    <x v="55"/>
  </r>
  <r>
    <x v="1"/>
    <x v="4"/>
    <s v="CANTINE"/>
    <s v="CELLARD"/>
    <s v="Louise"/>
    <d v="2010-12-25T00:00:00"/>
    <s v="E5-CP-CE1 Valérie"/>
    <x v="0"/>
    <n v="0"/>
    <n v="0"/>
    <s v="sept."/>
    <n v="2017"/>
    <s v="non"/>
    <x v="198"/>
    <s v="CE1"/>
    <s v="Standard"/>
    <n v="0"/>
    <x v="15"/>
    <x v="55"/>
  </r>
  <r>
    <x v="1"/>
    <x v="4"/>
    <s v="CANTINE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0"/>
    <x v="15"/>
    <x v="55"/>
  </r>
  <r>
    <x v="1"/>
    <x v="4"/>
    <s v="CANTINE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0"/>
    <x v="15"/>
    <x v="55"/>
  </r>
  <r>
    <x v="1"/>
    <x v="4"/>
    <s v="CANTINE"/>
    <s v="CHACHKINE"/>
    <s v="Elie"/>
    <d v="2011-02-07T00:00:00"/>
    <s v="E5-CP-CE1 Valérie"/>
    <x v="0"/>
    <n v="0"/>
    <n v="0"/>
    <s v="sept."/>
    <n v="2017"/>
    <s v="oui"/>
    <x v="102"/>
    <s v="CP"/>
    <s v="Standard"/>
    <n v="0"/>
    <x v="15"/>
    <x v="55"/>
  </r>
  <r>
    <x v="1"/>
    <x v="4"/>
    <s v="CANTINE"/>
    <s v="CHATELAIN"/>
    <s v="Enora"/>
    <d v="2012-03-26T00:00:00"/>
    <s v="M1-Véronique Vuargnoz"/>
    <x v="0"/>
    <n v="0"/>
    <n v="0"/>
    <s v="sept."/>
    <n v="2017"/>
    <s v="oui"/>
    <x v="199"/>
    <s v="GS"/>
    <s v="Standard"/>
    <n v="0"/>
    <x v="15"/>
    <x v="55"/>
  </r>
  <r>
    <x v="1"/>
    <x v="4"/>
    <s v="CANTINE"/>
    <s v="CHERUBINI"/>
    <s v="Baptiste"/>
    <d v="2013-04-03T00:00:00"/>
    <s v="M2-Manon Chevigny"/>
    <x v="0"/>
    <n v="0"/>
    <n v="0"/>
    <s v="sept."/>
    <n v="2017"/>
    <s v="oui"/>
    <x v="200"/>
    <s v="MS"/>
    <s v="Standard"/>
    <n v="0"/>
    <x v="15"/>
    <x v="55"/>
  </r>
  <r>
    <x v="1"/>
    <x v="4"/>
    <s v="CANTINE"/>
    <s v="CHERUBINI"/>
    <s v="Lise"/>
    <d v="2011-08-16T00:00:00"/>
    <s v="E6-CP Géraldine"/>
    <x v="0"/>
    <n v="0"/>
    <n v="0"/>
    <s v="sept."/>
    <n v="2017"/>
    <s v="oui"/>
    <x v="201"/>
    <s v="CP"/>
    <s v="Standard"/>
    <n v="0"/>
    <x v="15"/>
    <x v="55"/>
  </r>
  <r>
    <x v="1"/>
    <x v="4"/>
    <s v="CANTINE"/>
    <s v="CHERUBINI"/>
    <s v="Natan"/>
    <d v="2009-03-18T00:00:00"/>
    <s v="E1-CE1-CE2 Isabella"/>
    <x v="0"/>
    <n v="0"/>
    <n v="0"/>
    <s v="sept."/>
    <n v="2017"/>
    <s v="non"/>
    <x v="202"/>
    <s v="CE2"/>
    <s v="Standard"/>
    <n v="0"/>
    <x v="15"/>
    <x v="55"/>
  </r>
  <r>
    <x v="1"/>
    <x v="4"/>
    <s v="CANTINE"/>
    <s v="CHRAMDHI"/>
    <s v="Owen"/>
    <d v="2012-09-10T00:00:00"/>
    <s v="M1-Véronique Vuargnoz"/>
    <x v="0"/>
    <n v="0"/>
    <n v="0"/>
    <s v="sept."/>
    <n v="2017"/>
    <s v="oui"/>
    <x v="80"/>
    <s v="GS"/>
    <s v="Standard"/>
    <n v="0"/>
    <x v="15"/>
    <x v="55"/>
  </r>
  <r>
    <x v="1"/>
    <x v="4"/>
    <s v="CANTINE"/>
    <s v="CONIGLIARO"/>
    <s v="Natéo"/>
    <d v="2010-01-01T00:00:00"/>
    <s v="E1-CE1-CE2 Isabella"/>
    <x v="0"/>
    <n v="0"/>
    <n v="0"/>
    <s v="sept."/>
    <n v="2017"/>
    <s v="non"/>
    <x v="105"/>
    <s v="CE1"/>
    <s v="Standard"/>
    <n v="0"/>
    <x v="15"/>
    <x v="55"/>
  </r>
  <r>
    <x v="1"/>
    <x v="4"/>
    <s v="CANTINE"/>
    <s v="COSTINHA"/>
    <s v="Matéo"/>
    <d v="2013-04-19T00:00:00"/>
    <s v="M3-Raphaële Ikoubel"/>
    <x v="0"/>
    <n v="0"/>
    <n v="0"/>
    <s v="sept."/>
    <n v="2017"/>
    <s v="oui"/>
    <x v="106"/>
    <s v="MS"/>
    <s v="Standard"/>
    <n v="0"/>
    <x v="15"/>
    <x v="55"/>
  </r>
  <r>
    <x v="1"/>
    <x v="4"/>
    <s v="CANTINE"/>
    <s v="COUPRIE VILLADANGOS"/>
    <s v="Malena"/>
    <d v="2007-01-25T00:00:00"/>
    <s v="E2-CM2 Béatrice"/>
    <x v="0"/>
    <n v="0"/>
    <n v="0"/>
    <s v="sept."/>
    <n v="2017"/>
    <s v="non"/>
    <x v="107"/>
    <s v="CM2"/>
    <s v="Standard"/>
    <n v="0"/>
    <x v="15"/>
    <x v="55"/>
  </r>
  <r>
    <x v="1"/>
    <x v="4"/>
    <s v="CANTINE"/>
    <s v="CRETON"/>
    <s v="Célya"/>
    <d v="2012-03-27T00:00:00"/>
    <s v="M4-Michèle Lamourette"/>
    <x v="0"/>
    <n v="0"/>
    <n v="0"/>
    <s v="sept."/>
    <n v="2017"/>
    <s v="oui"/>
    <x v="108"/>
    <s v="GS"/>
    <s v="Standard"/>
    <n v="0"/>
    <x v="15"/>
    <x v="55"/>
  </r>
  <r>
    <x v="1"/>
    <x v="4"/>
    <s v="CANTINE"/>
    <s v="DALBERGUE"/>
    <s v="Peter"/>
    <d v="2012-03-05T00:00:00"/>
    <s v="M4-Michèle Lamourette"/>
    <x v="0"/>
    <n v="0"/>
    <n v="0"/>
    <s v="sept."/>
    <n v="2017"/>
    <s v="oui"/>
    <x v="16"/>
    <s v="GS"/>
    <s v="Standard"/>
    <n v="0"/>
    <x v="15"/>
    <x v="55"/>
  </r>
  <r>
    <x v="1"/>
    <x v="4"/>
    <s v="CANTINE"/>
    <s v="DEBERT"/>
    <s v="Léo"/>
    <d v="2007-09-21T00:00:00"/>
    <s v="E2-CM2 Béatrice"/>
    <x v="1"/>
    <n v="0"/>
    <n v="0"/>
    <s v="sept."/>
    <n v="2017"/>
    <s v="non"/>
    <x v="109"/>
    <s v="CM2"/>
    <s v="Standard"/>
    <n v="0"/>
    <x v="15"/>
    <x v="55"/>
  </r>
  <r>
    <x v="1"/>
    <x v="4"/>
    <s v="CANTINE"/>
    <s v="DEBERT"/>
    <s v="Terry"/>
    <d v="2010-02-06T00:00:00"/>
    <s v="E5-CP-CE1 Valérie"/>
    <x v="1"/>
    <n v="0"/>
    <n v="0"/>
    <s v="sept."/>
    <n v="2017"/>
    <s v="non"/>
    <x v="203"/>
    <s v="CE1"/>
    <s v="Standard"/>
    <n v="0"/>
    <x v="15"/>
    <x v="55"/>
  </r>
  <r>
    <x v="1"/>
    <x v="4"/>
    <s v="CANTINE"/>
    <s v="DELLENBACH"/>
    <s v="Milla"/>
    <d v="2007-10-31T00:00:00"/>
    <s v="E2-CM2 Béatrice"/>
    <x v="0"/>
    <n v="0"/>
    <n v="0"/>
    <s v="sept."/>
    <n v="2017"/>
    <s v="non"/>
    <x v="17"/>
    <s v="CM2"/>
    <s v="Standard"/>
    <n v="0"/>
    <x v="15"/>
    <x v="55"/>
  </r>
  <r>
    <x v="1"/>
    <x v="4"/>
    <s v="CANTINE"/>
    <s v="DELPLANQUE"/>
    <s v="Jules"/>
    <d v="2012-10-17T00:00:00"/>
    <s v="M4-Michèle Lamourette"/>
    <x v="0"/>
    <n v="0"/>
    <n v="0"/>
    <s v="sept."/>
    <n v="2017"/>
    <s v="oui"/>
    <x v="81"/>
    <s v="GS"/>
    <s v="Standard"/>
    <n v="0"/>
    <x v="15"/>
    <x v="55"/>
  </r>
  <r>
    <x v="1"/>
    <x v="4"/>
    <s v="CANTINE"/>
    <s v="DEPIERRE"/>
    <s v="Louise"/>
    <d v="2013-12-20T00:00:00"/>
    <s v="M3-Raphaële Ikoubel"/>
    <x v="1"/>
    <n v="0"/>
    <n v="0"/>
    <s v="sept."/>
    <n v="2017"/>
    <s v="oui"/>
    <x v="110"/>
    <s v="MS"/>
    <s v="Standard"/>
    <n v="0"/>
    <x v="15"/>
    <x v="55"/>
  </r>
  <r>
    <x v="1"/>
    <x v="4"/>
    <s v="CANTINE"/>
    <s v="DESCLAUX"/>
    <s v="Charly"/>
    <d v="2012-01-09T00:00:00"/>
    <s v="M1-Véronique Vuargnoz"/>
    <x v="0"/>
    <n v="0"/>
    <n v="0"/>
    <s v="sept."/>
    <n v="2017"/>
    <s v="oui"/>
    <x v="77"/>
    <s v="GS"/>
    <s v="Standard"/>
    <n v="0"/>
    <x v="15"/>
    <x v="55"/>
  </r>
  <r>
    <x v="1"/>
    <x v="4"/>
    <s v="CANTINE"/>
    <s v="DESIR"/>
    <s v="Honoré"/>
    <d v="2010-07-13T00:00:00"/>
    <s v="E1-CE1-CE2 Isabella"/>
    <x v="0"/>
    <n v="0"/>
    <n v="0"/>
    <s v="sept."/>
    <n v="2017"/>
    <s v="non"/>
    <x v="18"/>
    <s v="CE1"/>
    <s v="Standard"/>
    <n v="0"/>
    <x v="15"/>
    <x v="55"/>
  </r>
  <r>
    <x v="1"/>
    <x v="4"/>
    <s v="CANTINE"/>
    <s v="DESIR"/>
    <s v="Odette"/>
    <d v="2007-01-12T00:00:00"/>
    <s v="E2-CM2 Béatrice"/>
    <x v="0"/>
    <n v="0"/>
    <n v="0"/>
    <s v="sept."/>
    <n v="2017"/>
    <s v="non"/>
    <x v="19"/>
    <s v="CM2"/>
    <s v="Standard"/>
    <n v="0"/>
    <x v="15"/>
    <x v="55"/>
  </r>
  <r>
    <x v="1"/>
    <x v="4"/>
    <s v="CANTINE"/>
    <s v="DETRAZ"/>
    <s v="Matéa"/>
    <d v="2013-03-27T00:00:00"/>
    <s v="M3-Raphaële Ikoubel"/>
    <x v="0"/>
    <n v="0"/>
    <n v="0"/>
    <s v="sept."/>
    <n v="2017"/>
    <s v="oui"/>
    <x v="111"/>
    <s v="MS"/>
    <s v="Standard"/>
    <n v="0"/>
    <x v="15"/>
    <x v="55"/>
  </r>
  <r>
    <x v="1"/>
    <x v="4"/>
    <s v="CANTINE"/>
    <s v="DEVIGNY"/>
    <s v="Lyséa"/>
    <d v="2008-03-15T00:00:00"/>
    <s v="E3-CM1 Céline"/>
    <x v="0"/>
    <n v="0"/>
    <n v="0"/>
    <s v="sept."/>
    <n v="2017"/>
    <s v="non"/>
    <x v="20"/>
    <s v="CM1"/>
    <s v="Standard"/>
    <n v="0"/>
    <x v="15"/>
    <x v="55"/>
  </r>
  <r>
    <x v="1"/>
    <x v="4"/>
    <s v="CANTINE"/>
    <s v="DEVIGNY"/>
    <s v="Ryan"/>
    <d v="2009-09-22T00:00:00"/>
    <s v="E4-CE2-CM1 Pascal"/>
    <x v="0"/>
    <n v="0"/>
    <n v="0"/>
    <s v="sept."/>
    <n v="2017"/>
    <s v="non"/>
    <x v="74"/>
    <s v="CE2"/>
    <s v="Standard"/>
    <n v="0"/>
    <x v="15"/>
    <x v="55"/>
  </r>
  <r>
    <x v="1"/>
    <x v="4"/>
    <s v="CANTINE"/>
    <s v="DOZOUL"/>
    <s v="Nolan"/>
    <d v="2011-11-04T00:00:00"/>
    <s v="E6-CP Géraldine"/>
    <x v="0"/>
    <n v="0"/>
    <n v="0"/>
    <s v="sept."/>
    <n v="2017"/>
    <s v="oui"/>
    <x v="112"/>
    <s v="CP"/>
    <s v="Standard"/>
    <n v="0"/>
    <x v="15"/>
    <x v="55"/>
  </r>
  <r>
    <x v="1"/>
    <x v="4"/>
    <s v="CANTINE"/>
    <s v="DUBOIS LOUKIL"/>
    <s v="Liam"/>
    <d v="2011-06-08T00:00:00"/>
    <s v="E6-CP Géraldine"/>
    <x v="0"/>
    <n v="0"/>
    <n v="0"/>
    <s v="sept."/>
    <n v="2017"/>
    <s v="oui"/>
    <x v="23"/>
    <s v="CP"/>
    <s v="Standard"/>
    <n v="0"/>
    <x v="15"/>
    <x v="55"/>
  </r>
  <r>
    <x v="1"/>
    <x v="4"/>
    <s v="CANTINE"/>
    <s v="DUVAL"/>
    <s v="Matys"/>
    <d v="2012-01-24T00:00:00"/>
    <s v="M4-Michèle Lamourette"/>
    <x v="0"/>
    <n v="0"/>
    <n v="0"/>
    <s v="sept."/>
    <n v="2017"/>
    <s v="oui"/>
    <x v="25"/>
    <s v="GS"/>
    <s v="Standard"/>
    <n v="0"/>
    <x v="15"/>
    <x v="55"/>
  </r>
  <r>
    <x v="1"/>
    <x v="4"/>
    <s v="CANTINE"/>
    <s v="DUVAL MICHOUD"/>
    <s v="Jade"/>
    <d v="2012-08-05T00:00:00"/>
    <s v="M4-Michèle Lamourette"/>
    <x v="1"/>
    <n v="0"/>
    <n v="0"/>
    <s v="sept."/>
    <n v="2017"/>
    <s v="oui"/>
    <x v="26"/>
    <s v="GS"/>
    <s v="Standard"/>
    <n v="0"/>
    <x v="15"/>
    <x v="55"/>
  </r>
  <r>
    <x v="1"/>
    <x v="4"/>
    <s v="CANTINE"/>
    <s v="EDMOND"/>
    <s v="Lilou"/>
    <d v="2011-11-24T00:00:00"/>
    <s v="E5-CP-CE1 Valérie"/>
    <x v="0"/>
    <n v="0"/>
    <n v="0"/>
    <s v="sept."/>
    <n v="2017"/>
    <s v="oui"/>
    <x v="113"/>
    <s v="CP"/>
    <s v="Standard"/>
    <n v="0"/>
    <x v="15"/>
    <x v="55"/>
  </r>
  <r>
    <x v="1"/>
    <x v="4"/>
    <s v="CANTINE"/>
    <s v="EDMOND"/>
    <s v="Quentin"/>
    <d v="2007-01-10T00:00:00"/>
    <s v="E2-CM2 Béatrice"/>
    <x v="0"/>
    <n v="0"/>
    <n v="0"/>
    <s v="sept."/>
    <n v="2017"/>
    <s v="non"/>
    <x v="114"/>
    <s v="CM2"/>
    <s v="Standard"/>
    <n v="0"/>
    <x v="15"/>
    <x v="55"/>
  </r>
  <r>
    <x v="1"/>
    <x v="4"/>
    <s v="CANTINE"/>
    <s v="EL MRADMI"/>
    <s v="Marwane"/>
    <d v="2010-09-18T00:00:00"/>
    <s v="E5-CP-CE1 Valérie"/>
    <x v="0"/>
    <n v="0"/>
    <n v="0"/>
    <s v="sept."/>
    <n v="2017"/>
    <s v="non"/>
    <x v="27"/>
    <s v="CE1"/>
    <s v="Sans porc"/>
    <n v="0"/>
    <x v="15"/>
    <x v="55"/>
  </r>
  <r>
    <x v="1"/>
    <x v="4"/>
    <s v="CANTIN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0"/>
    <x v="15"/>
    <x v="55"/>
  </r>
  <r>
    <x v="1"/>
    <x v="4"/>
    <s v="CANTINE"/>
    <s v="FAVRE"/>
    <s v="Emma"/>
    <d v="2011-11-17T00:00:00"/>
    <s v="E5-CP-CE1 Valérie"/>
    <x v="0"/>
    <n v="0"/>
    <n v="0"/>
    <s v="sept."/>
    <n v="2017"/>
    <s v="oui"/>
    <x v="204"/>
    <s v="CP"/>
    <s v="Standard"/>
    <n v="0"/>
    <x v="15"/>
    <x v="55"/>
  </r>
  <r>
    <x v="1"/>
    <x v="4"/>
    <s v="CANTINE"/>
    <s v="FERACO"/>
    <s v="Elie"/>
    <d v="2009-06-27T00:00:00"/>
    <s v="E4-CE2-CM1 Pascal"/>
    <x v="0"/>
    <n v="0"/>
    <n v="0"/>
    <s v="sept."/>
    <n v="2017"/>
    <s v="non"/>
    <x v="115"/>
    <s v="CE2"/>
    <s v="Standard"/>
    <n v="0"/>
    <x v="15"/>
    <x v="55"/>
  </r>
  <r>
    <x v="1"/>
    <x v="4"/>
    <s v="CANTINE"/>
    <s v="FERACO"/>
    <s v="Sasha"/>
    <d v="2008-02-12T00:00:00"/>
    <s v="E3-CM1 Céline"/>
    <x v="0"/>
    <n v="0"/>
    <n v="0"/>
    <s v="sept."/>
    <n v="2017"/>
    <s v="non"/>
    <x v="116"/>
    <s v="CM1"/>
    <s v="Standard"/>
    <n v="0"/>
    <x v="15"/>
    <x v="55"/>
  </r>
  <r>
    <x v="1"/>
    <x v="4"/>
    <s v="CANTINE"/>
    <s v="FRANCESCHINI-SAINTON"/>
    <s v="Paul"/>
    <d v="2010-01-18T00:00:00"/>
    <s v="E1-CE1-CE2 Isabella"/>
    <x v="1"/>
    <n v="0"/>
    <n v="0"/>
    <s v="sept."/>
    <n v="2017"/>
    <s v="non"/>
    <x v="117"/>
    <s v="CE1"/>
    <s v="Standard"/>
    <n v="0"/>
    <x v="15"/>
    <x v="55"/>
  </r>
  <r>
    <x v="1"/>
    <x v="4"/>
    <s v="CANTINE"/>
    <s v="GAUTIER"/>
    <s v="Alessia"/>
    <d v="2011-08-15T00:00:00"/>
    <s v="E6-CP Géraldine"/>
    <x v="0"/>
    <n v="0"/>
    <n v="0"/>
    <s v="sept."/>
    <n v="2017"/>
    <s v="oui"/>
    <x v="119"/>
    <s v="CP"/>
    <s v="Standard"/>
    <n v="0"/>
    <x v="15"/>
    <x v="55"/>
  </r>
  <r>
    <x v="1"/>
    <x v="4"/>
    <s v="CANTINE"/>
    <s v="GENOIS"/>
    <s v="Pauline"/>
    <d v="2007-08-13T00:00:00"/>
    <s v="E2-CM2 Béatrice"/>
    <x v="0"/>
    <n v="0"/>
    <n v="0"/>
    <s v="sept."/>
    <n v="2017"/>
    <s v="non"/>
    <x v="120"/>
    <s v="CM2"/>
    <s v="Standard"/>
    <n v="0"/>
    <x v="15"/>
    <x v="55"/>
  </r>
  <r>
    <x v="1"/>
    <x v="4"/>
    <s v="CANTINE"/>
    <s v="GERUSZ"/>
    <s v="Tristan"/>
    <d v="2008-11-03T00:00:00"/>
    <s v="E3-CM1 Céline"/>
    <x v="0"/>
    <n v="0"/>
    <n v="0"/>
    <s v="sept."/>
    <n v="2017"/>
    <s v="non"/>
    <x v="121"/>
    <s v="CM1"/>
    <s v="Standard"/>
    <n v="0"/>
    <x v="15"/>
    <x v="55"/>
  </r>
  <r>
    <x v="1"/>
    <x v="4"/>
    <s v="CANTINE"/>
    <s v="GILLET"/>
    <s v="Naëly"/>
    <d v="2013-02-24T00:00:00"/>
    <s v="M2-Manon Chevigny"/>
    <x v="0"/>
    <n v="0"/>
    <n v="0"/>
    <s v="sept."/>
    <n v="2017"/>
    <s v="oui"/>
    <x v="122"/>
    <s v="MS"/>
    <s v="Standard"/>
    <n v="0"/>
    <x v="15"/>
    <x v="55"/>
  </r>
  <r>
    <x v="1"/>
    <x v="4"/>
    <s v="CANTINE"/>
    <s v="GRANDJEAN"/>
    <s v="Alice"/>
    <d v="2013-03-15T00:00:00"/>
    <s v="M2-Manon Chevigny"/>
    <x v="0"/>
    <n v="0"/>
    <n v="0"/>
    <s v="sept."/>
    <n v="2017"/>
    <s v="oui"/>
    <x v="123"/>
    <s v="MS"/>
    <s v="Standard"/>
    <n v="0"/>
    <x v="15"/>
    <x v="55"/>
  </r>
  <r>
    <x v="1"/>
    <x v="4"/>
    <s v="CANTINE"/>
    <s v="GRANDJEAN"/>
    <s v="Lucie"/>
    <d v="2011-01-02T00:00:00"/>
    <s v="E6-CP Géraldine"/>
    <x v="0"/>
    <n v="0"/>
    <n v="0"/>
    <s v="sept."/>
    <n v="2017"/>
    <s v="oui"/>
    <x v="124"/>
    <s v="CP"/>
    <s v="Standard"/>
    <n v="0"/>
    <x v="15"/>
    <x v="55"/>
  </r>
  <r>
    <x v="1"/>
    <x v="4"/>
    <s v="CANTINE"/>
    <s v="GRANJUX"/>
    <s v="Kenza"/>
    <d v="2010-12-09T00:00:00"/>
    <s v="E1-CE1-CE2 Isabella"/>
    <x v="0"/>
    <n v="0"/>
    <n v="0"/>
    <s v="sept."/>
    <n v="2017"/>
    <s v="non"/>
    <x v="125"/>
    <s v="CE1"/>
    <s v="Standard"/>
    <n v="0"/>
    <x v="15"/>
    <x v="55"/>
  </r>
  <r>
    <x v="1"/>
    <x v="4"/>
    <s v="CANTINE"/>
    <s v="GRANJUX"/>
    <s v="Timeo"/>
    <d v="2012-07-07T00:00:00"/>
    <s v="M1-Véronique Vuargnoz"/>
    <x v="0"/>
    <n v="0"/>
    <n v="0"/>
    <s v="sept."/>
    <n v="2017"/>
    <s v="oui"/>
    <x v="126"/>
    <s v="GS"/>
    <s v="Standard"/>
    <n v="0"/>
    <x v="15"/>
    <x v="55"/>
  </r>
  <r>
    <x v="1"/>
    <x v="4"/>
    <s v="CANTIN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0"/>
    <x v="15"/>
    <x v="55"/>
  </r>
  <r>
    <x v="1"/>
    <x v="4"/>
    <s v="CANTINE"/>
    <s v="HAMIMID"/>
    <s v="Soan"/>
    <d v="2009-10-22T00:00:00"/>
    <s v="E4-CE2-CM1 Pascal"/>
    <x v="0"/>
    <n v="0"/>
    <n v="0"/>
    <s v="sept."/>
    <n v="2017"/>
    <s v="non"/>
    <x v="127"/>
    <s v="CE2"/>
    <s v="Sans porc"/>
    <n v="0"/>
    <x v="15"/>
    <x v="55"/>
  </r>
  <r>
    <x v="1"/>
    <x v="4"/>
    <s v="CANTINE"/>
    <s v="HERMET"/>
    <s v="Baptiste"/>
    <d v="2010-12-25T00:00:00"/>
    <s v="E1-CE1-CE2 Isabella"/>
    <x v="0"/>
    <n v="0"/>
    <n v="0"/>
    <s v="sept."/>
    <n v="2017"/>
    <s v="non"/>
    <x v="128"/>
    <s v="CE1"/>
    <s v="Standard"/>
    <n v="0"/>
    <x v="15"/>
    <x v="55"/>
  </r>
  <r>
    <x v="1"/>
    <x v="4"/>
    <s v="CANTINE"/>
    <s v="HERMET"/>
    <s v="Laurianne"/>
    <d v="2013-08-07T00:00:00"/>
    <s v="M2-Manon Chevigny"/>
    <x v="0"/>
    <n v="0"/>
    <n v="0"/>
    <s v="sept."/>
    <n v="2017"/>
    <s v="oui"/>
    <x v="129"/>
    <s v="MS"/>
    <s v="Standard"/>
    <n v="0"/>
    <x v="15"/>
    <x v="55"/>
  </r>
  <r>
    <x v="1"/>
    <x v="4"/>
    <s v="CANTINE"/>
    <s v="IKOUBEL"/>
    <s v="Jeanne"/>
    <d v="2013-04-07T00:00:00"/>
    <s v="M2-Manon Chevigny"/>
    <x v="0"/>
    <n v="0"/>
    <n v="0"/>
    <s v="sept."/>
    <n v="2017"/>
    <s v="oui"/>
    <x v="78"/>
    <s v="MS"/>
    <s v="Standard"/>
    <n v="0"/>
    <x v="15"/>
    <x v="55"/>
  </r>
  <r>
    <x v="1"/>
    <x v="4"/>
    <s v="CANTINE"/>
    <s v="JACQUIN"/>
    <s v="Zoé"/>
    <d v="2012-09-09T00:00:00"/>
    <s v="M4-Michèle Lamourette"/>
    <x v="0"/>
    <n v="0"/>
    <n v="0"/>
    <s v="sept."/>
    <n v="2017"/>
    <s v="oui"/>
    <x v="205"/>
    <s v="GS"/>
    <s v="Standard"/>
    <n v="0"/>
    <x v="15"/>
    <x v="55"/>
  </r>
  <r>
    <x v="1"/>
    <x v="4"/>
    <s v="CANTINE"/>
    <s v="JAILLET"/>
    <s v="Manon"/>
    <d v="2011-05-18T00:00:00"/>
    <s v="E5-CP-CE1 Valérie"/>
    <x v="0"/>
    <n v="0"/>
    <n v="0"/>
    <s v="sept."/>
    <n v="2017"/>
    <s v="oui"/>
    <x v="206"/>
    <s v="CP"/>
    <s v="Standard"/>
    <n v="0"/>
    <x v="15"/>
    <x v="55"/>
  </r>
  <r>
    <x v="1"/>
    <x v="4"/>
    <s v="CANTINE"/>
    <s v="JELASSI"/>
    <s v="Sasha"/>
    <d v="2011-12-03T00:00:00"/>
    <s v="E6-CP Géraldine"/>
    <x v="0"/>
    <n v="0"/>
    <n v="0"/>
    <s v="sept."/>
    <n v="2017"/>
    <s v="oui"/>
    <x v="130"/>
    <s v="CP"/>
    <s v="Standard"/>
    <n v="0"/>
    <x v="15"/>
    <x v="55"/>
  </r>
  <r>
    <x v="1"/>
    <x v="4"/>
    <s v="CANTINE"/>
    <s v="KOSUMI"/>
    <s v="Audrina"/>
    <d v="2011-06-13T00:00:00"/>
    <s v="E6-CP Géraldine"/>
    <x v="1"/>
    <n v="0"/>
    <n v="0"/>
    <s v="sept."/>
    <n v="2017"/>
    <s v="oui"/>
    <x v="33"/>
    <s v="CP"/>
    <s v="Standard"/>
    <n v="0"/>
    <x v="15"/>
    <x v="55"/>
  </r>
  <r>
    <x v="1"/>
    <x v="4"/>
    <s v="CANTINE"/>
    <s v="LACROIX"/>
    <s v="Dylan"/>
    <d v="2010-05-10T00:00:00"/>
    <s v="E5-CP-CE1 Valérie"/>
    <x v="0"/>
    <n v="0"/>
    <n v="0"/>
    <s v="sept."/>
    <n v="2017"/>
    <s v="non"/>
    <x v="131"/>
    <s v="CE1"/>
    <s v="Standard"/>
    <n v="0"/>
    <x v="15"/>
    <x v="55"/>
  </r>
  <r>
    <x v="1"/>
    <x v="4"/>
    <s v="CANTINE"/>
    <s v="LAMERE"/>
    <s v="Thomas"/>
    <d v="2013-12-22T00:00:00"/>
    <s v="M3-Raphaële Ikoubel"/>
    <x v="0"/>
    <n v="0"/>
    <n v="0"/>
    <s v="sept."/>
    <n v="2017"/>
    <s v="oui"/>
    <x v="207"/>
    <s v="MS"/>
    <s v="Standard"/>
    <n v="0"/>
    <x v="15"/>
    <x v="55"/>
  </r>
  <r>
    <x v="1"/>
    <x v="4"/>
    <s v="CANTINE"/>
    <s v="LE BOURGEOIS"/>
    <s v="Oyan"/>
    <d v="2011-01-24T00:00:00"/>
    <s v="E6-CP Géraldine"/>
    <x v="0"/>
    <n v="0"/>
    <n v="0"/>
    <s v="sept."/>
    <n v="2017"/>
    <s v="oui"/>
    <x v="132"/>
    <s v="CP"/>
    <s v="Standard"/>
    <n v="0"/>
    <x v="15"/>
    <x v="55"/>
  </r>
  <r>
    <x v="1"/>
    <x v="4"/>
    <s v="CANTINE"/>
    <s v="LE REVEREND"/>
    <s v="Grégoire"/>
    <d v="2009-08-20T00:00:00"/>
    <s v="E1-CE1-CE2 Isabella"/>
    <x v="0"/>
    <n v="0"/>
    <n v="0"/>
    <s v="sept."/>
    <n v="2017"/>
    <s v="non"/>
    <x v="133"/>
    <s v="CE2"/>
    <s v="Standard"/>
    <n v="0"/>
    <x v="15"/>
    <x v="55"/>
  </r>
  <r>
    <x v="1"/>
    <x v="4"/>
    <s v="CANTINE"/>
    <s v="LE REVEREND"/>
    <s v="Hector"/>
    <d v="2011-09-14T00:00:00"/>
    <s v="E6-CP Géraldine"/>
    <x v="0"/>
    <n v="0"/>
    <n v="0"/>
    <s v="sept."/>
    <n v="2017"/>
    <s v="oui"/>
    <x v="134"/>
    <s v="CP"/>
    <s v="Standard"/>
    <n v="0"/>
    <x v="15"/>
    <x v="55"/>
  </r>
  <r>
    <x v="1"/>
    <x v="4"/>
    <s v="CANTINE"/>
    <s v="LEFRANCOIS"/>
    <s v="Soren"/>
    <d v="2009-07-20T00:00:00"/>
    <s v="E4-CE2-CM1 Pascal"/>
    <x v="0"/>
    <n v="0"/>
    <n v="0"/>
    <s v="sept."/>
    <n v="2017"/>
    <s v="non"/>
    <x v="135"/>
    <s v="CE2"/>
    <s v="Standard"/>
    <n v="0"/>
    <x v="15"/>
    <x v="55"/>
  </r>
  <r>
    <x v="1"/>
    <x v="4"/>
    <s v="CANTINE"/>
    <s v="LEMAITRE"/>
    <s v="Raphaël"/>
    <d v="2008-07-28T00:00:00"/>
    <s v="E3-CM1 Céline"/>
    <x v="0"/>
    <n v="0"/>
    <n v="0"/>
    <s v="sept."/>
    <n v="2017"/>
    <s v="non"/>
    <x v="208"/>
    <s v="CM1"/>
    <s v="Standard"/>
    <n v="0"/>
    <x v="15"/>
    <x v="55"/>
  </r>
  <r>
    <x v="1"/>
    <x v="4"/>
    <s v="CANTINE"/>
    <s v="LEONARDUZZI"/>
    <s v="Lina"/>
    <d v="2008-11-08T00:00:00"/>
    <s v="E3-CM1 Céline"/>
    <x v="0"/>
    <n v="0"/>
    <n v="0"/>
    <s v="sept."/>
    <n v="2017"/>
    <s v="non"/>
    <x v="136"/>
    <s v="CM1"/>
    <s v="Standard"/>
    <n v="0"/>
    <x v="15"/>
    <x v="55"/>
  </r>
  <r>
    <x v="1"/>
    <x v="4"/>
    <s v="CANTINE"/>
    <s v="LIAUDET"/>
    <s v="Chloé"/>
    <d v="2012-06-16T00:00:00"/>
    <s v="M4-Michèle Lamourette"/>
    <x v="0"/>
    <n v="0"/>
    <n v="0"/>
    <s v="sept."/>
    <n v="2017"/>
    <s v="oui"/>
    <x v="137"/>
    <s v="GS"/>
    <s v="Standard"/>
    <n v="0"/>
    <x v="15"/>
    <x v="55"/>
  </r>
  <r>
    <x v="1"/>
    <x v="4"/>
    <s v="CANTINE"/>
    <s v="LIAUDET"/>
    <s v="Elisa"/>
    <d v="2008-03-27T00:00:00"/>
    <s v="E3-CM1 Céline"/>
    <x v="0"/>
    <n v="0"/>
    <n v="0"/>
    <s v="sept."/>
    <n v="2017"/>
    <s v="non"/>
    <x v="138"/>
    <s v="CM1"/>
    <s v="Standard"/>
    <n v="0"/>
    <x v="15"/>
    <x v="55"/>
  </r>
  <r>
    <x v="1"/>
    <x v="4"/>
    <s v="CANTINE"/>
    <s v="MALAURIE"/>
    <s v="Antonin"/>
    <d v="2012-01-10T00:00:00"/>
    <s v="E6-CP Géraldine"/>
    <x v="0"/>
    <n v="0"/>
    <n v="0"/>
    <s v="sept."/>
    <n v="2017"/>
    <s v="oui"/>
    <x v="139"/>
    <s v="CP"/>
    <s v="Standard"/>
    <n v="0"/>
    <x v="15"/>
    <x v="55"/>
  </r>
  <r>
    <x v="1"/>
    <x v="4"/>
    <s v="CANTINE"/>
    <s v="MALPERTUIS"/>
    <s v="Maëva"/>
    <d v="2007-11-28T00:00:00"/>
    <s v="E2-CM2 Béatrice"/>
    <x v="0"/>
    <n v="0"/>
    <n v="0"/>
    <s v="sept."/>
    <n v="2017"/>
    <s v="non"/>
    <x v="209"/>
    <s v="CM2"/>
    <s v="Standard"/>
    <n v="0"/>
    <x v="15"/>
    <x v="55"/>
  </r>
  <r>
    <x v="1"/>
    <x v="4"/>
    <s v="CANTINE"/>
    <s v="MARTIN"/>
    <s v="Gautier"/>
    <d v="2008-01-19T00:00:00"/>
    <s v="E3-CM1 Céline"/>
    <x v="0"/>
    <n v="0"/>
    <n v="0"/>
    <s v="sept."/>
    <n v="2017"/>
    <s v="non"/>
    <x v="140"/>
    <s v="CM1"/>
    <s v="Standard"/>
    <n v="0"/>
    <x v="15"/>
    <x v="55"/>
  </r>
  <r>
    <x v="1"/>
    <x v="4"/>
    <s v="CANTINE"/>
    <s v="MONTES"/>
    <s v="Mattéo"/>
    <d v="2011-10-20T00:00:00"/>
    <s v="E5-CP-CE1 Valérie"/>
    <x v="0"/>
    <n v="0"/>
    <n v="0"/>
    <s v="sept."/>
    <n v="2017"/>
    <s v="oui"/>
    <x v="40"/>
    <s v="CP"/>
    <s v="Standard"/>
    <n v="0"/>
    <x v="15"/>
    <x v="55"/>
  </r>
  <r>
    <x v="1"/>
    <x v="4"/>
    <s v="CANTINE"/>
    <s v="MORIN"/>
    <s v="Anais"/>
    <d v="2010-02-15T00:00:00"/>
    <s v="E1-CE1-CE2 Isabella"/>
    <x v="0"/>
    <n v="0"/>
    <n v="0"/>
    <s v="sept."/>
    <n v="2017"/>
    <s v="non"/>
    <x v="141"/>
    <s v="CE1"/>
    <s v="Standard"/>
    <n v="0"/>
    <x v="15"/>
    <x v="55"/>
  </r>
  <r>
    <x v="1"/>
    <x v="4"/>
    <s v="CANTINE"/>
    <s v="MORINO"/>
    <s v="Kalie"/>
    <d v="2012-09-16T00:00:00"/>
    <s v="M4-Michèle Lamourette"/>
    <x v="0"/>
    <n v="0"/>
    <n v="0"/>
    <s v="sept."/>
    <n v="2017"/>
    <s v="oui"/>
    <x v="210"/>
    <s v="GS"/>
    <s v="Standard"/>
    <n v="0"/>
    <x v="15"/>
    <x v="55"/>
  </r>
  <r>
    <x v="1"/>
    <x v="4"/>
    <s v="CANTINE"/>
    <s v="MUFF"/>
    <s v="Elise"/>
    <d v="2012-01-20T00:00:00"/>
    <s v="M4-Michèle Lamourette"/>
    <x v="0"/>
    <n v="0"/>
    <n v="0"/>
    <s v="sept."/>
    <n v="2017"/>
    <s v="oui"/>
    <x v="142"/>
    <s v="GS"/>
    <s v="Standard"/>
    <n v="0"/>
    <x v="15"/>
    <x v="55"/>
  </r>
  <r>
    <x v="1"/>
    <x v="4"/>
    <s v="CANTINE"/>
    <s v="MUNSCH"/>
    <s v="Charlotte"/>
    <d v="2011-04-24T00:00:00"/>
    <s v="E5-CP-CE1 Valérie"/>
    <x v="0"/>
    <n v="0"/>
    <n v="0"/>
    <s v="sept."/>
    <n v="2017"/>
    <s v="oui"/>
    <x v="41"/>
    <s v="CP"/>
    <s v="Standard"/>
    <n v="0"/>
    <x v="15"/>
    <x v="55"/>
  </r>
  <r>
    <x v="1"/>
    <x v="4"/>
    <s v="CANTINE"/>
    <s v="OLIVERA"/>
    <s v="Hugo"/>
    <d v="2012-12-15T00:00:00"/>
    <s v="M4-Michèle Lamourette"/>
    <x v="0"/>
    <n v="0"/>
    <n v="0"/>
    <s v="sept."/>
    <n v="2017"/>
    <s v="oui"/>
    <x v="143"/>
    <s v="GS"/>
    <s v="Standard"/>
    <n v="0"/>
    <x v="15"/>
    <x v="55"/>
  </r>
  <r>
    <x v="1"/>
    <x v="4"/>
    <s v="CANTINE"/>
    <s v="PASTRELLO"/>
    <s v="Enzo"/>
    <d v="2011-07-27T00:00:00"/>
    <s v="E6-CP Géraldine"/>
    <x v="0"/>
    <n v="0"/>
    <n v="0"/>
    <s v="sept."/>
    <n v="2017"/>
    <s v="oui"/>
    <x v="144"/>
    <s v="CP"/>
    <s v="Standard"/>
    <n v="0"/>
    <x v="15"/>
    <x v="55"/>
  </r>
  <r>
    <x v="1"/>
    <x v="4"/>
    <s v="CANTINE"/>
    <s v="PASTRELLO"/>
    <s v="Téo"/>
    <d v="2007-01-21T00:00:00"/>
    <s v="E2-CM2 Béatrice"/>
    <x v="0"/>
    <n v="0"/>
    <n v="0"/>
    <s v="sept."/>
    <n v="2017"/>
    <s v="non"/>
    <x v="145"/>
    <s v="CM2"/>
    <s v="Standard"/>
    <n v="0"/>
    <x v="15"/>
    <x v="55"/>
  </r>
  <r>
    <x v="1"/>
    <x v="4"/>
    <s v="CANTINE"/>
    <s v="PAYEN"/>
    <s v="Romain"/>
    <d v="2013-02-25T00:00:00"/>
    <s v="M2-Manon Chevigny"/>
    <x v="0"/>
    <n v="0"/>
    <n v="0"/>
    <s v="sept."/>
    <n v="2017"/>
    <s v="oui"/>
    <x v="146"/>
    <s v="MS"/>
    <s v="Standard"/>
    <n v="0"/>
    <x v="15"/>
    <x v="55"/>
  </r>
  <r>
    <x v="1"/>
    <x v="4"/>
    <s v="CANTINE"/>
    <s v="PERCONTI"/>
    <s v="Lou"/>
    <d v="2007-05-10T00:00:00"/>
    <s v="E2-CM2 Béatrice"/>
    <x v="0"/>
    <n v="0"/>
    <n v="0"/>
    <s v="sept."/>
    <n v="2017"/>
    <s v="non"/>
    <x v="211"/>
    <s v="CM2"/>
    <s v="Standard"/>
    <n v="0"/>
    <x v="15"/>
    <x v="55"/>
  </r>
  <r>
    <x v="1"/>
    <x v="4"/>
    <s v="CANTINE"/>
    <s v="PERCONTI"/>
    <s v="Rosie"/>
    <d v="2011-08-21T00:00:00"/>
    <s v="E6-CP Géraldine"/>
    <x v="0"/>
    <n v="0"/>
    <n v="0"/>
    <s v="sept."/>
    <n v="2017"/>
    <s v="oui"/>
    <x v="212"/>
    <s v="CP"/>
    <s v="Standard"/>
    <n v="0"/>
    <x v="15"/>
    <x v="55"/>
  </r>
  <r>
    <x v="1"/>
    <x v="4"/>
    <s v="CANTIN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0"/>
    <x v="15"/>
    <x v="55"/>
  </r>
  <r>
    <x v="1"/>
    <x v="4"/>
    <s v="CANTINE"/>
    <s v="PETREL"/>
    <s v="Joé"/>
    <d v="2009-07-27T00:00:00"/>
    <s v="E4-CE2-CM1 Pascal"/>
    <x v="0"/>
    <n v="0"/>
    <n v="0"/>
    <s v="sept."/>
    <n v="2017"/>
    <s v="non"/>
    <x v="147"/>
    <s v="CE2"/>
    <s v="Standard"/>
    <n v="0"/>
    <x v="15"/>
    <x v="55"/>
  </r>
  <r>
    <x v="1"/>
    <x v="4"/>
    <s v="CANTINE"/>
    <s v="PETROCELLI"/>
    <s v="Loann"/>
    <d v="2012-03-14T00:00:00"/>
    <s v="M1-Véronique Vuargnoz"/>
    <x v="0"/>
    <n v="0"/>
    <n v="0"/>
    <s v="sept."/>
    <n v="2017"/>
    <s v="oui"/>
    <x v="148"/>
    <s v="GS"/>
    <s v="Standard"/>
    <n v="0"/>
    <x v="15"/>
    <x v="55"/>
  </r>
  <r>
    <x v="1"/>
    <x v="4"/>
    <s v="CANTINE"/>
    <s v="PITTET"/>
    <s v="Lilou"/>
    <d v="2007-05-17T00:00:00"/>
    <s v="E2-CM2 Béatrice"/>
    <x v="1"/>
    <n v="0"/>
    <n v="0"/>
    <s v="sept."/>
    <n v="2017"/>
    <s v="non"/>
    <x v="76"/>
    <s v="CM2"/>
    <s v="Standard"/>
    <n v="0"/>
    <x v="15"/>
    <x v="55"/>
  </r>
  <r>
    <x v="1"/>
    <x v="4"/>
    <s v="CANTINE"/>
    <s v="PITTET"/>
    <s v="Lizy"/>
    <d v="2011-02-07T00:00:00"/>
    <s v="E6-CP Géraldine"/>
    <x v="1"/>
    <n v="0"/>
    <n v="0"/>
    <s v="sept."/>
    <n v="2017"/>
    <s v="oui"/>
    <x v="83"/>
    <s v="CP"/>
    <s v="Standard"/>
    <n v="0"/>
    <x v="15"/>
    <x v="55"/>
  </r>
  <r>
    <x v="1"/>
    <x v="4"/>
    <s v="CANTINE"/>
    <s v="PORTO"/>
    <s v="Eloïse"/>
    <d v="2013-07-27T00:00:00"/>
    <s v="M3-Raphaële Ikoubel"/>
    <x v="0"/>
    <n v="0"/>
    <n v="0"/>
    <s v="sept."/>
    <n v="2017"/>
    <s v="oui"/>
    <x v="149"/>
    <s v="MS"/>
    <s v="Standard"/>
    <n v="0"/>
    <x v="15"/>
    <x v="55"/>
  </r>
  <r>
    <x v="1"/>
    <x v="4"/>
    <s v="CANTINE"/>
    <s v="PORTO"/>
    <s v="Maëlys"/>
    <d v="2010-02-28T00:00:00"/>
    <s v="E5-CP-CE1 Valérie"/>
    <x v="0"/>
    <n v="0"/>
    <n v="0"/>
    <s v="sept."/>
    <n v="2017"/>
    <s v="non"/>
    <x v="150"/>
    <s v="CE1"/>
    <s v="Standard"/>
    <n v="0"/>
    <x v="15"/>
    <x v="55"/>
  </r>
  <r>
    <x v="1"/>
    <x v="4"/>
    <s v="CANTINE"/>
    <s v="POULET"/>
    <s v="Jean"/>
    <d v="2010-06-05T00:00:00"/>
    <s v="E1-CE1-CE2 Isabella"/>
    <x v="0"/>
    <n v="0"/>
    <n v="0"/>
    <s v="sept."/>
    <n v="2017"/>
    <s v="non"/>
    <x v="213"/>
    <s v="CE1"/>
    <s v="Standard"/>
    <n v="0"/>
    <x v="15"/>
    <x v="55"/>
  </r>
  <r>
    <x v="1"/>
    <x v="4"/>
    <s v="CANTINE"/>
    <s v="POULET"/>
    <s v="Maël"/>
    <d v="2011-10-12T00:00:00"/>
    <s v="E6-CP Géraldine"/>
    <x v="0"/>
    <n v="0"/>
    <n v="0"/>
    <s v="sept."/>
    <n v="2017"/>
    <s v="oui"/>
    <x v="214"/>
    <s v="CP"/>
    <s v="Standard"/>
    <n v="0"/>
    <x v="15"/>
    <x v="55"/>
  </r>
  <r>
    <x v="1"/>
    <x v="4"/>
    <s v="CANTINE"/>
    <s v="QUIQUEREZ"/>
    <s v="Lise"/>
    <d v="2011-03-10T00:00:00"/>
    <s v="E5-CP-CE1 Valérie"/>
    <x v="0"/>
    <n v="0"/>
    <n v="0"/>
    <s v="sept."/>
    <n v="2017"/>
    <s v="oui"/>
    <x v="151"/>
    <s v="CP"/>
    <s v="Standard"/>
    <n v="0"/>
    <x v="15"/>
    <x v="55"/>
  </r>
  <r>
    <x v="1"/>
    <x v="4"/>
    <s v="CANTINE"/>
    <s v="RENARD"/>
    <s v="Agathe"/>
    <d v="2009-10-09T00:00:00"/>
    <s v="E4-CE2-CM1 Pascal"/>
    <x v="0"/>
    <n v="0"/>
    <n v="0"/>
    <s v="sept."/>
    <n v="2017"/>
    <s v="non"/>
    <x v="152"/>
    <s v="CE2"/>
    <s v="Standard"/>
    <n v="0"/>
    <x v="15"/>
    <x v="55"/>
  </r>
  <r>
    <x v="1"/>
    <x v="4"/>
    <s v="CANTINE"/>
    <s v="RIVAL"/>
    <s v="Hugo"/>
    <d v="2012-04-07T00:00:00"/>
    <s v="M1-Véronique Vuargnoz"/>
    <x v="1"/>
    <n v="0"/>
    <n v="0"/>
    <s v="sept."/>
    <n v="2017"/>
    <s v="oui"/>
    <x v="215"/>
    <s v="GS"/>
    <s v="Standard"/>
    <n v="0"/>
    <x v="15"/>
    <x v="55"/>
  </r>
  <r>
    <x v="1"/>
    <x v="4"/>
    <s v="CANTINE"/>
    <s v="ROUVIERE"/>
    <s v="Léa"/>
    <d v="2011-12-02T00:00:00"/>
    <s v="E5-CP-CE1 Valérie"/>
    <x v="1"/>
    <n v="0"/>
    <n v="0"/>
    <s v="sept."/>
    <n v="2017"/>
    <s v="oui"/>
    <x v="44"/>
    <s v="CP"/>
    <s v="Standard"/>
    <n v="0"/>
    <x v="15"/>
    <x v="55"/>
  </r>
  <r>
    <x v="1"/>
    <x v="4"/>
    <s v="CANTINE"/>
    <s v="ROUVIERE"/>
    <s v="Lilou"/>
    <d v="2009-10-09T00:00:00"/>
    <s v="E4-CE2-CM1 Pascal"/>
    <x v="1"/>
    <n v="0"/>
    <n v="0"/>
    <s v="sept."/>
    <n v="2017"/>
    <s v="non"/>
    <x v="45"/>
    <s v="CE2"/>
    <s v="Standard"/>
    <n v="0"/>
    <x v="15"/>
    <x v="55"/>
  </r>
  <r>
    <x v="1"/>
    <x v="4"/>
    <s v="CANTINE"/>
    <s v="SADANI"/>
    <s v="Ayoub"/>
    <d v="2011-08-13T00:00:00"/>
    <s v="E5-CP-CE1 Valérie"/>
    <x v="0"/>
    <n v="0"/>
    <n v="0"/>
    <s v="sept."/>
    <n v="2017"/>
    <s v="oui"/>
    <x v="153"/>
    <s v="CP"/>
    <s v="Sans viande"/>
    <n v="0"/>
    <x v="15"/>
    <x v="55"/>
  </r>
  <r>
    <x v="1"/>
    <x v="4"/>
    <s v="CANTINE"/>
    <s v="SADANI"/>
    <s v="Haïssa"/>
    <d v="2007-08-02T00:00:00"/>
    <s v="E2-CM2 Béatrice"/>
    <x v="0"/>
    <n v="0"/>
    <n v="0"/>
    <s v="sept."/>
    <n v="2017"/>
    <s v="non"/>
    <x v="154"/>
    <s v="CM2"/>
    <s v="Sans viande"/>
    <n v="0"/>
    <x v="15"/>
    <x v="55"/>
  </r>
  <r>
    <x v="1"/>
    <x v="4"/>
    <s v="CANTINE"/>
    <s v="SALVIGNOL"/>
    <s v="Léni"/>
    <d v="2008-01-02T00:00:00"/>
    <s v="E4-CE2-CM1 Pascal"/>
    <x v="0"/>
    <n v="0"/>
    <n v="0"/>
    <s v="sept."/>
    <n v="2017"/>
    <s v="non"/>
    <x v="155"/>
    <s v="CM1"/>
    <s v="Standard"/>
    <n v="0"/>
    <x v="15"/>
    <x v="55"/>
  </r>
  <r>
    <x v="1"/>
    <x v="4"/>
    <s v="CANTINE"/>
    <s v="SECK"/>
    <s v="Erwann"/>
    <d v="2011-10-27T00:00:00"/>
    <s v="E6-CP Géraldine"/>
    <x v="0"/>
    <n v="0"/>
    <n v="0"/>
    <s v="sept."/>
    <n v="2017"/>
    <s v="oui"/>
    <x v="46"/>
    <s v="CP"/>
    <s v="Sans porc"/>
    <n v="0"/>
    <x v="15"/>
    <x v="55"/>
  </r>
  <r>
    <x v="1"/>
    <x v="4"/>
    <s v="CANTINE"/>
    <s v="SECK"/>
    <s v="Norah"/>
    <d v="2007-09-04T00:00:00"/>
    <s v="E2-CM2 Béatrice"/>
    <x v="0"/>
    <n v="0"/>
    <n v="0"/>
    <s v="sept."/>
    <n v="2017"/>
    <s v="non"/>
    <x v="47"/>
    <s v="CM2"/>
    <s v="Sans porc"/>
    <n v="0"/>
    <x v="15"/>
    <x v="55"/>
  </r>
  <r>
    <x v="1"/>
    <x v="4"/>
    <s v="CANTINE"/>
    <s v="SMAJLI"/>
    <s v="Mélia"/>
    <d v="2012-05-24T00:00:00"/>
    <s v="M4-Michèle Lamourette"/>
    <x v="0"/>
    <n v="0"/>
    <n v="0"/>
    <s v="sept."/>
    <n v="2017"/>
    <s v="oui"/>
    <x v="156"/>
    <s v="GS"/>
    <s v="Standard"/>
    <n v="0"/>
    <x v="15"/>
    <x v="55"/>
  </r>
  <r>
    <x v="1"/>
    <x v="4"/>
    <s v="CANTINE"/>
    <s v="SONNIER"/>
    <s v="Lizéa"/>
    <d v="2010-10-07T00:00:00"/>
    <s v="E5-CP-CE1 Valérie"/>
    <x v="0"/>
    <n v="0"/>
    <n v="0"/>
    <s v="sept."/>
    <n v="2017"/>
    <s v="non"/>
    <x v="157"/>
    <s v="CE1"/>
    <s v="Standard"/>
    <n v="0"/>
    <x v="15"/>
    <x v="55"/>
  </r>
  <r>
    <x v="1"/>
    <x v="4"/>
    <s v="CANTINE"/>
    <s v="SONNIER"/>
    <s v="Loris"/>
    <d v="2007-10-02T00:00:00"/>
    <s v="E2-CM2 Béatrice"/>
    <x v="0"/>
    <n v="0"/>
    <n v="0"/>
    <s v="sept."/>
    <n v="2017"/>
    <s v="non"/>
    <x v="158"/>
    <s v="CM2"/>
    <s v="Standard"/>
    <n v="0"/>
    <x v="15"/>
    <x v="55"/>
  </r>
  <r>
    <x v="1"/>
    <x v="4"/>
    <s v="CANTINE"/>
    <s v="TAHA"/>
    <s v="Jade"/>
    <d v="2009-11-23T00:00:00"/>
    <s v="E1-CE1-CE2 Isabella"/>
    <x v="0"/>
    <n v="0"/>
    <n v="0"/>
    <s v="sept."/>
    <n v="2017"/>
    <s v="non"/>
    <x v="216"/>
    <s v="CE2"/>
    <s v="Standard"/>
    <n v="0"/>
    <x v="15"/>
    <x v="55"/>
  </r>
  <r>
    <x v="1"/>
    <x v="4"/>
    <s v="CANTINE"/>
    <s v="TEDETTI"/>
    <s v="Victor"/>
    <d v="2010-05-12T00:00:00"/>
    <s v="E5-CP-CE1 Valérie"/>
    <x v="0"/>
    <n v="0"/>
    <n v="0"/>
    <s v="sept."/>
    <n v="2017"/>
    <s v="non"/>
    <x v="159"/>
    <s v="CE1"/>
    <s v="Standard"/>
    <n v="0"/>
    <x v="15"/>
    <x v="55"/>
  </r>
  <r>
    <x v="1"/>
    <x v="4"/>
    <s v="CANTINE"/>
    <s v="TINANT"/>
    <s v="Lola"/>
    <d v="2012-04-30T00:00:00"/>
    <s v="M1-Véronique Vuargnoz"/>
    <x v="0"/>
    <n v="0"/>
    <n v="0"/>
    <s v="sept."/>
    <n v="2017"/>
    <s v="oui"/>
    <x v="160"/>
    <s v="GS"/>
    <s v="Standard"/>
    <n v="0"/>
    <x v="15"/>
    <x v="55"/>
  </r>
  <r>
    <x v="1"/>
    <x v="4"/>
    <s v="CANTINE"/>
    <s v="TINANT"/>
    <s v="Mathys"/>
    <d v="2008-06-13T00:00:00"/>
    <s v="E3-CM1 Céline"/>
    <x v="0"/>
    <n v="0"/>
    <n v="0"/>
    <s v="sept."/>
    <n v="2017"/>
    <s v="non"/>
    <x v="161"/>
    <s v="CM1"/>
    <s v="Standard"/>
    <n v="0"/>
    <x v="15"/>
    <x v="55"/>
  </r>
  <r>
    <x v="1"/>
    <x v="4"/>
    <s v="CANTINE"/>
    <s v="TISSERAND"/>
    <s v="Sacha"/>
    <d v="2010-06-15T00:00:00"/>
    <s v="E1-CE1-CE2 Isabella"/>
    <x v="0"/>
    <n v="0"/>
    <n v="0"/>
    <s v="sept."/>
    <n v="2017"/>
    <s v="non"/>
    <x v="162"/>
    <s v="CE1"/>
    <s v="Standard"/>
    <n v="0"/>
    <x v="15"/>
    <x v="55"/>
  </r>
  <r>
    <x v="1"/>
    <x v="4"/>
    <s v="CANTINE"/>
    <s v="TOCQUEVILLE COLIN"/>
    <s v="Tyméo"/>
    <d v="2013-05-30T00:00:00"/>
    <s v="M3-Raphaële Ikoubel"/>
    <x v="0"/>
    <n v="0"/>
    <n v="0"/>
    <s v="sept."/>
    <n v="2017"/>
    <s v="oui"/>
    <x v="163"/>
    <s v="MS"/>
    <s v="Standard"/>
    <n v="0"/>
    <x v="15"/>
    <x v="55"/>
  </r>
  <r>
    <x v="1"/>
    <x v="4"/>
    <s v="CANTINE"/>
    <s v="TRICOLI"/>
    <s v="Clément"/>
    <d v="2010-07-26T00:00:00"/>
    <s v="E1-CE1-CE2 Isabella"/>
    <x v="0"/>
    <n v="0"/>
    <n v="0"/>
    <s v="sept."/>
    <n v="2017"/>
    <s v="non"/>
    <x v="164"/>
    <s v="CE1"/>
    <s v="Standard"/>
    <n v="0"/>
    <x v="15"/>
    <x v="55"/>
  </r>
  <r>
    <x v="1"/>
    <x v="4"/>
    <s v="CANTINE"/>
    <s v="URBINO"/>
    <s v="Enzo"/>
    <d v="2008-09-03T00:00:00"/>
    <s v="E3-CM1 Céline"/>
    <x v="0"/>
    <n v="0"/>
    <n v="0"/>
    <s v="sept."/>
    <n v="2017"/>
    <s v="non"/>
    <x v="217"/>
    <s v="CM1"/>
    <s v="Standard"/>
    <n v="0"/>
    <x v="15"/>
    <x v="55"/>
  </r>
  <r>
    <x v="1"/>
    <x v="4"/>
    <s v="CANTINE"/>
    <s v="VALDING"/>
    <s v="Hugo"/>
    <d v="2013-07-27T00:00:00"/>
    <s v="M2-Manon Chevigny"/>
    <x v="0"/>
    <n v="0"/>
    <n v="0"/>
    <s v="sept."/>
    <n v="2017"/>
    <s v="oui"/>
    <x v="165"/>
    <s v="MS"/>
    <s v="Standard"/>
    <n v="0"/>
    <x v="15"/>
    <x v="55"/>
  </r>
  <r>
    <x v="1"/>
    <x v="4"/>
    <s v="CANTINE"/>
    <s v="VIRETON"/>
    <s v="Diego"/>
    <d v="2008-10-26T00:00:00"/>
    <s v="E3-CM1 Céline"/>
    <x v="0"/>
    <n v="0"/>
    <n v="0"/>
    <s v="sept."/>
    <n v="2017"/>
    <s v="non"/>
    <x v="52"/>
    <s v="CM1"/>
    <s v="Standard"/>
    <n v="0"/>
    <x v="15"/>
    <x v="55"/>
  </r>
  <r>
    <x v="1"/>
    <x v="4"/>
    <s v="CANTINE"/>
    <s v="VIRETON"/>
    <s v="Nilla"/>
    <d v="2013-09-22T00:00:00"/>
    <s v="M3-Raphaële Ikoubel"/>
    <x v="0"/>
    <n v="0"/>
    <n v="0"/>
    <s v="sept."/>
    <n v="2017"/>
    <s v="oui"/>
    <x v="53"/>
    <s v="MS"/>
    <s v="Standard"/>
    <n v="0"/>
    <x v="15"/>
    <x v="55"/>
  </r>
  <r>
    <x v="1"/>
    <x v="4"/>
    <s v="CANTINE"/>
    <s v="VULLIET"/>
    <s v="Tiphaine"/>
    <d v="2013-11-25T00:00:00"/>
    <s v="M2-Manon Chevigny"/>
    <x v="0"/>
    <n v="0"/>
    <n v="0"/>
    <s v="sept."/>
    <n v="2017"/>
    <s v="oui"/>
    <x v="168"/>
    <s v="MS"/>
    <s v="Standard"/>
    <n v="0"/>
    <x v="15"/>
    <x v="55"/>
  </r>
  <r>
    <x v="1"/>
    <x v="4"/>
    <s v="CANTINE"/>
    <s v="YAKER"/>
    <s v="Maksen"/>
    <d v="2007-08-30T00:00:00"/>
    <s v="E2-CM2 Béatrice"/>
    <x v="0"/>
    <n v="0"/>
    <n v="0"/>
    <s v="sept."/>
    <n v="2017"/>
    <s v="non"/>
    <x v="56"/>
    <s v="CM2"/>
    <s v="Sans porc"/>
    <n v="0"/>
    <x v="15"/>
    <x v="55"/>
  </r>
  <r>
    <x v="1"/>
    <x v="4"/>
    <s v="CANTINE"/>
    <s v="YAKER"/>
    <s v="Nora"/>
    <d v="2009-08-15T00:00:00"/>
    <s v="E1-CE1-CE2 Isabella"/>
    <x v="0"/>
    <n v="0"/>
    <n v="0"/>
    <s v="sept."/>
    <n v="2017"/>
    <s v="non"/>
    <x v="57"/>
    <s v="CE2"/>
    <s v="Sans porc"/>
    <n v="0"/>
    <x v="15"/>
    <x v="55"/>
  </r>
  <r>
    <x v="1"/>
    <x v="4"/>
    <s v="CANTINE"/>
    <s v="CAISSO-RUIZ"/>
    <s v="Estéban"/>
    <d v="2007-05-20T00:00:00"/>
    <s v="E2-CM2 Béatrice"/>
    <x v="0"/>
    <n v="0"/>
    <n v="0"/>
    <s v="sept."/>
    <n v="2017"/>
    <s v="non"/>
    <x v="101"/>
    <s v="CM2"/>
    <s v="Standard"/>
    <n v="0"/>
    <x v="15"/>
    <x v="55"/>
  </r>
  <r>
    <x v="1"/>
    <x v="4"/>
    <s v="CANTINE"/>
    <s v="DESIR"/>
    <s v="Auguste"/>
    <d v="2014-02-25T00:00:00"/>
    <s v="M1-Véronique Vuargnoz"/>
    <x v="0"/>
    <n v="0"/>
    <n v="0"/>
    <s v="sept."/>
    <n v="2017"/>
    <s v="oui"/>
    <x v="58"/>
    <s v="PS"/>
    <s v="Standard"/>
    <n v="0"/>
    <x v="15"/>
    <x v="55"/>
  </r>
  <r>
    <x v="1"/>
    <x v="4"/>
    <s v="CANTINE"/>
    <s v="DUVAL"/>
    <s v="Enora"/>
    <d v="2014-09-16T00:00:00"/>
    <s v="M3-Raphaële Ikoubel"/>
    <x v="0"/>
    <n v="0"/>
    <n v="0"/>
    <s v="sept."/>
    <n v="2017"/>
    <s v="oui"/>
    <x v="59"/>
    <s v="PS"/>
    <s v="Standard"/>
    <n v="0"/>
    <x v="15"/>
    <x v="55"/>
  </r>
  <r>
    <x v="1"/>
    <x v="4"/>
    <s v="CANTINE"/>
    <s v="SECK"/>
    <s v="Ismaël"/>
    <d v="2014-01-11T00:00:00"/>
    <s v="M3-Raphaële Ikoubel"/>
    <x v="0"/>
    <n v="0"/>
    <n v="0"/>
    <s v="sept."/>
    <n v="2017"/>
    <s v="oui"/>
    <x v="61"/>
    <s v="PS"/>
    <s v="Sans porc"/>
    <n v="0"/>
    <x v="15"/>
    <x v="55"/>
  </r>
  <r>
    <x v="1"/>
    <x v="4"/>
    <s v="CANTINE"/>
    <s v="RABU SOMERS"/>
    <s v="Antonin"/>
    <d v="2014-03-03T00:00:00"/>
    <s v="M3-Raphaële Ikoubel"/>
    <x v="1"/>
    <n v="0"/>
    <n v="0"/>
    <s v="sept."/>
    <n v="2017"/>
    <s v="oui"/>
    <x v="63"/>
    <s v="PS"/>
    <s v="Standard"/>
    <n v="0"/>
    <x v="15"/>
    <x v="55"/>
  </r>
  <r>
    <x v="1"/>
    <x v="4"/>
    <s v="CANTINE"/>
    <s v="TERRENI"/>
    <s v="Flavia"/>
    <d v="2008-01-27T00:00:00"/>
    <s v="E3-CM1 Céline"/>
    <x v="0"/>
    <n v="0"/>
    <n v="0"/>
    <s v="sept."/>
    <n v="2017"/>
    <s v="non"/>
    <x v="64"/>
    <s v="CM1"/>
    <s v="Standard"/>
    <n v="0"/>
    <x v="15"/>
    <x v="55"/>
  </r>
  <r>
    <x v="1"/>
    <x v="4"/>
    <s v="CANTINE"/>
    <s v="LEHMANN"/>
    <s v="Liv"/>
    <d v="2013-08-03T00:00:00"/>
    <s v="M2-Manon Chevigny"/>
    <x v="0"/>
    <n v="0"/>
    <n v="0"/>
    <s v="sept."/>
    <n v="2017"/>
    <s v="oui"/>
    <x v="65"/>
    <s v="MS"/>
    <s v="Standard"/>
    <n v="0"/>
    <x v="15"/>
    <x v="55"/>
  </r>
  <r>
    <x v="1"/>
    <x v="4"/>
    <s v="CANTINE"/>
    <s v="LEHMANN"/>
    <s v="Abel"/>
    <d v="2010-04-02T00:00:00"/>
    <s v="E1-CE1-CE2 Isabella"/>
    <x v="0"/>
    <n v="0"/>
    <n v="0"/>
    <s v="sept."/>
    <n v="2017"/>
    <s v="non"/>
    <x v="66"/>
    <s v="CE1"/>
    <s v="Standard"/>
    <n v="0"/>
    <x v="15"/>
    <x v="55"/>
  </r>
  <r>
    <x v="1"/>
    <x v="4"/>
    <s v="CANTIN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0"/>
    <x v="15"/>
    <x v="55"/>
  </r>
  <r>
    <x v="1"/>
    <x v="4"/>
    <s v="CANTINE"/>
    <s v="AUDEMA"/>
    <s v="Ambroise"/>
    <d v="2014-03-08T00:00:00"/>
    <s v="M4-Michèle Lamourette"/>
    <x v="0"/>
    <n v="0"/>
    <n v="0"/>
    <s v="sept."/>
    <n v="2017"/>
    <s v="oui"/>
    <x v="169"/>
    <s v="PS"/>
    <s v="Standard"/>
    <n v="0"/>
    <x v="15"/>
    <x v="55"/>
  </r>
  <r>
    <x v="1"/>
    <x v="4"/>
    <s v="CANTINE"/>
    <s v="BAGLIN LEON"/>
    <s v="Léo"/>
    <d v="2014-02-01T00:00:00"/>
    <s v="M1-Véronique Vuargnoz"/>
    <x v="0"/>
    <n v="0"/>
    <n v="0"/>
    <s v="sept."/>
    <n v="2017"/>
    <s v="oui"/>
    <x v="170"/>
    <s v="PS"/>
    <s v="Standard"/>
    <n v="0"/>
    <x v="15"/>
    <x v="55"/>
  </r>
  <r>
    <x v="1"/>
    <x v="4"/>
    <s v="CANTINE"/>
    <s v="GREAU"/>
    <s v="Gauthier"/>
    <d v="2013-08-01T00:00:00"/>
    <s v="M2-Manon Chevigny"/>
    <x v="0"/>
    <n v="0"/>
    <n v="0"/>
    <s v="sept."/>
    <n v="2017"/>
    <s v="oui"/>
    <x v="172"/>
    <s v="MS"/>
    <s v="Standard"/>
    <n v="0"/>
    <x v="15"/>
    <x v="55"/>
  </r>
  <r>
    <x v="1"/>
    <x v="4"/>
    <s v="CANTINE"/>
    <s v="LAZARETH"/>
    <s v="Hugo"/>
    <d v="2010-11-08T00:00:00"/>
    <s v="E1-CE1-CE2 Isabella"/>
    <x v="0"/>
    <n v="0"/>
    <n v="0"/>
    <s v="sept."/>
    <n v="2017"/>
    <s v="non"/>
    <x v="173"/>
    <s v="CE1"/>
    <s v="Standard"/>
    <n v="0"/>
    <x v="15"/>
    <x v="55"/>
  </r>
  <r>
    <x v="1"/>
    <x v="4"/>
    <s v="CANTINE"/>
    <s v="LAZARETH"/>
    <s v="Jules"/>
    <d v="2013-09-07T00:00:00"/>
    <s v="M3-Raphaële Ikoubel"/>
    <x v="0"/>
    <n v="0"/>
    <n v="0"/>
    <s v="sept."/>
    <n v="2017"/>
    <s v="oui"/>
    <x v="174"/>
    <s v="MS"/>
    <s v="Standard"/>
    <n v="0"/>
    <x v="15"/>
    <x v="55"/>
  </r>
  <r>
    <x v="1"/>
    <x v="4"/>
    <s v="CANTINE"/>
    <s v="MALLET"/>
    <s v="Ethan"/>
    <d v="2008-09-22T00:00:00"/>
    <s v="E3-CM1 Céline"/>
    <x v="0"/>
    <n v="0"/>
    <n v="0"/>
    <s v="sept."/>
    <n v="2017"/>
    <s v="non"/>
    <x v="175"/>
    <s v="CM1"/>
    <s v="Standard"/>
    <n v="0"/>
    <x v="15"/>
    <x v="55"/>
  </r>
  <r>
    <x v="1"/>
    <x v="4"/>
    <s v="CANTINE"/>
    <s v="MALLET"/>
    <s v="Chloé"/>
    <d v="2012-01-10T00:00:00"/>
    <s v="M1-Véronique Vuargnoz"/>
    <x v="0"/>
    <n v="0"/>
    <n v="0"/>
    <s v="sept."/>
    <n v="2017"/>
    <s v="oui"/>
    <x v="176"/>
    <s v="GS"/>
    <s v="Standard"/>
    <n v="0"/>
    <x v="15"/>
    <x v="55"/>
  </r>
  <r>
    <x v="1"/>
    <x v="4"/>
    <s v="CANTINE"/>
    <s v="MALLET"/>
    <s v="Léa"/>
    <d v="2010-03-28T00:00:00"/>
    <s v="E1-CE1-CE2 Isabella"/>
    <x v="0"/>
    <n v="0"/>
    <n v="0"/>
    <s v="sept."/>
    <n v="2017"/>
    <s v="non"/>
    <x v="177"/>
    <s v="CE1"/>
    <s v="Standard"/>
    <n v="0"/>
    <x v="15"/>
    <x v="55"/>
  </r>
  <r>
    <x v="1"/>
    <x v="4"/>
    <s v="CANTINE"/>
    <s v="PERROTEAU"/>
    <s v="Séléna"/>
    <d v="2012-02-12T00:00:00"/>
    <s v="M1-Véronique Vuargnoz"/>
    <x v="0"/>
    <n v="0"/>
    <n v="0"/>
    <s v="sept."/>
    <n v="2017"/>
    <s v="oui"/>
    <x v="178"/>
    <s v="GS"/>
    <s v="Standard"/>
    <n v="0"/>
    <x v="15"/>
    <x v="55"/>
  </r>
  <r>
    <x v="1"/>
    <x v="4"/>
    <s v="CANTINE"/>
    <s v="PERROTEAU"/>
    <s v="Maëlia"/>
    <d v="2009-08-13T00:00:00"/>
    <s v="E4-CE2-CM1 Pascal"/>
    <x v="0"/>
    <n v="0"/>
    <n v="0"/>
    <s v="sept."/>
    <n v="2017"/>
    <s v="non"/>
    <x v="179"/>
    <s v="CE2"/>
    <s v="Standard"/>
    <n v="0"/>
    <x v="15"/>
    <x v="55"/>
  </r>
  <r>
    <x v="1"/>
    <x v="4"/>
    <s v="CANTINE"/>
    <s v="MACALOU"/>
    <s v="Ndeye Ngone"/>
    <d v="2014-11-18T00:00:00"/>
    <s v="M3-Raphaële Ikoubel"/>
    <x v="0"/>
    <n v="0"/>
    <n v="0"/>
    <s v="sept."/>
    <n v="2017"/>
    <s v="oui"/>
    <x v="180"/>
    <s v="PS"/>
    <s v="Sans porc"/>
    <n v="0"/>
    <x v="15"/>
    <x v="55"/>
  </r>
  <r>
    <x v="1"/>
    <x v="4"/>
    <s v="CANTINE"/>
    <s v="BOCHATON"/>
    <s v="Jean"/>
    <d v="2014-08-15T00:00:00"/>
    <s v="M4-Michèle Lamourette"/>
    <x v="0"/>
    <n v="0"/>
    <n v="0"/>
    <s v="sept."/>
    <n v="2017"/>
    <s v="oui"/>
    <x v="181"/>
    <s v="PS"/>
    <s v="Standard"/>
    <n v="0"/>
    <x v="15"/>
    <x v="55"/>
  </r>
  <r>
    <x v="1"/>
    <x v="4"/>
    <s v="CANTINE"/>
    <s v="BLANC"/>
    <s v="Dimitry"/>
    <d v="2014-01-03T00:00:00"/>
    <s v="M1-Véronique Vuargnoz"/>
    <x v="0"/>
    <n v="0"/>
    <n v="0"/>
    <s v="sept."/>
    <n v="2017"/>
    <s v="oui"/>
    <x v="182"/>
    <s v="PS"/>
    <s v="Standard"/>
    <n v="0"/>
    <x v="15"/>
    <x v="55"/>
  </r>
  <r>
    <x v="1"/>
    <x v="4"/>
    <s v="CANTINE"/>
    <s v="MUFF"/>
    <s v="Mathilde"/>
    <d v="2014-01-18T00:00:00"/>
    <s v="M2-Manon Chevigny"/>
    <x v="0"/>
    <n v="0"/>
    <n v="0"/>
    <s v="sept."/>
    <n v="2017"/>
    <s v="oui"/>
    <x v="183"/>
    <s v="PS"/>
    <s v="Standard"/>
    <n v="0"/>
    <x v="15"/>
    <x v="55"/>
  </r>
  <r>
    <x v="1"/>
    <x v="4"/>
    <s v="CANTINE"/>
    <s v="DE CLERCQ"/>
    <s v="GIULIA"/>
    <d v="2014-02-03T00:00:00"/>
    <s v="M1-Véronique Vuargnoz"/>
    <x v="1"/>
    <n v="0"/>
    <n v="0"/>
    <s v="sept."/>
    <n v="2017"/>
    <s v="oui"/>
    <x v="184"/>
    <s v="PS"/>
    <s v="Standard"/>
    <n v="0"/>
    <x v="15"/>
    <x v="55"/>
  </r>
  <r>
    <x v="1"/>
    <x v="4"/>
    <s v="CANTINE"/>
    <s v="DESPRES"/>
    <s v="Nina"/>
    <d v="2011-04-21T00:00:00"/>
    <s v="E6-CP Géraldine"/>
    <x v="0"/>
    <n v="0"/>
    <n v="0"/>
    <s v="sept."/>
    <n v="2017"/>
    <s v="oui"/>
    <x v="185"/>
    <s v="CP"/>
    <s v="Standard"/>
    <n v="0"/>
    <x v="15"/>
    <x v="55"/>
  </r>
  <r>
    <x v="1"/>
    <x v="4"/>
    <s v="CANTINE"/>
    <s v="DESPRES"/>
    <s v="Oscar"/>
    <d v="2013-08-16T00:00:00"/>
    <s v="M3-Raphaële Ikoubel"/>
    <x v="0"/>
    <n v="0"/>
    <n v="0"/>
    <s v="sept."/>
    <n v="2017"/>
    <s v="oui"/>
    <x v="186"/>
    <s v="MS"/>
    <s v="Standard"/>
    <n v="0"/>
    <x v="15"/>
    <x v="55"/>
  </r>
  <r>
    <x v="1"/>
    <x v="4"/>
    <s v="CANTINE"/>
    <s v="DUDOIT"/>
    <s v="Antoine"/>
    <d v="2007-01-28T00:00:00"/>
    <s v="E2-CM2 Béatrice"/>
    <x v="0"/>
    <n v="0"/>
    <n v="0"/>
    <s v="sept."/>
    <n v="2017"/>
    <s v="non"/>
    <x v="187"/>
    <s v="CM2"/>
    <s v="Standard"/>
    <n v="0"/>
    <x v="15"/>
    <x v="55"/>
  </r>
  <r>
    <x v="1"/>
    <x v="4"/>
    <s v="CANTIN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0"/>
    <x v="15"/>
    <x v="55"/>
  </r>
  <r>
    <x v="1"/>
    <x v="4"/>
    <s v="CANTINE"/>
    <s v="DE CORDIER"/>
    <s v="Léa"/>
    <d v="2013-05-28T00:00:00"/>
    <s v="M3-Raphaële Ikoubel"/>
    <x v="0"/>
    <n v="0"/>
    <n v="0"/>
    <s v="sept."/>
    <n v="2017"/>
    <s v="oui"/>
    <x v="69"/>
    <s v="MS"/>
    <s v="Standard"/>
    <n v="0"/>
    <x v="15"/>
    <x v="55"/>
  </r>
  <r>
    <x v="1"/>
    <x v="4"/>
    <s v="CANTINE"/>
    <s v="DE CORDIER"/>
    <s v="Kylian"/>
    <d v="2009-08-14T00:00:00"/>
    <s v="E4-CE2-CM1 Pascal"/>
    <x v="0"/>
    <n v="0"/>
    <n v="0"/>
    <s v="sept."/>
    <n v="2017"/>
    <s v="non"/>
    <x v="70"/>
    <s v="CE2"/>
    <s v="Standard"/>
    <n v="0"/>
    <x v="15"/>
    <x v="55"/>
  </r>
  <r>
    <x v="1"/>
    <x v="4"/>
    <s v="CANTINE"/>
    <s v="PAYEN"/>
    <s v="Clément"/>
    <d v="2014-09-26T00:00:00"/>
    <s v="M1-Véronique Vuargnoz"/>
    <x v="0"/>
    <n v="0"/>
    <n v="0"/>
    <s v="sept."/>
    <n v="2017"/>
    <s v="oui"/>
    <x v="188"/>
    <s v="PS"/>
    <s v="Standard"/>
    <n v="0"/>
    <x v="15"/>
    <x v="55"/>
  </r>
  <r>
    <x v="1"/>
    <x v="4"/>
    <s v="CANTINE"/>
    <s v="VUILLET"/>
    <s v="Louise"/>
    <d v="2017-10-08T00:00:00"/>
    <s v="M1-Véronique Vuargnoz"/>
    <x v="0"/>
    <n v="0"/>
    <n v="0"/>
    <s v="sept."/>
    <n v="2017"/>
    <s v="oui"/>
    <x v="189"/>
    <s v="PS"/>
    <s v="Standard"/>
    <n v="0"/>
    <x v="15"/>
    <x v="55"/>
  </r>
  <r>
    <x v="1"/>
    <x v="4"/>
    <s v="CANTINE"/>
    <s v="GUILLOTEAU"/>
    <s v="Mila"/>
    <d v="2010-10-21T00:00:00"/>
    <s v="E1-CE1-CE2 Isabella"/>
    <x v="0"/>
    <n v="0"/>
    <n v="0"/>
    <s v="sept."/>
    <n v="2017"/>
    <s v="non"/>
    <x v="218"/>
    <s v="CE1"/>
    <s v="Standard"/>
    <n v="0"/>
    <x v="15"/>
    <x v="55"/>
  </r>
  <r>
    <x v="1"/>
    <x v="4"/>
    <s v="CANTINE"/>
    <s v="GUILLOTEAU"/>
    <s v="Justine"/>
    <d v="2009-07-16T00:00:00"/>
    <s v="E4-CE2-CM1 Pascal"/>
    <x v="0"/>
    <n v="0"/>
    <n v="0"/>
    <s v="sept."/>
    <n v="2017"/>
    <s v="non"/>
    <x v="219"/>
    <s v="CE2"/>
    <s v="Standard"/>
    <n v="0"/>
    <x v="15"/>
    <x v="55"/>
  </r>
  <r>
    <x v="1"/>
    <x v="4"/>
    <s v="CANTINE"/>
    <s v="LE REVEREND"/>
    <s v="Raphaël"/>
    <d v="2014-09-05T00:00:00"/>
    <s v="M2-Manon Chevigny"/>
    <x v="0"/>
    <n v="0"/>
    <n v="0"/>
    <s v="sept."/>
    <n v="2017"/>
    <s v="oui"/>
    <x v="190"/>
    <s v="PS"/>
    <s v="Standard"/>
    <n v="0"/>
    <x v="15"/>
    <x v="55"/>
  </r>
  <r>
    <x v="1"/>
    <x v="4"/>
    <s v="CANTINE"/>
    <s v="RIVAL"/>
    <s v="Emma"/>
    <d v="2014-08-04T00:00:00"/>
    <s v="M4-Michèle Lamourette"/>
    <x v="1"/>
    <n v="0"/>
    <n v="0"/>
    <s v="sept."/>
    <n v="2017"/>
    <s v="oui"/>
    <x v="220"/>
    <s v="PS"/>
    <s v="Standard"/>
    <n v="0"/>
    <x v="15"/>
    <x v="55"/>
  </r>
  <r>
    <x v="1"/>
    <x v="4"/>
    <s v="CANTINE"/>
    <s v="MIRANDA KIEFFER"/>
    <s v="Enzo"/>
    <d v="2014-07-04T00:00:00"/>
    <s v="M4-Michèle Lamourette"/>
    <x v="0"/>
    <n v="0"/>
    <n v="0"/>
    <s v="sept."/>
    <n v="2017"/>
    <s v="oui"/>
    <x v="191"/>
    <s v="PS"/>
    <s v="Standard"/>
    <n v="0"/>
    <x v="15"/>
    <x v="55"/>
  </r>
  <r>
    <x v="1"/>
    <x v="4"/>
    <s v="CANTINE"/>
    <s v="TEDETTI"/>
    <s v="Charly"/>
    <d v="2014-09-20T00:00:00"/>
    <s v="M4-Michèle Lamourette"/>
    <x v="0"/>
    <n v="0"/>
    <n v="0"/>
    <s v="sept."/>
    <n v="2017"/>
    <s v="oui"/>
    <x v="192"/>
    <s v="PS"/>
    <s v="Standard"/>
    <n v="0"/>
    <x v="15"/>
    <x v="55"/>
  </r>
  <r>
    <x v="1"/>
    <x v="4"/>
    <s v="CANTINE"/>
    <s v="BENED"/>
    <s v="Chloé"/>
    <d v="2014-08-14T00:00:00"/>
    <s v="M2-Manon Chevigny"/>
    <x v="0"/>
    <n v="0"/>
    <n v="0"/>
    <s v="sept."/>
    <n v="2017"/>
    <s v="oui"/>
    <x v="193"/>
    <s v="PS"/>
    <s v="Standard"/>
    <n v="0"/>
    <x v="15"/>
    <x v="55"/>
  </r>
  <r>
    <x v="1"/>
    <x v="4"/>
    <s v="CANTINE"/>
    <s v="MARCOS"/>
    <s v="Lola"/>
    <d v="2013-12-06T00:00:00"/>
    <s v="M3-Raphaële Ikoubel"/>
    <x v="0"/>
    <n v="0"/>
    <n v="0"/>
    <s v="sept."/>
    <n v="2017"/>
    <s v="oui"/>
    <x v="194"/>
    <s v="MS"/>
    <s v="Standard"/>
    <n v="0"/>
    <x v="15"/>
    <x v="55"/>
  </r>
  <r>
    <x v="1"/>
    <x v="4"/>
    <s v="CANTINE"/>
    <s v="MELIANI"/>
    <s v="Rayan Ayoub"/>
    <d v="2008-03-21T00:00:00"/>
    <s v="E3-CM1 Céline"/>
    <x v="0"/>
    <n v="0"/>
    <n v="0"/>
    <s v="sept."/>
    <n v="2017"/>
    <s v="non"/>
    <x v="195"/>
    <s v="CM1"/>
    <s v="Sans viande"/>
    <n v="0"/>
    <x v="15"/>
    <x v="55"/>
  </r>
  <r>
    <x v="1"/>
    <x v="4"/>
    <s v="CANTINE"/>
    <s v="MOUNDJI"/>
    <s v="Keziah"/>
    <d v="2009-02-17T00:00:00"/>
    <s v="E4-CE2-CM1 Pascal"/>
    <x v="0"/>
    <n v="0"/>
    <n v="0"/>
    <s v="sept."/>
    <n v="2017"/>
    <s v="non"/>
    <x v="72"/>
    <s v="CE2"/>
    <s v="Sans porc"/>
    <n v="0"/>
    <x v="15"/>
    <x v="55"/>
  </r>
  <r>
    <x v="1"/>
    <x v="4"/>
    <s v="CANTINE"/>
    <s v="TEAV CORBANESE"/>
    <s v="Léni"/>
    <d v="2013-12-10T00:00:00"/>
    <s v="M2-Manon Chevigny"/>
    <x v="0"/>
    <n v="0"/>
    <n v="0"/>
    <s v="sept."/>
    <n v="2017"/>
    <s v="oui"/>
    <x v="221"/>
    <s v="MS"/>
    <s v="Standard"/>
    <n v="0"/>
    <x v="15"/>
    <x v="55"/>
  </r>
  <r>
    <x v="1"/>
    <x v="4"/>
    <s v="CANTINE"/>
    <s v="VUARGNOZ"/>
    <s v="Véronique"/>
    <d v="2017-08-30T00:00:00"/>
    <s v="Z9-Autres"/>
    <x v="1"/>
    <n v="0"/>
    <n v="0"/>
    <s v="sept."/>
    <n v="2017"/>
    <s v="oui"/>
    <x v="222"/>
    <s v="Autre"/>
    <s v="Standard"/>
    <n v="0"/>
    <x v="15"/>
    <x v="55"/>
  </r>
  <r>
    <x v="1"/>
    <x v="4"/>
    <s v="CANTINE"/>
    <s v="HARDIVILLE"/>
    <s v="Pascal"/>
    <d v="2017-08-31T00:00:00"/>
    <s v="Z9-Autres"/>
    <x v="0"/>
    <n v="0"/>
    <n v="0"/>
    <s v="sept."/>
    <n v="2017"/>
    <s v="oui"/>
    <x v="196"/>
    <s v="Autre"/>
    <s v="Standard"/>
    <n v="0"/>
    <x v="15"/>
    <x v="55"/>
  </r>
  <r>
    <x v="3"/>
    <x v="4"/>
    <s v="CANTIN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0"/>
    <x v="15"/>
    <x v="55"/>
  </r>
  <r>
    <x v="3"/>
    <x v="4"/>
    <s v="CANTINE"/>
    <s v="ABBIATECI"/>
    <s v="Mathieu"/>
    <d v="2010-02-25T00:00:00"/>
    <s v="E1-CE1-CE2 Isabella"/>
    <x v="0"/>
    <n v="0"/>
    <n v="0"/>
    <s v="sept."/>
    <n v="2017"/>
    <s v="non"/>
    <x v="1"/>
    <s v="CE1"/>
    <s v="Standard"/>
    <n v="0"/>
    <x v="15"/>
    <x v="55"/>
  </r>
  <r>
    <x v="3"/>
    <x v="4"/>
    <s v="CANTINE"/>
    <s v="ALOUANI"/>
    <s v="Naël"/>
    <d v="2012-11-26T00:00:00"/>
    <s v="M1-Véronique Vuargnoz"/>
    <x v="0"/>
    <n v="0"/>
    <n v="0"/>
    <s v="sept."/>
    <n v="2017"/>
    <s v="oui"/>
    <x v="4"/>
    <s v="GS"/>
    <s v="Sans porc"/>
    <n v="0"/>
    <x v="15"/>
    <x v="55"/>
  </r>
  <r>
    <x v="3"/>
    <x v="4"/>
    <s v="CANTINE"/>
    <s v="ALOUANI"/>
    <s v="Rayan"/>
    <d v="2009-01-19T00:00:00"/>
    <s v="E4-CE2-CM1 Pascal"/>
    <x v="0"/>
    <n v="0"/>
    <n v="0"/>
    <s v="sept."/>
    <n v="2017"/>
    <s v="non"/>
    <x v="5"/>
    <s v="CE2"/>
    <s v="Sans porc"/>
    <n v="0"/>
    <x v="15"/>
    <x v="55"/>
  </r>
  <r>
    <x v="3"/>
    <x v="4"/>
    <s v="CANTINE"/>
    <s v="ALPERN"/>
    <s v="David"/>
    <d v="2013-01-29T00:00:00"/>
    <s v="M2-Manon Chevigny"/>
    <x v="1"/>
    <n v="0"/>
    <n v="0"/>
    <s v="sept."/>
    <n v="2017"/>
    <s v="oui"/>
    <x v="6"/>
    <s v="MS"/>
    <s v="Standard"/>
    <n v="0"/>
    <x v="15"/>
    <x v="55"/>
  </r>
  <r>
    <x v="3"/>
    <x v="4"/>
    <s v="CANTINE"/>
    <s v="ANDRÉ"/>
    <s v="Clara"/>
    <d v="2009-01-10T00:00:00"/>
    <s v="E4-CE2-CM1 Pascal"/>
    <x v="0"/>
    <n v="0"/>
    <n v="0"/>
    <s v="sept."/>
    <n v="2017"/>
    <s v="non"/>
    <x v="84"/>
    <s v="CE2"/>
    <s v="Standard"/>
    <n v="0"/>
    <x v="15"/>
    <x v="55"/>
  </r>
  <r>
    <x v="3"/>
    <x v="4"/>
    <s v="CANTINE"/>
    <s v="BABIN"/>
    <s v="Timéo"/>
    <d v="2012-11-08T00:00:00"/>
    <s v="M1-Véronique Vuargnoz"/>
    <x v="0"/>
    <n v="0"/>
    <n v="0"/>
    <s v="sept."/>
    <n v="2017"/>
    <s v="oui"/>
    <x v="7"/>
    <s v="GS"/>
    <s v="Standard"/>
    <n v="0"/>
    <x v="15"/>
    <x v="55"/>
  </r>
  <r>
    <x v="3"/>
    <x v="4"/>
    <s v="CANTINE"/>
    <s v="BARNABE"/>
    <s v="Hugo"/>
    <d v="2007-08-06T00:00:00"/>
    <s v="E2-CM2 Béatrice"/>
    <x v="0"/>
    <n v="0"/>
    <n v="0"/>
    <s v="sept."/>
    <n v="2017"/>
    <s v="non"/>
    <x v="85"/>
    <s v="CM2"/>
    <s v="Standard"/>
    <n v="0"/>
    <x v="15"/>
    <x v="55"/>
  </r>
  <r>
    <x v="3"/>
    <x v="4"/>
    <s v="CANTINE"/>
    <s v="BAUNOV"/>
    <s v="Artem"/>
    <d v="2011-09-02T00:00:00"/>
    <s v="E6-CP Géraldine"/>
    <x v="0"/>
    <n v="0"/>
    <n v="0"/>
    <s v="sept."/>
    <n v="2017"/>
    <s v="oui"/>
    <x v="86"/>
    <s v="CP"/>
    <s v="Standard"/>
    <n v="0"/>
    <x v="15"/>
    <x v="55"/>
  </r>
  <r>
    <x v="3"/>
    <x v="4"/>
    <s v="CANTINE"/>
    <s v="BEKA"/>
    <s v="Enzo"/>
    <d v="2008-02-01T00:00:00"/>
    <s v="E3-CM1 Céline"/>
    <x v="0"/>
    <n v="0"/>
    <n v="0"/>
    <s v="sept."/>
    <n v="2017"/>
    <s v="non"/>
    <x v="223"/>
    <s v="CM1"/>
    <s v="Sans porc"/>
    <n v="0"/>
    <x v="15"/>
    <x v="55"/>
  </r>
  <r>
    <x v="3"/>
    <x v="4"/>
    <s v="CANTINE"/>
    <s v="BELLORINI"/>
    <s v="Raphaëlle"/>
    <d v="2010-09-17T00:00:00"/>
    <s v="E5-CP-CE1 Valérie"/>
    <x v="0"/>
    <n v="0"/>
    <n v="0"/>
    <s v="sept."/>
    <n v="2017"/>
    <s v="non"/>
    <x v="73"/>
    <s v="CE1"/>
    <s v="Standard"/>
    <n v="0"/>
    <x v="15"/>
    <x v="55"/>
  </r>
  <r>
    <x v="3"/>
    <x v="4"/>
    <s v="CANTINE"/>
    <s v="BELMOND CHOLLET"/>
    <s v="Yûna"/>
    <d v="2011-05-09T00:00:00"/>
    <s v="E6-CP Géraldine"/>
    <x v="0"/>
    <n v="0"/>
    <n v="0"/>
    <s v="sept."/>
    <n v="2017"/>
    <s v="oui"/>
    <x v="87"/>
    <s v="CP"/>
    <s v="Standard"/>
    <n v="0"/>
    <x v="15"/>
    <x v="55"/>
  </r>
  <r>
    <x v="3"/>
    <x v="4"/>
    <s v="CANTINE"/>
    <s v="BEN ROMDANE"/>
    <s v="Hilal"/>
    <d v="2008-07-17T00:00:00"/>
    <s v="E3-CM1 Céline"/>
    <x v="0"/>
    <n v="0"/>
    <n v="0"/>
    <s v="sept."/>
    <n v="2017"/>
    <s v="non"/>
    <x v="8"/>
    <s v="CM1"/>
    <s v="Sans viande"/>
    <n v="0"/>
    <x v="15"/>
    <x v="55"/>
  </r>
  <r>
    <x v="3"/>
    <x v="4"/>
    <s v="CANTINE"/>
    <s v="BEN ROMDANE"/>
    <s v="Younès"/>
    <d v="2008-07-17T00:00:00"/>
    <s v="E3-CM1 Céline"/>
    <x v="0"/>
    <n v="0"/>
    <n v="0"/>
    <s v="sept."/>
    <n v="2017"/>
    <s v="non"/>
    <x v="9"/>
    <s v="CM1"/>
    <s v="Sans viande"/>
    <n v="0"/>
    <x v="15"/>
    <x v="55"/>
  </r>
  <r>
    <x v="3"/>
    <x v="4"/>
    <s v="CANTINE"/>
    <s v="BENOIST FAYE"/>
    <s v="Emma"/>
    <d v="2013-07-03T00:00:00"/>
    <s v="M3-Raphaële Ikoubel"/>
    <x v="0"/>
    <n v="0"/>
    <n v="0"/>
    <s v="sept."/>
    <n v="2017"/>
    <s v="oui"/>
    <x v="88"/>
    <s v="MS"/>
    <s v="Standard"/>
    <n v="0"/>
    <x v="15"/>
    <x v="55"/>
  </r>
  <r>
    <x v="3"/>
    <x v="4"/>
    <s v="CANTINE"/>
    <s v="BLAIN"/>
    <s v="Eléonore"/>
    <d v="2007-07-08T00:00:00"/>
    <s v="E2-CM2 Béatrice"/>
    <x v="0"/>
    <n v="0"/>
    <n v="0"/>
    <s v="sept."/>
    <n v="2017"/>
    <s v="non"/>
    <x v="89"/>
    <s v="CM2"/>
    <s v="Standard"/>
    <n v="0"/>
    <x v="15"/>
    <x v="55"/>
  </r>
  <r>
    <x v="3"/>
    <x v="4"/>
    <s v="CANTINE"/>
    <s v="BLAIN"/>
    <s v="Rebecca"/>
    <d v="2013-03-31T00:00:00"/>
    <s v="M2-Manon Chevigny"/>
    <x v="0"/>
    <n v="0"/>
    <n v="0"/>
    <s v="sept."/>
    <n v="2017"/>
    <s v="oui"/>
    <x v="90"/>
    <s v="MS"/>
    <s v="Standard"/>
    <n v="0"/>
    <x v="15"/>
    <x v="55"/>
  </r>
  <r>
    <x v="3"/>
    <x v="4"/>
    <s v="CANTINE"/>
    <s v="BLANC"/>
    <s v="Anthony"/>
    <d v="2008-06-04T00:00:00"/>
    <s v="E3-CM1 Céline"/>
    <x v="0"/>
    <n v="0"/>
    <n v="0"/>
    <s v="sept."/>
    <n v="2017"/>
    <s v="non"/>
    <x v="91"/>
    <s v="CM1"/>
    <s v="Standard"/>
    <n v="0"/>
    <x v="15"/>
    <x v="55"/>
  </r>
  <r>
    <x v="3"/>
    <x v="4"/>
    <s v="CANTINE"/>
    <s v="BOCHATON"/>
    <s v="Lina"/>
    <d v="2010-08-28T00:00:00"/>
    <s v="E1-CE1-CE2 Isabella"/>
    <x v="0"/>
    <n v="0"/>
    <n v="0"/>
    <s v="sept."/>
    <n v="2017"/>
    <s v="non"/>
    <x v="92"/>
    <s v="CE1"/>
    <s v="Standard"/>
    <n v="0"/>
    <x v="15"/>
    <x v="55"/>
  </r>
  <r>
    <x v="3"/>
    <x v="4"/>
    <s v="CANTINE"/>
    <s v="BOUILLEZ"/>
    <s v="Elise"/>
    <d v="2009-07-12T00:00:00"/>
    <s v="E4-CE2-CM1 Pascal"/>
    <x v="0"/>
    <n v="0"/>
    <n v="0"/>
    <s v="sept."/>
    <n v="2017"/>
    <s v="non"/>
    <x v="11"/>
    <s v="CE2"/>
    <s v="Standard"/>
    <n v="0"/>
    <x v="15"/>
    <x v="55"/>
  </r>
  <r>
    <x v="3"/>
    <x v="4"/>
    <s v="CANTINE"/>
    <s v="BRAHMI"/>
    <s v="Ilan"/>
    <d v="2013-11-29T00:00:00"/>
    <s v="M3-Raphaële Ikoubel"/>
    <x v="0"/>
    <n v="0"/>
    <n v="0"/>
    <s v="sept."/>
    <n v="2017"/>
    <s v="oui"/>
    <x v="93"/>
    <s v="MS"/>
    <s v="Standard"/>
    <n v="0"/>
    <x v="15"/>
    <x v="55"/>
  </r>
  <r>
    <x v="3"/>
    <x v="4"/>
    <s v="CANTINE"/>
    <s v="BREBION"/>
    <s v="Ted"/>
    <d v="2013-04-12T00:00:00"/>
    <s v="M2-Manon Chevigny"/>
    <x v="1"/>
    <n v="0"/>
    <n v="0"/>
    <s v="sept."/>
    <n v="2017"/>
    <s v="oui"/>
    <x v="94"/>
    <s v="MS"/>
    <s v="Standard"/>
    <n v="0"/>
    <x v="15"/>
    <x v="55"/>
  </r>
  <r>
    <x v="3"/>
    <x v="4"/>
    <s v="CANTINE"/>
    <s v="BREBION"/>
    <s v="Tim"/>
    <d v="2013-04-12T00:00:00"/>
    <s v="M3-Raphaële Ikoubel"/>
    <x v="1"/>
    <n v="0"/>
    <n v="0"/>
    <s v="sept."/>
    <n v="2017"/>
    <s v="oui"/>
    <x v="95"/>
    <s v="MS"/>
    <s v="Standard"/>
    <n v="0"/>
    <x v="15"/>
    <x v="55"/>
  </r>
  <r>
    <x v="3"/>
    <x v="4"/>
    <s v="CANTINE"/>
    <s v="BUISSON"/>
    <s v="Sarah"/>
    <d v="2010-07-17T00:00:00"/>
    <s v="E1-CE1-CE2 Isabella"/>
    <x v="0"/>
    <n v="0"/>
    <n v="0"/>
    <s v="sept."/>
    <n v="2017"/>
    <s v="non"/>
    <x v="79"/>
    <s v="CE1"/>
    <s v="Standard"/>
    <n v="0"/>
    <x v="15"/>
    <x v="55"/>
  </r>
  <r>
    <x v="3"/>
    <x v="4"/>
    <s v="CANTINE"/>
    <s v="BURBAN"/>
    <s v="Alix"/>
    <d v="2008-12-08T00:00:00"/>
    <s v="E3-CM1 Céline"/>
    <x v="0"/>
    <n v="0"/>
    <n v="0"/>
    <s v="sept."/>
    <n v="2017"/>
    <s v="non"/>
    <x v="96"/>
    <s v="CM1"/>
    <s v="Standard"/>
    <n v="0"/>
    <x v="15"/>
    <x v="55"/>
  </r>
  <r>
    <x v="3"/>
    <x v="4"/>
    <s v="CANTINE"/>
    <s v="BURBAN"/>
    <s v="Telma"/>
    <d v="2008-12-08T00:00:00"/>
    <s v="E3-CM1 Céline"/>
    <x v="0"/>
    <n v="0"/>
    <n v="0"/>
    <s v="sept."/>
    <n v="2017"/>
    <s v="non"/>
    <x v="97"/>
    <s v="CM1"/>
    <s v="Standard"/>
    <n v="0"/>
    <x v="15"/>
    <x v="55"/>
  </r>
  <r>
    <x v="3"/>
    <x v="4"/>
    <s v="CANTINE"/>
    <s v="BURGAUD"/>
    <s v="Timéo"/>
    <d v="2008-11-28T00:00:00"/>
    <s v="E3-CM1 Céline"/>
    <x v="0"/>
    <n v="0"/>
    <n v="0"/>
    <s v="sept."/>
    <n v="2017"/>
    <s v="non"/>
    <x v="12"/>
    <s v="CM1"/>
    <s v="Standard"/>
    <n v="0"/>
    <x v="15"/>
    <x v="55"/>
  </r>
  <r>
    <x v="3"/>
    <x v="4"/>
    <s v="CANTINE"/>
    <s v="BURNAT"/>
    <s v="Nico"/>
    <d v="2011-03-01T00:00:00"/>
    <s v="E6-CP Géraldine"/>
    <x v="0"/>
    <n v="0"/>
    <n v="0"/>
    <s v="sept."/>
    <n v="2017"/>
    <s v="oui"/>
    <x v="98"/>
    <s v="CP"/>
    <s v="Standard"/>
    <n v="0"/>
    <x v="15"/>
    <x v="55"/>
  </r>
  <r>
    <x v="3"/>
    <x v="4"/>
    <s v="CANTINE"/>
    <s v="BUYSSENS"/>
    <s v="Alice"/>
    <d v="2010-03-27T00:00:00"/>
    <s v="E1-CE1-CE2 Isabella"/>
    <x v="0"/>
    <n v="0"/>
    <n v="0"/>
    <s v="sept."/>
    <n v="2017"/>
    <s v="non"/>
    <x v="99"/>
    <s v="CE1"/>
    <s v="Standard"/>
    <n v="0"/>
    <x v="15"/>
    <x v="55"/>
  </r>
  <r>
    <x v="3"/>
    <x v="4"/>
    <s v="CANTINE"/>
    <s v="BUYSSENS"/>
    <s v="Lou"/>
    <d v="2008-10-01T00:00:00"/>
    <s v="E3-CM1 Céline"/>
    <x v="0"/>
    <n v="0"/>
    <n v="0"/>
    <s v="sept."/>
    <n v="2017"/>
    <s v="non"/>
    <x v="100"/>
    <s v="CM1"/>
    <s v="Standard"/>
    <n v="0"/>
    <x v="15"/>
    <x v="55"/>
  </r>
  <r>
    <x v="3"/>
    <x v="4"/>
    <s v="CANTINE"/>
    <s v="CAISSO-RUIZ"/>
    <s v="Estéban"/>
    <d v="2007-05-20T00:00:00"/>
    <s v="E2-CM2 Béatrice"/>
    <x v="1"/>
    <n v="0"/>
    <n v="0"/>
    <s v="sept."/>
    <n v="2017"/>
    <s v="non"/>
    <x v="101"/>
    <s v="CM2"/>
    <s v="Standard"/>
    <n v="0"/>
    <x v="15"/>
    <x v="55"/>
  </r>
  <r>
    <x v="3"/>
    <x v="4"/>
    <s v="CANTINE"/>
    <s v="CASTA"/>
    <s v="Renma"/>
    <d v="2013-11-29T00:00:00"/>
    <s v="M3-Raphaële Ikoubel"/>
    <x v="0"/>
    <n v="0"/>
    <n v="0"/>
    <s v="sept."/>
    <n v="2017"/>
    <s v="oui"/>
    <x v="224"/>
    <s v="MS"/>
    <s v="Standard"/>
    <n v="0"/>
    <x v="15"/>
    <x v="55"/>
  </r>
  <r>
    <x v="3"/>
    <x v="4"/>
    <s v="CANTINE"/>
    <s v="CELLARD"/>
    <s v="Léonie"/>
    <d v="2013-07-05T00:00:00"/>
    <s v="M3-Raphaële Ikoubel"/>
    <x v="0"/>
    <n v="0"/>
    <n v="0"/>
    <s v="sept."/>
    <n v="2017"/>
    <s v="oui"/>
    <x v="197"/>
    <s v="MS"/>
    <s v="Standard"/>
    <n v="0"/>
    <x v="15"/>
    <x v="55"/>
  </r>
  <r>
    <x v="3"/>
    <x v="4"/>
    <s v="CANTINE"/>
    <s v="CELLARD"/>
    <s v="Louise"/>
    <d v="2010-12-25T00:00:00"/>
    <s v="E5-CP-CE1 Valérie"/>
    <x v="0"/>
    <n v="0"/>
    <n v="0"/>
    <s v="sept."/>
    <n v="2017"/>
    <s v="non"/>
    <x v="198"/>
    <s v="CE1"/>
    <s v="Standard"/>
    <n v="0"/>
    <x v="15"/>
    <x v="55"/>
  </r>
  <r>
    <x v="3"/>
    <x v="4"/>
    <s v="CANTINE"/>
    <s v="CHACHKINE"/>
    <s v="Elie"/>
    <d v="2011-02-07T00:00:00"/>
    <s v="E5-CP-CE1 Valérie"/>
    <x v="0"/>
    <n v="0"/>
    <n v="0"/>
    <s v="sept."/>
    <n v="2017"/>
    <s v="oui"/>
    <x v="102"/>
    <s v="CP"/>
    <s v="Standard"/>
    <n v="0"/>
    <x v="15"/>
    <x v="55"/>
  </r>
  <r>
    <x v="3"/>
    <x v="4"/>
    <s v="CANTINE"/>
    <s v="CHAMPETIER ENJOLRAS"/>
    <s v="Alix"/>
    <d v="2012-08-09T00:00:00"/>
    <s v="M4-Michèle Lamourette"/>
    <x v="0"/>
    <n v="0"/>
    <n v="0"/>
    <s v="sept."/>
    <n v="2017"/>
    <s v="oui"/>
    <x v="103"/>
    <s v="GS"/>
    <s v="Standard"/>
    <n v="0"/>
    <x v="15"/>
    <x v="55"/>
  </r>
  <r>
    <x v="3"/>
    <x v="4"/>
    <s v="CANTINE"/>
    <s v="CHAMPETIER ENJOLRAS"/>
    <s v="Priscille"/>
    <d v="2009-05-29T00:00:00"/>
    <s v="E4-CE2-CM1 Pascal"/>
    <x v="0"/>
    <n v="0"/>
    <n v="0"/>
    <s v="sept."/>
    <n v="2017"/>
    <s v="non"/>
    <x v="104"/>
    <s v="CM1"/>
    <s v="Standard"/>
    <n v="0"/>
    <x v="15"/>
    <x v="55"/>
  </r>
  <r>
    <x v="3"/>
    <x v="4"/>
    <s v="CANTINE"/>
    <s v="CHRAMDHI"/>
    <s v="Owen"/>
    <d v="2012-09-10T00:00:00"/>
    <s v="M1-Véronique Vuargnoz"/>
    <x v="0"/>
    <n v="0"/>
    <n v="0"/>
    <s v="sept."/>
    <n v="2017"/>
    <s v="oui"/>
    <x v="80"/>
    <s v="GS"/>
    <s v="Standard"/>
    <n v="0"/>
    <x v="15"/>
    <x v="55"/>
  </r>
  <r>
    <x v="3"/>
    <x v="4"/>
    <s v="CANTINE"/>
    <s v="CONIGLIARO"/>
    <s v="Natéo"/>
    <d v="2010-01-01T00:00:00"/>
    <s v="E1-CE1-CE2 Isabella"/>
    <x v="0"/>
    <n v="0"/>
    <n v="0"/>
    <s v="sept."/>
    <n v="2017"/>
    <s v="non"/>
    <x v="105"/>
    <s v="CE1"/>
    <s v="Standard"/>
    <n v="0"/>
    <x v="15"/>
    <x v="55"/>
  </r>
  <r>
    <x v="3"/>
    <x v="4"/>
    <s v="CANTINE"/>
    <s v="COSTINHA"/>
    <s v="Matéo"/>
    <d v="2013-04-19T00:00:00"/>
    <s v="M3-Raphaële Ikoubel"/>
    <x v="0"/>
    <n v="0"/>
    <n v="0"/>
    <s v="sept."/>
    <n v="2017"/>
    <s v="oui"/>
    <x v="106"/>
    <s v="MS"/>
    <s v="Standard"/>
    <n v="0"/>
    <x v="15"/>
    <x v="55"/>
  </r>
  <r>
    <x v="3"/>
    <x v="4"/>
    <s v="CANTINE"/>
    <s v="COUPRIE VILLADANGOS"/>
    <s v="Malena"/>
    <d v="2007-01-25T00:00:00"/>
    <s v="E2-CM2 Béatrice"/>
    <x v="0"/>
    <n v="0"/>
    <n v="0"/>
    <s v="sept."/>
    <n v="2017"/>
    <s v="non"/>
    <x v="107"/>
    <s v="CM2"/>
    <s v="Standard"/>
    <n v="0"/>
    <x v="15"/>
    <x v="55"/>
  </r>
  <r>
    <x v="3"/>
    <x v="4"/>
    <s v="CANTINE"/>
    <s v="CRETON"/>
    <s v="Célya"/>
    <d v="2012-03-27T00:00:00"/>
    <s v="M4-Michèle Lamourette"/>
    <x v="0"/>
    <n v="0"/>
    <n v="0"/>
    <s v="sept."/>
    <n v="2017"/>
    <s v="oui"/>
    <x v="108"/>
    <s v="GS"/>
    <s v="Standard"/>
    <n v="0"/>
    <x v="15"/>
    <x v="55"/>
  </r>
  <r>
    <x v="3"/>
    <x v="4"/>
    <s v="CANTINE"/>
    <s v="DAAB"/>
    <s v="Noham"/>
    <d v="2008-01-29T00:00:00"/>
    <s v="E3-CM1 Céline"/>
    <x v="0"/>
    <n v="0"/>
    <n v="0"/>
    <s v="sept."/>
    <n v="2017"/>
    <s v="non"/>
    <x v="225"/>
    <s v="CM1"/>
    <s v="Sans porc"/>
    <n v="0"/>
    <x v="15"/>
    <x v="55"/>
  </r>
  <r>
    <x v="3"/>
    <x v="4"/>
    <s v="CANTINE"/>
    <s v="DALBERGUE"/>
    <s v="Peter"/>
    <d v="2012-03-05T00:00:00"/>
    <s v="M4-Michèle Lamourette"/>
    <x v="0"/>
    <n v="0"/>
    <n v="0"/>
    <s v="sept."/>
    <n v="2017"/>
    <s v="oui"/>
    <x v="16"/>
    <s v="GS"/>
    <s v="Standard"/>
    <n v="0"/>
    <x v="15"/>
    <x v="55"/>
  </r>
  <r>
    <x v="3"/>
    <x v="4"/>
    <s v="CANTINE"/>
    <s v="DEBERT"/>
    <s v="Léo"/>
    <d v="2007-09-21T00:00:00"/>
    <s v="E2-CM2 Béatrice"/>
    <x v="1"/>
    <n v="0"/>
    <n v="0"/>
    <s v="sept."/>
    <n v="2017"/>
    <s v="non"/>
    <x v="109"/>
    <s v="CM2"/>
    <s v="Standard"/>
    <n v="0"/>
    <x v="15"/>
    <x v="55"/>
  </r>
  <r>
    <x v="3"/>
    <x v="4"/>
    <s v="CANTINE"/>
    <s v="DEBERT"/>
    <s v="Terry"/>
    <d v="2010-02-06T00:00:00"/>
    <s v="E5-CP-CE1 Valérie"/>
    <x v="1"/>
    <n v="0"/>
    <n v="0"/>
    <s v="sept."/>
    <n v="2017"/>
    <s v="non"/>
    <x v="203"/>
    <s v="CE1"/>
    <s v="Standard"/>
    <n v="0"/>
    <x v="15"/>
    <x v="55"/>
  </r>
  <r>
    <x v="3"/>
    <x v="4"/>
    <s v="CANTINE"/>
    <s v="DELLENBACH"/>
    <s v="Milla"/>
    <d v="2007-10-31T00:00:00"/>
    <s v="E2-CM2 Béatrice"/>
    <x v="0"/>
    <n v="0"/>
    <n v="0"/>
    <s v="sept."/>
    <n v="2017"/>
    <s v="non"/>
    <x v="17"/>
    <s v="CM2"/>
    <s v="Standard"/>
    <n v="0"/>
    <x v="15"/>
    <x v="55"/>
  </r>
  <r>
    <x v="3"/>
    <x v="4"/>
    <s v="CANTINE"/>
    <s v="DELPLANQUE"/>
    <s v="Jules"/>
    <d v="2012-10-17T00:00:00"/>
    <s v="M4-Michèle Lamourette"/>
    <x v="0"/>
    <n v="0"/>
    <n v="0"/>
    <s v="sept."/>
    <n v="2017"/>
    <s v="oui"/>
    <x v="81"/>
    <s v="GS"/>
    <s v="Standard"/>
    <n v="0"/>
    <x v="15"/>
    <x v="55"/>
  </r>
  <r>
    <x v="3"/>
    <x v="4"/>
    <s v="CANTINE"/>
    <s v="DEPIERRE"/>
    <s v="Louise"/>
    <d v="2013-12-20T00:00:00"/>
    <s v="M3-Raphaële Ikoubel"/>
    <x v="0"/>
    <n v="0"/>
    <n v="0"/>
    <s v="sept."/>
    <n v="2017"/>
    <s v="oui"/>
    <x v="110"/>
    <s v="MS"/>
    <s v="Standard"/>
    <n v="0"/>
    <x v="15"/>
    <x v="55"/>
  </r>
  <r>
    <x v="3"/>
    <x v="4"/>
    <s v="CANTINE"/>
    <s v="DESCLAUX"/>
    <s v="Charly"/>
    <d v="2012-01-09T00:00:00"/>
    <s v="M1-Véronique Vuargnoz"/>
    <x v="0"/>
    <n v="0"/>
    <n v="0"/>
    <s v="sept."/>
    <n v="2017"/>
    <s v="oui"/>
    <x v="77"/>
    <s v="GS"/>
    <s v="Standard"/>
    <n v="0"/>
    <x v="15"/>
    <x v="55"/>
  </r>
  <r>
    <x v="3"/>
    <x v="4"/>
    <s v="CANTINE"/>
    <s v="DESIR"/>
    <s v="Honoré"/>
    <d v="2010-07-13T00:00:00"/>
    <s v="E1-CE1-CE2 Isabella"/>
    <x v="0"/>
    <n v="0"/>
    <n v="0"/>
    <s v="sept."/>
    <n v="2017"/>
    <s v="non"/>
    <x v="18"/>
    <s v="CE1"/>
    <s v="Standard"/>
    <n v="0"/>
    <x v="15"/>
    <x v="55"/>
  </r>
  <r>
    <x v="3"/>
    <x v="4"/>
    <s v="CANTINE"/>
    <s v="DESIR"/>
    <s v="Odette"/>
    <d v="2007-01-12T00:00:00"/>
    <s v="E2-CM2 Béatrice"/>
    <x v="0"/>
    <n v="0"/>
    <n v="0"/>
    <s v="sept."/>
    <n v="2017"/>
    <s v="non"/>
    <x v="19"/>
    <s v="CM2"/>
    <s v="Standard"/>
    <n v="0"/>
    <x v="15"/>
    <x v="55"/>
  </r>
  <r>
    <x v="3"/>
    <x v="4"/>
    <s v="CANTINE"/>
    <s v="DETRAZ"/>
    <s v="Matéa"/>
    <d v="2013-03-27T00:00:00"/>
    <s v="M3-Raphaële Ikoubel"/>
    <x v="0"/>
    <n v="0"/>
    <n v="0"/>
    <s v="sept."/>
    <n v="2017"/>
    <s v="oui"/>
    <x v="111"/>
    <s v="MS"/>
    <s v="Standard"/>
    <n v="0"/>
    <x v="15"/>
    <x v="55"/>
  </r>
  <r>
    <x v="3"/>
    <x v="4"/>
    <s v="CANTINE"/>
    <s v="DEVIGNY"/>
    <s v="Lyséa"/>
    <d v="2008-03-15T00:00:00"/>
    <s v="E3-CM1 Céline"/>
    <x v="0"/>
    <n v="0"/>
    <n v="0"/>
    <s v="sept."/>
    <n v="2017"/>
    <s v="non"/>
    <x v="20"/>
    <s v="CM1"/>
    <s v="Standard"/>
    <n v="0"/>
    <x v="15"/>
    <x v="55"/>
  </r>
  <r>
    <x v="3"/>
    <x v="4"/>
    <s v="CANTINE"/>
    <s v="DEVIGNY"/>
    <s v="Ryan"/>
    <d v="2009-09-22T00:00:00"/>
    <s v="E4-CE2-CM1 Pascal"/>
    <x v="0"/>
    <n v="0"/>
    <n v="0"/>
    <s v="sept."/>
    <n v="2017"/>
    <s v="non"/>
    <x v="74"/>
    <s v="CE2"/>
    <s v="Standard"/>
    <n v="0"/>
    <x v="15"/>
    <x v="55"/>
  </r>
  <r>
    <x v="3"/>
    <x v="4"/>
    <s v="CANTINE"/>
    <s v="DOUCET"/>
    <s v="Arsène"/>
    <d v="2010-06-10T00:00:00"/>
    <s v="E5-CP-CE1 Valérie"/>
    <x v="0"/>
    <n v="0"/>
    <n v="0"/>
    <s v="sept."/>
    <n v="2017"/>
    <s v="non"/>
    <x v="21"/>
    <s v="CE1"/>
    <s v="Standard"/>
    <n v="0"/>
    <x v="15"/>
    <x v="55"/>
  </r>
  <r>
    <x v="3"/>
    <x v="4"/>
    <s v="CANTINE"/>
    <s v="DOUCET"/>
    <s v="Edgar"/>
    <d v="2008-11-23T00:00:00"/>
    <s v="E3-CM1 Céline"/>
    <x v="0"/>
    <n v="0"/>
    <n v="0"/>
    <s v="sept."/>
    <n v="2017"/>
    <s v="non"/>
    <x v="22"/>
    <s v="CM1"/>
    <s v="Standard"/>
    <n v="0"/>
    <x v="15"/>
    <x v="55"/>
  </r>
  <r>
    <x v="3"/>
    <x v="4"/>
    <s v="CANTINE"/>
    <s v="DOZOUL"/>
    <s v="Nolan"/>
    <d v="2011-11-04T00:00:00"/>
    <s v="E6-CP Géraldine"/>
    <x v="0"/>
    <n v="0"/>
    <n v="0"/>
    <s v="sept."/>
    <n v="2017"/>
    <s v="oui"/>
    <x v="112"/>
    <s v="CP"/>
    <s v="Standard"/>
    <n v="0"/>
    <x v="15"/>
    <x v="55"/>
  </r>
  <r>
    <x v="3"/>
    <x v="4"/>
    <s v="CANTINE"/>
    <s v="DUBOIS LOUKIL"/>
    <s v="Liam"/>
    <d v="2011-06-08T00:00:00"/>
    <s v="E6-CP Géraldine"/>
    <x v="0"/>
    <n v="0"/>
    <n v="0"/>
    <s v="sept."/>
    <n v="2017"/>
    <s v="oui"/>
    <x v="23"/>
    <s v="CP"/>
    <s v="Standard"/>
    <n v="0"/>
    <x v="15"/>
    <x v="55"/>
  </r>
  <r>
    <x v="3"/>
    <x v="4"/>
    <s v="CANTINE"/>
    <s v="DULARY"/>
    <s v="Noa"/>
    <d v="2010-03-27T00:00:00"/>
    <s v="E1-CE1-CE2 Isabella"/>
    <x v="0"/>
    <n v="0"/>
    <n v="0"/>
    <s v="sept."/>
    <n v="2017"/>
    <s v="non"/>
    <x v="24"/>
    <s v="CE1"/>
    <s v="Standard"/>
    <n v="0"/>
    <x v="15"/>
    <x v="55"/>
  </r>
  <r>
    <x v="3"/>
    <x v="4"/>
    <s v="CANTINE"/>
    <s v="DUVAL"/>
    <s v="Matys"/>
    <d v="2012-01-24T00:00:00"/>
    <s v="M4-Michèle Lamourette"/>
    <x v="0"/>
    <n v="0"/>
    <n v="0"/>
    <s v="sept."/>
    <n v="2017"/>
    <s v="oui"/>
    <x v="25"/>
    <s v="GS"/>
    <s v="Standard"/>
    <n v="0"/>
    <x v="15"/>
    <x v="55"/>
  </r>
  <r>
    <x v="3"/>
    <x v="4"/>
    <s v="CANTINE"/>
    <s v="DUVAL MICHOUD"/>
    <s v="Jade"/>
    <d v="2012-08-05T00:00:00"/>
    <s v="M4-Michèle Lamourette"/>
    <x v="1"/>
    <n v="0"/>
    <n v="0"/>
    <s v="sept."/>
    <n v="2017"/>
    <s v="oui"/>
    <x v="26"/>
    <s v="GS"/>
    <s v="Standard"/>
    <n v="0"/>
    <x v="15"/>
    <x v="55"/>
  </r>
  <r>
    <x v="3"/>
    <x v="4"/>
    <s v="CANTINE"/>
    <s v="EDMOND"/>
    <s v="Lilou"/>
    <d v="2011-11-24T00:00:00"/>
    <s v="E5-CP-CE1 Valérie"/>
    <x v="0"/>
    <n v="0"/>
    <n v="0"/>
    <s v="sept."/>
    <n v="2017"/>
    <s v="oui"/>
    <x v="113"/>
    <s v="CP"/>
    <s v="Standard"/>
    <n v="0"/>
    <x v="15"/>
    <x v="55"/>
  </r>
  <r>
    <x v="3"/>
    <x v="4"/>
    <s v="CANTINE"/>
    <s v="EDMOND"/>
    <s v="Quentin"/>
    <d v="2007-01-10T00:00:00"/>
    <s v="E2-CM2 Béatrice"/>
    <x v="0"/>
    <n v="0"/>
    <n v="0"/>
    <s v="sept."/>
    <n v="2017"/>
    <s v="non"/>
    <x v="114"/>
    <s v="CM2"/>
    <s v="Standard"/>
    <n v="0"/>
    <x v="15"/>
    <x v="55"/>
  </r>
  <r>
    <x v="3"/>
    <x v="4"/>
    <s v="CANTINE"/>
    <s v="EL MRADMI"/>
    <s v="Marwane"/>
    <d v="2010-09-18T00:00:00"/>
    <s v="E5-CP-CE1 Valérie"/>
    <x v="0"/>
    <n v="0"/>
    <n v="0"/>
    <s v="sept."/>
    <n v="2017"/>
    <s v="non"/>
    <x v="27"/>
    <s v="CE1"/>
    <s v="Sans porc"/>
    <n v="0"/>
    <x v="15"/>
    <x v="55"/>
  </r>
  <r>
    <x v="3"/>
    <x v="4"/>
    <s v="CANTINE"/>
    <s v="ELLENRIEDER"/>
    <s v="Célian"/>
    <d v="2012-03-04T00:00:00"/>
    <s v="M4-Michèle Lamourette"/>
    <x v="1"/>
    <n v="0"/>
    <n v="0"/>
    <s v="sept."/>
    <n v="2017"/>
    <s v="oui"/>
    <x v="75"/>
    <s v="GS"/>
    <s v="Standard"/>
    <n v="0"/>
    <x v="15"/>
    <x v="55"/>
  </r>
  <r>
    <x v="3"/>
    <x v="4"/>
    <s v="CANTINE"/>
    <s v="FERACO"/>
    <s v="Elie"/>
    <d v="2009-06-27T00:00:00"/>
    <s v="E4-CE2-CM1 Pascal"/>
    <x v="0"/>
    <n v="0"/>
    <n v="0"/>
    <s v="sept."/>
    <n v="2017"/>
    <s v="non"/>
    <x v="115"/>
    <s v="CE2"/>
    <s v="Standard"/>
    <n v="0"/>
    <x v="15"/>
    <x v="55"/>
  </r>
  <r>
    <x v="3"/>
    <x v="4"/>
    <s v="CANTINE"/>
    <s v="FERACO"/>
    <s v="Sasha"/>
    <d v="2008-02-12T00:00:00"/>
    <s v="E3-CM1 Céline"/>
    <x v="0"/>
    <n v="0"/>
    <n v="0"/>
    <s v="sept."/>
    <n v="2017"/>
    <s v="non"/>
    <x v="116"/>
    <s v="CM1"/>
    <s v="Standard"/>
    <n v="0"/>
    <x v="15"/>
    <x v="55"/>
  </r>
  <r>
    <x v="3"/>
    <x v="4"/>
    <s v="CANTINE"/>
    <s v="FRANCESCHINI-SAINTON"/>
    <s v="Paul"/>
    <d v="2010-01-18T00:00:00"/>
    <s v="E1-CE1-CE2 Isabella"/>
    <x v="1"/>
    <n v="0"/>
    <n v="0"/>
    <s v="sept."/>
    <n v="2017"/>
    <s v="non"/>
    <x v="117"/>
    <s v="CE1"/>
    <s v="Standard"/>
    <n v="0"/>
    <x v="15"/>
    <x v="55"/>
  </r>
  <r>
    <x v="3"/>
    <x v="4"/>
    <s v="CANTINE"/>
    <s v="FRERY"/>
    <s v="Mika"/>
    <d v="2008-08-08T00:00:00"/>
    <s v="E3-CM1 Céline"/>
    <x v="0"/>
    <n v="0"/>
    <n v="0"/>
    <s v="sept."/>
    <n v="2017"/>
    <s v="non"/>
    <x v="118"/>
    <s v="CM1"/>
    <s v="Standard"/>
    <n v="0"/>
    <x v="15"/>
    <x v="55"/>
  </r>
  <r>
    <x v="3"/>
    <x v="4"/>
    <s v="CANTINE"/>
    <s v="GAUTIER"/>
    <s v="Alessia"/>
    <d v="2011-08-15T00:00:00"/>
    <s v="E6-CP Géraldine"/>
    <x v="0"/>
    <n v="0"/>
    <n v="0"/>
    <s v="sept."/>
    <n v="2017"/>
    <s v="oui"/>
    <x v="119"/>
    <s v="CP"/>
    <s v="Standard"/>
    <n v="0"/>
    <x v="15"/>
    <x v="55"/>
  </r>
  <r>
    <x v="3"/>
    <x v="4"/>
    <s v="CANTINE"/>
    <s v="GENOIS"/>
    <s v="Pauline"/>
    <d v="2007-08-13T00:00:00"/>
    <s v="E2-CM2 Béatrice"/>
    <x v="1"/>
    <n v="0"/>
    <n v="0"/>
    <s v="sept."/>
    <n v="2017"/>
    <s v="non"/>
    <x v="120"/>
    <s v="CM2"/>
    <s v="Standard"/>
    <n v="0"/>
    <x v="15"/>
    <x v="55"/>
  </r>
  <r>
    <x v="3"/>
    <x v="4"/>
    <s v="CANTINE"/>
    <s v="GERUSZ"/>
    <s v="Tristan"/>
    <d v="2008-11-03T00:00:00"/>
    <s v="E3-CM1 Céline"/>
    <x v="0"/>
    <n v="0"/>
    <n v="0"/>
    <s v="sept."/>
    <n v="2017"/>
    <s v="non"/>
    <x v="121"/>
    <s v="CM1"/>
    <s v="Standard"/>
    <n v="0"/>
    <x v="15"/>
    <x v="55"/>
  </r>
  <r>
    <x v="3"/>
    <x v="4"/>
    <s v="CANTINE"/>
    <s v="GILLET"/>
    <s v="Naëly"/>
    <d v="2013-02-24T00:00:00"/>
    <s v="M2-Manon Chevigny"/>
    <x v="0"/>
    <n v="0"/>
    <n v="0"/>
    <s v="sept."/>
    <n v="2017"/>
    <s v="oui"/>
    <x v="122"/>
    <s v="MS"/>
    <s v="Standard"/>
    <n v="0"/>
    <x v="15"/>
    <x v="55"/>
  </r>
  <r>
    <x v="3"/>
    <x v="4"/>
    <s v="CANTINE"/>
    <s v="GRANDJEAN"/>
    <s v="Alice"/>
    <d v="2013-03-15T00:00:00"/>
    <s v="M2-Manon Chevigny"/>
    <x v="0"/>
    <n v="0"/>
    <n v="0"/>
    <s v="sept."/>
    <n v="2017"/>
    <s v="oui"/>
    <x v="123"/>
    <s v="MS"/>
    <s v="Standard"/>
    <n v="0"/>
    <x v="15"/>
    <x v="55"/>
  </r>
  <r>
    <x v="3"/>
    <x v="4"/>
    <s v="CANTINE"/>
    <s v="GRANDJEAN"/>
    <s v="Lucie"/>
    <d v="2011-01-02T00:00:00"/>
    <s v="E6-CP Géraldine"/>
    <x v="0"/>
    <n v="0"/>
    <n v="0"/>
    <s v="sept."/>
    <n v="2017"/>
    <s v="oui"/>
    <x v="124"/>
    <s v="CP"/>
    <s v="Standard"/>
    <n v="0"/>
    <x v="15"/>
    <x v="55"/>
  </r>
  <r>
    <x v="3"/>
    <x v="4"/>
    <s v="CANTINE"/>
    <s v="GRANJUX"/>
    <s v="Kenza"/>
    <d v="2010-12-09T00:00:00"/>
    <s v="E1-CE1-CE2 Isabella"/>
    <x v="0"/>
    <n v="0"/>
    <n v="0"/>
    <s v="sept."/>
    <n v="2017"/>
    <s v="non"/>
    <x v="125"/>
    <s v="CE1"/>
    <s v="Standard"/>
    <n v="0"/>
    <x v="15"/>
    <x v="55"/>
  </r>
  <r>
    <x v="3"/>
    <x v="4"/>
    <s v="CANTINE"/>
    <s v="GRANJUX"/>
    <s v="Timeo"/>
    <d v="2012-07-07T00:00:00"/>
    <s v="M1-Véronique Vuargnoz"/>
    <x v="0"/>
    <n v="0"/>
    <n v="0"/>
    <s v="sept."/>
    <n v="2017"/>
    <s v="oui"/>
    <x v="126"/>
    <s v="GS"/>
    <s v="Standard"/>
    <n v="0"/>
    <x v="15"/>
    <x v="55"/>
  </r>
  <r>
    <x v="3"/>
    <x v="4"/>
    <s v="CANTIN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0"/>
    <x v="15"/>
    <x v="55"/>
  </r>
  <r>
    <x v="3"/>
    <x v="4"/>
    <s v="CANTINE"/>
    <s v="HAMIMID"/>
    <s v="Soan"/>
    <d v="2009-10-22T00:00:00"/>
    <s v="E4-CE2-CM1 Pascal"/>
    <x v="0"/>
    <n v="0"/>
    <n v="0"/>
    <s v="sept."/>
    <n v="2017"/>
    <s v="non"/>
    <x v="127"/>
    <s v="CE2"/>
    <s v="Sans porc"/>
    <n v="0"/>
    <x v="15"/>
    <x v="55"/>
  </r>
  <r>
    <x v="3"/>
    <x v="4"/>
    <s v="CANTINE"/>
    <s v="HERMET"/>
    <s v="Baptiste"/>
    <d v="2010-12-25T00:00:00"/>
    <s v="E1-CE1-CE2 Isabella"/>
    <x v="0"/>
    <n v="0"/>
    <n v="0"/>
    <s v="sept."/>
    <n v="2017"/>
    <s v="non"/>
    <x v="128"/>
    <s v="CE1"/>
    <s v="Standard"/>
    <n v="0"/>
    <x v="15"/>
    <x v="55"/>
  </r>
  <r>
    <x v="3"/>
    <x v="4"/>
    <s v="CANTINE"/>
    <s v="HERMET"/>
    <s v="Laurianne"/>
    <d v="2013-08-07T00:00:00"/>
    <s v="M2-Manon Chevigny"/>
    <x v="0"/>
    <n v="0"/>
    <n v="0"/>
    <s v="sept."/>
    <n v="2017"/>
    <s v="oui"/>
    <x v="129"/>
    <s v="MS"/>
    <s v="Standard"/>
    <n v="0"/>
    <x v="15"/>
    <x v="55"/>
  </r>
  <r>
    <x v="3"/>
    <x v="4"/>
    <s v="CANTINE"/>
    <s v="IKOUBEL"/>
    <s v="Jeanne"/>
    <d v="2013-04-07T00:00:00"/>
    <s v="M2-Manon Chevigny"/>
    <x v="1"/>
    <n v="0"/>
    <n v="0"/>
    <s v="sept."/>
    <n v="2017"/>
    <s v="oui"/>
    <x v="78"/>
    <s v="MS"/>
    <s v="Standard"/>
    <n v="0"/>
    <x v="15"/>
    <x v="55"/>
  </r>
  <r>
    <x v="3"/>
    <x v="4"/>
    <s v="CANTINE"/>
    <s v="JELASSI"/>
    <s v="Sasha"/>
    <d v="2011-12-03T00:00:00"/>
    <s v="E6-CP Géraldine"/>
    <x v="0"/>
    <n v="0"/>
    <n v="0"/>
    <s v="sept."/>
    <n v="2017"/>
    <s v="oui"/>
    <x v="130"/>
    <s v="CP"/>
    <s v="Standard"/>
    <n v="0"/>
    <x v="15"/>
    <x v="55"/>
  </r>
  <r>
    <x v="3"/>
    <x v="4"/>
    <s v="CANTINE"/>
    <s v="KOSUMI"/>
    <s v="Audrina"/>
    <d v="2011-06-13T00:00:00"/>
    <s v="E6-CP Géraldine"/>
    <x v="0"/>
    <n v="0"/>
    <n v="0"/>
    <s v="sept."/>
    <n v="2017"/>
    <s v="oui"/>
    <x v="33"/>
    <s v="CP"/>
    <s v="Standard"/>
    <n v="0"/>
    <x v="15"/>
    <x v="55"/>
  </r>
  <r>
    <x v="3"/>
    <x v="4"/>
    <s v="CANTINE"/>
    <s v="LACROIX"/>
    <s v="Dylan"/>
    <d v="2010-05-10T00:00:00"/>
    <s v="E5-CP-CE1 Valérie"/>
    <x v="0"/>
    <n v="0"/>
    <n v="0"/>
    <s v="sept."/>
    <n v="2017"/>
    <s v="non"/>
    <x v="131"/>
    <s v="CE1"/>
    <s v="Standard"/>
    <n v="0"/>
    <x v="15"/>
    <x v="55"/>
  </r>
  <r>
    <x v="3"/>
    <x v="4"/>
    <s v="CANTINE"/>
    <s v="LE BOURGEOIS"/>
    <s v="Oyan"/>
    <d v="2011-01-24T00:00:00"/>
    <s v="E6-CP Géraldine"/>
    <x v="0"/>
    <n v="0"/>
    <n v="0"/>
    <s v="sept."/>
    <n v="2017"/>
    <s v="oui"/>
    <x v="132"/>
    <s v="CP"/>
    <s v="Standard"/>
    <n v="0"/>
    <x v="15"/>
    <x v="55"/>
  </r>
  <r>
    <x v="3"/>
    <x v="4"/>
    <s v="CANTINE"/>
    <s v="LE REVEREND"/>
    <s v="Grégoire"/>
    <d v="2009-08-20T00:00:00"/>
    <s v="E1-CE1-CE2 Isabella"/>
    <x v="0"/>
    <n v="0"/>
    <n v="0"/>
    <s v="sept."/>
    <n v="2017"/>
    <s v="non"/>
    <x v="133"/>
    <s v="CE2"/>
    <s v="Standard"/>
    <n v="0"/>
    <x v="15"/>
    <x v="55"/>
  </r>
  <r>
    <x v="3"/>
    <x v="4"/>
    <s v="CANTINE"/>
    <s v="LE REVEREND"/>
    <s v="Hector"/>
    <d v="2011-09-14T00:00:00"/>
    <s v="E6-CP Géraldine"/>
    <x v="0"/>
    <n v="0"/>
    <n v="0"/>
    <s v="sept."/>
    <n v="2017"/>
    <s v="oui"/>
    <x v="134"/>
    <s v="CP"/>
    <s v="Standard"/>
    <n v="0"/>
    <x v="15"/>
    <x v="55"/>
  </r>
  <r>
    <x v="3"/>
    <x v="4"/>
    <s v="CANTINE"/>
    <s v="LEFRANCOIS"/>
    <s v="Soren"/>
    <d v="2009-07-20T00:00:00"/>
    <s v="E4-CE2-CM1 Pascal"/>
    <x v="0"/>
    <n v="0"/>
    <n v="0"/>
    <s v="sept."/>
    <n v="2017"/>
    <s v="non"/>
    <x v="135"/>
    <s v="CE2"/>
    <s v="Standard"/>
    <n v="0"/>
    <x v="15"/>
    <x v="55"/>
  </r>
  <r>
    <x v="3"/>
    <x v="4"/>
    <s v="CANTINE"/>
    <s v="LEONARDUZZI"/>
    <s v="Lina"/>
    <d v="2008-11-08T00:00:00"/>
    <s v="E3-CM1 Céline"/>
    <x v="0"/>
    <n v="0"/>
    <n v="0"/>
    <s v="sept."/>
    <n v="2017"/>
    <s v="non"/>
    <x v="136"/>
    <s v="CM1"/>
    <s v="Standard"/>
    <n v="0"/>
    <x v="15"/>
    <x v="55"/>
  </r>
  <r>
    <x v="3"/>
    <x v="4"/>
    <s v="CANTINE"/>
    <s v="LIAUDET"/>
    <s v="Chloé"/>
    <d v="2012-06-16T00:00:00"/>
    <s v="M4-Michèle Lamourette"/>
    <x v="0"/>
    <n v="0"/>
    <n v="0"/>
    <s v="sept."/>
    <n v="2017"/>
    <s v="oui"/>
    <x v="137"/>
    <s v="GS"/>
    <s v="Standard"/>
    <n v="0"/>
    <x v="15"/>
    <x v="55"/>
  </r>
  <r>
    <x v="3"/>
    <x v="4"/>
    <s v="CANTINE"/>
    <s v="LIAUDET"/>
    <s v="Elisa"/>
    <d v="2008-03-27T00:00:00"/>
    <s v="E3-CM1 Céline"/>
    <x v="0"/>
    <n v="0"/>
    <n v="0"/>
    <s v="sept."/>
    <n v="2017"/>
    <s v="non"/>
    <x v="138"/>
    <s v="CM1"/>
    <s v="Standard"/>
    <n v="0"/>
    <x v="15"/>
    <x v="55"/>
  </r>
  <r>
    <x v="3"/>
    <x v="4"/>
    <s v="CANTINE"/>
    <s v="MALAURIE"/>
    <s v="Antonin"/>
    <d v="2012-01-10T00:00:00"/>
    <s v="E6-CP Géraldine"/>
    <x v="0"/>
    <n v="0"/>
    <n v="0"/>
    <s v="sept."/>
    <n v="2017"/>
    <s v="oui"/>
    <x v="139"/>
    <s v="CP"/>
    <s v="Standard"/>
    <n v="0"/>
    <x v="15"/>
    <x v="55"/>
  </r>
  <r>
    <x v="3"/>
    <x v="4"/>
    <s v="CANTINE"/>
    <s v="MALPERTUIS"/>
    <s v="Maëva"/>
    <d v="2007-11-28T00:00:00"/>
    <s v="E2-CM2 Béatrice"/>
    <x v="1"/>
    <n v="0"/>
    <n v="0"/>
    <s v="sept."/>
    <n v="2017"/>
    <s v="non"/>
    <x v="209"/>
    <s v="CM2"/>
    <s v="Standard"/>
    <n v="0"/>
    <x v="15"/>
    <x v="55"/>
  </r>
  <r>
    <x v="3"/>
    <x v="4"/>
    <s v="CANTINE"/>
    <s v="MANICHE"/>
    <s v="Soryan"/>
    <d v="2007-09-07T00:00:00"/>
    <s v="E2-CM2 Béatrice"/>
    <x v="1"/>
    <n v="0"/>
    <n v="0"/>
    <s v="sept."/>
    <n v="2017"/>
    <s v="non"/>
    <x v="36"/>
    <s v="CM2"/>
    <s v="Sans porc"/>
    <n v="0"/>
    <x v="15"/>
    <x v="55"/>
  </r>
  <r>
    <x v="3"/>
    <x v="4"/>
    <s v="CANTINE"/>
    <s v="MARTIN"/>
    <s v="Gautier"/>
    <d v="2008-01-19T00:00:00"/>
    <s v="E3-CM1 Céline"/>
    <x v="0"/>
    <n v="0"/>
    <n v="0"/>
    <s v="sept."/>
    <n v="2017"/>
    <s v="non"/>
    <x v="140"/>
    <s v="CM1"/>
    <s v="Standard"/>
    <n v="0"/>
    <x v="15"/>
    <x v="55"/>
  </r>
  <r>
    <x v="3"/>
    <x v="4"/>
    <s v="CANTINE"/>
    <s v="MATHIEU"/>
    <s v="Annabelle"/>
    <d v="2008-06-10T00:00:00"/>
    <s v="E4-CE2-CM1 Pascal"/>
    <x v="0"/>
    <n v="0"/>
    <n v="0"/>
    <s v="sept."/>
    <n v="2017"/>
    <s v="non"/>
    <x v="226"/>
    <s v="CM1"/>
    <s v="Standard"/>
    <n v="0"/>
    <x v="15"/>
    <x v="55"/>
  </r>
  <r>
    <x v="3"/>
    <x v="4"/>
    <s v="CANTINE"/>
    <s v="MATHIEU"/>
    <s v="Félicien"/>
    <d v="2012-09-21T00:00:00"/>
    <s v="M1-Véronique Vuargnoz"/>
    <x v="0"/>
    <n v="0"/>
    <n v="0"/>
    <s v="sept."/>
    <n v="2017"/>
    <s v="oui"/>
    <x v="227"/>
    <s v="GS"/>
    <s v="Standard"/>
    <n v="0"/>
    <x v="15"/>
    <x v="55"/>
  </r>
  <r>
    <x v="3"/>
    <x v="4"/>
    <s v="CANTINE"/>
    <s v="MONTES"/>
    <s v="Mattéo"/>
    <d v="2011-10-20T00:00:00"/>
    <s v="E5-CP-CE1 Valérie"/>
    <x v="0"/>
    <n v="0"/>
    <n v="0"/>
    <s v="sept."/>
    <n v="2017"/>
    <s v="oui"/>
    <x v="40"/>
    <s v="CP"/>
    <s v="Standard"/>
    <n v="0"/>
    <x v="15"/>
    <x v="55"/>
  </r>
  <r>
    <x v="3"/>
    <x v="4"/>
    <s v="CANTINE"/>
    <s v="MORIN"/>
    <s v="Anais"/>
    <d v="2010-02-15T00:00:00"/>
    <s v="E1-CE1-CE2 Isabella"/>
    <x v="0"/>
    <n v="0"/>
    <n v="0"/>
    <s v="sept."/>
    <n v="2017"/>
    <s v="non"/>
    <x v="141"/>
    <s v="CE1"/>
    <s v="Standard"/>
    <n v="0"/>
    <x v="15"/>
    <x v="55"/>
  </r>
  <r>
    <x v="3"/>
    <x v="4"/>
    <s v="CANTINE"/>
    <s v="MORITZ"/>
    <s v="Marie"/>
    <d v="2012-05-03T00:00:00"/>
    <s v="M1-Véronique Vuargnoz"/>
    <x v="0"/>
    <n v="0"/>
    <n v="0"/>
    <s v="sept."/>
    <n v="2017"/>
    <s v="oui"/>
    <x v="228"/>
    <s v="GS"/>
    <s v="Standard"/>
    <n v="0"/>
    <x v="15"/>
    <x v="55"/>
  </r>
  <r>
    <x v="3"/>
    <x v="4"/>
    <s v="CANTINE"/>
    <s v="MUFF"/>
    <s v="Elise"/>
    <d v="2012-01-20T00:00:00"/>
    <s v="M4-Michèle Lamourette"/>
    <x v="0"/>
    <n v="0"/>
    <n v="0"/>
    <s v="sept."/>
    <n v="2017"/>
    <s v="oui"/>
    <x v="142"/>
    <s v="GS"/>
    <s v="Standard"/>
    <n v="0"/>
    <x v="15"/>
    <x v="55"/>
  </r>
  <r>
    <x v="3"/>
    <x v="4"/>
    <s v="CANTINE"/>
    <s v="MUNSCH"/>
    <s v="Charlotte"/>
    <d v="2011-04-24T00:00:00"/>
    <s v="E5-CP-CE1 Valérie"/>
    <x v="0"/>
    <n v="0"/>
    <n v="0"/>
    <s v="sept."/>
    <n v="2017"/>
    <s v="oui"/>
    <x v="41"/>
    <s v="CP"/>
    <s v="Standard"/>
    <n v="0"/>
    <x v="15"/>
    <x v="55"/>
  </r>
  <r>
    <x v="3"/>
    <x v="4"/>
    <s v="CANTINE"/>
    <s v="OLIVERA"/>
    <s v="Hugo"/>
    <d v="2012-12-15T00:00:00"/>
    <s v="M4-Michèle Lamourette"/>
    <x v="1"/>
    <n v="0"/>
    <n v="0"/>
    <s v="sept."/>
    <n v="2017"/>
    <s v="oui"/>
    <x v="143"/>
    <s v="GS"/>
    <s v="Standard"/>
    <n v="0"/>
    <x v="15"/>
    <x v="55"/>
  </r>
  <r>
    <x v="3"/>
    <x v="4"/>
    <s v="CANTINE"/>
    <s v="PASTRELLO"/>
    <s v="Enzo"/>
    <d v="2011-07-27T00:00:00"/>
    <s v="E6-CP Géraldine"/>
    <x v="0"/>
    <n v="0"/>
    <n v="0"/>
    <s v="sept."/>
    <n v="2017"/>
    <s v="oui"/>
    <x v="144"/>
    <s v="CP"/>
    <s v="Standard"/>
    <n v="0"/>
    <x v="15"/>
    <x v="55"/>
  </r>
  <r>
    <x v="3"/>
    <x v="4"/>
    <s v="CANTINE"/>
    <s v="PASTRELLO"/>
    <s v="Téo"/>
    <d v="2007-01-21T00:00:00"/>
    <s v="E2-CM2 Béatrice"/>
    <x v="0"/>
    <n v="0"/>
    <n v="0"/>
    <s v="sept."/>
    <n v="2017"/>
    <s v="non"/>
    <x v="145"/>
    <s v="CM2"/>
    <s v="Standard"/>
    <n v="0"/>
    <x v="15"/>
    <x v="55"/>
  </r>
  <r>
    <x v="3"/>
    <x v="4"/>
    <s v="CANTINE"/>
    <s v="PAYEN"/>
    <s v="Romain"/>
    <d v="2013-02-25T00:00:00"/>
    <s v="M2-Manon Chevigny"/>
    <x v="0"/>
    <n v="0"/>
    <n v="0"/>
    <s v="sept."/>
    <n v="2017"/>
    <s v="oui"/>
    <x v="146"/>
    <s v="MS"/>
    <s v="Standard"/>
    <n v="0"/>
    <x v="15"/>
    <x v="55"/>
  </r>
  <r>
    <x v="3"/>
    <x v="4"/>
    <s v="CANTINE"/>
    <s v="PERCONTI"/>
    <s v="Lou"/>
    <d v="2007-05-10T00:00:00"/>
    <s v="E2-CM2 Béatrice"/>
    <x v="0"/>
    <n v="0"/>
    <n v="0"/>
    <s v="sept."/>
    <n v="2017"/>
    <s v="non"/>
    <x v="211"/>
    <s v="CM2"/>
    <s v="Standard"/>
    <n v="0"/>
    <x v="15"/>
    <x v="55"/>
  </r>
  <r>
    <x v="3"/>
    <x v="4"/>
    <s v="CANTINE"/>
    <s v="PERCONTI"/>
    <s v="Rosie"/>
    <d v="2011-08-21T00:00:00"/>
    <s v="E6-CP Géraldine"/>
    <x v="0"/>
    <n v="0"/>
    <n v="0"/>
    <s v="sept."/>
    <n v="2017"/>
    <s v="oui"/>
    <x v="212"/>
    <s v="CP"/>
    <s v="Standard"/>
    <n v="0"/>
    <x v="15"/>
    <x v="55"/>
  </r>
  <r>
    <x v="3"/>
    <x v="4"/>
    <s v="CANTIN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0"/>
    <x v="15"/>
    <x v="55"/>
  </r>
  <r>
    <x v="3"/>
    <x v="4"/>
    <s v="CANTINE"/>
    <s v="PETREL"/>
    <s v="Joé"/>
    <d v="2009-07-27T00:00:00"/>
    <s v="E4-CE2-CM1 Pascal"/>
    <x v="0"/>
    <n v="0"/>
    <n v="0"/>
    <s v="sept."/>
    <n v="2017"/>
    <s v="non"/>
    <x v="147"/>
    <s v="CE2"/>
    <s v="Standard"/>
    <n v="0"/>
    <x v="15"/>
    <x v="55"/>
  </r>
  <r>
    <x v="3"/>
    <x v="4"/>
    <s v="CANTINE"/>
    <s v="PETROCELLI"/>
    <s v="Loann"/>
    <d v="2012-03-14T00:00:00"/>
    <s v="M1-Véronique Vuargnoz"/>
    <x v="0"/>
    <n v="0"/>
    <n v="0"/>
    <s v="sept."/>
    <n v="2017"/>
    <s v="oui"/>
    <x v="148"/>
    <s v="GS"/>
    <s v="Standard"/>
    <n v="0"/>
    <x v="15"/>
    <x v="55"/>
  </r>
  <r>
    <x v="3"/>
    <x v="4"/>
    <s v="CANTINE"/>
    <s v="PITTET"/>
    <s v="Lilou"/>
    <d v="2007-05-17T00:00:00"/>
    <s v="E2-CM2 Béatrice"/>
    <x v="1"/>
    <n v="0"/>
    <n v="0"/>
    <s v="sept."/>
    <n v="2017"/>
    <s v="non"/>
    <x v="76"/>
    <s v="CM2"/>
    <s v="Standard"/>
    <n v="0"/>
    <x v="15"/>
    <x v="55"/>
  </r>
  <r>
    <x v="3"/>
    <x v="4"/>
    <s v="CANTINE"/>
    <s v="PITTET"/>
    <s v="Lizy"/>
    <d v="2011-02-07T00:00:00"/>
    <s v="E6-CP Géraldine"/>
    <x v="1"/>
    <n v="0"/>
    <n v="0"/>
    <s v="sept."/>
    <n v="2017"/>
    <s v="oui"/>
    <x v="83"/>
    <s v="CP"/>
    <s v="Standard"/>
    <n v="0"/>
    <x v="15"/>
    <x v="55"/>
  </r>
  <r>
    <x v="3"/>
    <x v="4"/>
    <s v="CANTINE"/>
    <s v="PORTO"/>
    <s v="Eloïse"/>
    <d v="2013-07-27T00:00:00"/>
    <s v="M3-Raphaële Ikoubel"/>
    <x v="0"/>
    <n v="0"/>
    <n v="0"/>
    <s v="sept."/>
    <n v="2017"/>
    <s v="oui"/>
    <x v="149"/>
    <s v="MS"/>
    <s v="Standard"/>
    <n v="0"/>
    <x v="15"/>
    <x v="55"/>
  </r>
  <r>
    <x v="3"/>
    <x v="4"/>
    <s v="CANTINE"/>
    <s v="PORTO"/>
    <s v="Maëlys"/>
    <d v="2010-02-28T00:00:00"/>
    <s v="E5-CP-CE1 Valérie"/>
    <x v="0"/>
    <n v="0"/>
    <n v="0"/>
    <s v="sept."/>
    <n v="2017"/>
    <s v="non"/>
    <x v="150"/>
    <s v="CE1"/>
    <s v="Standard"/>
    <n v="0"/>
    <x v="15"/>
    <x v="55"/>
  </r>
  <r>
    <x v="3"/>
    <x v="4"/>
    <s v="CANTINE"/>
    <s v="POULET"/>
    <s v="Jean"/>
    <d v="2010-06-05T00:00:00"/>
    <s v="E1-CE1-CE2 Isabella"/>
    <x v="0"/>
    <n v="0"/>
    <n v="0"/>
    <s v="sept."/>
    <n v="2017"/>
    <s v="non"/>
    <x v="213"/>
    <s v="CE1"/>
    <s v="Standard"/>
    <n v="0"/>
    <x v="15"/>
    <x v="55"/>
  </r>
  <r>
    <x v="3"/>
    <x v="4"/>
    <s v="CANTINE"/>
    <s v="POULET"/>
    <s v="Maël"/>
    <d v="2011-10-12T00:00:00"/>
    <s v="E6-CP Géraldine"/>
    <x v="0"/>
    <n v="0"/>
    <n v="0"/>
    <s v="sept."/>
    <n v="2017"/>
    <s v="oui"/>
    <x v="214"/>
    <s v="CP"/>
    <s v="Standard"/>
    <n v="0"/>
    <x v="15"/>
    <x v="55"/>
  </r>
  <r>
    <x v="3"/>
    <x v="4"/>
    <s v="CANTINE"/>
    <s v="QUIQUEREZ"/>
    <s v="Lise"/>
    <d v="2011-03-10T00:00:00"/>
    <s v="E5-CP-CE1 Valérie"/>
    <x v="0"/>
    <n v="0"/>
    <n v="0"/>
    <s v="sept."/>
    <n v="2017"/>
    <s v="oui"/>
    <x v="151"/>
    <s v="CP"/>
    <s v="Standard"/>
    <n v="0"/>
    <x v="15"/>
    <x v="55"/>
  </r>
  <r>
    <x v="3"/>
    <x v="4"/>
    <s v="CANTINE"/>
    <s v="RENARD"/>
    <s v="Agathe"/>
    <d v="2009-10-09T00:00:00"/>
    <s v="E4-CE2-CM1 Pascal"/>
    <x v="0"/>
    <n v="0"/>
    <n v="0"/>
    <s v="sept."/>
    <n v="2017"/>
    <s v="non"/>
    <x v="152"/>
    <s v="CE2"/>
    <s v="Standard"/>
    <n v="0"/>
    <x v="15"/>
    <x v="55"/>
  </r>
  <r>
    <x v="3"/>
    <x v="4"/>
    <s v="CANTINE"/>
    <s v="RIVAL"/>
    <s v="Hugo"/>
    <d v="2012-04-07T00:00:00"/>
    <s v="M1-Véronique Vuargnoz"/>
    <x v="0"/>
    <n v="0"/>
    <n v="0"/>
    <s v="sept."/>
    <n v="2017"/>
    <s v="oui"/>
    <x v="215"/>
    <s v="GS"/>
    <s v="Standard"/>
    <n v="0"/>
    <x v="15"/>
    <x v="55"/>
  </r>
  <r>
    <x v="3"/>
    <x v="4"/>
    <s v="CANTINE"/>
    <s v="ROUVIERE"/>
    <s v="Léa"/>
    <d v="2011-12-02T00:00:00"/>
    <s v="E5-CP-CE1 Valérie"/>
    <x v="0"/>
    <n v="0"/>
    <n v="0"/>
    <s v="sept."/>
    <n v="2017"/>
    <s v="oui"/>
    <x v="44"/>
    <s v="CP"/>
    <s v="Standard"/>
    <n v="0"/>
    <x v="15"/>
    <x v="55"/>
  </r>
  <r>
    <x v="3"/>
    <x v="4"/>
    <s v="CANTINE"/>
    <s v="ROUVIERE"/>
    <s v="Lilou"/>
    <d v="2009-10-09T00:00:00"/>
    <s v="E4-CE2-CM1 Pascal"/>
    <x v="0"/>
    <n v="0"/>
    <n v="0"/>
    <s v="sept."/>
    <n v="2017"/>
    <s v="non"/>
    <x v="45"/>
    <s v="CE2"/>
    <s v="Standard"/>
    <n v="0"/>
    <x v="15"/>
    <x v="55"/>
  </r>
  <r>
    <x v="3"/>
    <x v="4"/>
    <s v="CANTINE"/>
    <s v="RUFFIER"/>
    <s v="Lana"/>
    <d v="2009-06-12T00:00:00"/>
    <s v="E4-CE2-CM1 Pascal"/>
    <x v="0"/>
    <n v="0"/>
    <n v="0"/>
    <s v="sept."/>
    <n v="2017"/>
    <s v="non"/>
    <x v="229"/>
    <s v="CE2"/>
    <s v="Standard"/>
    <n v="0"/>
    <x v="15"/>
    <x v="55"/>
  </r>
  <r>
    <x v="3"/>
    <x v="4"/>
    <s v="CANTINE"/>
    <s v="SADANI"/>
    <s v="Ayoub"/>
    <d v="2011-08-13T00:00:00"/>
    <s v="E5-CP-CE1 Valérie"/>
    <x v="0"/>
    <n v="0"/>
    <n v="0"/>
    <s v="sept."/>
    <n v="2017"/>
    <s v="oui"/>
    <x v="153"/>
    <s v="CP"/>
    <s v="Sans viande"/>
    <n v="0"/>
    <x v="15"/>
    <x v="55"/>
  </r>
  <r>
    <x v="3"/>
    <x v="4"/>
    <s v="CANTINE"/>
    <s v="SADANI"/>
    <s v="Haïssa"/>
    <d v="2007-08-02T00:00:00"/>
    <s v="E2-CM2 Béatrice"/>
    <x v="0"/>
    <n v="0"/>
    <n v="0"/>
    <s v="sept."/>
    <n v="2017"/>
    <s v="non"/>
    <x v="154"/>
    <s v="CM2"/>
    <s v="Sans viande"/>
    <n v="0"/>
    <x v="15"/>
    <x v="55"/>
  </r>
  <r>
    <x v="3"/>
    <x v="4"/>
    <s v="CANTINE"/>
    <s v="SALVIGNOL"/>
    <s v="Léni"/>
    <d v="2008-01-02T00:00:00"/>
    <s v="E4-CE2-CM1 Pascal"/>
    <x v="0"/>
    <n v="0"/>
    <n v="0"/>
    <s v="sept."/>
    <n v="2017"/>
    <s v="non"/>
    <x v="155"/>
    <s v="CM1"/>
    <s v="Standard"/>
    <n v="0"/>
    <x v="15"/>
    <x v="55"/>
  </r>
  <r>
    <x v="3"/>
    <x v="4"/>
    <s v="CANTINE"/>
    <s v="SECK"/>
    <s v="Erwann"/>
    <d v="2011-10-27T00:00:00"/>
    <s v="E6-CP Géraldine"/>
    <x v="0"/>
    <n v="0"/>
    <n v="0"/>
    <s v="sept."/>
    <n v="2017"/>
    <s v="oui"/>
    <x v="46"/>
    <s v="CP"/>
    <s v="Sans porc"/>
    <n v="0"/>
    <x v="15"/>
    <x v="55"/>
  </r>
  <r>
    <x v="3"/>
    <x v="4"/>
    <s v="CANTINE"/>
    <s v="SECK"/>
    <s v="Norah"/>
    <d v="2007-09-04T00:00:00"/>
    <s v="E2-CM2 Béatrice"/>
    <x v="0"/>
    <n v="0"/>
    <n v="0"/>
    <s v="sept."/>
    <n v="2017"/>
    <s v="non"/>
    <x v="47"/>
    <s v="CM2"/>
    <s v="Sans porc"/>
    <n v="0"/>
    <x v="15"/>
    <x v="55"/>
  </r>
  <r>
    <x v="3"/>
    <x v="4"/>
    <s v="CANTINE"/>
    <s v="SMAJLI"/>
    <s v="Mélia"/>
    <d v="2012-05-24T00:00:00"/>
    <s v="M4-Michèle Lamourette"/>
    <x v="0"/>
    <n v="0"/>
    <n v="0"/>
    <s v="sept."/>
    <n v="2017"/>
    <s v="oui"/>
    <x v="156"/>
    <s v="GS"/>
    <s v="Standard"/>
    <n v="0"/>
    <x v="15"/>
    <x v="55"/>
  </r>
  <r>
    <x v="3"/>
    <x v="4"/>
    <s v="CANTINE"/>
    <s v="SONNIER"/>
    <s v="Lizéa"/>
    <d v="2010-10-07T00:00:00"/>
    <s v="E5-CP-CE1 Valérie"/>
    <x v="1"/>
    <n v="0"/>
    <n v="0"/>
    <s v="sept."/>
    <n v="2017"/>
    <s v="non"/>
    <x v="157"/>
    <s v="CE1"/>
    <s v="Standard"/>
    <n v="0"/>
    <x v="15"/>
    <x v="55"/>
  </r>
  <r>
    <x v="3"/>
    <x v="4"/>
    <s v="CANTINE"/>
    <s v="SONNIER"/>
    <s v="Loris"/>
    <d v="2007-10-02T00:00:00"/>
    <s v="E2-CM2 Béatrice"/>
    <x v="1"/>
    <n v="0"/>
    <n v="0"/>
    <s v="sept."/>
    <n v="2017"/>
    <s v="non"/>
    <x v="158"/>
    <s v="CM2"/>
    <s v="Standard"/>
    <n v="0"/>
    <x v="15"/>
    <x v="55"/>
  </r>
  <r>
    <x v="3"/>
    <x v="4"/>
    <s v="CANTINE"/>
    <s v="STEPHAN"/>
    <s v="Lola"/>
    <d v="2013-02-22T00:00:00"/>
    <s v="M2-Manon Chevigny"/>
    <x v="0"/>
    <n v="0"/>
    <n v="0"/>
    <s v="sept."/>
    <n v="2017"/>
    <s v="oui"/>
    <x v="48"/>
    <s v="MS"/>
    <s v="Standard"/>
    <n v="0"/>
    <x v="15"/>
    <x v="55"/>
  </r>
  <r>
    <x v="3"/>
    <x v="4"/>
    <s v="CANTINE"/>
    <s v="TAHA"/>
    <s v="Jade"/>
    <d v="2009-11-23T00:00:00"/>
    <s v="E1-CE1-CE2 Isabella"/>
    <x v="0"/>
    <n v="0"/>
    <n v="0"/>
    <s v="sept."/>
    <n v="2017"/>
    <s v="non"/>
    <x v="216"/>
    <s v="CE2"/>
    <s v="Standard"/>
    <n v="0"/>
    <x v="15"/>
    <x v="55"/>
  </r>
  <r>
    <x v="3"/>
    <x v="4"/>
    <s v="CANTINE"/>
    <s v="TEDETTI"/>
    <s v="Victor"/>
    <d v="2010-05-12T00:00:00"/>
    <s v="E5-CP-CE1 Valérie"/>
    <x v="0"/>
    <n v="0"/>
    <n v="0"/>
    <s v="sept."/>
    <n v="2017"/>
    <s v="non"/>
    <x v="159"/>
    <s v="CE1"/>
    <s v="Standard"/>
    <n v="0"/>
    <x v="15"/>
    <x v="55"/>
  </r>
  <r>
    <x v="3"/>
    <x v="4"/>
    <s v="CANTINE"/>
    <s v="TINANT"/>
    <s v="Lola"/>
    <d v="2012-04-30T00:00:00"/>
    <s v="M1-Véronique Vuargnoz"/>
    <x v="0"/>
    <n v="0"/>
    <n v="0"/>
    <s v="sept."/>
    <n v="2017"/>
    <s v="oui"/>
    <x v="160"/>
    <s v="GS"/>
    <s v="Standard"/>
    <n v="0"/>
    <x v="15"/>
    <x v="55"/>
  </r>
  <r>
    <x v="3"/>
    <x v="4"/>
    <s v="CANTINE"/>
    <s v="TINANT"/>
    <s v="Mathys"/>
    <d v="2008-06-13T00:00:00"/>
    <s v="E3-CM1 Céline"/>
    <x v="0"/>
    <n v="0"/>
    <n v="0"/>
    <s v="sept."/>
    <n v="2017"/>
    <s v="non"/>
    <x v="161"/>
    <s v="CM1"/>
    <s v="Standard"/>
    <n v="0"/>
    <x v="15"/>
    <x v="55"/>
  </r>
  <r>
    <x v="3"/>
    <x v="4"/>
    <s v="CANTINE"/>
    <s v="TISSERAND"/>
    <s v="Sacha"/>
    <d v="2010-06-15T00:00:00"/>
    <s v="E1-CE1-CE2 Isabella"/>
    <x v="0"/>
    <n v="0"/>
    <n v="0"/>
    <s v="sept."/>
    <n v="2017"/>
    <s v="non"/>
    <x v="162"/>
    <s v="CE1"/>
    <s v="Standard"/>
    <n v="0"/>
    <x v="15"/>
    <x v="55"/>
  </r>
  <r>
    <x v="3"/>
    <x v="4"/>
    <s v="CANTINE"/>
    <s v="TOCQUEVILLE COLIN"/>
    <s v="Tyméo"/>
    <d v="2013-05-30T00:00:00"/>
    <s v="M3-Raphaële Ikoubel"/>
    <x v="1"/>
    <n v="0"/>
    <n v="0"/>
    <s v="sept."/>
    <n v="2017"/>
    <s v="oui"/>
    <x v="163"/>
    <s v="MS"/>
    <s v="Standard"/>
    <n v="0"/>
    <x v="15"/>
    <x v="55"/>
  </r>
  <r>
    <x v="3"/>
    <x v="4"/>
    <s v="CANTINE"/>
    <s v="TOUTA"/>
    <s v="Rayan"/>
    <d v="2012-07-01T00:00:00"/>
    <s v="M4-Michèle Lamourette"/>
    <x v="1"/>
    <n v="0"/>
    <n v="0"/>
    <s v="sept."/>
    <n v="2017"/>
    <s v="oui"/>
    <x v="49"/>
    <s v="GS"/>
    <s v="Sans viande"/>
    <n v="0"/>
    <x v="15"/>
    <x v="55"/>
  </r>
  <r>
    <x v="3"/>
    <x v="4"/>
    <s v="CANTINE"/>
    <s v="TRICOLI"/>
    <s v="Clément"/>
    <d v="2010-07-26T00:00:00"/>
    <s v="E1-CE1-CE2 Isabella"/>
    <x v="0"/>
    <n v="0"/>
    <n v="0"/>
    <s v="sept."/>
    <n v="2017"/>
    <s v="non"/>
    <x v="164"/>
    <s v="CE1"/>
    <s v="Standard"/>
    <n v="0"/>
    <x v="15"/>
    <x v="55"/>
  </r>
  <r>
    <x v="3"/>
    <x v="4"/>
    <s v="CANTINE"/>
    <s v="URBINO"/>
    <s v="Enzo"/>
    <d v="2008-09-03T00:00:00"/>
    <s v="E3-CM1 Céline"/>
    <x v="0"/>
    <n v="0"/>
    <n v="0"/>
    <s v="sept."/>
    <n v="2017"/>
    <s v="non"/>
    <x v="217"/>
    <s v="CM1"/>
    <s v="Standard"/>
    <n v="0"/>
    <x v="15"/>
    <x v="55"/>
  </r>
  <r>
    <x v="3"/>
    <x v="4"/>
    <s v="CANTINE"/>
    <s v="VALDING"/>
    <s v="Hugo"/>
    <d v="2013-07-27T00:00:00"/>
    <s v="M2-Manon Chevigny"/>
    <x v="0"/>
    <n v="0"/>
    <n v="0"/>
    <s v="sept."/>
    <n v="2017"/>
    <s v="oui"/>
    <x v="165"/>
    <s v="MS"/>
    <s v="Standard"/>
    <n v="0"/>
    <x v="15"/>
    <x v="55"/>
  </r>
  <r>
    <x v="3"/>
    <x v="4"/>
    <s v="CANTINE"/>
    <s v="VIRETON"/>
    <s v="Diego"/>
    <d v="2008-10-26T00:00:00"/>
    <s v="E3-CM1 Céline"/>
    <x v="0"/>
    <n v="0"/>
    <n v="0"/>
    <s v="sept."/>
    <n v="2017"/>
    <s v="non"/>
    <x v="52"/>
    <s v="CM1"/>
    <s v="Standard"/>
    <n v="0"/>
    <x v="15"/>
    <x v="55"/>
  </r>
  <r>
    <x v="3"/>
    <x v="4"/>
    <s v="CANTINE"/>
    <s v="VIRETON"/>
    <s v="Nilla"/>
    <d v="2013-09-22T00:00:00"/>
    <s v="M3-Raphaële Ikoubel"/>
    <x v="0"/>
    <n v="0"/>
    <n v="0"/>
    <s v="sept."/>
    <n v="2017"/>
    <s v="oui"/>
    <x v="53"/>
    <s v="MS"/>
    <s v="Standard"/>
    <n v="0"/>
    <x v="15"/>
    <x v="55"/>
  </r>
  <r>
    <x v="3"/>
    <x v="4"/>
    <s v="CANTINE"/>
    <s v="VULLIET"/>
    <s v="Léna"/>
    <d v="2011-04-29T00:00:00"/>
    <s v="E6-CP Géraldine"/>
    <x v="0"/>
    <n v="0"/>
    <n v="0"/>
    <s v="sept."/>
    <n v="2017"/>
    <s v="oui"/>
    <x v="166"/>
    <s v="CP"/>
    <s v="Standard"/>
    <n v="0"/>
    <x v="15"/>
    <x v="55"/>
  </r>
  <r>
    <x v="3"/>
    <x v="4"/>
    <s v="CANTINE"/>
    <s v="VULLIET"/>
    <s v="Rosy"/>
    <d v="2013-03-02T00:00:00"/>
    <s v="M3-Raphaële Ikoubel"/>
    <x v="0"/>
    <n v="0"/>
    <n v="0"/>
    <s v="sept."/>
    <n v="2017"/>
    <s v="oui"/>
    <x v="167"/>
    <s v="MS"/>
    <s v="Standard"/>
    <n v="0"/>
    <x v="15"/>
    <x v="55"/>
  </r>
  <r>
    <x v="3"/>
    <x v="4"/>
    <s v="CANTINE"/>
    <s v="VULLIET"/>
    <s v="Tiphaine"/>
    <d v="2013-11-25T00:00:00"/>
    <s v="M2-Manon Chevigny"/>
    <x v="0"/>
    <n v="0"/>
    <n v="0"/>
    <s v="sept."/>
    <n v="2017"/>
    <s v="oui"/>
    <x v="168"/>
    <s v="MS"/>
    <s v="Standard"/>
    <n v="0"/>
    <x v="15"/>
    <x v="55"/>
  </r>
  <r>
    <x v="3"/>
    <x v="4"/>
    <s v="CANTINE"/>
    <s v="YAKER"/>
    <s v="Maksen"/>
    <d v="2007-08-30T00:00:00"/>
    <s v="E2-CM2 Béatrice"/>
    <x v="0"/>
    <n v="0"/>
    <n v="0"/>
    <s v="sept."/>
    <n v="2017"/>
    <s v="non"/>
    <x v="56"/>
    <s v="CM2"/>
    <s v="Sans porc"/>
    <n v="0"/>
    <x v="15"/>
    <x v="55"/>
  </r>
  <r>
    <x v="3"/>
    <x v="4"/>
    <s v="CANTINE"/>
    <s v="YAKER"/>
    <s v="Nora"/>
    <d v="2009-08-15T00:00:00"/>
    <s v="E1-CE1-CE2 Isabella"/>
    <x v="0"/>
    <n v="0"/>
    <n v="0"/>
    <s v="sept."/>
    <n v="2017"/>
    <s v="non"/>
    <x v="57"/>
    <s v="CE2"/>
    <s v="Sans porc"/>
    <n v="0"/>
    <x v="15"/>
    <x v="55"/>
  </r>
  <r>
    <x v="3"/>
    <x v="4"/>
    <s v="CANTINE"/>
    <s v="CAISSO-RUIZ"/>
    <s v="Estéban"/>
    <d v="2007-05-20T00:00:00"/>
    <s v="E2-CM2 Béatrice"/>
    <x v="0"/>
    <n v="0"/>
    <n v="0"/>
    <s v="sept."/>
    <n v="2017"/>
    <s v="non"/>
    <x v="101"/>
    <s v="CM2"/>
    <s v="Standard"/>
    <n v="0"/>
    <x v="15"/>
    <x v="55"/>
  </r>
  <r>
    <x v="3"/>
    <x v="4"/>
    <s v="CANTINE"/>
    <s v="DESIR"/>
    <s v="Auguste"/>
    <d v="2014-02-25T00:00:00"/>
    <s v="M1-Véronique Vuargnoz"/>
    <x v="1"/>
    <n v="0"/>
    <n v="0"/>
    <s v="sept."/>
    <n v="2017"/>
    <s v="oui"/>
    <x v="58"/>
    <s v="PS"/>
    <s v="Standard"/>
    <n v="0"/>
    <x v="15"/>
    <x v="55"/>
  </r>
  <r>
    <x v="3"/>
    <x v="4"/>
    <s v="CANTINE"/>
    <s v="DUVAL"/>
    <s v="Enora"/>
    <d v="2014-09-16T00:00:00"/>
    <s v="M3-Raphaële Ikoubel"/>
    <x v="0"/>
    <n v="0"/>
    <n v="0"/>
    <s v="sept."/>
    <n v="2017"/>
    <s v="oui"/>
    <x v="59"/>
    <s v="PS"/>
    <s v="Standard"/>
    <n v="0"/>
    <x v="15"/>
    <x v="55"/>
  </r>
  <r>
    <x v="3"/>
    <x v="4"/>
    <s v="CANTINE"/>
    <s v="SECK"/>
    <s v="Ismaël"/>
    <d v="2014-01-11T00:00:00"/>
    <s v="M3-Raphaële Ikoubel"/>
    <x v="0"/>
    <n v="0"/>
    <n v="0"/>
    <s v="sept."/>
    <n v="2017"/>
    <s v="oui"/>
    <x v="61"/>
    <s v="PS"/>
    <s v="Sans porc"/>
    <n v="0"/>
    <x v="15"/>
    <x v="55"/>
  </r>
  <r>
    <x v="3"/>
    <x v="4"/>
    <s v="CANTINE"/>
    <s v="RABU SOMERS"/>
    <s v="Antonin"/>
    <d v="2014-03-03T00:00:00"/>
    <s v="M3-Raphaële Ikoubel"/>
    <x v="0"/>
    <n v="0"/>
    <n v="0"/>
    <s v="sept."/>
    <n v="2017"/>
    <s v="oui"/>
    <x v="63"/>
    <s v="PS"/>
    <s v="Standard"/>
    <n v="0"/>
    <x v="15"/>
    <x v="55"/>
  </r>
  <r>
    <x v="3"/>
    <x v="4"/>
    <s v="CANTINE"/>
    <s v="TERRENI"/>
    <s v="Flavia"/>
    <d v="2008-01-27T00:00:00"/>
    <s v="E3-CM1 Céline"/>
    <x v="0"/>
    <n v="0"/>
    <n v="0"/>
    <s v="sept."/>
    <n v="2017"/>
    <s v="non"/>
    <x v="64"/>
    <s v="CM1"/>
    <s v="Standard"/>
    <n v="0"/>
    <x v="15"/>
    <x v="55"/>
  </r>
  <r>
    <x v="3"/>
    <x v="4"/>
    <s v="CANTINE"/>
    <s v="LEHMANN"/>
    <s v="Liv"/>
    <d v="2013-08-03T00:00:00"/>
    <s v="M2-Manon Chevigny"/>
    <x v="0"/>
    <n v="0"/>
    <n v="0"/>
    <s v="sept."/>
    <n v="2017"/>
    <s v="oui"/>
    <x v="65"/>
    <s v="MS"/>
    <s v="Standard"/>
    <n v="0"/>
    <x v="15"/>
    <x v="55"/>
  </r>
  <r>
    <x v="3"/>
    <x v="4"/>
    <s v="CANTINE"/>
    <s v="LEHMANN"/>
    <s v="Abel"/>
    <d v="2010-04-02T00:00:00"/>
    <s v="E1-CE1-CE2 Isabella"/>
    <x v="0"/>
    <n v="0"/>
    <n v="0"/>
    <s v="sept."/>
    <n v="2017"/>
    <s v="non"/>
    <x v="66"/>
    <s v="CE1"/>
    <s v="Standard"/>
    <n v="0"/>
    <x v="15"/>
    <x v="55"/>
  </r>
  <r>
    <x v="3"/>
    <x v="4"/>
    <s v="CANTINE"/>
    <s v="AUDEMA"/>
    <s v="Ambroise"/>
    <d v="2014-03-08T00:00:00"/>
    <s v="M4-Michèle Lamourette"/>
    <x v="0"/>
    <n v="0"/>
    <n v="0"/>
    <s v="sept."/>
    <n v="2017"/>
    <s v="oui"/>
    <x v="169"/>
    <s v="PS"/>
    <s v="Standard"/>
    <n v="0"/>
    <x v="15"/>
    <x v="55"/>
  </r>
  <r>
    <x v="3"/>
    <x v="4"/>
    <s v="CANTINE"/>
    <s v="BAGLIN LEON"/>
    <s v="Léo"/>
    <d v="2014-02-01T00:00:00"/>
    <s v="M1-Véronique Vuargnoz"/>
    <x v="0"/>
    <n v="0"/>
    <n v="0"/>
    <s v="sept."/>
    <n v="2017"/>
    <s v="oui"/>
    <x v="170"/>
    <s v="PS"/>
    <s v="Standard"/>
    <n v="0"/>
    <x v="15"/>
    <x v="55"/>
  </r>
  <r>
    <x v="3"/>
    <x v="4"/>
    <s v="CANTINE"/>
    <s v="GREAU"/>
    <s v="Gauthier"/>
    <d v="2013-08-01T00:00:00"/>
    <s v="M2-Manon Chevigny"/>
    <x v="0"/>
    <n v="0"/>
    <n v="0"/>
    <s v="sept."/>
    <n v="2017"/>
    <s v="oui"/>
    <x v="172"/>
    <s v="MS"/>
    <s v="Standard"/>
    <n v="0"/>
    <x v="15"/>
    <x v="55"/>
  </r>
  <r>
    <x v="3"/>
    <x v="4"/>
    <s v="CANTINE"/>
    <s v="LAZARETH"/>
    <s v="Hugo"/>
    <d v="2010-11-08T00:00:00"/>
    <s v="E1-CE1-CE2 Isabella"/>
    <x v="0"/>
    <n v="0"/>
    <n v="0"/>
    <s v="sept."/>
    <n v="2017"/>
    <s v="non"/>
    <x v="173"/>
    <s v="CE1"/>
    <s v="Standard"/>
    <n v="0"/>
    <x v="15"/>
    <x v="55"/>
  </r>
  <r>
    <x v="3"/>
    <x v="4"/>
    <s v="CANTINE"/>
    <s v="LAZARETH"/>
    <s v="Jules"/>
    <d v="2013-09-07T00:00:00"/>
    <s v="M3-Raphaële Ikoubel"/>
    <x v="0"/>
    <n v="0"/>
    <n v="0"/>
    <s v="sept."/>
    <n v="2017"/>
    <s v="oui"/>
    <x v="174"/>
    <s v="MS"/>
    <s v="Standard"/>
    <n v="0"/>
    <x v="15"/>
    <x v="55"/>
  </r>
  <r>
    <x v="3"/>
    <x v="4"/>
    <s v="CANTINE"/>
    <s v="MALLET"/>
    <s v="Ethan"/>
    <d v="2008-09-22T00:00:00"/>
    <s v="E3-CM1 Céline"/>
    <x v="0"/>
    <n v="0"/>
    <n v="0"/>
    <s v="sept."/>
    <n v="2017"/>
    <s v="non"/>
    <x v="175"/>
    <s v="CM1"/>
    <s v="Standard"/>
    <n v="0"/>
    <x v="15"/>
    <x v="55"/>
  </r>
  <r>
    <x v="3"/>
    <x v="4"/>
    <s v="CANTINE"/>
    <s v="MALLET"/>
    <s v="Chloé"/>
    <d v="2012-01-10T00:00:00"/>
    <s v="M1-Véronique Vuargnoz"/>
    <x v="0"/>
    <n v="0"/>
    <n v="0"/>
    <s v="sept."/>
    <n v="2017"/>
    <s v="oui"/>
    <x v="176"/>
    <s v="GS"/>
    <s v="Standard"/>
    <n v="0"/>
    <x v="15"/>
    <x v="55"/>
  </r>
  <r>
    <x v="3"/>
    <x v="4"/>
    <s v="CANTINE"/>
    <s v="MALLET"/>
    <s v="Léa"/>
    <d v="2010-03-28T00:00:00"/>
    <s v="E1-CE1-CE2 Isabella"/>
    <x v="0"/>
    <n v="0"/>
    <n v="0"/>
    <s v="sept."/>
    <n v="2017"/>
    <s v="non"/>
    <x v="177"/>
    <s v="CE1"/>
    <s v="Standard"/>
    <n v="0"/>
    <x v="15"/>
    <x v="55"/>
  </r>
  <r>
    <x v="3"/>
    <x v="4"/>
    <s v="CANTINE"/>
    <s v="PERROTEAU"/>
    <s v="Séléna"/>
    <d v="2012-02-12T00:00:00"/>
    <s v="M1-Véronique Vuargnoz"/>
    <x v="0"/>
    <n v="0"/>
    <n v="0"/>
    <s v="sept."/>
    <n v="2017"/>
    <s v="oui"/>
    <x v="178"/>
    <s v="GS"/>
    <s v="Standard"/>
    <n v="0"/>
    <x v="15"/>
    <x v="55"/>
  </r>
  <r>
    <x v="3"/>
    <x v="4"/>
    <s v="CANTINE"/>
    <s v="PERROTEAU"/>
    <s v="Maëlia"/>
    <d v="2009-08-13T00:00:00"/>
    <s v="E4-CE2-CM1 Pascal"/>
    <x v="0"/>
    <n v="0"/>
    <n v="0"/>
    <s v="sept."/>
    <n v="2017"/>
    <s v="non"/>
    <x v="179"/>
    <s v="CE2"/>
    <s v="Standard"/>
    <n v="0"/>
    <x v="15"/>
    <x v="55"/>
  </r>
  <r>
    <x v="3"/>
    <x v="4"/>
    <s v="CANTINE"/>
    <s v="MACALOU"/>
    <s v="Ndeye Ngone"/>
    <d v="2014-11-18T00:00:00"/>
    <s v="M3-Raphaële Ikoubel"/>
    <x v="0"/>
    <n v="0"/>
    <n v="0"/>
    <s v="sept."/>
    <n v="2017"/>
    <s v="oui"/>
    <x v="180"/>
    <s v="PS"/>
    <s v="Sans porc"/>
    <n v="0"/>
    <x v="15"/>
    <x v="55"/>
  </r>
  <r>
    <x v="3"/>
    <x v="4"/>
    <s v="CANTINE"/>
    <s v="BOCHATON"/>
    <s v="Jean"/>
    <d v="2014-08-15T00:00:00"/>
    <s v="M4-Michèle Lamourette"/>
    <x v="0"/>
    <n v="0"/>
    <n v="0"/>
    <s v="sept."/>
    <n v="2017"/>
    <s v="oui"/>
    <x v="181"/>
    <s v="PS"/>
    <s v="Standard"/>
    <n v="0"/>
    <x v="15"/>
    <x v="55"/>
  </r>
  <r>
    <x v="3"/>
    <x v="4"/>
    <s v="CANTINE"/>
    <s v="BLANC"/>
    <s v="Dimitry"/>
    <d v="2014-01-03T00:00:00"/>
    <s v="M1-Véronique Vuargnoz"/>
    <x v="0"/>
    <n v="0"/>
    <n v="0"/>
    <s v="sept."/>
    <n v="2017"/>
    <s v="oui"/>
    <x v="182"/>
    <s v="PS"/>
    <s v="Standard"/>
    <n v="0"/>
    <x v="15"/>
    <x v="55"/>
  </r>
  <r>
    <x v="3"/>
    <x v="4"/>
    <s v="CANTINE"/>
    <s v="MUFF"/>
    <s v="Mathilde"/>
    <d v="2014-01-18T00:00:00"/>
    <s v="M2-Manon Chevigny"/>
    <x v="0"/>
    <n v="0"/>
    <n v="0"/>
    <s v="sept."/>
    <n v="2017"/>
    <s v="oui"/>
    <x v="183"/>
    <s v="PS"/>
    <s v="Standard"/>
    <n v="0"/>
    <x v="15"/>
    <x v="55"/>
  </r>
  <r>
    <x v="3"/>
    <x v="4"/>
    <s v="CANTINE"/>
    <s v="DE CLERCQ"/>
    <s v="GIULIA"/>
    <d v="2014-02-03T00:00:00"/>
    <s v="M1-Véronique Vuargnoz"/>
    <x v="0"/>
    <n v="0"/>
    <n v="0"/>
    <s v="sept."/>
    <n v="2017"/>
    <s v="oui"/>
    <x v="184"/>
    <s v="PS"/>
    <s v="Standard"/>
    <n v="0"/>
    <x v="15"/>
    <x v="55"/>
  </r>
  <r>
    <x v="3"/>
    <x v="4"/>
    <s v="CANTINE"/>
    <s v="DESPRES"/>
    <s v="Nina"/>
    <d v="2011-04-21T00:00:00"/>
    <s v="E6-CP Géraldine"/>
    <x v="0"/>
    <n v="0"/>
    <n v="0"/>
    <s v="sept."/>
    <n v="2017"/>
    <s v="oui"/>
    <x v="185"/>
    <s v="CP"/>
    <s v="Standard"/>
    <n v="0"/>
    <x v="15"/>
    <x v="55"/>
  </r>
  <r>
    <x v="3"/>
    <x v="4"/>
    <s v="CANTINE"/>
    <s v="DESPRES"/>
    <s v="Oscar"/>
    <d v="2013-08-16T00:00:00"/>
    <s v="M3-Raphaële Ikoubel"/>
    <x v="0"/>
    <n v="0"/>
    <n v="0"/>
    <s v="sept."/>
    <n v="2017"/>
    <s v="oui"/>
    <x v="186"/>
    <s v="MS"/>
    <s v="Standard"/>
    <n v="0"/>
    <x v="15"/>
    <x v="55"/>
  </r>
  <r>
    <x v="3"/>
    <x v="4"/>
    <s v="CANTINE"/>
    <s v="DUDOIT"/>
    <s v="Antoine"/>
    <d v="2007-01-28T00:00:00"/>
    <s v="E2-CM2 Béatrice"/>
    <x v="0"/>
    <n v="0"/>
    <n v="0"/>
    <s v="sept."/>
    <n v="2017"/>
    <s v="non"/>
    <x v="187"/>
    <s v="CM2"/>
    <s v="Standard"/>
    <n v="0"/>
    <x v="15"/>
    <x v="55"/>
  </r>
  <r>
    <x v="3"/>
    <x v="4"/>
    <s v="CANTIN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0"/>
    <x v="15"/>
    <x v="55"/>
  </r>
  <r>
    <x v="3"/>
    <x v="4"/>
    <s v="CANTINE"/>
    <s v="DE CORDIER"/>
    <s v="Léa"/>
    <d v="2013-05-28T00:00:00"/>
    <s v="M3-Raphaële Ikoubel"/>
    <x v="0"/>
    <n v="0"/>
    <n v="0"/>
    <s v="sept."/>
    <n v="2017"/>
    <s v="oui"/>
    <x v="69"/>
    <s v="MS"/>
    <s v="Standard"/>
    <n v="0"/>
    <x v="15"/>
    <x v="55"/>
  </r>
  <r>
    <x v="3"/>
    <x v="4"/>
    <s v="CANTINE"/>
    <s v="DE CORDIER"/>
    <s v="Kylian"/>
    <d v="2009-08-14T00:00:00"/>
    <s v="E4-CE2-CM1 Pascal"/>
    <x v="0"/>
    <n v="0"/>
    <n v="0"/>
    <s v="sept."/>
    <n v="2017"/>
    <s v="non"/>
    <x v="70"/>
    <s v="CE2"/>
    <s v="Standard"/>
    <n v="0"/>
    <x v="15"/>
    <x v="55"/>
  </r>
  <r>
    <x v="3"/>
    <x v="4"/>
    <s v="CANTINE"/>
    <s v="PAYEN"/>
    <s v="Clément"/>
    <d v="2014-09-26T00:00:00"/>
    <s v="M1-Véronique Vuargnoz"/>
    <x v="0"/>
    <n v="0"/>
    <n v="0"/>
    <s v="sept."/>
    <n v="2017"/>
    <s v="oui"/>
    <x v="188"/>
    <s v="PS"/>
    <s v="Standard"/>
    <n v="0"/>
    <x v="15"/>
    <x v="55"/>
  </r>
  <r>
    <x v="3"/>
    <x v="4"/>
    <s v="CANTINE"/>
    <s v="VUILLET"/>
    <s v="Louise"/>
    <d v="2017-10-08T00:00:00"/>
    <s v="M1-Véronique Vuargnoz"/>
    <x v="0"/>
    <n v="0"/>
    <n v="0"/>
    <s v="sept."/>
    <n v="2017"/>
    <s v="oui"/>
    <x v="189"/>
    <s v="PS"/>
    <s v="Standard"/>
    <n v="0"/>
    <x v="15"/>
    <x v="55"/>
  </r>
  <r>
    <x v="3"/>
    <x v="4"/>
    <s v="CANTINE"/>
    <s v="GUILLOTEAU"/>
    <s v="Mila"/>
    <d v="2010-10-21T00:00:00"/>
    <s v="E1-CE1-CE2 Isabella"/>
    <x v="1"/>
    <n v="0"/>
    <n v="0"/>
    <s v="sept."/>
    <n v="2017"/>
    <s v="non"/>
    <x v="218"/>
    <s v="CE1"/>
    <s v="Standard"/>
    <n v="0"/>
    <x v="15"/>
    <x v="55"/>
  </r>
  <r>
    <x v="3"/>
    <x v="4"/>
    <s v="CANTINE"/>
    <s v="GUILLOTEAU"/>
    <s v="Justine"/>
    <d v="2009-07-16T00:00:00"/>
    <s v="E4-CE2-CM1 Pascal"/>
    <x v="1"/>
    <n v="0"/>
    <n v="0"/>
    <s v="sept."/>
    <n v="2017"/>
    <s v="non"/>
    <x v="219"/>
    <s v="CE2"/>
    <s v="Standard"/>
    <n v="0"/>
    <x v="15"/>
    <x v="55"/>
  </r>
  <r>
    <x v="3"/>
    <x v="4"/>
    <s v="CANTINE"/>
    <s v="LE REVEREND"/>
    <s v="Raphaël"/>
    <d v="2014-09-05T00:00:00"/>
    <s v="M2-Manon Chevigny"/>
    <x v="0"/>
    <n v="0"/>
    <n v="0"/>
    <s v="sept."/>
    <n v="2017"/>
    <s v="oui"/>
    <x v="190"/>
    <s v="PS"/>
    <s v="Standard"/>
    <n v="0"/>
    <x v="15"/>
    <x v="55"/>
  </r>
  <r>
    <x v="3"/>
    <x v="4"/>
    <s v="CANTINE"/>
    <s v="RIVAL"/>
    <s v="Emma"/>
    <d v="2014-08-04T00:00:00"/>
    <s v="M4-Michèle Lamourette"/>
    <x v="0"/>
    <n v="0"/>
    <n v="0"/>
    <s v="sept."/>
    <n v="2017"/>
    <s v="oui"/>
    <x v="220"/>
    <s v="PS"/>
    <s v="Standard"/>
    <n v="0"/>
    <x v="15"/>
    <x v="55"/>
  </r>
  <r>
    <x v="3"/>
    <x v="4"/>
    <s v="CANTINE"/>
    <s v="MIRANDA KIEFFER"/>
    <s v="Enzo"/>
    <d v="2014-07-04T00:00:00"/>
    <s v="M4-Michèle Lamourette"/>
    <x v="0"/>
    <n v="0"/>
    <n v="0"/>
    <s v="sept."/>
    <n v="2017"/>
    <s v="oui"/>
    <x v="191"/>
    <s v="PS"/>
    <s v="Standard"/>
    <n v="0"/>
    <x v="15"/>
    <x v="55"/>
  </r>
  <r>
    <x v="3"/>
    <x v="4"/>
    <s v="CANTINE"/>
    <s v="TEDETTI"/>
    <s v="Charly"/>
    <d v="2014-09-20T00:00:00"/>
    <s v="M4-Michèle Lamourette"/>
    <x v="0"/>
    <n v="0"/>
    <n v="0"/>
    <s v="sept."/>
    <n v="2017"/>
    <s v="oui"/>
    <x v="192"/>
    <s v="PS"/>
    <s v="Standard"/>
    <n v="0"/>
    <x v="15"/>
    <x v="55"/>
  </r>
  <r>
    <x v="3"/>
    <x v="4"/>
    <s v="CANTINE"/>
    <s v="BENED"/>
    <s v="Chloé"/>
    <d v="2014-08-14T00:00:00"/>
    <s v="M2-Manon Chevigny"/>
    <x v="0"/>
    <n v="0"/>
    <n v="0"/>
    <s v="sept."/>
    <n v="2017"/>
    <s v="oui"/>
    <x v="193"/>
    <s v="PS"/>
    <s v="Standard"/>
    <n v="0"/>
    <x v="15"/>
    <x v="55"/>
  </r>
  <r>
    <x v="3"/>
    <x v="4"/>
    <s v="CANTINE"/>
    <s v="MARCOS"/>
    <s v="Lola"/>
    <d v="2013-12-06T00:00:00"/>
    <s v="M3-Raphaële Ikoubel"/>
    <x v="0"/>
    <n v="0"/>
    <n v="0"/>
    <s v="sept."/>
    <n v="2017"/>
    <s v="oui"/>
    <x v="194"/>
    <s v="MS"/>
    <s v="Standard"/>
    <n v="0"/>
    <x v="15"/>
    <x v="55"/>
  </r>
  <r>
    <x v="3"/>
    <x v="4"/>
    <s v="CANTINE"/>
    <s v="MELIANI"/>
    <s v="Rayan Ayoub"/>
    <d v="2008-03-21T00:00:00"/>
    <s v="E3-CM1 Céline"/>
    <x v="0"/>
    <n v="0"/>
    <n v="0"/>
    <s v="sept."/>
    <n v="2017"/>
    <s v="non"/>
    <x v="195"/>
    <s v="CM1"/>
    <s v="Sans viande"/>
    <n v="0"/>
    <x v="15"/>
    <x v="55"/>
  </r>
  <r>
    <x v="3"/>
    <x v="4"/>
    <s v="CANTINE"/>
    <s v="MOUNDJI"/>
    <s v="Keziah"/>
    <d v="2009-02-17T00:00:00"/>
    <s v="E4-CE2-CM1 Pascal"/>
    <x v="0"/>
    <n v="0"/>
    <n v="0"/>
    <s v="sept."/>
    <n v="2017"/>
    <s v="non"/>
    <x v="72"/>
    <s v="CE2"/>
    <s v="Sans porc"/>
    <n v="0"/>
    <x v="15"/>
    <x v="55"/>
  </r>
  <r>
    <x v="4"/>
    <x v="4"/>
    <s v="CANTINE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0"/>
    <x v="15"/>
    <x v="55"/>
  </r>
  <r>
    <x v="4"/>
    <x v="4"/>
    <s v="CANTINE"/>
    <s v="ABBIATECI"/>
    <s v="Mathieu"/>
    <d v="2010-02-25T00:00:00"/>
    <s v="E1-CE1-CE2 Isabella"/>
    <x v="0"/>
    <n v="0"/>
    <n v="0"/>
    <s v="sept."/>
    <n v="2017"/>
    <s v="non"/>
    <x v="1"/>
    <s v="CE1"/>
    <s v="Standard"/>
    <n v="0"/>
    <x v="15"/>
    <x v="55"/>
  </r>
  <r>
    <x v="4"/>
    <x v="4"/>
    <s v="CANTINE"/>
    <s v="ALPERN"/>
    <s v="David"/>
    <d v="2013-01-29T00:00:00"/>
    <s v="M2-Manon Chevigny"/>
    <x v="1"/>
    <n v="0"/>
    <n v="0"/>
    <s v="sept."/>
    <n v="2017"/>
    <s v="oui"/>
    <x v="6"/>
    <s v="MS"/>
    <s v="Standard"/>
    <n v="0"/>
    <x v="15"/>
    <x v="55"/>
  </r>
  <r>
    <x v="4"/>
    <x v="4"/>
    <s v="CANTINE"/>
    <s v="ANDRÉ"/>
    <s v="Clara"/>
    <d v="2009-01-10T00:00:00"/>
    <s v="E4-CE2-CM1 Pascal"/>
    <x v="1"/>
    <n v="0"/>
    <n v="0"/>
    <s v="sept."/>
    <n v="2017"/>
    <s v="non"/>
    <x v="84"/>
    <s v="CE2"/>
    <s v="Standard"/>
    <n v="0"/>
    <x v="15"/>
    <x v="55"/>
  </r>
  <r>
    <x v="4"/>
    <x v="4"/>
    <s v="CANTINE"/>
    <s v="BABIN"/>
    <s v="Timéo"/>
    <d v="2012-11-08T00:00:00"/>
    <s v="M1-Véronique Vuargnoz"/>
    <x v="0"/>
    <n v="0"/>
    <n v="0"/>
    <s v="sept."/>
    <n v="2017"/>
    <s v="oui"/>
    <x v="7"/>
    <s v="GS"/>
    <s v="Standard"/>
    <n v="0"/>
    <x v="15"/>
    <x v="55"/>
  </r>
  <r>
    <x v="4"/>
    <x v="4"/>
    <s v="CANTINE"/>
    <s v="BARNABE"/>
    <s v="Hugo"/>
    <d v="2007-08-06T00:00:00"/>
    <s v="E2-CM2 Béatrice"/>
    <x v="0"/>
    <n v="0"/>
    <n v="0"/>
    <s v="sept."/>
    <n v="2017"/>
    <s v="non"/>
    <x v="85"/>
    <s v="CM2"/>
    <s v="Standard"/>
    <n v="0"/>
    <x v="15"/>
    <x v="55"/>
  </r>
  <r>
    <x v="4"/>
    <x v="4"/>
    <s v="CANTINE"/>
    <s v="BAUNOV"/>
    <s v="Artem"/>
    <d v="2011-09-02T00:00:00"/>
    <s v="E6-CP Géraldine"/>
    <x v="0"/>
    <n v="0"/>
    <n v="0"/>
    <s v="sept."/>
    <n v="2017"/>
    <s v="oui"/>
    <x v="86"/>
    <s v="CP"/>
    <s v="Standard"/>
    <n v="0"/>
    <x v="15"/>
    <x v="55"/>
  </r>
  <r>
    <x v="4"/>
    <x v="4"/>
    <s v="CANTINE"/>
    <s v="BELLORINI"/>
    <s v="Raphaëlle"/>
    <d v="2010-09-17T00:00:00"/>
    <s v="E5-CP-CE1 Valérie"/>
    <x v="0"/>
    <n v="0"/>
    <n v="0"/>
    <s v="sept."/>
    <n v="2017"/>
    <s v="non"/>
    <x v="73"/>
    <s v="CE1"/>
    <s v="Standard"/>
    <n v="0"/>
    <x v="15"/>
    <x v="55"/>
  </r>
  <r>
    <x v="4"/>
    <x v="4"/>
    <s v="CANTINE"/>
    <s v="BELMOND CHOLLET"/>
    <s v="Yûna"/>
    <d v="2011-05-09T00:00:00"/>
    <s v="E6-CP Géraldine"/>
    <x v="0"/>
    <n v="0"/>
    <n v="0"/>
    <s v="sept."/>
    <n v="2017"/>
    <s v="oui"/>
    <x v="87"/>
    <s v="CP"/>
    <s v="Standard"/>
    <n v="0"/>
    <x v="15"/>
    <x v="55"/>
  </r>
  <r>
    <x v="4"/>
    <x v="4"/>
    <s v="CANTINE"/>
    <s v="BEN ROMDANE"/>
    <s v="Hilal"/>
    <d v="2008-07-17T00:00:00"/>
    <s v="E3-CM1 Céline"/>
    <x v="0"/>
    <n v="0"/>
    <n v="0"/>
    <s v="sept."/>
    <n v="2017"/>
    <s v="non"/>
    <x v="8"/>
    <s v="CM1"/>
    <s v="Sans viande"/>
    <n v="0"/>
    <x v="15"/>
    <x v="55"/>
  </r>
  <r>
    <x v="4"/>
    <x v="4"/>
    <s v="CANTINE"/>
    <s v="BEN ROMDANE"/>
    <s v="Younès"/>
    <d v="2008-07-17T00:00:00"/>
    <s v="E3-CM1 Céline"/>
    <x v="0"/>
    <n v="0"/>
    <n v="0"/>
    <s v="sept."/>
    <n v="2017"/>
    <s v="non"/>
    <x v="9"/>
    <s v="CM1"/>
    <s v="Sans viande"/>
    <n v="0"/>
    <x v="15"/>
    <x v="55"/>
  </r>
  <r>
    <x v="4"/>
    <x v="4"/>
    <s v="CANTINE"/>
    <s v="BENOIST FAYE"/>
    <s v="Emma"/>
    <d v="2013-07-03T00:00:00"/>
    <s v="M3-Raphaële Ikoubel"/>
    <x v="0"/>
    <n v="0"/>
    <n v="0"/>
    <s v="sept."/>
    <n v="2017"/>
    <s v="oui"/>
    <x v="88"/>
    <s v="MS"/>
    <s v="Standard"/>
    <n v="0"/>
    <x v="15"/>
    <x v="55"/>
  </r>
  <r>
    <x v="4"/>
    <x v="4"/>
    <s v="CANTINE"/>
    <s v="BLAIN"/>
    <s v="Rebecca"/>
    <d v="2013-03-31T00:00:00"/>
    <s v="M2-Manon Chevigny"/>
    <x v="1"/>
    <n v="0"/>
    <n v="0"/>
    <s v="sept."/>
    <n v="2017"/>
    <s v="oui"/>
    <x v="90"/>
    <s v="MS"/>
    <s v="Standard"/>
    <n v="0"/>
    <x v="15"/>
    <x v="55"/>
  </r>
  <r>
    <x v="4"/>
    <x v="4"/>
    <s v="CANTINE"/>
    <s v="BLANC"/>
    <s v="Anthony"/>
    <d v="2008-06-04T00:00:00"/>
    <s v="E3-CM1 Céline"/>
    <x v="0"/>
    <n v="0"/>
    <n v="0"/>
    <s v="sept."/>
    <n v="2017"/>
    <s v="non"/>
    <x v="91"/>
    <s v="CM1"/>
    <s v="Standard"/>
    <n v="0"/>
    <x v="15"/>
    <x v="55"/>
  </r>
  <r>
    <x v="4"/>
    <x v="4"/>
    <s v="CANTINE"/>
    <s v="BOCHATON"/>
    <s v="Lina"/>
    <d v="2010-08-28T00:00:00"/>
    <s v="E1-CE1-CE2 Isabella"/>
    <x v="0"/>
    <n v="0"/>
    <n v="0"/>
    <s v="sept."/>
    <n v="2017"/>
    <s v="non"/>
    <x v="92"/>
    <s v="CE1"/>
    <s v="Standard"/>
    <n v="0"/>
    <x v="15"/>
    <x v="55"/>
  </r>
  <r>
    <x v="4"/>
    <x v="4"/>
    <s v="CANTINE"/>
    <s v="BONNEVIE"/>
    <s v="Anthony"/>
    <d v="2007-07-23T00:00:00"/>
    <s v="E2-CM2 Béatrice"/>
    <x v="0"/>
    <n v="0"/>
    <n v="0"/>
    <s v="sept."/>
    <n v="2017"/>
    <s v="non"/>
    <x v="10"/>
    <s v="CM2"/>
    <s v="Standard"/>
    <n v="0"/>
    <x v="15"/>
    <x v="55"/>
  </r>
  <r>
    <x v="4"/>
    <x v="4"/>
    <s v="CANTINE"/>
    <s v="BOUILLEZ"/>
    <s v="Elise"/>
    <d v="2009-07-12T00:00:00"/>
    <s v="E4-CE2-CM1 Pascal"/>
    <x v="0"/>
    <n v="0"/>
    <n v="0"/>
    <s v="sept."/>
    <n v="2017"/>
    <s v="non"/>
    <x v="11"/>
    <s v="CE2"/>
    <s v="Standard"/>
    <n v="0"/>
    <x v="15"/>
    <x v="55"/>
  </r>
  <r>
    <x v="4"/>
    <x v="4"/>
    <s v="CANTINE"/>
    <s v="BRAHMI"/>
    <s v="Ilan"/>
    <d v="2013-11-29T00:00:00"/>
    <s v="M3-Raphaële Ikoubel"/>
    <x v="0"/>
    <n v="0"/>
    <n v="0"/>
    <s v="sept."/>
    <n v="2017"/>
    <s v="oui"/>
    <x v="93"/>
    <s v="MS"/>
    <s v="Standard"/>
    <n v="0"/>
    <x v="15"/>
    <x v="55"/>
  </r>
  <r>
    <x v="4"/>
    <x v="4"/>
    <s v="CANTINE"/>
    <s v="BREBION"/>
    <s v="Ted"/>
    <d v="2013-04-12T00:00:00"/>
    <s v="M2-Manon Chevigny"/>
    <x v="0"/>
    <n v="0"/>
    <n v="0"/>
    <s v="sept."/>
    <n v="2017"/>
    <s v="oui"/>
    <x v="94"/>
    <s v="MS"/>
    <s v="Standard"/>
    <n v="0"/>
    <x v="15"/>
    <x v="55"/>
  </r>
  <r>
    <x v="4"/>
    <x v="4"/>
    <s v="CANTINE"/>
    <s v="BREBION"/>
    <s v="Tim"/>
    <d v="2013-04-12T00:00:00"/>
    <s v="M3-Raphaële Ikoubel"/>
    <x v="0"/>
    <n v="0"/>
    <n v="0"/>
    <s v="sept."/>
    <n v="2017"/>
    <s v="oui"/>
    <x v="95"/>
    <s v="MS"/>
    <s v="Standard"/>
    <n v="0"/>
    <x v="15"/>
    <x v="55"/>
  </r>
  <r>
    <x v="4"/>
    <x v="4"/>
    <s v="CANTINE"/>
    <s v="BUISSON"/>
    <s v="Sarah"/>
    <d v="2010-07-17T00:00:00"/>
    <s v="E1-CE1-CE2 Isabella"/>
    <x v="0"/>
    <n v="0"/>
    <n v="0"/>
    <s v="sept."/>
    <n v="2017"/>
    <s v="non"/>
    <x v="79"/>
    <s v="CE1"/>
    <s v="Standard"/>
    <n v="0"/>
    <x v="15"/>
    <x v="55"/>
  </r>
  <r>
    <x v="4"/>
    <x v="4"/>
    <s v="CANTINE"/>
    <s v="BURBAN"/>
    <s v="Alix"/>
    <d v="2008-12-08T00:00:00"/>
    <s v="E3-CM1 Céline"/>
    <x v="0"/>
    <n v="0"/>
    <n v="0"/>
    <s v="sept."/>
    <n v="2017"/>
    <s v="non"/>
    <x v="96"/>
    <s v="CM1"/>
    <s v="Standard"/>
    <n v="0"/>
    <x v="15"/>
    <x v="55"/>
  </r>
  <r>
    <x v="4"/>
    <x v="4"/>
    <s v="CANTINE"/>
    <s v="BURBAN"/>
    <s v="Telma"/>
    <d v="2008-12-08T00:00:00"/>
    <s v="E3-CM1 Céline"/>
    <x v="0"/>
    <n v="0"/>
    <n v="0"/>
    <s v="sept."/>
    <n v="2017"/>
    <s v="non"/>
    <x v="97"/>
    <s v="CM1"/>
    <s v="Standard"/>
    <n v="0"/>
    <x v="15"/>
    <x v="55"/>
  </r>
  <r>
    <x v="4"/>
    <x v="4"/>
    <s v="CANTINE"/>
    <s v="BURGAUD"/>
    <s v="Timéo"/>
    <d v="2008-11-28T00:00:00"/>
    <s v="E3-CM1 Céline"/>
    <x v="0"/>
    <n v="0"/>
    <n v="0"/>
    <s v="sept."/>
    <n v="2017"/>
    <s v="non"/>
    <x v="12"/>
    <s v="CM1"/>
    <s v="Standard"/>
    <n v="0"/>
    <x v="15"/>
    <x v="55"/>
  </r>
  <r>
    <x v="4"/>
    <x v="4"/>
    <s v="CANTINE"/>
    <s v="BURNAT"/>
    <s v="Nico"/>
    <d v="2011-03-01T00:00:00"/>
    <s v="E6-CP Géraldine"/>
    <x v="0"/>
    <n v="0"/>
    <n v="0"/>
    <s v="sept."/>
    <n v="2017"/>
    <s v="oui"/>
    <x v="98"/>
    <s v="CP"/>
    <s v="Standard"/>
    <n v="0"/>
    <x v="15"/>
    <x v="55"/>
  </r>
  <r>
    <x v="4"/>
    <x v="4"/>
    <s v="CANTINE"/>
    <s v="BUYSSENS"/>
    <s v="Alice"/>
    <d v="2010-03-27T00:00:00"/>
    <s v="E1-CE1-CE2 Isabella"/>
    <x v="0"/>
    <n v="0"/>
    <n v="0"/>
    <s v="sept."/>
    <n v="2017"/>
    <s v="non"/>
    <x v="99"/>
    <s v="CE1"/>
    <s v="Standard"/>
    <n v="0"/>
    <x v="15"/>
    <x v="55"/>
  </r>
  <r>
    <x v="4"/>
    <x v="4"/>
    <s v="CANTINE"/>
    <s v="BUYSSENS"/>
    <s v="Lou"/>
    <d v="2008-10-01T00:00:00"/>
    <s v="E3-CM1 Céline"/>
    <x v="0"/>
    <n v="0"/>
    <n v="0"/>
    <s v="sept."/>
    <n v="2017"/>
    <s v="non"/>
    <x v="100"/>
    <s v="CM1"/>
    <s v="Standard"/>
    <n v="0"/>
    <x v="15"/>
    <x v="55"/>
  </r>
  <r>
    <x v="4"/>
    <x v="4"/>
    <s v="CANTINE"/>
    <s v="CAISSO-RUIZ"/>
    <s v="Estéban"/>
    <d v="2007-05-20T00:00:00"/>
    <s v="E2-CM2 Béatrice"/>
    <x v="1"/>
    <n v="0"/>
    <n v="0"/>
    <s v="sept."/>
    <n v="2017"/>
    <s v="non"/>
    <x v="101"/>
    <s v="CM2"/>
    <s v="Standard"/>
    <n v="0"/>
    <x v="15"/>
    <x v="55"/>
  </r>
  <r>
    <x v="4"/>
    <x v="4"/>
    <s v="CANTINE"/>
    <s v="CELLARD"/>
    <s v="Léonie"/>
    <d v="2013-07-05T00:00:00"/>
    <s v="M3-Raphaële Ikoubel"/>
    <x v="0"/>
    <n v="0"/>
    <n v="0"/>
    <s v="sept."/>
    <n v="2017"/>
    <s v="oui"/>
    <x v="197"/>
    <s v="MS"/>
    <s v="Standard"/>
    <n v="0"/>
    <x v="15"/>
    <x v="55"/>
  </r>
  <r>
    <x v="4"/>
    <x v="4"/>
    <s v="CANTINE"/>
    <s v="CELLARD"/>
    <s v="Louise"/>
    <d v="2010-12-25T00:00:00"/>
    <s v="E5-CP-CE1 Valérie"/>
    <x v="0"/>
    <n v="0"/>
    <n v="0"/>
    <s v="sept."/>
    <n v="2017"/>
    <s v="non"/>
    <x v="198"/>
    <s v="CE1"/>
    <s v="Standard"/>
    <n v="0"/>
    <x v="15"/>
    <x v="55"/>
  </r>
  <r>
    <x v="4"/>
    <x v="4"/>
    <s v="CANTINE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0"/>
    <x v="15"/>
    <x v="55"/>
  </r>
  <r>
    <x v="4"/>
    <x v="4"/>
    <s v="CANTINE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0"/>
    <x v="15"/>
    <x v="55"/>
  </r>
  <r>
    <x v="4"/>
    <x v="4"/>
    <s v="CANTINE"/>
    <s v="CHACHKINE"/>
    <s v="Elie"/>
    <d v="2011-02-07T00:00:00"/>
    <s v="E5-CP-CE1 Valérie"/>
    <x v="0"/>
    <n v="0"/>
    <n v="0"/>
    <s v="sept."/>
    <n v="2017"/>
    <s v="oui"/>
    <x v="102"/>
    <s v="CP"/>
    <s v="Standard"/>
    <n v="0"/>
    <x v="15"/>
    <x v="55"/>
  </r>
  <r>
    <x v="4"/>
    <x v="4"/>
    <s v="CANTINE"/>
    <s v="CHATELAIN"/>
    <s v="Enora"/>
    <d v="2012-03-26T00:00:00"/>
    <s v="M1-Véronique Vuargnoz"/>
    <x v="0"/>
    <n v="0"/>
    <n v="0"/>
    <s v="sept."/>
    <n v="2017"/>
    <s v="oui"/>
    <x v="199"/>
    <s v="GS"/>
    <s v="Standard"/>
    <n v="0"/>
    <x v="15"/>
    <x v="55"/>
  </r>
  <r>
    <x v="4"/>
    <x v="4"/>
    <s v="CANTINE"/>
    <s v="CHERUBINI"/>
    <s v="Baptiste"/>
    <d v="2013-04-03T00:00:00"/>
    <s v="M2-Manon Chevigny"/>
    <x v="0"/>
    <n v="0"/>
    <n v="0"/>
    <s v="sept."/>
    <n v="2017"/>
    <s v="oui"/>
    <x v="200"/>
    <s v="MS"/>
    <s v="Standard"/>
    <n v="0"/>
    <x v="15"/>
    <x v="55"/>
  </r>
  <r>
    <x v="4"/>
    <x v="4"/>
    <s v="CANTINE"/>
    <s v="CHERUBINI"/>
    <s v="Lise"/>
    <d v="2011-08-16T00:00:00"/>
    <s v="E6-CP Géraldine"/>
    <x v="0"/>
    <n v="0"/>
    <n v="0"/>
    <s v="sept."/>
    <n v="2017"/>
    <s v="oui"/>
    <x v="201"/>
    <s v="CP"/>
    <s v="Standard"/>
    <n v="0"/>
    <x v="15"/>
    <x v="55"/>
  </r>
  <r>
    <x v="4"/>
    <x v="4"/>
    <s v="CANTINE"/>
    <s v="CHERUBINI"/>
    <s v="Natan"/>
    <d v="2009-03-18T00:00:00"/>
    <s v="E1-CE1-CE2 Isabella"/>
    <x v="0"/>
    <n v="0"/>
    <n v="0"/>
    <s v="sept."/>
    <n v="2017"/>
    <s v="non"/>
    <x v="202"/>
    <s v="CE2"/>
    <s v="Standard"/>
    <n v="0"/>
    <x v="15"/>
    <x v="55"/>
  </r>
  <r>
    <x v="4"/>
    <x v="4"/>
    <s v="CANTINE"/>
    <s v="CHRAMDHI"/>
    <s v="Owen"/>
    <d v="2012-09-10T00:00:00"/>
    <s v="M1-Véronique Vuargnoz"/>
    <x v="0"/>
    <n v="0"/>
    <n v="0"/>
    <s v="sept."/>
    <n v="2017"/>
    <s v="oui"/>
    <x v="80"/>
    <s v="GS"/>
    <s v="Standard"/>
    <n v="0"/>
    <x v="15"/>
    <x v="55"/>
  </r>
  <r>
    <x v="4"/>
    <x v="4"/>
    <s v="CANTINE"/>
    <s v="CONIGLIARO"/>
    <s v="Natéo"/>
    <d v="2010-01-01T00:00:00"/>
    <s v="E1-CE1-CE2 Isabella"/>
    <x v="0"/>
    <n v="0"/>
    <n v="0"/>
    <s v="sept."/>
    <n v="2017"/>
    <s v="non"/>
    <x v="105"/>
    <s v="CE1"/>
    <s v="Standard"/>
    <n v="0"/>
    <x v="15"/>
    <x v="55"/>
  </r>
  <r>
    <x v="4"/>
    <x v="4"/>
    <s v="CANTINE"/>
    <s v="COSTINHA"/>
    <s v="Matéo"/>
    <d v="2013-04-19T00:00:00"/>
    <s v="M3-Raphaële Ikoubel"/>
    <x v="0"/>
    <n v="0"/>
    <n v="0"/>
    <s v="sept."/>
    <n v="2017"/>
    <s v="oui"/>
    <x v="106"/>
    <s v="MS"/>
    <s v="Standard"/>
    <n v="0"/>
    <x v="15"/>
    <x v="55"/>
  </r>
  <r>
    <x v="4"/>
    <x v="4"/>
    <s v="CANTINE"/>
    <s v="COUPRIE VILLADANGOS"/>
    <s v="Malena"/>
    <d v="2007-01-25T00:00:00"/>
    <s v="E2-CM2 Béatrice"/>
    <x v="0"/>
    <n v="0"/>
    <n v="0"/>
    <s v="sept."/>
    <n v="2017"/>
    <s v="non"/>
    <x v="107"/>
    <s v="CM2"/>
    <s v="Standard"/>
    <n v="0"/>
    <x v="15"/>
    <x v="55"/>
  </r>
  <r>
    <x v="4"/>
    <x v="4"/>
    <s v="CANTINE"/>
    <s v="CRETON"/>
    <s v="Célya"/>
    <d v="2012-03-27T00:00:00"/>
    <s v="M4-Michèle Lamourette"/>
    <x v="0"/>
    <n v="0"/>
    <n v="0"/>
    <s v="sept."/>
    <n v="2017"/>
    <s v="oui"/>
    <x v="108"/>
    <s v="GS"/>
    <s v="Standard"/>
    <n v="0"/>
    <x v="15"/>
    <x v="55"/>
  </r>
  <r>
    <x v="4"/>
    <x v="4"/>
    <s v="CANTINE"/>
    <s v="DAAB"/>
    <s v="Noham"/>
    <d v="2008-01-29T00:00:00"/>
    <s v="E3-CM1 Céline"/>
    <x v="0"/>
    <n v="0"/>
    <n v="0"/>
    <s v="sept."/>
    <n v="2017"/>
    <s v="non"/>
    <x v="225"/>
    <s v="CM1"/>
    <s v="Sans porc"/>
    <n v="0"/>
    <x v="15"/>
    <x v="55"/>
  </r>
  <r>
    <x v="4"/>
    <x v="4"/>
    <s v="CANTINE"/>
    <s v="DALBERGUE"/>
    <s v="Peter"/>
    <d v="2012-03-05T00:00:00"/>
    <s v="M4-Michèle Lamourette"/>
    <x v="0"/>
    <n v="0"/>
    <n v="0"/>
    <s v="sept."/>
    <n v="2017"/>
    <s v="oui"/>
    <x v="16"/>
    <s v="GS"/>
    <s v="Standard"/>
    <n v="0"/>
    <x v="15"/>
    <x v="55"/>
  </r>
  <r>
    <x v="4"/>
    <x v="4"/>
    <s v="CANTINE"/>
    <s v="DEBERT"/>
    <s v="Léo"/>
    <d v="2007-09-21T00:00:00"/>
    <s v="E2-CM2 Béatrice"/>
    <x v="1"/>
    <n v="0"/>
    <n v="0"/>
    <s v="sept."/>
    <n v="2017"/>
    <s v="non"/>
    <x v="109"/>
    <s v="CM2"/>
    <s v="Standard"/>
    <n v="0"/>
    <x v="15"/>
    <x v="55"/>
  </r>
  <r>
    <x v="4"/>
    <x v="4"/>
    <s v="CANTINE"/>
    <s v="DEBERT"/>
    <s v="Terry"/>
    <d v="2010-02-06T00:00:00"/>
    <s v="E5-CP-CE1 Valérie"/>
    <x v="1"/>
    <n v="0"/>
    <n v="0"/>
    <s v="sept."/>
    <n v="2017"/>
    <s v="non"/>
    <x v="203"/>
    <s v="CE1"/>
    <s v="Standard"/>
    <n v="0"/>
    <x v="15"/>
    <x v="55"/>
  </r>
  <r>
    <x v="4"/>
    <x v="4"/>
    <s v="CANTINE"/>
    <s v="DELLENBACH"/>
    <s v="Milla"/>
    <d v="2007-10-31T00:00:00"/>
    <s v="E2-CM2 Béatrice"/>
    <x v="0"/>
    <n v="0"/>
    <n v="0"/>
    <s v="sept."/>
    <n v="2017"/>
    <s v="non"/>
    <x v="17"/>
    <s v="CM2"/>
    <s v="Standard"/>
    <n v="0"/>
    <x v="15"/>
    <x v="55"/>
  </r>
  <r>
    <x v="4"/>
    <x v="4"/>
    <s v="CANTINE"/>
    <s v="DELPLANQUE"/>
    <s v="Jules"/>
    <d v="2012-10-17T00:00:00"/>
    <s v="M4-Michèle Lamourette"/>
    <x v="0"/>
    <n v="0"/>
    <n v="0"/>
    <s v="sept."/>
    <n v="2017"/>
    <s v="oui"/>
    <x v="81"/>
    <s v="GS"/>
    <s v="Standard"/>
    <n v="0"/>
    <x v="15"/>
    <x v="55"/>
  </r>
  <r>
    <x v="4"/>
    <x v="4"/>
    <s v="CANTINE"/>
    <s v="DESCLAUX"/>
    <s v="Charly"/>
    <d v="2012-01-09T00:00:00"/>
    <s v="M1-Véronique Vuargnoz"/>
    <x v="0"/>
    <n v="0"/>
    <n v="0"/>
    <s v="sept."/>
    <n v="2017"/>
    <s v="oui"/>
    <x v="77"/>
    <s v="GS"/>
    <s v="Standard"/>
    <n v="0"/>
    <x v="15"/>
    <x v="55"/>
  </r>
  <r>
    <x v="4"/>
    <x v="4"/>
    <s v="CANTINE"/>
    <s v="DESIR"/>
    <s v="Honoré"/>
    <d v="2010-07-13T00:00:00"/>
    <s v="E1-CE1-CE2 Isabella"/>
    <x v="0"/>
    <n v="0"/>
    <n v="0"/>
    <s v="sept."/>
    <n v="2017"/>
    <s v="non"/>
    <x v="18"/>
    <s v="CE1"/>
    <s v="Standard"/>
    <n v="0"/>
    <x v="15"/>
    <x v="55"/>
  </r>
  <r>
    <x v="4"/>
    <x v="4"/>
    <s v="CANTINE"/>
    <s v="DESIR"/>
    <s v="Odette"/>
    <d v="2007-01-12T00:00:00"/>
    <s v="E2-CM2 Béatrice"/>
    <x v="0"/>
    <n v="0"/>
    <n v="0"/>
    <s v="sept."/>
    <n v="2017"/>
    <s v="non"/>
    <x v="19"/>
    <s v="CM2"/>
    <s v="Standard"/>
    <n v="0"/>
    <x v="15"/>
    <x v="55"/>
  </r>
  <r>
    <x v="4"/>
    <x v="4"/>
    <s v="CANTINE"/>
    <s v="DETRAZ"/>
    <s v="Matéa"/>
    <d v="2013-03-27T00:00:00"/>
    <s v="M3-Raphaële Ikoubel"/>
    <x v="0"/>
    <n v="0"/>
    <n v="0"/>
    <s v="sept."/>
    <n v="2017"/>
    <s v="oui"/>
    <x v="111"/>
    <s v="MS"/>
    <s v="Standard"/>
    <n v="0"/>
    <x v="15"/>
    <x v="55"/>
  </r>
  <r>
    <x v="4"/>
    <x v="4"/>
    <s v="CANTINE"/>
    <s v="DEVIGNY"/>
    <s v="Lyséa"/>
    <d v="2008-03-15T00:00:00"/>
    <s v="E3-CM1 Céline"/>
    <x v="0"/>
    <n v="0"/>
    <n v="0"/>
    <s v="sept."/>
    <n v="2017"/>
    <s v="non"/>
    <x v="20"/>
    <s v="CM1"/>
    <s v="Standard"/>
    <n v="0"/>
    <x v="15"/>
    <x v="55"/>
  </r>
  <r>
    <x v="4"/>
    <x v="4"/>
    <s v="CANTINE"/>
    <s v="DEVIGNY"/>
    <s v="Ryan"/>
    <d v="2009-09-22T00:00:00"/>
    <s v="E4-CE2-CM1 Pascal"/>
    <x v="0"/>
    <n v="0"/>
    <n v="0"/>
    <s v="sept."/>
    <n v="2017"/>
    <s v="non"/>
    <x v="74"/>
    <s v="CE2"/>
    <s v="Standard"/>
    <n v="0"/>
    <x v="15"/>
    <x v="55"/>
  </r>
  <r>
    <x v="4"/>
    <x v="4"/>
    <s v="CANTINE"/>
    <s v="DOUCET"/>
    <s v="Arsène"/>
    <d v="2010-06-10T00:00:00"/>
    <s v="E5-CP-CE1 Valérie"/>
    <x v="0"/>
    <n v="0"/>
    <n v="0"/>
    <s v="sept."/>
    <n v="2017"/>
    <s v="non"/>
    <x v="21"/>
    <s v="CE1"/>
    <s v="Standard"/>
    <n v="0"/>
    <x v="15"/>
    <x v="55"/>
  </r>
  <r>
    <x v="4"/>
    <x v="4"/>
    <s v="CANTINE"/>
    <s v="DOUCET"/>
    <s v="Edgar"/>
    <d v="2008-11-23T00:00:00"/>
    <s v="E3-CM1 Céline"/>
    <x v="0"/>
    <n v="0"/>
    <n v="0"/>
    <s v="sept."/>
    <n v="2017"/>
    <s v="non"/>
    <x v="22"/>
    <s v="CM1"/>
    <s v="Standard"/>
    <n v="0"/>
    <x v="15"/>
    <x v="55"/>
  </r>
  <r>
    <x v="4"/>
    <x v="4"/>
    <s v="CANTINE"/>
    <s v="DOZOUL"/>
    <s v="Nolan"/>
    <d v="2011-11-04T00:00:00"/>
    <s v="E6-CP Géraldine"/>
    <x v="0"/>
    <n v="0"/>
    <n v="0"/>
    <s v="sept."/>
    <n v="2017"/>
    <s v="oui"/>
    <x v="112"/>
    <s v="CP"/>
    <s v="Standard"/>
    <n v="0"/>
    <x v="15"/>
    <x v="55"/>
  </r>
  <r>
    <x v="4"/>
    <x v="4"/>
    <s v="CANTINE"/>
    <s v="DUBOIS LOUKIL"/>
    <s v="Liam"/>
    <d v="2011-06-08T00:00:00"/>
    <s v="E6-CP Géraldine"/>
    <x v="0"/>
    <n v="0"/>
    <n v="0"/>
    <s v="sept."/>
    <n v="2017"/>
    <s v="oui"/>
    <x v="23"/>
    <s v="CP"/>
    <s v="Standard"/>
    <n v="0"/>
    <x v="15"/>
    <x v="55"/>
  </r>
  <r>
    <x v="4"/>
    <x v="4"/>
    <s v="CANTINE"/>
    <s v="DUVAL"/>
    <s v="Matys"/>
    <d v="2012-01-24T00:00:00"/>
    <s v="M4-Michèle Lamourette"/>
    <x v="0"/>
    <n v="0"/>
    <n v="0"/>
    <s v="sept."/>
    <n v="2017"/>
    <s v="oui"/>
    <x v="25"/>
    <s v="GS"/>
    <s v="Standard"/>
    <n v="0"/>
    <x v="15"/>
    <x v="55"/>
  </r>
  <r>
    <x v="4"/>
    <x v="4"/>
    <s v="CANTINE"/>
    <s v="DUVAL MICHOUD"/>
    <s v="Jade"/>
    <d v="2012-08-05T00:00:00"/>
    <s v="M4-Michèle Lamourette"/>
    <x v="1"/>
    <n v="0"/>
    <n v="0"/>
    <s v="sept."/>
    <n v="2017"/>
    <s v="oui"/>
    <x v="26"/>
    <s v="GS"/>
    <s v="Standard"/>
    <n v="0"/>
    <x v="15"/>
    <x v="55"/>
  </r>
  <r>
    <x v="4"/>
    <x v="4"/>
    <s v="CANTINE"/>
    <s v="EDMOND"/>
    <s v="Lilou"/>
    <d v="2011-11-24T00:00:00"/>
    <s v="E5-CP-CE1 Valérie"/>
    <x v="0"/>
    <n v="0"/>
    <n v="0"/>
    <s v="sept."/>
    <n v="2017"/>
    <s v="oui"/>
    <x v="113"/>
    <s v="CP"/>
    <s v="Standard"/>
    <n v="0"/>
    <x v="15"/>
    <x v="55"/>
  </r>
  <r>
    <x v="4"/>
    <x v="4"/>
    <s v="CANTINE"/>
    <s v="EDMOND"/>
    <s v="Quentin"/>
    <d v="2007-01-10T00:00:00"/>
    <s v="E2-CM2 Béatrice"/>
    <x v="0"/>
    <n v="0"/>
    <n v="0"/>
    <s v="sept."/>
    <n v="2017"/>
    <s v="non"/>
    <x v="114"/>
    <s v="CM2"/>
    <s v="Standard"/>
    <n v="0"/>
    <x v="15"/>
    <x v="55"/>
  </r>
  <r>
    <x v="4"/>
    <x v="4"/>
    <s v="CANTINE"/>
    <s v="EL MRADMI"/>
    <s v="Marwane"/>
    <d v="2010-09-18T00:00:00"/>
    <s v="E5-CP-CE1 Valérie"/>
    <x v="0"/>
    <n v="0"/>
    <n v="0"/>
    <s v="sept."/>
    <n v="2017"/>
    <s v="non"/>
    <x v="27"/>
    <s v="CE1"/>
    <s v="Sans porc"/>
    <n v="0"/>
    <x v="15"/>
    <x v="55"/>
  </r>
  <r>
    <x v="4"/>
    <x v="4"/>
    <s v="CANTINE"/>
    <s v="ELLENRIEDER"/>
    <s v="Célian"/>
    <d v="2012-03-04T00:00:00"/>
    <s v="M4-Michèle Lamourette"/>
    <x v="0"/>
    <n v="0"/>
    <n v="0"/>
    <s v="sept."/>
    <n v="2017"/>
    <s v="oui"/>
    <x v="75"/>
    <s v="GS"/>
    <s v="Standard"/>
    <n v="0"/>
    <x v="15"/>
    <x v="55"/>
  </r>
  <r>
    <x v="4"/>
    <x v="4"/>
    <s v="CANTINE"/>
    <s v="EVENO"/>
    <s v="Manel"/>
    <d v="2012-11-17T00:00:00"/>
    <s v="M1-Véronique Vuargnoz"/>
    <x v="0"/>
    <n v="0"/>
    <n v="0"/>
    <s v="sept."/>
    <n v="2017"/>
    <s v="oui"/>
    <x v="28"/>
    <s v="GS"/>
    <s v="Sans viande"/>
    <n v="0"/>
    <x v="15"/>
    <x v="55"/>
  </r>
  <r>
    <x v="4"/>
    <x v="4"/>
    <s v="CANTINE"/>
    <s v="FAVRE"/>
    <s v="Emma"/>
    <d v="2011-11-17T00:00:00"/>
    <s v="E5-CP-CE1 Valérie"/>
    <x v="0"/>
    <n v="0"/>
    <n v="0"/>
    <s v="sept."/>
    <n v="2017"/>
    <s v="oui"/>
    <x v="204"/>
    <s v="CP"/>
    <s v="Standard"/>
    <n v="0"/>
    <x v="15"/>
    <x v="55"/>
  </r>
  <r>
    <x v="4"/>
    <x v="4"/>
    <s v="CANTINE"/>
    <s v="FERACO"/>
    <s v="Elie"/>
    <d v="2009-06-27T00:00:00"/>
    <s v="E4-CE2-CM1 Pascal"/>
    <x v="0"/>
    <n v="0"/>
    <n v="0"/>
    <s v="sept."/>
    <n v="2017"/>
    <s v="non"/>
    <x v="115"/>
    <s v="CE2"/>
    <s v="Standard"/>
    <n v="0"/>
    <x v="15"/>
    <x v="55"/>
  </r>
  <r>
    <x v="4"/>
    <x v="4"/>
    <s v="CANTINE"/>
    <s v="FERACO"/>
    <s v="Sasha"/>
    <d v="2008-02-12T00:00:00"/>
    <s v="E3-CM1 Céline"/>
    <x v="0"/>
    <n v="0"/>
    <n v="0"/>
    <s v="sept."/>
    <n v="2017"/>
    <s v="non"/>
    <x v="116"/>
    <s v="CM1"/>
    <s v="Standard"/>
    <n v="0"/>
    <x v="15"/>
    <x v="55"/>
  </r>
  <r>
    <x v="4"/>
    <x v="4"/>
    <s v="CANTINE"/>
    <s v="FRANCESCHINI-SAINTON"/>
    <s v="Paul"/>
    <d v="2010-01-18T00:00:00"/>
    <s v="E1-CE1-CE2 Isabella"/>
    <x v="1"/>
    <n v="0"/>
    <n v="0"/>
    <s v="sept."/>
    <n v="2017"/>
    <s v="non"/>
    <x v="117"/>
    <s v="CE1"/>
    <s v="Standard"/>
    <n v="0"/>
    <x v="15"/>
    <x v="55"/>
  </r>
  <r>
    <x v="4"/>
    <x v="4"/>
    <s v="CANTINE"/>
    <s v="FRERY"/>
    <s v="Mika"/>
    <d v="2008-08-08T00:00:00"/>
    <s v="E3-CM1 Céline"/>
    <x v="1"/>
    <n v="0"/>
    <n v="0"/>
    <s v="sept."/>
    <n v="2017"/>
    <s v="non"/>
    <x v="118"/>
    <s v="CM1"/>
    <s v="Standard"/>
    <n v="0"/>
    <x v="15"/>
    <x v="55"/>
  </r>
  <r>
    <x v="4"/>
    <x v="4"/>
    <s v="CANTINE"/>
    <s v="GAUTIER"/>
    <s v="Alessia"/>
    <d v="2011-08-15T00:00:00"/>
    <s v="E6-CP Géraldine"/>
    <x v="0"/>
    <n v="0"/>
    <n v="0"/>
    <s v="sept."/>
    <n v="2017"/>
    <s v="oui"/>
    <x v="119"/>
    <s v="CP"/>
    <s v="Standard"/>
    <n v="0"/>
    <x v="15"/>
    <x v="55"/>
  </r>
  <r>
    <x v="4"/>
    <x v="4"/>
    <s v="CANTINE"/>
    <s v="GENOIS"/>
    <s v="Pauline"/>
    <d v="2007-08-13T00:00:00"/>
    <s v="E2-CM2 Béatrice"/>
    <x v="1"/>
    <n v="0"/>
    <n v="0"/>
    <s v="sept."/>
    <n v="2017"/>
    <s v="non"/>
    <x v="120"/>
    <s v="CM2"/>
    <s v="Standard"/>
    <n v="0"/>
    <x v="15"/>
    <x v="55"/>
  </r>
  <r>
    <x v="4"/>
    <x v="4"/>
    <s v="CANTINE"/>
    <s v="GERUSZ"/>
    <s v="Tristan"/>
    <d v="2008-11-03T00:00:00"/>
    <s v="E3-CM1 Céline"/>
    <x v="0"/>
    <n v="0"/>
    <n v="0"/>
    <s v="sept."/>
    <n v="2017"/>
    <s v="non"/>
    <x v="121"/>
    <s v="CM1"/>
    <s v="Standard"/>
    <n v="0"/>
    <x v="15"/>
    <x v="55"/>
  </r>
  <r>
    <x v="4"/>
    <x v="4"/>
    <s v="CANTINE"/>
    <s v="GILLET"/>
    <s v="Naëly"/>
    <d v="2013-02-24T00:00:00"/>
    <s v="M2-Manon Chevigny"/>
    <x v="0"/>
    <n v="0"/>
    <n v="0"/>
    <s v="sept."/>
    <n v="2017"/>
    <s v="oui"/>
    <x v="122"/>
    <s v="MS"/>
    <s v="Standard"/>
    <n v="0"/>
    <x v="15"/>
    <x v="55"/>
  </r>
  <r>
    <x v="4"/>
    <x v="4"/>
    <s v="CANTINE"/>
    <s v="GRANJUX"/>
    <s v="Kenza"/>
    <d v="2010-12-09T00:00:00"/>
    <s v="E1-CE1-CE2 Isabella"/>
    <x v="0"/>
    <n v="0"/>
    <n v="0"/>
    <s v="sept."/>
    <n v="2017"/>
    <s v="non"/>
    <x v="125"/>
    <s v="CE1"/>
    <s v="Standard"/>
    <n v="0"/>
    <x v="15"/>
    <x v="55"/>
  </r>
  <r>
    <x v="4"/>
    <x v="4"/>
    <s v="CANTINE"/>
    <s v="GRANJUX"/>
    <s v="Timeo"/>
    <d v="2012-07-07T00:00:00"/>
    <s v="M1-Véronique Vuargnoz"/>
    <x v="0"/>
    <n v="0"/>
    <n v="0"/>
    <s v="sept."/>
    <n v="2017"/>
    <s v="oui"/>
    <x v="126"/>
    <s v="GS"/>
    <s v="Standard"/>
    <n v="0"/>
    <x v="15"/>
    <x v="55"/>
  </r>
  <r>
    <x v="4"/>
    <x v="4"/>
    <s v="CANTINE"/>
    <s v="GUEIT RANALDI"/>
    <s v="Valentine"/>
    <d v="2013-10-23T00:00:00"/>
    <s v="M2-Manon Chevigny"/>
    <x v="0"/>
    <n v="0"/>
    <n v="0"/>
    <s v="sept."/>
    <n v="2017"/>
    <s v="oui"/>
    <x v="82"/>
    <s v="MS"/>
    <s v="Standard"/>
    <n v="0"/>
    <x v="15"/>
    <x v="55"/>
  </r>
  <r>
    <x v="4"/>
    <x v="4"/>
    <s v="CANTINE"/>
    <s v="HAMIMID"/>
    <s v="Soan"/>
    <d v="2009-10-22T00:00:00"/>
    <s v="E4-CE2-CM1 Pascal"/>
    <x v="0"/>
    <n v="0"/>
    <n v="0"/>
    <s v="sept."/>
    <n v="2017"/>
    <s v="non"/>
    <x v="127"/>
    <s v="CE2"/>
    <s v="Sans porc"/>
    <n v="0"/>
    <x v="15"/>
    <x v="55"/>
  </r>
  <r>
    <x v="4"/>
    <x v="4"/>
    <s v="CANTINE"/>
    <s v="HERMET"/>
    <s v="Baptiste"/>
    <d v="2010-12-25T00:00:00"/>
    <s v="E1-CE1-CE2 Isabella"/>
    <x v="0"/>
    <n v="0"/>
    <n v="0"/>
    <s v="sept."/>
    <n v="2017"/>
    <s v="non"/>
    <x v="128"/>
    <s v="CE1"/>
    <s v="Standard"/>
    <n v="0"/>
    <x v="15"/>
    <x v="55"/>
  </r>
  <r>
    <x v="4"/>
    <x v="4"/>
    <s v="CANTINE"/>
    <s v="HERMET"/>
    <s v="Laurianne"/>
    <d v="2013-08-07T00:00:00"/>
    <s v="M2-Manon Chevigny"/>
    <x v="0"/>
    <n v="0"/>
    <n v="0"/>
    <s v="sept."/>
    <n v="2017"/>
    <s v="oui"/>
    <x v="129"/>
    <s v="MS"/>
    <s v="Standard"/>
    <n v="0"/>
    <x v="15"/>
    <x v="55"/>
  </r>
  <r>
    <x v="4"/>
    <x v="4"/>
    <s v="CANTINE"/>
    <s v="IKOUBEL"/>
    <s v="Jeanne"/>
    <d v="2013-04-07T00:00:00"/>
    <s v="M2-Manon Chevigny"/>
    <x v="1"/>
    <n v="0"/>
    <n v="0"/>
    <s v="sept."/>
    <n v="2017"/>
    <s v="oui"/>
    <x v="78"/>
    <s v="MS"/>
    <s v="Standard"/>
    <n v="0"/>
    <x v="15"/>
    <x v="55"/>
  </r>
  <r>
    <x v="4"/>
    <x v="4"/>
    <s v="CANTINE"/>
    <s v="JACQUIN"/>
    <s v="Zoé"/>
    <d v="2012-09-09T00:00:00"/>
    <s v="M4-Michèle Lamourette"/>
    <x v="0"/>
    <n v="0"/>
    <n v="0"/>
    <s v="sept."/>
    <n v="2017"/>
    <s v="oui"/>
    <x v="205"/>
    <s v="GS"/>
    <s v="Standard"/>
    <n v="0"/>
    <x v="15"/>
    <x v="55"/>
  </r>
  <r>
    <x v="4"/>
    <x v="4"/>
    <s v="CANTINE"/>
    <s v="JAILLET"/>
    <s v="Manon"/>
    <d v="2011-05-18T00:00:00"/>
    <s v="E5-CP-CE1 Valérie"/>
    <x v="0"/>
    <n v="0"/>
    <n v="0"/>
    <s v="sept."/>
    <n v="2017"/>
    <s v="oui"/>
    <x v="206"/>
    <s v="CP"/>
    <s v="Standard"/>
    <n v="0"/>
    <x v="15"/>
    <x v="55"/>
  </r>
  <r>
    <x v="4"/>
    <x v="4"/>
    <s v="CANTINE"/>
    <s v="JELASSI"/>
    <s v="Sasha"/>
    <d v="2011-12-03T00:00:00"/>
    <s v="E6-CP Géraldine"/>
    <x v="0"/>
    <n v="0"/>
    <n v="0"/>
    <s v="sept."/>
    <n v="2017"/>
    <s v="oui"/>
    <x v="130"/>
    <s v="CP"/>
    <s v="Standard"/>
    <n v="0"/>
    <x v="15"/>
    <x v="55"/>
  </r>
  <r>
    <x v="4"/>
    <x v="4"/>
    <s v="CANTINE"/>
    <s v="KOSUMI"/>
    <s v="Audrina"/>
    <d v="2011-06-13T00:00:00"/>
    <s v="E6-CP Géraldine"/>
    <x v="0"/>
    <n v="0"/>
    <n v="0"/>
    <s v="sept."/>
    <n v="2017"/>
    <s v="oui"/>
    <x v="33"/>
    <s v="CP"/>
    <s v="Standard"/>
    <n v="0"/>
    <x v="15"/>
    <x v="55"/>
  </r>
  <r>
    <x v="4"/>
    <x v="4"/>
    <s v="CANTINE"/>
    <s v="LACROIX"/>
    <s v="Dylan"/>
    <d v="2010-05-10T00:00:00"/>
    <s v="E5-CP-CE1 Valérie"/>
    <x v="0"/>
    <n v="0"/>
    <n v="0"/>
    <s v="sept."/>
    <n v="2017"/>
    <s v="non"/>
    <x v="131"/>
    <s v="CE1"/>
    <s v="Standard"/>
    <n v="0"/>
    <x v="15"/>
    <x v="55"/>
  </r>
  <r>
    <x v="4"/>
    <x v="4"/>
    <s v="CANTINE"/>
    <s v="LAMBRECHT"/>
    <s v="Jade"/>
    <d v="2008-12-01T00:00:00"/>
    <s v="E3-CM1 Céline"/>
    <x v="0"/>
    <n v="0"/>
    <n v="0"/>
    <s v="sept."/>
    <n v="2017"/>
    <s v="non"/>
    <x v="34"/>
    <s v="CM1"/>
    <s v="Standard"/>
    <n v="0"/>
    <x v="15"/>
    <x v="55"/>
  </r>
  <r>
    <x v="4"/>
    <x v="4"/>
    <s v="CANTINE"/>
    <s v="LAMBRECHT"/>
    <s v="Maxence"/>
    <d v="2011-10-24T00:00:00"/>
    <s v="E5-CP-CE1 Valérie"/>
    <x v="0"/>
    <n v="0"/>
    <n v="0"/>
    <s v="sept."/>
    <n v="2017"/>
    <s v="oui"/>
    <x v="35"/>
    <s v="CP"/>
    <s v="Standard"/>
    <n v="0"/>
    <x v="15"/>
    <x v="55"/>
  </r>
  <r>
    <x v="4"/>
    <x v="4"/>
    <s v="CANTINE"/>
    <s v="LAMERE"/>
    <s v="Thomas"/>
    <d v="2013-12-22T00:00:00"/>
    <s v="M3-Raphaële Ikoubel"/>
    <x v="0"/>
    <n v="0"/>
    <n v="0"/>
    <s v="sept."/>
    <n v="2017"/>
    <s v="oui"/>
    <x v="207"/>
    <s v="MS"/>
    <s v="Standard"/>
    <n v="0"/>
    <x v="15"/>
    <x v="55"/>
  </r>
  <r>
    <x v="4"/>
    <x v="4"/>
    <s v="CANTINE"/>
    <s v="LE BOURGEOIS"/>
    <s v="Oyan"/>
    <d v="2011-01-24T00:00:00"/>
    <s v="E6-CP Géraldine"/>
    <x v="0"/>
    <n v="0"/>
    <n v="0"/>
    <s v="sept."/>
    <n v="2017"/>
    <s v="oui"/>
    <x v="132"/>
    <s v="CP"/>
    <s v="Standard"/>
    <n v="0"/>
    <x v="15"/>
    <x v="55"/>
  </r>
  <r>
    <x v="4"/>
    <x v="4"/>
    <s v="CANTINE"/>
    <s v="LE REVEREND"/>
    <s v="Grégoire"/>
    <d v="2009-08-20T00:00:00"/>
    <s v="E1-CE1-CE2 Isabella"/>
    <x v="1"/>
    <n v="0"/>
    <n v="0"/>
    <s v="sept."/>
    <n v="2017"/>
    <s v="non"/>
    <x v="133"/>
    <s v="CE2"/>
    <s v="Standard"/>
    <n v="0"/>
    <x v="15"/>
    <x v="55"/>
  </r>
  <r>
    <x v="4"/>
    <x v="4"/>
    <s v="CANTINE"/>
    <s v="LE REVEREND"/>
    <s v="Hector"/>
    <d v="2011-09-14T00:00:00"/>
    <s v="E6-CP Géraldine"/>
    <x v="1"/>
    <n v="0"/>
    <n v="0"/>
    <s v="sept."/>
    <n v="2017"/>
    <s v="oui"/>
    <x v="134"/>
    <s v="CP"/>
    <s v="Standard"/>
    <n v="0"/>
    <x v="15"/>
    <x v="55"/>
  </r>
  <r>
    <x v="4"/>
    <x v="4"/>
    <s v="CANTINE"/>
    <s v="LEFRANCOIS"/>
    <s v="Soren"/>
    <d v="2009-07-20T00:00:00"/>
    <s v="E4-CE2-CM1 Pascal"/>
    <x v="0"/>
    <n v="0"/>
    <n v="0"/>
    <s v="sept."/>
    <n v="2017"/>
    <s v="non"/>
    <x v="135"/>
    <s v="CE2"/>
    <s v="Standard"/>
    <n v="0"/>
    <x v="15"/>
    <x v="55"/>
  </r>
  <r>
    <x v="4"/>
    <x v="4"/>
    <s v="CANTINE"/>
    <s v="LEMAITRE"/>
    <s v="Raphaël"/>
    <d v="2008-07-28T00:00:00"/>
    <s v="E3-CM1 Céline"/>
    <x v="0"/>
    <n v="0"/>
    <n v="0"/>
    <s v="sept."/>
    <n v="2017"/>
    <s v="non"/>
    <x v="208"/>
    <s v="CM1"/>
    <s v="Standard"/>
    <n v="0"/>
    <x v="15"/>
    <x v="55"/>
  </r>
  <r>
    <x v="4"/>
    <x v="4"/>
    <s v="CANTINE"/>
    <s v="LEONARDUZZI"/>
    <s v="Lina"/>
    <d v="2008-11-08T00:00:00"/>
    <s v="E3-CM1 Céline"/>
    <x v="0"/>
    <n v="0"/>
    <n v="0"/>
    <s v="sept."/>
    <n v="2017"/>
    <s v="non"/>
    <x v="136"/>
    <s v="CM1"/>
    <s v="Standard"/>
    <n v="0"/>
    <x v="15"/>
    <x v="55"/>
  </r>
  <r>
    <x v="4"/>
    <x v="4"/>
    <s v="CANTINE"/>
    <s v="LIAUDET"/>
    <s v="Chloé"/>
    <d v="2012-06-16T00:00:00"/>
    <s v="M4-Michèle Lamourette"/>
    <x v="0"/>
    <n v="0"/>
    <n v="0"/>
    <s v="sept."/>
    <n v="2017"/>
    <s v="oui"/>
    <x v="137"/>
    <s v="GS"/>
    <s v="Standard"/>
    <n v="0"/>
    <x v="15"/>
    <x v="55"/>
  </r>
  <r>
    <x v="4"/>
    <x v="4"/>
    <s v="CANTINE"/>
    <s v="LIAUDET"/>
    <s v="Elisa"/>
    <d v="2008-03-27T00:00:00"/>
    <s v="E3-CM1 Céline"/>
    <x v="0"/>
    <n v="0"/>
    <n v="0"/>
    <s v="sept."/>
    <n v="2017"/>
    <s v="non"/>
    <x v="138"/>
    <s v="CM1"/>
    <s v="Standard"/>
    <n v="0"/>
    <x v="15"/>
    <x v="55"/>
  </r>
  <r>
    <x v="4"/>
    <x v="4"/>
    <s v="CANTINE"/>
    <s v="MALAURIE"/>
    <s v="Antonin"/>
    <d v="2012-01-10T00:00:00"/>
    <s v="E6-CP Géraldine"/>
    <x v="0"/>
    <n v="0"/>
    <n v="0"/>
    <s v="sept."/>
    <n v="2017"/>
    <s v="oui"/>
    <x v="139"/>
    <s v="CP"/>
    <s v="Standard"/>
    <n v="0"/>
    <x v="15"/>
    <x v="55"/>
  </r>
  <r>
    <x v="4"/>
    <x v="4"/>
    <s v="CANTINE"/>
    <s v="MALPERTUIS"/>
    <s v="Maëva"/>
    <d v="2007-11-28T00:00:00"/>
    <s v="E2-CM2 Béatrice"/>
    <x v="0"/>
    <n v="0"/>
    <n v="0"/>
    <s v="sept."/>
    <n v="2017"/>
    <s v="non"/>
    <x v="209"/>
    <s v="CM2"/>
    <s v="Standard"/>
    <n v="0"/>
    <x v="15"/>
    <x v="55"/>
  </r>
  <r>
    <x v="4"/>
    <x v="4"/>
    <s v="CANTINE"/>
    <s v="MARIE"/>
    <s v="Léorio"/>
    <d v="2013-06-18T00:00:00"/>
    <s v="M2-Manon Chevigny"/>
    <x v="0"/>
    <n v="0"/>
    <n v="0"/>
    <s v="sept."/>
    <n v="2017"/>
    <s v="oui"/>
    <x v="230"/>
    <s v="MS"/>
    <s v="Standard"/>
    <n v="0"/>
    <x v="15"/>
    <x v="55"/>
  </r>
  <r>
    <x v="4"/>
    <x v="4"/>
    <s v="CANTINE"/>
    <s v="MARTIN"/>
    <s v="Gautier"/>
    <d v="2008-01-19T00:00:00"/>
    <s v="E3-CM1 Céline"/>
    <x v="0"/>
    <n v="0"/>
    <n v="0"/>
    <s v="sept."/>
    <n v="2017"/>
    <s v="non"/>
    <x v="140"/>
    <s v="CM1"/>
    <s v="Standard"/>
    <n v="0"/>
    <x v="15"/>
    <x v="55"/>
  </r>
  <r>
    <x v="4"/>
    <x v="4"/>
    <s v="CANTINE"/>
    <s v="MONTES"/>
    <s v="Mattéo"/>
    <d v="2011-10-20T00:00:00"/>
    <s v="E5-CP-CE1 Valérie"/>
    <x v="0"/>
    <n v="0"/>
    <n v="0"/>
    <s v="sept."/>
    <n v="2017"/>
    <s v="oui"/>
    <x v="40"/>
    <s v="CP"/>
    <s v="Standard"/>
    <n v="0"/>
    <x v="15"/>
    <x v="55"/>
  </r>
  <r>
    <x v="4"/>
    <x v="4"/>
    <s v="CANTINE"/>
    <s v="MORIN"/>
    <s v="Anais"/>
    <d v="2010-02-15T00:00:00"/>
    <s v="E1-CE1-CE2 Isabella"/>
    <x v="0"/>
    <n v="0"/>
    <n v="0"/>
    <s v="sept."/>
    <n v="2017"/>
    <s v="non"/>
    <x v="141"/>
    <s v="CE1"/>
    <s v="Standard"/>
    <n v="0"/>
    <x v="15"/>
    <x v="55"/>
  </r>
  <r>
    <x v="4"/>
    <x v="4"/>
    <s v="CANTINE"/>
    <s v="MORITZ"/>
    <s v="Marie"/>
    <d v="2012-05-03T00:00:00"/>
    <s v="M1-Véronique Vuargnoz"/>
    <x v="0"/>
    <n v="0"/>
    <n v="0"/>
    <s v="sept."/>
    <n v="2017"/>
    <s v="oui"/>
    <x v="228"/>
    <s v="GS"/>
    <s v="Standard"/>
    <n v="0"/>
    <x v="15"/>
    <x v="55"/>
  </r>
  <r>
    <x v="4"/>
    <x v="4"/>
    <s v="CANTINE"/>
    <s v="MUFF"/>
    <s v="Elise"/>
    <d v="2012-01-20T00:00:00"/>
    <s v="M4-Michèle Lamourette"/>
    <x v="0"/>
    <n v="0"/>
    <n v="0"/>
    <s v="sept."/>
    <n v="2017"/>
    <s v="oui"/>
    <x v="142"/>
    <s v="GS"/>
    <s v="Standard"/>
    <n v="0"/>
    <x v="15"/>
    <x v="55"/>
  </r>
  <r>
    <x v="4"/>
    <x v="4"/>
    <s v="CANTINE"/>
    <s v="MUNSCH"/>
    <s v="Charlotte"/>
    <d v="2011-04-24T00:00:00"/>
    <s v="E5-CP-CE1 Valérie"/>
    <x v="0"/>
    <n v="0"/>
    <n v="0"/>
    <s v="sept."/>
    <n v="2017"/>
    <s v="oui"/>
    <x v="41"/>
    <s v="CP"/>
    <s v="Standard"/>
    <n v="0"/>
    <x v="15"/>
    <x v="55"/>
  </r>
  <r>
    <x v="4"/>
    <x v="4"/>
    <s v="CANTINE"/>
    <s v="PASTRELLO"/>
    <s v="Enzo"/>
    <d v="2011-07-27T00:00:00"/>
    <s v="E6-CP Géraldine"/>
    <x v="0"/>
    <n v="0"/>
    <n v="0"/>
    <s v="sept."/>
    <n v="2017"/>
    <s v="oui"/>
    <x v="144"/>
    <s v="CP"/>
    <s v="Standard"/>
    <n v="0"/>
    <x v="15"/>
    <x v="55"/>
  </r>
  <r>
    <x v="4"/>
    <x v="4"/>
    <s v="CANTINE"/>
    <s v="PASTRELLO"/>
    <s v="Téo"/>
    <d v="2007-01-21T00:00:00"/>
    <s v="E2-CM2 Béatrice"/>
    <x v="0"/>
    <n v="0"/>
    <n v="0"/>
    <s v="sept."/>
    <n v="2017"/>
    <s v="non"/>
    <x v="145"/>
    <s v="CM2"/>
    <s v="Standard"/>
    <n v="0"/>
    <x v="15"/>
    <x v="55"/>
  </r>
  <r>
    <x v="4"/>
    <x v="4"/>
    <s v="CANTINE"/>
    <s v="PERCONTI"/>
    <s v="Lou"/>
    <d v="2007-05-10T00:00:00"/>
    <s v="E2-CM2 Béatrice"/>
    <x v="0"/>
    <n v="0"/>
    <n v="0"/>
    <s v="sept."/>
    <n v="2017"/>
    <s v="non"/>
    <x v="211"/>
    <s v="CM2"/>
    <s v="Standard"/>
    <n v="0"/>
    <x v="15"/>
    <x v="55"/>
  </r>
  <r>
    <x v="4"/>
    <x v="4"/>
    <s v="CANTINE"/>
    <s v="PERCONTI"/>
    <s v="Rosie"/>
    <d v="2011-08-21T00:00:00"/>
    <s v="E6-CP Géraldine"/>
    <x v="0"/>
    <n v="0"/>
    <n v="0"/>
    <s v="sept."/>
    <n v="2017"/>
    <s v="oui"/>
    <x v="212"/>
    <s v="CP"/>
    <s v="Standard"/>
    <n v="0"/>
    <x v="15"/>
    <x v="55"/>
  </r>
  <r>
    <x v="4"/>
    <x v="4"/>
    <s v="CANTINE"/>
    <s v="PERROT BLENNER"/>
    <s v="Alice"/>
    <d v="2013-12-21T00:00:00"/>
    <s v="M3-Raphaële Ikoubel"/>
    <x v="0"/>
    <n v="0"/>
    <n v="0"/>
    <s v="sept."/>
    <n v="2017"/>
    <s v="oui"/>
    <x v="42"/>
    <s v="MS"/>
    <s v="Standard"/>
    <n v="0"/>
    <x v="15"/>
    <x v="55"/>
  </r>
  <r>
    <x v="4"/>
    <x v="4"/>
    <s v="CANTINE"/>
    <s v="PETREL"/>
    <s v="Joé"/>
    <d v="2009-07-27T00:00:00"/>
    <s v="E4-CE2-CM1 Pascal"/>
    <x v="0"/>
    <n v="0"/>
    <n v="0"/>
    <s v="sept."/>
    <n v="2017"/>
    <s v="non"/>
    <x v="147"/>
    <s v="CE2"/>
    <s v="Standard"/>
    <n v="0"/>
    <x v="15"/>
    <x v="55"/>
  </r>
  <r>
    <x v="4"/>
    <x v="4"/>
    <s v="CANTINE"/>
    <s v="PETROCELLI"/>
    <s v="Loann"/>
    <d v="2012-03-14T00:00:00"/>
    <s v="M1-Véronique Vuargnoz"/>
    <x v="0"/>
    <n v="0"/>
    <n v="0"/>
    <s v="sept."/>
    <n v="2017"/>
    <s v="oui"/>
    <x v="148"/>
    <s v="GS"/>
    <s v="Standard"/>
    <n v="0"/>
    <x v="15"/>
    <x v="55"/>
  </r>
  <r>
    <x v="4"/>
    <x v="4"/>
    <s v="CANTINE"/>
    <s v="PITTET"/>
    <s v="Lilou"/>
    <d v="2007-05-17T00:00:00"/>
    <s v="E2-CM2 Béatrice"/>
    <x v="0"/>
    <n v="0"/>
    <n v="0"/>
    <s v="sept."/>
    <n v="2017"/>
    <s v="non"/>
    <x v="76"/>
    <s v="CM2"/>
    <s v="Standard"/>
    <n v="0"/>
    <x v="15"/>
    <x v="55"/>
  </r>
  <r>
    <x v="4"/>
    <x v="4"/>
    <s v="CANTINE"/>
    <s v="PITTET"/>
    <s v="Lizy"/>
    <d v="2011-02-07T00:00:00"/>
    <s v="E6-CP Géraldine"/>
    <x v="0"/>
    <n v="0"/>
    <n v="0"/>
    <s v="sept."/>
    <n v="2017"/>
    <s v="oui"/>
    <x v="83"/>
    <s v="CP"/>
    <s v="Standard"/>
    <n v="0"/>
    <x v="15"/>
    <x v="55"/>
  </r>
  <r>
    <x v="4"/>
    <x v="4"/>
    <s v="CANTINE"/>
    <s v="PORTO"/>
    <s v="Eloïse"/>
    <d v="2013-07-27T00:00:00"/>
    <s v="M3-Raphaële Ikoubel"/>
    <x v="0"/>
    <n v="0"/>
    <n v="0"/>
    <s v="sept."/>
    <n v="2017"/>
    <s v="oui"/>
    <x v="149"/>
    <s v="MS"/>
    <s v="Standard"/>
    <n v="0"/>
    <x v="15"/>
    <x v="55"/>
  </r>
  <r>
    <x v="4"/>
    <x v="4"/>
    <s v="CANTINE"/>
    <s v="PORTO"/>
    <s v="Maëlys"/>
    <d v="2010-02-28T00:00:00"/>
    <s v="E5-CP-CE1 Valérie"/>
    <x v="0"/>
    <n v="0"/>
    <n v="0"/>
    <s v="sept."/>
    <n v="2017"/>
    <s v="non"/>
    <x v="150"/>
    <s v="CE1"/>
    <s v="Standard"/>
    <n v="0"/>
    <x v="15"/>
    <x v="55"/>
  </r>
  <r>
    <x v="4"/>
    <x v="4"/>
    <s v="CANTINE"/>
    <s v="POULET"/>
    <s v="Jean"/>
    <d v="2010-06-05T00:00:00"/>
    <s v="E1-CE1-CE2 Isabella"/>
    <x v="0"/>
    <n v="0"/>
    <n v="0"/>
    <s v="sept."/>
    <n v="2017"/>
    <s v="non"/>
    <x v="213"/>
    <s v="CE1"/>
    <s v="Standard"/>
    <n v="0"/>
    <x v="15"/>
    <x v="55"/>
  </r>
  <r>
    <x v="4"/>
    <x v="4"/>
    <s v="CANTINE"/>
    <s v="POULET"/>
    <s v="Maël"/>
    <d v="2011-10-12T00:00:00"/>
    <s v="E6-CP Géraldine"/>
    <x v="0"/>
    <n v="0"/>
    <n v="0"/>
    <s v="sept."/>
    <n v="2017"/>
    <s v="oui"/>
    <x v="214"/>
    <s v="CP"/>
    <s v="Standard"/>
    <n v="0"/>
    <x v="15"/>
    <x v="55"/>
  </r>
  <r>
    <x v="4"/>
    <x v="4"/>
    <s v="CANTINE"/>
    <s v="QUIQUEREZ"/>
    <s v="Lise"/>
    <d v="2011-03-10T00:00:00"/>
    <s v="E5-CP-CE1 Valérie"/>
    <x v="0"/>
    <n v="0"/>
    <n v="0"/>
    <s v="sept."/>
    <n v="2017"/>
    <s v="oui"/>
    <x v="151"/>
    <s v="CP"/>
    <s v="Standard"/>
    <n v="0"/>
    <x v="15"/>
    <x v="55"/>
  </r>
  <r>
    <x v="4"/>
    <x v="4"/>
    <s v="CANTINE"/>
    <s v="RAVAILLE"/>
    <s v="Basile"/>
    <d v="2008-10-15T00:00:00"/>
    <s v="E4-CE2-CM1 Pascal"/>
    <x v="0"/>
    <n v="0"/>
    <n v="0"/>
    <s v="sept."/>
    <n v="2017"/>
    <s v="non"/>
    <x v="231"/>
    <s v="CM1"/>
    <s v="Standard"/>
    <n v="0"/>
    <x v="15"/>
    <x v="55"/>
  </r>
  <r>
    <x v="4"/>
    <x v="4"/>
    <s v="CANTINE"/>
    <s v="RAVAILLE"/>
    <s v="Emma"/>
    <d v="2011-02-22T00:00:00"/>
    <s v="E6-CP Géraldine"/>
    <x v="0"/>
    <n v="0"/>
    <n v="0"/>
    <s v="sept."/>
    <n v="2017"/>
    <s v="oui"/>
    <x v="232"/>
    <s v="CP"/>
    <s v="Standard"/>
    <n v="0"/>
    <x v="15"/>
    <x v="55"/>
  </r>
  <r>
    <x v="4"/>
    <x v="4"/>
    <s v="CANTINE"/>
    <s v="RENARD"/>
    <s v="Agathe"/>
    <d v="2009-10-09T00:00:00"/>
    <s v="E4-CE2-CM1 Pascal"/>
    <x v="0"/>
    <n v="0"/>
    <n v="0"/>
    <s v="sept."/>
    <n v="2017"/>
    <s v="non"/>
    <x v="152"/>
    <s v="CE2"/>
    <s v="Standard"/>
    <n v="0"/>
    <x v="15"/>
    <x v="55"/>
  </r>
  <r>
    <x v="4"/>
    <x v="4"/>
    <s v="CANTINE"/>
    <s v="RIVAL"/>
    <s v="Hugo"/>
    <d v="2012-04-07T00:00:00"/>
    <s v="M1-Véronique Vuargnoz"/>
    <x v="0"/>
    <n v="0"/>
    <n v="0"/>
    <s v="sept."/>
    <n v="2017"/>
    <s v="oui"/>
    <x v="215"/>
    <s v="GS"/>
    <s v="Standard"/>
    <n v="0"/>
    <x v="15"/>
    <x v="55"/>
  </r>
  <r>
    <x v="4"/>
    <x v="4"/>
    <s v="CANTINE"/>
    <s v="ROUVIERE"/>
    <s v="Léa"/>
    <d v="2011-12-02T00:00:00"/>
    <s v="E5-CP-CE1 Valérie"/>
    <x v="1"/>
    <n v="0"/>
    <n v="0"/>
    <s v="sept."/>
    <n v="2017"/>
    <s v="oui"/>
    <x v="44"/>
    <s v="CP"/>
    <s v="Standard"/>
    <n v="0"/>
    <x v="15"/>
    <x v="55"/>
  </r>
  <r>
    <x v="4"/>
    <x v="4"/>
    <s v="CANTINE"/>
    <s v="ROUVIERE"/>
    <s v="Lilou"/>
    <d v="2009-10-09T00:00:00"/>
    <s v="E4-CE2-CM1 Pascal"/>
    <x v="1"/>
    <n v="0"/>
    <n v="0"/>
    <s v="sept."/>
    <n v="2017"/>
    <s v="non"/>
    <x v="45"/>
    <s v="CE2"/>
    <s v="Standard"/>
    <n v="0"/>
    <x v="15"/>
    <x v="55"/>
  </r>
  <r>
    <x v="4"/>
    <x v="4"/>
    <s v="CANTINE"/>
    <s v="SADANI"/>
    <s v="Ayoub"/>
    <d v="2011-08-13T00:00:00"/>
    <s v="E5-CP-CE1 Valérie"/>
    <x v="0"/>
    <n v="0"/>
    <n v="0"/>
    <s v="sept."/>
    <n v="2017"/>
    <s v="oui"/>
    <x v="153"/>
    <s v="CP"/>
    <s v="Sans viande"/>
    <n v="0"/>
    <x v="15"/>
    <x v="55"/>
  </r>
  <r>
    <x v="4"/>
    <x v="4"/>
    <s v="CANTINE"/>
    <s v="SADANI"/>
    <s v="Haïssa"/>
    <d v="2007-08-02T00:00:00"/>
    <s v="E2-CM2 Béatrice"/>
    <x v="0"/>
    <n v="0"/>
    <n v="0"/>
    <s v="sept."/>
    <n v="2017"/>
    <s v="non"/>
    <x v="154"/>
    <s v="CM2"/>
    <s v="Sans viande"/>
    <n v="0"/>
    <x v="15"/>
    <x v="55"/>
  </r>
  <r>
    <x v="4"/>
    <x v="4"/>
    <s v="CANTINE"/>
    <s v="SALVIGNOL"/>
    <s v="Léni"/>
    <d v="2008-01-02T00:00:00"/>
    <s v="E4-CE2-CM1 Pascal"/>
    <x v="0"/>
    <n v="0"/>
    <n v="0"/>
    <s v="sept."/>
    <n v="2017"/>
    <s v="non"/>
    <x v="155"/>
    <s v="CM1"/>
    <s v="Standard"/>
    <n v="0"/>
    <x v="15"/>
    <x v="55"/>
  </r>
  <r>
    <x v="4"/>
    <x v="4"/>
    <s v="CANTINE"/>
    <s v="SECK"/>
    <s v="Erwann"/>
    <d v="2011-10-27T00:00:00"/>
    <s v="E6-CP Géraldine"/>
    <x v="0"/>
    <n v="0"/>
    <n v="0"/>
    <s v="sept."/>
    <n v="2017"/>
    <s v="oui"/>
    <x v="46"/>
    <s v="CP"/>
    <s v="Sans porc"/>
    <n v="0"/>
    <x v="15"/>
    <x v="55"/>
  </r>
  <r>
    <x v="4"/>
    <x v="4"/>
    <s v="CANTINE"/>
    <s v="SECK"/>
    <s v="Norah"/>
    <d v="2007-09-04T00:00:00"/>
    <s v="E2-CM2 Béatrice"/>
    <x v="0"/>
    <n v="0"/>
    <n v="0"/>
    <s v="sept."/>
    <n v="2017"/>
    <s v="non"/>
    <x v="47"/>
    <s v="CM2"/>
    <s v="Sans porc"/>
    <n v="0"/>
    <x v="15"/>
    <x v="55"/>
  </r>
  <r>
    <x v="4"/>
    <x v="4"/>
    <s v="CANTINE"/>
    <s v="SMAJLI"/>
    <s v="Mélia"/>
    <d v="2012-05-24T00:00:00"/>
    <s v="M4-Michèle Lamourette"/>
    <x v="0"/>
    <n v="0"/>
    <n v="0"/>
    <s v="sept."/>
    <n v="2017"/>
    <s v="oui"/>
    <x v="156"/>
    <s v="GS"/>
    <s v="Standard"/>
    <n v="0"/>
    <x v="15"/>
    <x v="55"/>
  </r>
  <r>
    <x v="4"/>
    <x v="4"/>
    <s v="CANTINE"/>
    <s v="SONNIER"/>
    <s v="Lizéa"/>
    <d v="2010-10-07T00:00:00"/>
    <s v="E5-CP-CE1 Valérie"/>
    <x v="1"/>
    <n v="0"/>
    <n v="0"/>
    <s v="sept."/>
    <n v="2017"/>
    <s v="non"/>
    <x v="157"/>
    <s v="CE1"/>
    <s v="Standard"/>
    <n v="0"/>
    <x v="15"/>
    <x v="55"/>
  </r>
  <r>
    <x v="4"/>
    <x v="4"/>
    <s v="CANTINE"/>
    <s v="SONNIER"/>
    <s v="Loris"/>
    <d v="2007-10-02T00:00:00"/>
    <s v="E2-CM2 Béatrice"/>
    <x v="1"/>
    <n v="0"/>
    <n v="0"/>
    <s v="sept."/>
    <n v="2017"/>
    <s v="non"/>
    <x v="158"/>
    <s v="CM2"/>
    <s v="Standard"/>
    <n v="0"/>
    <x v="15"/>
    <x v="55"/>
  </r>
  <r>
    <x v="4"/>
    <x v="4"/>
    <s v="CANTINE"/>
    <s v="STEPHAN"/>
    <s v="Lola"/>
    <d v="2013-02-22T00:00:00"/>
    <s v="M2-Manon Chevigny"/>
    <x v="1"/>
    <n v="0"/>
    <n v="0"/>
    <s v="sept."/>
    <n v="2017"/>
    <s v="oui"/>
    <x v="48"/>
    <s v="MS"/>
    <s v="Standard"/>
    <n v="0"/>
    <x v="15"/>
    <x v="55"/>
  </r>
  <r>
    <x v="4"/>
    <x v="4"/>
    <s v="CANTINE"/>
    <s v="TEDETTI"/>
    <s v="Victor"/>
    <d v="2010-05-12T00:00:00"/>
    <s v="E5-CP-CE1 Valérie"/>
    <x v="0"/>
    <n v="0"/>
    <n v="0"/>
    <s v="sept."/>
    <n v="2017"/>
    <s v="non"/>
    <x v="159"/>
    <s v="CE1"/>
    <s v="Standard"/>
    <n v="0"/>
    <x v="15"/>
    <x v="55"/>
  </r>
  <r>
    <x v="4"/>
    <x v="4"/>
    <s v="CANTINE"/>
    <s v="TINANT"/>
    <s v="Lola"/>
    <d v="2012-04-30T00:00:00"/>
    <s v="M1-Véronique Vuargnoz"/>
    <x v="0"/>
    <n v="0"/>
    <n v="0"/>
    <s v="sept."/>
    <n v="2017"/>
    <s v="oui"/>
    <x v="160"/>
    <s v="GS"/>
    <s v="Standard"/>
    <n v="0"/>
    <x v="15"/>
    <x v="55"/>
  </r>
  <r>
    <x v="4"/>
    <x v="4"/>
    <s v="CANTINE"/>
    <s v="TINANT"/>
    <s v="Mathys"/>
    <d v="2008-06-13T00:00:00"/>
    <s v="E3-CM1 Céline"/>
    <x v="0"/>
    <n v="0"/>
    <n v="0"/>
    <s v="sept."/>
    <n v="2017"/>
    <s v="non"/>
    <x v="161"/>
    <s v="CM1"/>
    <s v="Standard"/>
    <n v="0"/>
    <x v="15"/>
    <x v="55"/>
  </r>
  <r>
    <x v="4"/>
    <x v="4"/>
    <s v="CANTINE"/>
    <s v="TISSERAND"/>
    <s v="Sacha"/>
    <d v="2010-06-15T00:00:00"/>
    <s v="E1-CE1-CE2 Isabella"/>
    <x v="0"/>
    <n v="0"/>
    <n v="0"/>
    <s v="sept."/>
    <n v="2017"/>
    <s v="non"/>
    <x v="162"/>
    <s v="CE1"/>
    <s v="Standard"/>
    <n v="0"/>
    <x v="15"/>
    <x v="55"/>
  </r>
  <r>
    <x v="4"/>
    <x v="4"/>
    <s v="CANTINE"/>
    <s v="TRICOLI"/>
    <s v="Clément"/>
    <d v="2010-07-26T00:00:00"/>
    <s v="E1-CE1-CE2 Isabella"/>
    <x v="0"/>
    <n v="0"/>
    <n v="0"/>
    <s v="sept."/>
    <n v="2017"/>
    <s v="non"/>
    <x v="164"/>
    <s v="CE1"/>
    <s v="Standard"/>
    <n v="0"/>
    <x v="15"/>
    <x v="55"/>
  </r>
  <r>
    <x v="4"/>
    <x v="4"/>
    <s v="CANTINE"/>
    <s v="VALDING"/>
    <s v="Hugo"/>
    <d v="2013-07-27T00:00:00"/>
    <s v="M2-Manon Chevigny"/>
    <x v="0"/>
    <n v="0"/>
    <n v="0"/>
    <s v="sept."/>
    <n v="2017"/>
    <s v="oui"/>
    <x v="165"/>
    <s v="MS"/>
    <s v="Standard"/>
    <n v="0"/>
    <x v="15"/>
    <x v="55"/>
  </r>
  <r>
    <x v="4"/>
    <x v="4"/>
    <s v="CANTINE"/>
    <s v="VIRETON"/>
    <s v="Diego"/>
    <d v="2008-10-26T00:00:00"/>
    <s v="E3-CM1 Céline"/>
    <x v="0"/>
    <n v="0"/>
    <n v="0"/>
    <s v="sept."/>
    <n v="2017"/>
    <s v="non"/>
    <x v="52"/>
    <s v="CM1"/>
    <s v="Standard"/>
    <n v="0"/>
    <x v="15"/>
    <x v="55"/>
  </r>
  <r>
    <x v="4"/>
    <x v="4"/>
    <s v="CANTINE"/>
    <s v="VIRETON"/>
    <s v="Nilla"/>
    <d v="2013-09-22T00:00:00"/>
    <s v="M3-Raphaële Ikoubel"/>
    <x v="0"/>
    <n v="0"/>
    <n v="0"/>
    <s v="sept."/>
    <n v="2017"/>
    <s v="oui"/>
    <x v="53"/>
    <s v="MS"/>
    <s v="Standard"/>
    <n v="0"/>
    <x v="15"/>
    <x v="55"/>
  </r>
  <r>
    <x v="4"/>
    <x v="4"/>
    <s v="CANTINE"/>
    <s v="VULLIET"/>
    <s v="Léna"/>
    <d v="2011-04-29T00:00:00"/>
    <s v="E6-CP Géraldine"/>
    <x v="0"/>
    <n v="0"/>
    <n v="0"/>
    <s v="sept."/>
    <n v="2017"/>
    <s v="oui"/>
    <x v="166"/>
    <s v="CP"/>
    <s v="Standard"/>
    <n v="0"/>
    <x v="15"/>
    <x v="55"/>
  </r>
  <r>
    <x v="4"/>
    <x v="4"/>
    <s v="CANTINE"/>
    <s v="VULLIET"/>
    <s v="Rosy"/>
    <d v="2013-03-02T00:00:00"/>
    <s v="M3-Raphaële Ikoubel"/>
    <x v="0"/>
    <n v="0"/>
    <n v="0"/>
    <s v="sept."/>
    <n v="2017"/>
    <s v="oui"/>
    <x v="167"/>
    <s v="MS"/>
    <s v="Standard"/>
    <n v="0"/>
    <x v="15"/>
    <x v="55"/>
  </r>
  <r>
    <x v="4"/>
    <x v="4"/>
    <s v="CANTINE"/>
    <s v="VULLIET"/>
    <s v="Tiphaine"/>
    <d v="2013-11-25T00:00:00"/>
    <s v="M2-Manon Chevigny"/>
    <x v="0"/>
    <n v="0"/>
    <n v="0"/>
    <s v="sept."/>
    <n v="2017"/>
    <s v="oui"/>
    <x v="168"/>
    <s v="MS"/>
    <s v="Standard"/>
    <n v="0"/>
    <x v="15"/>
    <x v="55"/>
  </r>
  <r>
    <x v="4"/>
    <x v="4"/>
    <s v="CANTINE"/>
    <s v="YAKER"/>
    <s v="Maksen"/>
    <d v="2007-08-30T00:00:00"/>
    <s v="E2-CM2 Béatrice"/>
    <x v="0"/>
    <n v="0"/>
    <n v="0"/>
    <s v="sept."/>
    <n v="2017"/>
    <s v="non"/>
    <x v="56"/>
    <s v="CM2"/>
    <s v="Sans porc"/>
    <n v="0"/>
    <x v="15"/>
    <x v="55"/>
  </r>
  <r>
    <x v="4"/>
    <x v="4"/>
    <s v="CANTINE"/>
    <s v="YAKER"/>
    <s v="Nora"/>
    <d v="2009-08-15T00:00:00"/>
    <s v="E1-CE1-CE2 Isabella"/>
    <x v="0"/>
    <n v="0"/>
    <n v="0"/>
    <s v="sept."/>
    <n v="2017"/>
    <s v="non"/>
    <x v="57"/>
    <s v="CE2"/>
    <s v="Sans porc"/>
    <n v="0"/>
    <x v="15"/>
    <x v="55"/>
  </r>
  <r>
    <x v="4"/>
    <x v="4"/>
    <s v="CANTINE"/>
    <s v="CAISSO-RUIZ"/>
    <s v="Estéban"/>
    <d v="2007-05-20T00:00:00"/>
    <s v="E2-CM2 Béatrice"/>
    <x v="0"/>
    <n v="0"/>
    <n v="0"/>
    <s v="sept."/>
    <n v="2017"/>
    <s v="non"/>
    <x v="101"/>
    <s v="CM2"/>
    <s v="Standard"/>
    <n v="0"/>
    <x v="15"/>
    <x v="55"/>
  </r>
  <r>
    <x v="4"/>
    <x v="4"/>
    <s v="CANTINE"/>
    <s v="DESIR"/>
    <s v="Auguste"/>
    <d v="2014-02-25T00:00:00"/>
    <s v="M1-Véronique Vuargnoz"/>
    <x v="0"/>
    <n v="0"/>
    <n v="0"/>
    <s v="sept."/>
    <n v="2017"/>
    <s v="oui"/>
    <x v="58"/>
    <s v="PS"/>
    <s v="Standard"/>
    <n v="0"/>
    <x v="15"/>
    <x v="55"/>
  </r>
  <r>
    <x v="4"/>
    <x v="4"/>
    <s v="CANTINE"/>
    <s v="DUVAL"/>
    <s v="Enora"/>
    <d v="2014-09-16T00:00:00"/>
    <s v="M3-Raphaële Ikoubel"/>
    <x v="0"/>
    <n v="0"/>
    <n v="0"/>
    <s v="sept."/>
    <n v="2017"/>
    <s v="oui"/>
    <x v="59"/>
    <s v="PS"/>
    <s v="Standard"/>
    <n v="0"/>
    <x v="15"/>
    <x v="55"/>
  </r>
  <r>
    <x v="4"/>
    <x v="4"/>
    <s v="CANTINE"/>
    <s v="SECK"/>
    <s v="Ismaël"/>
    <d v="2014-01-11T00:00:00"/>
    <s v="M3-Raphaële Ikoubel"/>
    <x v="0"/>
    <n v="0"/>
    <n v="0"/>
    <s v="sept."/>
    <n v="2017"/>
    <s v="oui"/>
    <x v="61"/>
    <s v="PS"/>
    <s v="Sans porc"/>
    <n v="0"/>
    <x v="15"/>
    <x v="55"/>
  </r>
  <r>
    <x v="4"/>
    <x v="4"/>
    <s v="CANTINE"/>
    <s v="RABU SOMERS"/>
    <s v="Antonin"/>
    <d v="2014-03-03T00:00:00"/>
    <s v="M3-Raphaële Ikoubel"/>
    <x v="1"/>
    <n v="0"/>
    <n v="0"/>
    <s v="sept."/>
    <n v="2017"/>
    <s v="oui"/>
    <x v="63"/>
    <s v="PS"/>
    <s v="Standard"/>
    <n v="0"/>
    <x v="15"/>
    <x v="55"/>
  </r>
  <r>
    <x v="4"/>
    <x v="4"/>
    <s v="CANTINE"/>
    <s v="TERRENI"/>
    <s v="Flavia"/>
    <d v="2008-01-27T00:00:00"/>
    <s v="E3-CM1 Céline"/>
    <x v="0"/>
    <n v="0"/>
    <n v="0"/>
    <s v="sept."/>
    <n v="2017"/>
    <s v="non"/>
    <x v="64"/>
    <s v="CM1"/>
    <s v="Standard"/>
    <n v="0"/>
    <x v="15"/>
    <x v="55"/>
  </r>
  <r>
    <x v="4"/>
    <x v="4"/>
    <s v="CANTINE"/>
    <s v="LEHMANN"/>
    <s v="Liv"/>
    <d v="2013-08-03T00:00:00"/>
    <s v="M2-Manon Chevigny"/>
    <x v="0"/>
    <n v="0"/>
    <n v="0"/>
    <s v="sept."/>
    <n v="2017"/>
    <s v="oui"/>
    <x v="65"/>
    <s v="MS"/>
    <s v="Standard"/>
    <n v="0"/>
    <x v="15"/>
    <x v="55"/>
  </r>
  <r>
    <x v="4"/>
    <x v="4"/>
    <s v="CANTINE"/>
    <s v="LEHMANN"/>
    <s v="Abel"/>
    <d v="2010-04-02T00:00:00"/>
    <s v="E1-CE1-CE2 Isabella"/>
    <x v="0"/>
    <n v="0"/>
    <n v="0"/>
    <s v="sept."/>
    <n v="2017"/>
    <s v="non"/>
    <x v="66"/>
    <s v="CE1"/>
    <s v="Standard"/>
    <n v="0"/>
    <x v="15"/>
    <x v="55"/>
  </r>
  <r>
    <x v="4"/>
    <x v="4"/>
    <s v="CANTINE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0"/>
    <x v="15"/>
    <x v="55"/>
  </r>
  <r>
    <x v="4"/>
    <x v="4"/>
    <s v="CANTINE"/>
    <s v="BAGLIN LEON"/>
    <s v="Léo"/>
    <d v="2014-02-01T00:00:00"/>
    <s v="M1-Véronique Vuargnoz"/>
    <x v="0"/>
    <n v="0"/>
    <n v="0"/>
    <s v="sept."/>
    <n v="2017"/>
    <s v="oui"/>
    <x v="170"/>
    <s v="PS"/>
    <s v="Standard"/>
    <n v="0"/>
    <x v="15"/>
    <x v="55"/>
  </r>
  <r>
    <x v="4"/>
    <x v="4"/>
    <s v="CANTINE"/>
    <s v="GREAU"/>
    <s v="Gauthier"/>
    <d v="2013-08-01T00:00:00"/>
    <s v="M2-Manon Chevigny"/>
    <x v="0"/>
    <n v="0"/>
    <n v="0"/>
    <s v="sept."/>
    <n v="2017"/>
    <s v="oui"/>
    <x v="172"/>
    <s v="MS"/>
    <s v="Standard"/>
    <n v="0"/>
    <x v="15"/>
    <x v="55"/>
  </r>
  <r>
    <x v="4"/>
    <x v="4"/>
    <s v="CANTINE"/>
    <s v="LAZARETH"/>
    <s v="Hugo"/>
    <d v="2010-11-08T00:00:00"/>
    <s v="E1-CE1-CE2 Isabella"/>
    <x v="0"/>
    <n v="0"/>
    <n v="0"/>
    <s v="sept."/>
    <n v="2017"/>
    <s v="non"/>
    <x v="173"/>
    <s v="CE1"/>
    <s v="Standard"/>
    <n v="0"/>
    <x v="15"/>
    <x v="55"/>
  </r>
  <r>
    <x v="4"/>
    <x v="4"/>
    <s v="CANTINE"/>
    <s v="LAZARETH"/>
    <s v="Jules"/>
    <d v="2013-09-07T00:00:00"/>
    <s v="M3-Raphaële Ikoubel"/>
    <x v="0"/>
    <n v="0"/>
    <n v="0"/>
    <s v="sept."/>
    <n v="2017"/>
    <s v="oui"/>
    <x v="174"/>
    <s v="MS"/>
    <s v="Standard"/>
    <n v="0"/>
    <x v="15"/>
    <x v="55"/>
  </r>
  <r>
    <x v="4"/>
    <x v="4"/>
    <s v="CANTINE"/>
    <s v="MALLET"/>
    <s v="Ethan"/>
    <d v="2008-09-22T00:00:00"/>
    <s v="E3-CM1 Céline"/>
    <x v="0"/>
    <n v="0"/>
    <n v="0"/>
    <s v="sept."/>
    <n v="2017"/>
    <s v="non"/>
    <x v="175"/>
    <s v="CM1"/>
    <s v="Standard"/>
    <n v="0"/>
    <x v="15"/>
    <x v="55"/>
  </r>
  <r>
    <x v="4"/>
    <x v="4"/>
    <s v="CANTINE"/>
    <s v="MALLET"/>
    <s v="Chloé"/>
    <d v="2012-01-10T00:00:00"/>
    <s v="M1-Véronique Vuargnoz"/>
    <x v="0"/>
    <n v="0"/>
    <n v="0"/>
    <s v="sept."/>
    <n v="2017"/>
    <s v="oui"/>
    <x v="176"/>
    <s v="GS"/>
    <s v="Standard"/>
    <n v="0"/>
    <x v="15"/>
    <x v="55"/>
  </r>
  <r>
    <x v="4"/>
    <x v="4"/>
    <s v="CANTINE"/>
    <s v="MALLET"/>
    <s v="Léa"/>
    <d v="2010-03-28T00:00:00"/>
    <s v="E1-CE1-CE2 Isabella"/>
    <x v="0"/>
    <n v="0"/>
    <n v="0"/>
    <s v="sept."/>
    <n v="2017"/>
    <s v="non"/>
    <x v="177"/>
    <s v="CE1"/>
    <s v="Standard"/>
    <n v="0"/>
    <x v="15"/>
    <x v="55"/>
  </r>
  <r>
    <x v="4"/>
    <x v="4"/>
    <s v="CANTINE"/>
    <s v="PERROTEAU"/>
    <s v="Séléna"/>
    <d v="2012-02-12T00:00:00"/>
    <s v="M1-Véronique Vuargnoz"/>
    <x v="0"/>
    <n v="0"/>
    <n v="0"/>
    <s v="sept."/>
    <n v="2017"/>
    <s v="oui"/>
    <x v="178"/>
    <s v="GS"/>
    <s v="Standard"/>
    <n v="0"/>
    <x v="15"/>
    <x v="55"/>
  </r>
  <r>
    <x v="4"/>
    <x v="4"/>
    <s v="CANTINE"/>
    <s v="PERROTEAU"/>
    <s v="Maëlia"/>
    <d v="2009-08-13T00:00:00"/>
    <s v="E4-CE2-CM1 Pascal"/>
    <x v="0"/>
    <n v="0"/>
    <n v="0"/>
    <s v="sept."/>
    <n v="2017"/>
    <s v="non"/>
    <x v="179"/>
    <s v="CE2"/>
    <s v="Standard"/>
    <n v="0"/>
    <x v="15"/>
    <x v="55"/>
  </r>
  <r>
    <x v="4"/>
    <x v="4"/>
    <s v="CANTINE"/>
    <s v="MACALOU"/>
    <s v="Ndeye Ngone"/>
    <d v="2014-11-18T00:00:00"/>
    <s v="M3-Raphaële Ikoubel"/>
    <x v="0"/>
    <n v="0"/>
    <n v="0"/>
    <s v="sept."/>
    <n v="2017"/>
    <s v="oui"/>
    <x v="180"/>
    <s v="PS"/>
    <s v="Sans porc"/>
    <n v="0"/>
    <x v="15"/>
    <x v="55"/>
  </r>
  <r>
    <x v="4"/>
    <x v="4"/>
    <s v="CANTINE"/>
    <s v="BOCHATON"/>
    <s v="Jean"/>
    <d v="2014-08-15T00:00:00"/>
    <s v="M4-Michèle Lamourette"/>
    <x v="0"/>
    <n v="0"/>
    <n v="0"/>
    <s v="sept."/>
    <n v="2017"/>
    <s v="oui"/>
    <x v="181"/>
    <s v="PS"/>
    <s v="Standard"/>
    <n v="0"/>
    <x v="15"/>
    <x v="55"/>
  </r>
  <r>
    <x v="4"/>
    <x v="4"/>
    <s v="CANTINE"/>
    <s v="BLANC"/>
    <s v="Dimitry"/>
    <d v="2014-01-03T00:00:00"/>
    <s v="M1-Véronique Vuargnoz"/>
    <x v="0"/>
    <n v="0"/>
    <n v="0"/>
    <s v="sept."/>
    <n v="2017"/>
    <s v="oui"/>
    <x v="182"/>
    <s v="PS"/>
    <s v="Standard"/>
    <n v="0"/>
    <x v="15"/>
    <x v="55"/>
  </r>
  <r>
    <x v="4"/>
    <x v="4"/>
    <s v="CANTINE"/>
    <s v="MUFF"/>
    <s v="Mathilde"/>
    <d v="2014-01-18T00:00:00"/>
    <s v="M2-Manon Chevigny"/>
    <x v="0"/>
    <n v="0"/>
    <n v="0"/>
    <s v="sept."/>
    <n v="2017"/>
    <s v="oui"/>
    <x v="183"/>
    <s v="PS"/>
    <s v="Standard"/>
    <n v="0"/>
    <x v="15"/>
    <x v="55"/>
  </r>
  <r>
    <x v="4"/>
    <x v="4"/>
    <s v="CANTINE"/>
    <s v="DE CLERCQ"/>
    <s v="GIULIA"/>
    <d v="2014-02-03T00:00:00"/>
    <s v="M1-Véronique Vuargnoz"/>
    <x v="0"/>
    <n v="0"/>
    <n v="0"/>
    <s v="sept."/>
    <n v="2017"/>
    <s v="oui"/>
    <x v="184"/>
    <s v="PS"/>
    <s v="Standard"/>
    <n v="0"/>
    <x v="15"/>
    <x v="55"/>
  </r>
  <r>
    <x v="4"/>
    <x v="4"/>
    <s v="CANTINE"/>
    <s v="DESPRES"/>
    <s v="Nina"/>
    <d v="2011-04-21T00:00:00"/>
    <s v="E6-CP Géraldine"/>
    <x v="0"/>
    <n v="0"/>
    <n v="0"/>
    <s v="sept."/>
    <n v="2017"/>
    <s v="oui"/>
    <x v="185"/>
    <s v="CP"/>
    <s v="Standard"/>
    <n v="0"/>
    <x v="15"/>
    <x v="55"/>
  </r>
  <r>
    <x v="4"/>
    <x v="4"/>
    <s v="CANTINE"/>
    <s v="DESPRES"/>
    <s v="Oscar"/>
    <d v="2013-08-16T00:00:00"/>
    <s v="M3-Raphaële Ikoubel"/>
    <x v="0"/>
    <n v="0"/>
    <n v="0"/>
    <s v="sept."/>
    <n v="2017"/>
    <s v="oui"/>
    <x v="186"/>
    <s v="MS"/>
    <s v="Standard"/>
    <n v="0"/>
    <x v="15"/>
    <x v="55"/>
  </r>
  <r>
    <x v="4"/>
    <x v="4"/>
    <s v="CANTINE"/>
    <s v="DUDOIT"/>
    <s v="Antoine"/>
    <d v="2007-01-28T00:00:00"/>
    <s v="E2-CM2 Béatrice"/>
    <x v="0"/>
    <n v="0"/>
    <n v="0"/>
    <s v="sept."/>
    <n v="2017"/>
    <s v="non"/>
    <x v="187"/>
    <s v="CM2"/>
    <s v="Standard"/>
    <n v="0"/>
    <x v="15"/>
    <x v="55"/>
  </r>
  <r>
    <x v="4"/>
    <x v="4"/>
    <s v="CANTINE"/>
    <s v="EL MRADMI"/>
    <s v="Noham"/>
    <d v="2014-06-25T00:00:00"/>
    <s v="M1-Véronique Vuargnoz"/>
    <x v="0"/>
    <n v="0"/>
    <n v="0"/>
    <s v="sept."/>
    <n v="2017"/>
    <s v="oui"/>
    <x v="68"/>
    <s v="PS"/>
    <s v="Sans porc"/>
    <n v="0"/>
    <x v="15"/>
    <x v="55"/>
  </r>
  <r>
    <x v="4"/>
    <x v="4"/>
    <s v="CANTINE"/>
    <s v="DE CORDIER"/>
    <s v="Léa"/>
    <d v="2013-05-28T00:00:00"/>
    <s v="M3-Raphaële Ikoubel"/>
    <x v="0"/>
    <n v="0"/>
    <n v="0"/>
    <s v="sept."/>
    <n v="2017"/>
    <s v="oui"/>
    <x v="69"/>
    <s v="MS"/>
    <s v="Standard"/>
    <n v="0"/>
    <x v="15"/>
    <x v="55"/>
  </r>
  <r>
    <x v="4"/>
    <x v="4"/>
    <s v="CANTINE"/>
    <s v="DE CORDIER"/>
    <s v="Kylian"/>
    <d v="2009-08-14T00:00:00"/>
    <s v="E4-CE2-CM1 Pascal"/>
    <x v="0"/>
    <n v="0"/>
    <n v="0"/>
    <s v="sept."/>
    <n v="2017"/>
    <s v="non"/>
    <x v="70"/>
    <s v="CE2"/>
    <s v="Standard"/>
    <n v="0"/>
    <x v="15"/>
    <x v="55"/>
  </r>
  <r>
    <x v="4"/>
    <x v="4"/>
    <s v="CANTINE"/>
    <s v="VUILLET"/>
    <s v="Louise"/>
    <d v="2017-10-08T00:00:00"/>
    <s v="M1-Véronique Vuargnoz"/>
    <x v="0"/>
    <n v="0"/>
    <n v="0"/>
    <s v="sept."/>
    <n v="2017"/>
    <s v="oui"/>
    <x v="189"/>
    <s v="PS"/>
    <s v="Standard"/>
    <n v="0"/>
    <x v="15"/>
    <x v="55"/>
  </r>
  <r>
    <x v="4"/>
    <x v="4"/>
    <s v="CANTINE"/>
    <s v="GUILLOTEAU"/>
    <s v="Mila"/>
    <d v="2010-10-21T00:00:00"/>
    <s v="E1-CE1-CE2 Isabella"/>
    <x v="0"/>
    <n v="0"/>
    <n v="0"/>
    <s v="sept."/>
    <n v="2017"/>
    <s v="non"/>
    <x v="218"/>
    <s v="CE1"/>
    <s v="Standard"/>
    <n v="0"/>
    <x v="15"/>
    <x v="55"/>
  </r>
  <r>
    <x v="4"/>
    <x v="4"/>
    <s v="CANTINE"/>
    <s v="GUILLOTEAU"/>
    <s v="Justine"/>
    <d v="2009-07-16T00:00:00"/>
    <s v="E4-CE2-CM1 Pascal"/>
    <x v="0"/>
    <n v="0"/>
    <n v="0"/>
    <s v="sept."/>
    <n v="2017"/>
    <s v="non"/>
    <x v="219"/>
    <s v="CE2"/>
    <s v="Standard"/>
    <n v="0"/>
    <x v="15"/>
    <x v="55"/>
  </r>
  <r>
    <x v="4"/>
    <x v="4"/>
    <s v="CANTINE"/>
    <s v="LE REVEREND"/>
    <s v="Raphaël"/>
    <d v="2014-09-05T00:00:00"/>
    <s v="M2-Manon Chevigny"/>
    <x v="1"/>
    <n v="0"/>
    <n v="0"/>
    <s v="sept."/>
    <n v="2017"/>
    <s v="oui"/>
    <x v="190"/>
    <s v="PS"/>
    <s v="Standard"/>
    <n v="0"/>
    <x v="15"/>
    <x v="55"/>
  </r>
  <r>
    <x v="4"/>
    <x v="4"/>
    <s v="CANTINE"/>
    <s v="RIVAL"/>
    <s v="Emma"/>
    <d v="2014-08-04T00:00:00"/>
    <s v="M4-Michèle Lamourette"/>
    <x v="0"/>
    <n v="0"/>
    <n v="0"/>
    <s v="sept."/>
    <n v="2017"/>
    <s v="oui"/>
    <x v="220"/>
    <s v="PS"/>
    <s v="Standard"/>
    <n v="0"/>
    <x v="15"/>
    <x v="55"/>
  </r>
  <r>
    <x v="4"/>
    <x v="4"/>
    <s v="CANTINE"/>
    <s v="MIRANDA KIEFFER"/>
    <s v="Enzo"/>
    <d v="2014-07-04T00:00:00"/>
    <s v="M4-Michèle Lamourette"/>
    <x v="0"/>
    <n v="0"/>
    <n v="0"/>
    <s v="sept."/>
    <n v="2017"/>
    <s v="oui"/>
    <x v="191"/>
    <s v="PS"/>
    <s v="Standard"/>
    <n v="0"/>
    <x v="15"/>
    <x v="55"/>
  </r>
  <r>
    <x v="4"/>
    <x v="4"/>
    <s v="CANTINE"/>
    <s v="CHKIRI"/>
    <s v="Yliès"/>
    <d v="2014-01-08T00:00:00"/>
    <s v="M4-Michèle Lamourette"/>
    <x v="0"/>
    <n v="0"/>
    <n v="0"/>
    <s v="sept."/>
    <n v="2017"/>
    <s v="oui"/>
    <x v="233"/>
    <s v="PS"/>
    <s v="Sans porc"/>
    <n v="0"/>
    <x v="15"/>
    <x v="55"/>
  </r>
  <r>
    <x v="4"/>
    <x v="4"/>
    <s v="CANTINE"/>
    <s v="TEDETTI"/>
    <s v="Charly"/>
    <d v="2014-09-20T00:00:00"/>
    <s v="M4-Michèle Lamourette"/>
    <x v="0"/>
    <n v="0"/>
    <n v="0"/>
    <s v="sept."/>
    <n v="2017"/>
    <s v="oui"/>
    <x v="192"/>
    <s v="PS"/>
    <s v="Standard"/>
    <n v="0"/>
    <x v="15"/>
    <x v="55"/>
  </r>
  <r>
    <x v="4"/>
    <x v="4"/>
    <s v="CANTINE"/>
    <s v="BENED"/>
    <s v="Chloé"/>
    <d v="2014-08-14T00:00:00"/>
    <s v="M2-Manon Chevigny"/>
    <x v="0"/>
    <n v="0"/>
    <n v="0"/>
    <s v="sept."/>
    <n v="2017"/>
    <s v="oui"/>
    <x v="193"/>
    <s v="PS"/>
    <s v="Standard"/>
    <n v="0"/>
    <x v="15"/>
    <x v="55"/>
  </r>
  <r>
    <x v="4"/>
    <x v="4"/>
    <s v="CANTINE"/>
    <s v="MELIANI"/>
    <s v="Rayan Ayoub"/>
    <d v="2008-03-21T00:00:00"/>
    <s v="E3-CM1 Céline"/>
    <x v="0"/>
    <n v="0"/>
    <n v="0"/>
    <s v="sept."/>
    <n v="2017"/>
    <s v="non"/>
    <x v="195"/>
    <s v="CM1"/>
    <s v="Sans viande"/>
    <n v="0"/>
    <x v="15"/>
    <x v="55"/>
  </r>
  <r>
    <x v="4"/>
    <x v="4"/>
    <s v="CANTINE"/>
    <s v="MOUNDJI"/>
    <s v="Keziah"/>
    <d v="2009-02-17T00:00:00"/>
    <s v="E4-CE2-CM1 Pascal"/>
    <x v="0"/>
    <n v="0"/>
    <n v="0"/>
    <s v="sept."/>
    <n v="2017"/>
    <s v="non"/>
    <x v="72"/>
    <s v="CE2"/>
    <s v="Sans porc"/>
    <n v="0"/>
    <x v="15"/>
    <x v="55"/>
  </r>
  <r>
    <x v="4"/>
    <x v="4"/>
    <s v="CANTINE"/>
    <s v="TEAV CORBANESE"/>
    <s v="Léni"/>
    <d v="2013-12-10T00:00:00"/>
    <s v="M2-Manon Chevigny"/>
    <x v="0"/>
    <n v="0"/>
    <n v="0"/>
    <s v="sept."/>
    <n v="2017"/>
    <s v="oui"/>
    <x v="221"/>
    <s v="MS"/>
    <s v="Standard"/>
    <n v="0"/>
    <x v="15"/>
    <x v="55"/>
  </r>
  <r>
    <x v="4"/>
    <x v="4"/>
    <s v="CANTINE"/>
    <s v="HARDIVILLE"/>
    <s v="Pascal"/>
    <d v="2017-08-31T00:00:00"/>
    <s v="Z9-Autres"/>
    <x v="0"/>
    <n v="0"/>
    <n v="0"/>
    <s v="sept."/>
    <n v="2017"/>
    <s v="oui"/>
    <x v="196"/>
    <s v="Autre"/>
    <s v="Standard"/>
    <n v="0"/>
    <x v="15"/>
    <x v="55"/>
  </r>
  <r>
    <x v="0"/>
    <x v="5"/>
    <s v="CANTINE"/>
    <s v="DEVIGNY"/>
    <s v="Bénévole Sofia"/>
    <d v="1990-01-01T00:00:00"/>
    <m/>
    <x v="0"/>
    <n v="0"/>
    <n v="0"/>
    <s v="sept."/>
    <n v="2017"/>
    <s v="non"/>
    <x v="234"/>
    <e v="#N/A"/>
    <e v="#N/A"/>
    <n v="0"/>
    <x v="15"/>
    <x v="55"/>
  </r>
  <r>
    <x v="0"/>
    <x v="5"/>
    <s v="CANTINE"/>
    <s v="ABBIATECI"/>
    <s v="Bénévole Anne"/>
    <d v="2017-07-06T00:00:00"/>
    <m/>
    <x v="0"/>
    <n v="0"/>
    <n v="0"/>
    <s v="sept."/>
    <n v="2017"/>
    <s v="oui"/>
    <x v="235"/>
    <e v="#N/A"/>
    <e v="#N/A"/>
    <n v="0"/>
    <x v="15"/>
    <x v="55"/>
  </r>
  <r>
    <x v="0"/>
    <x v="5"/>
    <s v="CANTINE"/>
    <s v="DOUCET"/>
    <s v="Bénévole Armelle"/>
    <d v="2017-07-06T00:00:00"/>
    <m/>
    <x v="0"/>
    <n v="0"/>
    <n v="0"/>
    <s v="sept."/>
    <n v="2017"/>
    <s v="oui"/>
    <x v="236"/>
    <e v="#N/A"/>
    <e v="#N/A"/>
    <n v="0"/>
    <x v="15"/>
    <x v="55"/>
  </r>
  <r>
    <x v="0"/>
    <x v="5"/>
    <s v="CANTINE"/>
    <s v="SECK"/>
    <s v="Bénévole Annicka"/>
    <d v="2017-08-20T00:00:00"/>
    <m/>
    <x v="0"/>
    <n v="0"/>
    <n v="0"/>
    <s v="sept."/>
    <n v="2017"/>
    <s v="oui"/>
    <x v="237"/>
    <e v="#N/A"/>
    <e v="#N/A"/>
    <n v="0"/>
    <x v="15"/>
    <x v="55"/>
  </r>
  <r>
    <x v="1"/>
    <x v="5"/>
    <s v="CANTINE"/>
    <s v="ALOUANI"/>
    <s v="Bénévole Alexandra"/>
    <d v="2017-07-06T00:00:00"/>
    <m/>
    <x v="1"/>
    <n v="0"/>
    <n v="0"/>
    <s v="sept."/>
    <n v="2017"/>
    <s v="oui"/>
    <x v="238"/>
    <e v="#N/A"/>
    <e v="#N/A"/>
    <n v="0"/>
    <x v="15"/>
    <x v="55"/>
  </r>
  <r>
    <x v="1"/>
    <x v="5"/>
    <s v="CANTINE"/>
    <s v="BENOIST FAYE"/>
    <s v="Bénévole Mathilde"/>
    <d v="2017-07-06T00:00:00"/>
    <m/>
    <x v="0"/>
    <n v="0"/>
    <n v="0"/>
    <s v="sept."/>
    <n v="2017"/>
    <s v="oui"/>
    <x v="239"/>
    <e v="#N/A"/>
    <e v="#N/A"/>
    <n v="0"/>
    <x v="15"/>
    <x v="55"/>
  </r>
  <r>
    <x v="1"/>
    <x v="5"/>
    <s v="CANTINE"/>
    <s v="COSTINHA"/>
    <s v="Bénévole Aline"/>
    <d v="2017-07-06T00:00:00"/>
    <m/>
    <x v="0"/>
    <n v="0"/>
    <n v="0"/>
    <s v="sept."/>
    <n v="2017"/>
    <s v="oui"/>
    <x v="240"/>
    <e v="#N/A"/>
    <e v="#N/A"/>
    <n v="0"/>
    <x v="15"/>
    <x v="55"/>
  </r>
  <r>
    <x v="1"/>
    <x v="5"/>
    <s v="CANTINE"/>
    <s v="DOUCET"/>
    <s v="Bénévole Armelle"/>
    <d v="2017-07-06T00:00:00"/>
    <m/>
    <x v="1"/>
    <n v="0"/>
    <n v="0"/>
    <s v="sept."/>
    <n v="2017"/>
    <s v="oui"/>
    <x v="236"/>
    <e v="#N/A"/>
    <e v="#N/A"/>
    <n v="0"/>
    <x v="15"/>
    <x v="55"/>
  </r>
  <r>
    <x v="1"/>
    <x v="5"/>
    <s v="CANTINE"/>
    <s v="FAVRE"/>
    <s v="Bénévole Carole"/>
    <d v="2017-07-06T00:00:00"/>
    <m/>
    <x v="0"/>
    <n v="0"/>
    <n v="0"/>
    <s v="sept."/>
    <n v="2017"/>
    <s v="oui"/>
    <x v="241"/>
    <e v="#N/A"/>
    <e v="#N/A"/>
    <n v="0"/>
    <x v="15"/>
    <x v="55"/>
  </r>
  <r>
    <x v="1"/>
    <x v="5"/>
    <s v="CANTINE"/>
    <s v="SECK"/>
    <s v="Bénévole Annicka"/>
    <d v="2017-08-20T00:00:00"/>
    <m/>
    <x v="0"/>
    <n v="0"/>
    <n v="0"/>
    <s v="sept."/>
    <n v="2017"/>
    <s v="oui"/>
    <x v="237"/>
    <e v="#N/A"/>
    <e v="#N/A"/>
    <n v="0"/>
    <x v="15"/>
    <x v="55"/>
  </r>
  <r>
    <x v="3"/>
    <x v="5"/>
    <s v="CANTINE"/>
    <s v="DEVIGNY"/>
    <s v="Bénévole Sofia"/>
    <d v="1990-01-01T00:00:00"/>
    <m/>
    <x v="0"/>
    <n v="0"/>
    <n v="0"/>
    <s v="sept."/>
    <n v="2017"/>
    <s v="non"/>
    <x v="234"/>
    <e v="#N/A"/>
    <e v="#N/A"/>
    <n v="0"/>
    <x v="15"/>
    <x v="55"/>
  </r>
  <r>
    <x v="3"/>
    <x v="5"/>
    <s v="CANTINE"/>
    <s v="DOUCET"/>
    <s v="Bénévole Armelle"/>
    <d v="2017-07-06T00:00:00"/>
    <m/>
    <x v="0"/>
    <n v="0"/>
    <n v="0"/>
    <s v="sept."/>
    <n v="2017"/>
    <s v="oui"/>
    <x v="236"/>
    <e v="#N/A"/>
    <e v="#N/A"/>
    <n v="0"/>
    <x v="15"/>
    <x v="55"/>
  </r>
  <r>
    <x v="3"/>
    <x v="5"/>
    <s v="CANTINE"/>
    <s v="DELPLANQUE"/>
    <s v="Bénévole Charles"/>
    <d v="2017-07-06T00:00:00"/>
    <m/>
    <x v="0"/>
    <n v="0"/>
    <n v="0"/>
    <s v="sept."/>
    <n v="2017"/>
    <s v="oui"/>
    <x v="242"/>
    <e v="#N/A"/>
    <e v="#N/A"/>
    <n v="0"/>
    <x v="15"/>
    <x v="55"/>
  </r>
  <r>
    <x v="4"/>
    <x v="5"/>
    <s v="CANTINE"/>
    <s v="DOUCET"/>
    <s v="Bénévole Armelle"/>
    <d v="2017-07-06T00:00:00"/>
    <m/>
    <x v="1"/>
    <n v="0"/>
    <n v="0"/>
    <s v="sept."/>
    <n v="2017"/>
    <s v="oui"/>
    <x v="236"/>
    <e v="#N/A"/>
    <e v="#N/A"/>
    <n v="0"/>
    <x v="15"/>
    <x v="55"/>
  </r>
  <r>
    <x v="4"/>
    <x v="5"/>
    <s v="CANTINE"/>
    <s v="VALDING"/>
    <s v="Bénévole Christel"/>
    <d v="2017-07-06T00:00:00"/>
    <m/>
    <x v="0"/>
    <n v="0"/>
    <n v="0"/>
    <s v="sept."/>
    <n v="2017"/>
    <s v="oui"/>
    <x v="243"/>
    <e v="#N/A"/>
    <e v="#N/A"/>
    <n v="0"/>
    <x v="15"/>
    <x v="55"/>
  </r>
  <r>
    <x v="4"/>
    <x v="5"/>
    <s v="CANTINE"/>
    <s v="DE CLERCQ"/>
    <s v="Bénévole Marinus"/>
    <d v="2017-07-06T00:00:00"/>
    <m/>
    <x v="0"/>
    <n v="0"/>
    <n v="0"/>
    <s v="sept."/>
    <n v="2017"/>
    <s v="oui"/>
    <x v="244"/>
    <e v="#N/A"/>
    <e v="#N/A"/>
    <n v="0"/>
    <x v="15"/>
    <x v="55"/>
  </r>
  <r>
    <x v="1"/>
    <x v="6"/>
    <s v="TAP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0"/>
    <x v="15"/>
    <x v="55"/>
  </r>
  <r>
    <x v="1"/>
    <x v="6"/>
    <s v="TAP"/>
    <s v="ABBIATECI"/>
    <s v="Mathieu"/>
    <d v="2010-02-25T00:00:00"/>
    <s v="E1-CE1-CE2 Isabella"/>
    <x v="0"/>
    <n v="0"/>
    <n v="0"/>
    <s v="sept."/>
    <n v="2017"/>
    <s v="non"/>
    <x v="1"/>
    <s v="CE1"/>
    <s v="Standard"/>
    <n v="0"/>
    <x v="15"/>
    <x v="55"/>
  </r>
  <r>
    <x v="1"/>
    <x v="6"/>
    <s v="TAP"/>
    <s v="ANDRÉ"/>
    <s v="Clara"/>
    <d v="2009-01-10T00:00:00"/>
    <s v="E4-CE2-CM1 Pascal"/>
    <x v="0"/>
    <n v="0"/>
    <n v="0"/>
    <s v="sept."/>
    <n v="2017"/>
    <s v="non"/>
    <x v="84"/>
    <s v="CE2"/>
    <s v="Standard"/>
    <n v="0"/>
    <x v="15"/>
    <x v="55"/>
  </r>
  <r>
    <x v="1"/>
    <x v="6"/>
    <s v="TAP"/>
    <s v="BARNABE"/>
    <s v="Hugo"/>
    <d v="2007-08-06T00:00:00"/>
    <s v="E2-CM2 Béatrice"/>
    <x v="0"/>
    <n v="0"/>
    <n v="0"/>
    <s v="sept."/>
    <n v="2017"/>
    <s v="non"/>
    <x v="85"/>
    <s v="CM2"/>
    <s v="Standard"/>
    <n v="0"/>
    <x v="15"/>
    <x v="55"/>
  </r>
  <r>
    <x v="1"/>
    <x v="6"/>
    <s v="TAP"/>
    <s v="BELLORINI"/>
    <s v="Raphaëlle"/>
    <d v="2010-09-17T00:00:00"/>
    <s v="E5-CP-CE1 Valérie"/>
    <x v="0"/>
    <n v="0"/>
    <n v="0"/>
    <s v="sept."/>
    <n v="2017"/>
    <s v="non"/>
    <x v="73"/>
    <s v="CE1"/>
    <s v="Standard"/>
    <n v="0"/>
    <x v="15"/>
    <x v="55"/>
  </r>
  <r>
    <x v="1"/>
    <x v="6"/>
    <s v="TAP"/>
    <s v="BELMOND CHOLLET"/>
    <s v="Yûna"/>
    <d v="2011-05-09T00:00:00"/>
    <s v="E6-CP Géraldine"/>
    <x v="0"/>
    <n v="0"/>
    <n v="0"/>
    <s v="sept."/>
    <n v="2017"/>
    <s v="oui"/>
    <x v="87"/>
    <s v="CP"/>
    <s v="Standard"/>
    <n v="0"/>
    <x v="15"/>
    <x v="55"/>
  </r>
  <r>
    <x v="1"/>
    <x v="6"/>
    <s v="TAP"/>
    <s v="BEN ROMDANE"/>
    <s v="Hilal"/>
    <d v="2008-07-17T00:00:00"/>
    <s v="E3-CM1 Céline"/>
    <x v="0"/>
    <n v="0"/>
    <n v="0"/>
    <s v="sept."/>
    <n v="2017"/>
    <s v="non"/>
    <x v="8"/>
    <s v="CM1"/>
    <s v="Sans viande"/>
    <n v="0"/>
    <x v="15"/>
    <x v="55"/>
  </r>
  <r>
    <x v="1"/>
    <x v="6"/>
    <s v="TAP"/>
    <s v="BEN ROMDANE"/>
    <s v="Younès"/>
    <d v="2008-07-17T00:00:00"/>
    <s v="E3-CM1 Céline"/>
    <x v="0"/>
    <n v="0"/>
    <n v="0"/>
    <s v="sept."/>
    <n v="2017"/>
    <s v="non"/>
    <x v="9"/>
    <s v="CM1"/>
    <s v="Sans viande"/>
    <n v="0"/>
    <x v="15"/>
    <x v="55"/>
  </r>
  <r>
    <x v="1"/>
    <x v="6"/>
    <s v="TAP"/>
    <s v="BENOIST FAYE"/>
    <s v="Emma"/>
    <d v="2013-07-03T00:00:00"/>
    <s v="M3-Raphaële Ikoubel"/>
    <x v="1"/>
    <n v="0"/>
    <n v="0"/>
    <s v="sept."/>
    <n v="2017"/>
    <s v="oui"/>
    <x v="88"/>
    <s v="MS"/>
    <s v="Standard"/>
    <n v="0"/>
    <x v="15"/>
    <x v="55"/>
  </r>
  <r>
    <x v="1"/>
    <x v="6"/>
    <s v="TAP"/>
    <s v="BLAIN"/>
    <s v="Rebecca"/>
    <d v="2013-03-31T00:00:00"/>
    <s v="M2-Manon Chevigny"/>
    <x v="0"/>
    <n v="0"/>
    <n v="0"/>
    <s v="sept."/>
    <n v="2017"/>
    <s v="oui"/>
    <x v="90"/>
    <s v="MS"/>
    <s v="Standard"/>
    <n v="0"/>
    <x v="15"/>
    <x v="55"/>
  </r>
  <r>
    <x v="1"/>
    <x v="6"/>
    <s v="TAP"/>
    <s v="BLANC"/>
    <s v="Anthony"/>
    <d v="2008-06-04T00:00:00"/>
    <s v="E3-CM1 Céline"/>
    <x v="0"/>
    <n v="0"/>
    <n v="0"/>
    <s v="sept."/>
    <n v="2017"/>
    <s v="non"/>
    <x v="91"/>
    <s v="CM1"/>
    <s v="Standard"/>
    <n v="0"/>
    <x v="15"/>
    <x v="55"/>
  </r>
  <r>
    <x v="1"/>
    <x v="6"/>
    <s v="TAP"/>
    <s v="BOCHATON"/>
    <s v="Lina"/>
    <d v="2010-08-28T00:00:00"/>
    <s v="E1-CE1-CE2 Isabella"/>
    <x v="0"/>
    <n v="0"/>
    <n v="0"/>
    <s v="sept."/>
    <n v="2017"/>
    <s v="non"/>
    <x v="92"/>
    <s v="CE1"/>
    <s v="Standard"/>
    <n v="0"/>
    <x v="15"/>
    <x v="55"/>
  </r>
  <r>
    <x v="1"/>
    <x v="6"/>
    <s v="TAP"/>
    <s v="BOUILLEZ"/>
    <s v="Elise"/>
    <d v="2009-07-12T00:00:00"/>
    <s v="E4-CE2-CM1 Pascal"/>
    <x v="0"/>
    <n v="0"/>
    <n v="0"/>
    <s v="sept."/>
    <n v="2017"/>
    <s v="non"/>
    <x v="11"/>
    <s v="CE2"/>
    <s v="Standard"/>
    <n v="0"/>
    <x v="15"/>
    <x v="55"/>
  </r>
  <r>
    <x v="1"/>
    <x v="6"/>
    <s v="TAP"/>
    <s v="BRAHMI"/>
    <s v="Ilan"/>
    <d v="2013-11-29T00:00:00"/>
    <s v="M3-Raphaële Ikoubel"/>
    <x v="0"/>
    <n v="0"/>
    <n v="0"/>
    <s v="sept."/>
    <n v="2017"/>
    <s v="oui"/>
    <x v="93"/>
    <s v="MS"/>
    <s v="Standard"/>
    <n v="0"/>
    <x v="15"/>
    <x v="55"/>
  </r>
  <r>
    <x v="1"/>
    <x v="6"/>
    <s v="TAP"/>
    <s v="BUISSON"/>
    <s v="Sarah"/>
    <d v="2010-07-17T00:00:00"/>
    <s v="E1-CE1-CE2 Isabella"/>
    <x v="0"/>
    <n v="0"/>
    <n v="0"/>
    <s v="sept."/>
    <n v="2017"/>
    <s v="non"/>
    <x v="79"/>
    <s v="CE1"/>
    <s v="Standard"/>
    <n v="0"/>
    <x v="15"/>
    <x v="55"/>
  </r>
  <r>
    <x v="1"/>
    <x v="6"/>
    <s v="TAP"/>
    <s v="BURBAN"/>
    <s v="Alix"/>
    <d v="2008-12-08T00:00:00"/>
    <s v="E3-CM1 Céline"/>
    <x v="0"/>
    <n v="0"/>
    <n v="0"/>
    <s v="sept."/>
    <n v="2017"/>
    <s v="non"/>
    <x v="96"/>
    <s v="CM1"/>
    <s v="Standard"/>
    <n v="0"/>
    <x v="15"/>
    <x v="55"/>
  </r>
  <r>
    <x v="1"/>
    <x v="6"/>
    <s v="TAP"/>
    <s v="BURBAN"/>
    <s v="Telma"/>
    <d v="2008-12-08T00:00:00"/>
    <s v="E3-CM1 Céline"/>
    <x v="0"/>
    <n v="0"/>
    <n v="0"/>
    <s v="sept."/>
    <n v="2017"/>
    <s v="non"/>
    <x v="97"/>
    <s v="CM1"/>
    <s v="Standard"/>
    <n v="0"/>
    <x v="15"/>
    <x v="55"/>
  </r>
  <r>
    <x v="1"/>
    <x v="6"/>
    <s v="TAP"/>
    <s v="CELLARD"/>
    <s v="Léonie"/>
    <d v="2013-07-05T00:00:00"/>
    <s v="M3-Raphaële Ikoubel"/>
    <x v="0"/>
    <n v="0"/>
    <n v="0"/>
    <s v="sept."/>
    <n v="2017"/>
    <s v="oui"/>
    <x v="197"/>
    <s v="MS"/>
    <s v="Standard"/>
    <n v="0"/>
    <x v="15"/>
    <x v="55"/>
  </r>
  <r>
    <x v="1"/>
    <x v="6"/>
    <s v="TAP"/>
    <s v="CELLARD"/>
    <s v="Louise"/>
    <d v="2010-12-25T00:00:00"/>
    <s v="E5-CP-CE1 Valérie"/>
    <x v="0"/>
    <n v="0"/>
    <n v="0"/>
    <s v="sept."/>
    <n v="2017"/>
    <s v="non"/>
    <x v="198"/>
    <s v="CE1"/>
    <s v="Standard"/>
    <n v="0"/>
    <x v="15"/>
    <x v="55"/>
  </r>
  <r>
    <x v="1"/>
    <x v="6"/>
    <s v="TAP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0"/>
    <x v="15"/>
    <x v="55"/>
  </r>
  <r>
    <x v="1"/>
    <x v="6"/>
    <s v="TAP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0"/>
    <x v="15"/>
    <x v="55"/>
  </r>
  <r>
    <x v="1"/>
    <x v="6"/>
    <s v="TAP"/>
    <s v="CHACHKINE"/>
    <s v="Elie"/>
    <d v="2011-02-07T00:00:00"/>
    <s v="E5-CP-CE1 Valérie"/>
    <x v="0"/>
    <n v="0"/>
    <n v="0"/>
    <s v="sept."/>
    <n v="2017"/>
    <s v="oui"/>
    <x v="102"/>
    <s v="CP"/>
    <s v="Standard"/>
    <n v="0"/>
    <x v="15"/>
    <x v="55"/>
  </r>
  <r>
    <x v="1"/>
    <x v="6"/>
    <s v="TAP"/>
    <s v="CHATELAIN"/>
    <s v="Enora"/>
    <d v="2012-03-26T00:00:00"/>
    <s v="M1-Véronique Vuargnoz"/>
    <x v="0"/>
    <n v="0"/>
    <n v="0"/>
    <s v="sept."/>
    <n v="2017"/>
    <s v="oui"/>
    <x v="199"/>
    <s v="GS"/>
    <s v="Standard"/>
    <n v="0"/>
    <x v="15"/>
    <x v="55"/>
  </r>
  <r>
    <x v="1"/>
    <x v="6"/>
    <s v="TAP"/>
    <s v="CHERUBINI"/>
    <s v="Baptiste"/>
    <d v="2013-04-03T00:00:00"/>
    <s v="M2-Manon Chevigny"/>
    <x v="0"/>
    <n v="0"/>
    <n v="0"/>
    <s v="sept."/>
    <n v="2017"/>
    <s v="oui"/>
    <x v="200"/>
    <s v="MS"/>
    <s v="Standard"/>
    <n v="0"/>
    <x v="15"/>
    <x v="55"/>
  </r>
  <r>
    <x v="1"/>
    <x v="6"/>
    <s v="TAP"/>
    <s v="CHERUBINI"/>
    <s v="Lise"/>
    <d v="2011-08-16T00:00:00"/>
    <s v="E6-CP Géraldine"/>
    <x v="0"/>
    <n v="0"/>
    <n v="0"/>
    <s v="sept."/>
    <n v="2017"/>
    <s v="oui"/>
    <x v="201"/>
    <s v="CP"/>
    <s v="Standard"/>
    <n v="0"/>
    <x v="15"/>
    <x v="55"/>
  </r>
  <r>
    <x v="1"/>
    <x v="6"/>
    <s v="TAP"/>
    <s v="CHERUBINI"/>
    <s v="Natan"/>
    <d v="2009-03-18T00:00:00"/>
    <s v="E1-CE1-CE2 Isabella"/>
    <x v="0"/>
    <n v="0"/>
    <n v="0"/>
    <s v="sept."/>
    <n v="2017"/>
    <s v="non"/>
    <x v="202"/>
    <s v="CE2"/>
    <s v="Standard"/>
    <n v="0"/>
    <x v="15"/>
    <x v="55"/>
  </r>
  <r>
    <x v="1"/>
    <x v="6"/>
    <s v="TAP"/>
    <s v="COLLOMB"/>
    <s v="Clémentine"/>
    <d v="2010-03-11T00:00:00"/>
    <s v="E5-CP-CE1 Valérie"/>
    <x v="0"/>
    <n v="0"/>
    <n v="0"/>
    <s v="sept."/>
    <n v="2017"/>
    <s v="non"/>
    <x v="15"/>
    <s v="CE1"/>
    <s v="Standard"/>
    <n v="0"/>
    <x v="15"/>
    <x v="55"/>
  </r>
  <r>
    <x v="1"/>
    <x v="6"/>
    <s v="TAP"/>
    <s v="COUPRIE VILLADANGOS"/>
    <s v="Malena"/>
    <d v="2007-01-25T00:00:00"/>
    <s v="E2-CM2 Béatrice"/>
    <x v="0"/>
    <n v="0"/>
    <n v="0"/>
    <s v="sept."/>
    <n v="2017"/>
    <s v="non"/>
    <x v="107"/>
    <s v="CM2"/>
    <s v="Standard"/>
    <n v="0"/>
    <x v="15"/>
    <x v="55"/>
  </r>
  <r>
    <x v="1"/>
    <x v="6"/>
    <s v="TAP"/>
    <s v="CRETON"/>
    <s v="Célya"/>
    <d v="2012-03-27T00:00:00"/>
    <s v="M4-Michèle Lamourette"/>
    <x v="0"/>
    <n v="0"/>
    <n v="0"/>
    <s v="sept."/>
    <n v="2017"/>
    <s v="oui"/>
    <x v="108"/>
    <s v="GS"/>
    <s v="Standard"/>
    <n v="0"/>
    <x v="15"/>
    <x v="55"/>
  </r>
  <r>
    <x v="1"/>
    <x v="6"/>
    <s v="TAP"/>
    <s v="DALBERGUE"/>
    <s v="Peter"/>
    <d v="2012-03-05T00:00:00"/>
    <s v="M4-Michèle Lamourette"/>
    <x v="0"/>
    <n v="0"/>
    <n v="0"/>
    <s v="sept."/>
    <n v="2017"/>
    <s v="oui"/>
    <x v="16"/>
    <s v="GS"/>
    <s v="Standard"/>
    <n v="0"/>
    <x v="15"/>
    <x v="55"/>
  </r>
  <r>
    <x v="1"/>
    <x v="6"/>
    <s v="TAP"/>
    <s v="DELPLANQUE"/>
    <s v="Jules"/>
    <d v="2012-10-17T00:00:00"/>
    <s v="M4-Michèle Lamourette"/>
    <x v="0"/>
    <n v="0"/>
    <n v="0"/>
    <s v="sept."/>
    <n v="2017"/>
    <s v="oui"/>
    <x v="81"/>
    <s v="GS"/>
    <s v="Standard"/>
    <n v="0"/>
    <x v="15"/>
    <x v="55"/>
  </r>
  <r>
    <x v="1"/>
    <x v="6"/>
    <s v="TAP"/>
    <s v="DEPIERRE"/>
    <s v="Louise"/>
    <d v="2013-12-20T00:00:00"/>
    <s v="M3-Raphaële Ikoubel"/>
    <x v="0"/>
    <n v="0"/>
    <n v="0"/>
    <s v="sept."/>
    <n v="2017"/>
    <s v="oui"/>
    <x v="110"/>
    <s v="MS"/>
    <s v="Standard"/>
    <n v="0"/>
    <x v="15"/>
    <x v="55"/>
  </r>
  <r>
    <x v="1"/>
    <x v="6"/>
    <s v="TAP"/>
    <s v="DESCLAUX"/>
    <s v="Charly"/>
    <d v="2012-01-09T00:00:00"/>
    <s v="M1-Véronique Vuargnoz"/>
    <x v="0"/>
    <n v="0"/>
    <n v="0"/>
    <s v="sept."/>
    <n v="2017"/>
    <s v="oui"/>
    <x v="77"/>
    <s v="GS"/>
    <s v="Standard"/>
    <n v="0"/>
    <x v="15"/>
    <x v="55"/>
  </r>
  <r>
    <x v="1"/>
    <x v="6"/>
    <s v="TAP"/>
    <s v="DOZOUL"/>
    <s v="Nolan"/>
    <d v="2011-11-04T00:00:00"/>
    <s v="E6-CP Géraldine"/>
    <x v="0"/>
    <n v="0"/>
    <n v="0"/>
    <s v="sept."/>
    <n v="2017"/>
    <s v="oui"/>
    <x v="112"/>
    <s v="CP"/>
    <s v="Standard"/>
    <n v="0"/>
    <x v="15"/>
    <x v="55"/>
  </r>
  <r>
    <x v="1"/>
    <x v="6"/>
    <s v="TAP"/>
    <s v="DUVAL"/>
    <s v="Matys"/>
    <d v="2012-01-24T00:00:00"/>
    <s v="M4-Michèle Lamourette"/>
    <x v="0"/>
    <n v="0"/>
    <n v="0"/>
    <s v="sept."/>
    <n v="2017"/>
    <s v="oui"/>
    <x v="25"/>
    <s v="GS"/>
    <s v="Standard"/>
    <n v="0"/>
    <x v="15"/>
    <x v="55"/>
  </r>
  <r>
    <x v="1"/>
    <x v="6"/>
    <s v="TAP"/>
    <s v="EDMOND"/>
    <s v="Lilou"/>
    <d v="2011-11-24T00:00:00"/>
    <s v="E5-CP-CE1 Valérie"/>
    <x v="0"/>
    <n v="0"/>
    <n v="0"/>
    <s v="sept."/>
    <n v="2017"/>
    <s v="oui"/>
    <x v="113"/>
    <s v="CP"/>
    <s v="Standard"/>
    <n v="0"/>
    <x v="15"/>
    <x v="55"/>
  </r>
  <r>
    <x v="1"/>
    <x v="6"/>
    <s v="TAP"/>
    <s v="EDMOND"/>
    <s v="Quentin"/>
    <d v="2007-01-10T00:00:00"/>
    <s v="E2-CM2 Béatrice"/>
    <x v="0"/>
    <n v="0"/>
    <n v="0"/>
    <s v="sept."/>
    <n v="2017"/>
    <s v="non"/>
    <x v="114"/>
    <s v="CM2"/>
    <s v="Standard"/>
    <n v="0"/>
    <x v="15"/>
    <x v="55"/>
  </r>
  <r>
    <x v="1"/>
    <x v="6"/>
    <s v="TAP"/>
    <s v="EL MRADMI"/>
    <s v="Marwane"/>
    <d v="2010-09-18T00:00:00"/>
    <s v="E5-CP-CE1 Valérie"/>
    <x v="0"/>
    <n v="0"/>
    <n v="0"/>
    <s v="sept."/>
    <n v="2017"/>
    <s v="non"/>
    <x v="27"/>
    <s v="CE1"/>
    <s v="Sans porc"/>
    <n v="0"/>
    <x v="15"/>
    <x v="55"/>
  </r>
  <r>
    <x v="1"/>
    <x v="6"/>
    <s v="TAP"/>
    <s v="FERACO"/>
    <s v="Elie"/>
    <d v="2009-06-27T00:00:00"/>
    <s v="E4-CE2-CM1 Pascal"/>
    <x v="0"/>
    <n v="0"/>
    <n v="0"/>
    <s v="sept."/>
    <n v="2017"/>
    <s v="non"/>
    <x v="115"/>
    <s v="CE2"/>
    <s v="Standard"/>
    <n v="0"/>
    <x v="15"/>
    <x v="55"/>
  </r>
  <r>
    <x v="1"/>
    <x v="6"/>
    <s v="TAP"/>
    <s v="FERACO"/>
    <s v="Sasha"/>
    <d v="2008-02-12T00:00:00"/>
    <s v="E3-CM1 Céline"/>
    <x v="0"/>
    <n v="0"/>
    <n v="0"/>
    <s v="sept."/>
    <n v="2017"/>
    <s v="non"/>
    <x v="116"/>
    <s v="CM1"/>
    <s v="Standard"/>
    <n v="0"/>
    <x v="15"/>
    <x v="55"/>
  </r>
  <r>
    <x v="1"/>
    <x v="6"/>
    <s v="TAP"/>
    <s v="GAUTIER"/>
    <s v="Alessia"/>
    <d v="2011-08-15T00:00:00"/>
    <s v="E6-CP Géraldine"/>
    <x v="0"/>
    <n v="0"/>
    <n v="0"/>
    <s v="sept."/>
    <n v="2017"/>
    <s v="oui"/>
    <x v="119"/>
    <s v="CP"/>
    <s v="Standard"/>
    <n v="0"/>
    <x v="15"/>
    <x v="55"/>
  </r>
  <r>
    <x v="1"/>
    <x v="6"/>
    <s v="TAP"/>
    <s v="GENOIS"/>
    <s v="Pauline"/>
    <d v="2007-08-13T00:00:00"/>
    <s v="E2-CM2 Béatrice"/>
    <x v="0"/>
    <n v="0"/>
    <n v="0"/>
    <s v="sept."/>
    <n v="2017"/>
    <s v="non"/>
    <x v="120"/>
    <s v="CM2"/>
    <s v="Standard"/>
    <n v="0"/>
    <x v="15"/>
    <x v="55"/>
  </r>
  <r>
    <x v="1"/>
    <x v="6"/>
    <s v="TAP"/>
    <s v="GILLET"/>
    <s v="Naëly"/>
    <d v="2013-02-24T00:00:00"/>
    <s v="M2-Manon Chevigny"/>
    <x v="0"/>
    <n v="0"/>
    <n v="0"/>
    <s v="sept."/>
    <n v="2017"/>
    <s v="oui"/>
    <x v="122"/>
    <s v="MS"/>
    <s v="Standard"/>
    <n v="0"/>
    <x v="15"/>
    <x v="55"/>
  </r>
  <r>
    <x v="1"/>
    <x v="6"/>
    <s v="TAP"/>
    <s v="GRANDJEAN"/>
    <s v="Alice"/>
    <d v="2013-03-15T00:00:00"/>
    <s v="M2-Manon Chevigny"/>
    <x v="0"/>
    <n v="0"/>
    <n v="0"/>
    <s v="sept."/>
    <n v="2017"/>
    <s v="oui"/>
    <x v="123"/>
    <s v="MS"/>
    <s v="Standard"/>
    <n v="0"/>
    <x v="15"/>
    <x v="55"/>
  </r>
  <r>
    <x v="1"/>
    <x v="6"/>
    <s v="TAP"/>
    <s v="GRANDJEAN"/>
    <s v="Lucie"/>
    <d v="2011-01-02T00:00:00"/>
    <s v="E6-CP Géraldine"/>
    <x v="0"/>
    <n v="0"/>
    <n v="0"/>
    <s v="sept."/>
    <n v="2017"/>
    <s v="oui"/>
    <x v="124"/>
    <s v="CP"/>
    <s v="Standard"/>
    <n v="0"/>
    <x v="15"/>
    <x v="55"/>
  </r>
  <r>
    <x v="1"/>
    <x v="6"/>
    <s v="TAP"/>
    <s v="GRANJUX"/>
    <s v="Kenza"/>
    <d v="2010-12-09T00:00:00"/>
    <s v="E1-CE1-CE2 Isabella"/>
    <x v="0"/>
    <n v="0"/>
    <n v="0"/>
    <s v="sept."/>
    <n v="2017"/>
    <s v="non"/>
    <x v="125"/>
    <s v="CE1"/>
    <s v="Standard"/>
    <n v="0"/>
    <x v="15"/>
    <x v="55"/>
  </r>
  <r>
    <x v="1"/>
    <x v="6"/>
    <s v="TAP"/>
    <s v="GRANJUX"/>
    <s v="Timeo"/>
    <d v="2012-07-07T00:00:00"/>
    <s v="M1-Véronique Vuargnoz"/>
    <x v="0"/>
    <n v="0"/>
    <n v="0"/>
    <s v="sept."/>
    <n v="2017"/>
    <s v="oui"/>
    <x v="126"/>
    <s v="GS"/>
    <s v="Standard"/>
    <n v="0"/>
    <x v="15"/>
    <x v="55"/>
  </r>
  <r>
    <x v="1"/>
    <x v="6"/>
    <s v="TAP"/>
    <s v="HAMIMID"/>
    <s v="Soan"/>
    <d v="2009-10-22T00:00:00"/>
    <s v="E4-CE2-CM1 Pascal"/>
    <x v="0"/>
    <n v="0"/>
    <n v="0"/>
    <s v="sept."/>
    <n v="2017"/>
    <s v="non"/>
    <x v="127"/>
    <s v="CE2"/>
    <s v="Sans porc"/>
    <n v="0"/>
    <x v="15"/>
    <x v="55"/>
  </r>
  <r>
    <x v="1"/>
    <x v="6"/>
    <s v="TAP"/>
    <s v="HERMET"/>
    <s v="Baptiste"/>
    <d v="2010-12-25T00:00:00"/>
    <s v="E1-CE1-CE2 Isabella"/>
    <x v="0"/>
    <n v="0"/>
    <n v="0"/>
    <s v="sept."/>
    <n v="2017"/>
    <s v="non"/>
    <x v="128"/>
    <s v="CE1"/>
    <s v="Standard"/>
    <n v="0"/>
    <x v="15"/>
    <x v="55"/>
  </r>
  <r>
    <x v="1"/>
    <x v="6"/>
    <s v="TAP"/>
    <s v="HERMET"/>
    <s v="Laurianne"/>
    <d v="2013-08-07T00:00:00"/>
    <s v="M2-Manon Chevigny"/>
    <x v="0"/>
    <n v="0"/>
    <n v="0"/>
    <s v="sept."/>
    <n v="2017"/>
    <s v="oui"/>
    <x v="129"/>
    <s v="MS"/>
    <s v="Standard"/>
    <n v="0"/>
    <x v="15"/>
    <x v="55"/>
  </r>
  <r>
    <x v="1"/>
    <x v="6"/>
    <s v="TAP"/>
    <s v="IKOUBEL"/>
    <s v="Jeanne"/>
    <d v="2013-04-07T00:00:00"/>
    <s v="M2-Manon Chevigny"/>
    <x v="0"/>
    <n v="0"/>
    <n v="0"/>
    <s v="sept."/>
    <n v="2017"/>
    <s v="oui"/>
    <x v="78"/>
    <s v="MS"/>
    <s v="Standard"/>
    <n v="0"/>
    <x v="15"/>
    <x v="55"/>
  </r>
  <r>
    <x v="1"/>
    <x v="6"/>
    <s v="TAP"/>
    <s v="JAILLET"/>
    <s v="Manon"/>
    <d v="2011-05-18T00:00:00"/>
    <s v="E5-CP-CE1 Valérie"/>
    <x v="0"/>
    <n v="0"/>
    <n v="0"/>
    <s v="sept."/>
    <n v="2017"/>
    <s v="oui"/>
    <x v="206"/>
    <s v="CP"/>
    <s v="Standard"/>
    <n v="0"/>
    <x v="15"/>
    <x v="55"/>
  </r>
  <r>
    <x v="1"/>
    <x v="6"/>
    <s v="TAP"/>
    <s v="JELASSI"/>
    <s v="Sasha"/>
    <d v="2011-12-03T00:00:00"/>
    <s v="E6-CP Géraldine"/>
    <x v="0"/>
    <n v="0"/>
    <n v="0"/>
    <s v="sept."/>
    <n v="2017"/>
    <s v="oui"/>
    <x v="130"/>
    <s v="CP"/>
    <s v="Standard"/>
    <n v="0"/>
    <x v="15"/>
    <x v="55"/>
  </r>
  <r>
    <x v="1"/>
    <x v="6"/>
    <s v="TAP"/>
    <s v="LE BOURGEOIS"/>
    <s v="Oyan"/>
    <d v="2011-01-24T00:00:00"/>
    <s v="E6-CP Géraldine"/>
    <x v="0"/>
    <n v="0"/>
    <n v="0"/>
    <s v="sept."/>
    <n v="2017"/>
    <s v="oui"/>
    <x v="132"/>
    <s v="CP"/>
    <s v="Standard"/>
    <n v="0"/>
    <x v="15"/>
    <x v="55"/>
  </r>
  <r>
    <x v="1"/>
    <x v="6"/>
    <s v="TAP"/>
    <s v="LE REVEREND"/>
    <s v="Grégoire"/>
    <d v="2009-08-20T00:00:00"/>
    <s v="E1-CE1-CE2 Isabella"/>
    <x v="0"/>
    <n v="0"/>
    <n v="0"/>
    <s v="sept."/>
    <n v="2017"/>
    <s v="non"/>
    <x v="133"/>
    <s v="CE2"/>
    <s v="Standard"/>
    <n v="0"/>
    <x v="15"/>
    <x v="55"/>
  </r>
  <r>
    <x v="1"/>
    <x v="6"/>
    <s v="TAP"/>
    <s v="LE REVEREND"/>
    <s v="Hector"/>
    <d v="2011-09-14T00:00:00"/>
    <s v="E6-CP Géraldine"/>
    <x v="0"/>
    <n v="0"/>
    <n v="0"/>
    <s v="sept."/>
    <n v="2017"/>
    <s v="oui"/>
    <x v="134"/>
    <s v="CP"/>
    <s v="Standard"/>
    <n v="0"/>
    <x v="15"/>
    <x v="55"/>
  </r>
  <r>
    <x v="1"/>
    <x v="6"/>
    <s v="TAP"/>
    <s v="LEFRANCOIS"/>
    <s v="Soren"/>
    <d v="2009-07-20T00:00:00"/>
    <s v="E4-CE2-CM1 Pascal"/>
    <x v="0"/>
    <n v="0"/>
    <n v="0"/>
    <s v="sept."/>
    <n v="2017"/>
    <s v="non"/>
    <x v="135"/>
    <s v="CE2"/>
    <s v="Standard"/>
    <n v="0"/>
    <x v="15"/>
    <x v="55"/>
  </r>
  <r>
    <x v="1"/>
    <x v="6"/>
    <s v="TAP"/>
    <s v="LEMAITRE"/>
    <s v="Raphaël"/>
    <d v="2008-07-28T00:00:00"/>
    <s v="E3-CM1 Céline"/>
    <x v="0"/>
    <n v="0"/>
    <n v="0"/>
    <s v="sept."/>
    <n v="2017"/>
    <s v="non"/>
    <x v="208"/>
    <s v="CM1"/>
    <s v="Standard"/>
    <n v="0"/>
    <x v="15"/>
    <x v="55"/>
  </r>
  <r>
    <x v="1"/>
    <x v="6"/>
    <s v="TAP"/>
    <s v="LEONARDUZZI"/>
    <s v="Lina"/>
    <d v="2008-11-08T00:00:00"/>
    <s v="E3-CM1 Céline"/>
    <x v="0"/>
    <n v="0"/>
    <n v="0"/>
    <s v="sept."/>
    <n v="2017"/>
    <s v="non"/>
    <x v="136"/>
    <s v="CM1"/>
    <s v="Standard"/>
    <n v="0"/>
    <x v="15"/>
    <x v="55"/>
  </r>
  <r>
    <x v="1"/>
    <x v="6"/>
    <s v="TAP"/>
    <s v="LIAUDET"/>
    <s v="Chloé"/>
    <d v="2012-06-16T00:00:00"/>
    <s v="M4-Michèle Lamourette"/>
    <x v="0"/>
    <n v="0"/>
    <n v="0"/>
    <s v="sept."/>
    <n v="2017"/>
    <s v="oui"/>
    <x v="137"/>
    <s v="GS"/>
    <s v="Standard"/>
    <n v="0"/>
    <x v="15"/>
    <x v="55"/>
  </r>
  <r>
    <x v="1"/>
    <x v="6"/>
    <s v="TAP"/>
    <s v="LIAUDET"/>
    <s v="Elisa"/>
    <d v="2008-03-27T00:00:00"/>
    <s v="E3-CM1 Céline"/>
    <x v="0"/>
    <n v="0"/>
    <n v="0"/>
    <s v="sept."/>
    <n v="2017"/>
    <s v="non"/>
    <x v="138"/>
    <s v="CM1"/>
    <s v="Standard"/>
    <n v="0"/>
    <x v="15"/>
    <x v="55"/>
  </r>
  <r>
    <x v="1"/>
    <x v="6"/>
    <s v="TAP"/>
    <s v="MALAURIE"/>
    <s v="Antonin"/>
    <d v="2012-01-10T00:00:00"/>
    <s v="E6-CP Géraldine"/>
    <x v="0"/>
    <n v="0"/>
    <n v="0"/>
    <s v="sept."/>
    <n v="2017"/>
    <s v="oui"/>
    <x v="139"/>
    <s v="CP"/>
    <s v="Standard"/>
    <n v="0"/>
    <x v="15"/>
    <x v="55"/>
  </r>
  <r>
    <x v="1"/>
    <x v="6"/>
    <s v="TAP"/>
    <s v="MALPERTUIS"/>
    <s v="Maëva"/>
    <d v="2007-11-28T00:00:00"/>
    <s v="E2-CM2 Béatrice"/>
    <x v="0"/>
    <n v="0"/>
    <n v="0"/>
    <s v="sept."/>
    <n v="2017"/>
    <s v="non"/>
    <x v="209"/>
    <s v="CM2"/>
    <s v="Standard"/>
    <n v="0"/>
    <x v="15"/>
    <x v="55"/>
  </r>
  <r>
    <x v="1"/>
    <x v="6"/>
    <s v="TAP"/>
    <s v="MATHIEU"/>
    <s v="Annabelle"/>
    <d v="2008-06-10T00:00:00"/>
    <s v="E4-CE2-CM1 Pascal"/>
    <x v="0"/>
    <n v="0"/>
    <n v="0"/>
    <s v="sept."/>
    <n v="2017"/>
    <s v="non"/>
    <x v="226"/>
    <s v="CM1"/>
    <s v="Standard"/>
    <n v="0"/>
    <x v="15"/>
    <x v="55"/>
  </r>
  <r>
    <x v="1"/>
    <x v="6"/>
    <s v="TAP"/>
    <s v="MATHIEU"/>
    <s v="Félicien"/>
    <d v="2012-09-21T00:00:00"/>
    <s v="M1-Véronique Vuargnoz"/>
    <x v="0"/>
    <n v="0"/>
    <n v="0"/>
    <s v="sept."/>
    <n v="2017"/>
    <s v="oui"/>
    <x v="227"/>
    <s v="GS"/>
    <s v="Standard"/>
    <n v="0"/>
    <x v="15"/>
    <x v="55"/>
  </r>
  <r>
    <x v="1"/>
    <x v="6"/>
    <s v="TAP"/>
    <s v="MONTES"/>
    <s v="Mattéo"/>
    <d v="2011-10-20T00:00:00"/>
    <s v="E5-CP-CE1 Valérie"/>
    <x v="0"/>
    <n v="0"/>
    <n v="0"/>
    <s v="sept."/>
    <n v="2017"/>
    <s v="oui"/>
    <x v="40"/>
    <s v="CP"/>
    <s v="Standard"/>
    <n v="0"/>
    <x v="15"/>
    <x v="55"/>
  </r>
  <r>
    <x v="1"/>
    <x v="6"/>
    <s v="TAP"/>
    <s v="MORIN"/>
    <s v="Anais"/>
    <d v="2010-02-15T00:00:00"/>
    <s v="E1-CE1-CE2 Isabella"/>
    <x v="0"/>
    <n v="0"/>
    <n v="0"/>
    <s v="sept."/>
    <n v="2017"/>
    <s v="non"/>
    <x v="141"/>
    <s v="CE1"/>
    <s v="Standard"/>
    <n v="0"/>
    <x v="15"/>
    <x v="55"/>
  </r>
  <r>
    <x v="1"/>
    <x v="6"/>
    <s v="TAP"/>
    <s v="MUFF"/>
    <s v="Elise"/>
    <d v="2012-01-20T00:00:00"/>
    <s v="M4-Michèle Lamourette"/>
    <x v="0"/>
    <n v="0"/>
    <n v="0"/>
    <s v="sept."/>
    <n v="2017"/>
    <s v="oui"/>
    <x v="142"/>
    <s v="GS"/>
    <s v="Standard"/>
    <n v="0"/>
    <x v="15"/>
    <x v="55"/>
  </r>
  <r>
    <x v="1"/>
    <x v="6"/>
    <s v="TAP"/>
    <s v="MUNSCH"/>
    <s v="Charlotte"/>
    <d v="2011-04-24T00:00:00"/>
    <s v="E5-CP-CE1 Valérie"/>
    <x v="0"/>
    <n v="0"/>
    <n v="0"/>
    <s v="sept."/>
    <n v="2017"/>
    <s v="oui"/>
    <x v="41"/>
    <s v="CP"/>
    <s v="Standard"/>
    <n v="0"/>
    <x v="15"/>
    <x v="55"/>
  </r>
  <r>
    <x v="1"/>
    <x v="6"/>
    <s v="TAP"/>
    <s v="OLIVERA"/>
    <s v="Hugo"/>
    <d v="2012-12-15T00:00:00"/>
    <s v="M4-Michèle Lamourette"/>
    <x v="0"/>
    <n v="0"/>
    <n v="0"/>
    <s v="sept."/>
    <n v="2017"/>
    <s v="oui"/>
    <x v="143"/>
    <s v="GS"/>
    <s v="Standard"/>
    <n v="0"/>
    <x v="15"/>
    <x v="55"/>
  </r>
  <r>
    <x v="1"/>
    <x v="6"/>
    <s v="TAP"/>
    <s v="PASTRELLO"/>
    <s v="Enzo"/>
    <d v="2011-07-27T00:00:00"/>
    <s v="E6-CP Géraldine"/>
    <x v="0"/>
    <n v="0"/>
    <n v="0"/>
    <s v="sept."/>
    <n v="2017"/>
    <s v="oui"/>
    <x v="144"/>
    <s v="CP"/>
    <s v="Standard"/>
    <n v="0"/>
    <x v="15"/>
    <x v="55"/>
  </r>
  <r>
    <x v="1"/>
    <x v="6"/>
    <s v="TAP"/>
    <s v="PASTRELLO"/>
    <s v="Téo"/>
    <d v="2007-01-21T00:00:00"/>
    <s v="E2-CM2 Béatrice"/>
    <x v="0"/>
    <n v="0"/>
    <n v="0"/>
    <s v="sept."/>
    <n v="2017"/>
    <s v="non"/>
    <x v="145"/>
    <s v="CM2"/>
    <s v="Standard"/>
    <n v="0"/>
    <x v="15"/>
    <x v="55"/>
  </r>
  <r>
    <x v="1"/>
    <x v="6"/>
    <s v="TAP"/>
    <s v="PAYEN"/>
    <s v="Romain"/>
    <d v="2013-02-25T00:00:00"/>
    <s v="M2-Manon Chevigny"/>
    <x v="0"/>
    <n v="0"/>
    <n v="0"/>
    <s v="sept."/>
    <n v="2017"/>
    <s v="oui"/>
    <x v="146"/>
    <s v="MS"/>
    <s v="Standard"/>
    <n v="0"/>
    <x v="15"/>
    <x v="55"/>
  </r>
  <r>
    <x v="1"/>
    <x v="6"/>
    <s v="TAP"/>
    <s v="PERCONTI"/>
    <s v="Lou"/>
    <d v="2007-05-10T00:00:00"/>
    <s v="E2-CM2 Béatrice"/>
    <x v="0"/>
    <n v="0"/>
    <n v="0"/>
    <s v="sept."/>
    <n v="2017"/>
    <s v="non"/>
    <x v="211"/>
    <s v="CM2"/>
    <s v="Standard"/>
    <n v="0"/>
    <x v="15"/>
    <x v="55"/>
  </r>
  <r>
    <x v="1"/>
    <x v="6"/>
    <s v="TAP"/>
    <s v="PERCONTI"/>
    <s v="Rosie"/>
    <d v="2011-08-21T00:00:00"/>
    <s v="E6-CP Géraldine"/>
    <x v="0"/>
    <n v="0"/>
    <n v="0"/>
    <s v="sept."/>
    <n v="2017"/>
    <s v="oui"/>
    <x v="212"/>
    <s v="CP"/>
    <s v="Standard"/>
    <n v="0"/>
    <x v="15"/>
    <x v="55"/>
  </r>
  <r>
    <x v="1"/>
    <x v="6"/>
    <s v="TAP"/>
    <s v="PETROCELLI"/>
    <s v="Loann"/>
    <d v="2012-03-14T00:00:00"/>
    <s v="M1-Véronique Vuargnoz"/>
    <x v="0"/>
    <n v="0"/>
    <n v="0"/>
    <s v="sept."/>
    <n v="2017"/>
    <s v="oui"/>
    <x v="148"/>
    <s v="GS"/>
    <s v="Standard"/>
    <n v="0"/>
    <x v="15"/>
    <x v="55"/>
  </r>
  <r>
    <x v="1"/>
    <x v="6"/>
    <s v="TAP"/>
    <s v="PORTO"/>
    <s v="Eloïse"/>
    <d v="2013-07-27T00:00:00"/>
    <s v="M3-Raphaële Ikoubel"/>
    <x v="0"/>
    <n v="0"/>
    <n v="0"/>
    <s v="sept."/>
    <n v="2017"/>
    <s v="oui"/>
    <x v="149"/>
    <s v="MS"/>
    <s v="Standard"/>
    <n v="0"/>
    <x v="15"/>
    <x v="55"/>
  </r>
  <r>
    <x v="1"/>
    <x v="6"/>
    <s v="TAP"/>
    <s v="PORTO"/>
    <s v="Maëlys"/>
    <d v="2010-02-28T00:00:00"/>
    <s v="E5-CP-CE1 Valérie"/>
    <x v="0"/>
    <n v="0"/>
    <n v="0"/>
    <s v="sept."/>
    <n v="2017"/>
    <s v="non"/>
    <x v="150"/>
    <s v="CE1"/>
    <s v="Standard"/>
    <n v="0"/>
    <x v="15"/>
    <x v="55"/>
  </r>
  <r>
    <x v="1"/>
    <x v="6"/>
    <s v="TAP"/>
    <s v="POULET"/>
    <s v="Jean"/>
    <d v="2010-06-05T00:00:00"/>
    <s v="E1-CE1-CE2 Isabella"/>
    <x v="0"/>
    <n v="0"/>
    <n v="0"/>
    <s v="sept."/>
    <n v="2017"/>
    <s v="non"/>
    <x v="213"/>
    <s v="CE1"/>
    <s v="Standard"/>
    <n v="0"/>
    <x v="15"/>
    <x v="55"/>
  </r>
  <r>
    <x v="1"/>
    <x v="6"/>
    <s v="TAP"/>
    <s v="POULET"/>
    <s v="Maël"/>
    <d v="2011-10-12T00:00:00"/>
    <s v="E6-CP Géraldine"/>
    <x v="0"/>
    <n v="0"/>
    <n v="0"/>
    <s v="sept."/>
    <n v="2017"/>
    <s v="oui"/>
    <x v="214"/>
    <s v="CP"/>
    <s v="Standard"/>
    <n v="0"/>
    <x v="15"/>
    <x v="55"/>
  </r>
  <r>
    <x v="1"/>
    <x v="6"/>
    <s v="TAP"/>
    <s v="QUIQUEREZ"/>
    <s v="Lise"/>
    <d v="2011-03-10T00:00:00"/>
    <s v="E5-CP-CE1 Valérie"/>
    <x v="0"/>
    <n v="0"/>
    <n v="0"/>
    <s v="sept."/>
    <n v="2017"/>
    <s v="oui"/>
    <x v="151"/>
    <s v="CP"/>
    <s v="Standard"/>
    <n v="0"/>
    <x v="15"/>
    <x v="55"/>
  </r>
  <r>
    <x v="1"/>
    <x v="6"/>
    <s v="TAP"/>
    <s v="RENARD"/>
    <s v="Agathe"/>
    <d v="2009-10-09T00:00:00"/>
    <s v="E4-CE2-CM1 Pascal"/>
    <x v="0"/>
    <n v="0"/>
    <n v="0"/>
    <s v="sept."/>
    <n v="2017"/>
    <s v="non"/>
    <x v="152"/>
    <s v="CE2"/>
    <s v="Standard"/>
    <n v="0"/>
    <x v="15"/>
    <x v="55"/>
  </r>
  <r>
    <x v="1"/>
    <x v="6"/>
    <s v="TAP"/>
    <s v="RIVAL"/>
    <s v="Hugo"/>
    <d v="2012-04-07T00:00:00"/>
    <s v="M1-Véronique Vuargnoz"/>
    <x v="0"/>
    <n v="0"/>
    <n v="0"/>
    <s v="sept."/>
    <n v="2017"/>
    <s v="oui"/>
    <x v="215"/>
    <s v="GS"/>
    <s v="Standard"/>
    <n v="0"/>
    <x v="15"/>
    <x v="55"/>
  </r>
  <r>
    <x v="1"/>
    <x v="6"/>
    <s v="TAP"/>
    <s v="SADANI"/>
    <s v="Ayoub"/>
    <d v="2011-08-13T00:00:00"/>
    <s v="E5-CP-CE1 Valérie"/>
    <x v="0"/>
    <n v="0"/>
    <n v="0"/>
    <s v="sept."/>
    <n v="2017"/>
    <s v="oui"/>
    <x v="153"/>
    <s v="CP"/>
    <s v="Sans viande"/>
    <n v="0"/>
    <x v="15"/>
    <x v="55"/>
  </r>
  <r>
    <x v="1"/>
    <x v="6"/>
    <s v="TAP"/>
    <s v="SADANI"/>
    <s v="Haïssa"/>
    <d v="2007-08-02T00:00:00"/>
    <s v="E2-CM2 Béatrice"/>
    <x v="0"/>
    <n v="0"/>
    <n v="0"/>
    <s v="sept."/>
    <n v="2017"/>
    <s v="non"/>
    <x v="154"/>
    <s v="CM2"/>
    <s v="Sans viande"/>
    <n v="0"/>
    <x v="15"/>
    <x v="55"/>
  </r>
  <r>
    <x v="1"/>
    <x v="6"/>
    <s v="TAP"/>
    <s v="SMAJLI"/>
    <s v="Mélia"/>
    <d v="2012-05-24T00:00:00"/>
    <s v="M4-Michèle Lamourette"/>
    <x v="0"/>
    <n v="0"/>
    <n v="0"/>
    <s v="sept."/>
    <n v="2017"/>
    <s v="oui"/>
    <x v="156"/>
    <s v="GS"/>
    <s v="Standard"/>
    <n v="0"/>
    <x v="15"/>
    <x v="55"/>
  </r>
  <r>
    <x v="1"/>
    <x v="6"/>
    <s v="TAP"/>
    <s v="SONNIER"/>
    <s v="Lizéa"/>
    <d v="2010-10-07T00:00:00"/>
    <s v="E5-CP-CE1 Valérie"/>
    <x v="0"/>
    <n v="0"/>
    <n v="0"/>
    <s v="sept."/>
    <n v="2017"/>
    <s v="non"/>
    <x v="157"/>
    <s v="CE1"/>
    <s v="Standard"/>
    <n v="0"/>
    <x v="15"/>
    <x v="55"/>
  </r>
  <r>
    <x v="1"/>
    <x v="6"/>
    <s v="TAP"/>
    <s v="SONNIER"/>
    <s v="Loris"/>
    <d v="2007-10-02T00:00:00"/>
    <s v="E2-CM2 Béatrice"/>
    <x v="0"/>
    <n v="0"/>
    <n v="0"/>
    <s v="sept."/>
    <n v="2017"/>
    <s v="non"/>
    <x v="158"/>
    <s v="CM2"/>
    <s v="Standard"/>
    <n v="0"/>
    <x v="15"/>
    <x v="55"/>
  </r>
  <r>
    <x v="1"/>
    <x v="6"/>
    <s v="TAP"/>
    <s v="TEDETTI"/>
    <s v="Victor"/>
    <d v="2010-05-12T00:00:00"/>
    <s v="E5-CP-CE1 Valérie"/>
    <x v="0"/>
    <n v="0"/>
    <n v="0"/>
    <s v="sept."/>
    <n v="2017"/>
    <s v="non"/>
    <x v="159"/>
    <s v="CE1"/>
    <s v="Standard"/>
    <n v="0"/>
    <x v="15"/>
    <x v="55"/>
  </r>
  <r>
    <x v="1"/>
    <x v="6"/>
    <s v="TAP"/>
    <s v="TINANT"/>
    <s v="Lola"/>
    <d v="2012-04-30T00:00:00"/>
    <s v="M1-Véronique Vuargnoz"/>
    <x v="0"/>
    <n v="0"/>
    <n v="0"/>
    <s v="sept."/>
    <n v="2017"/>
    <s v="oui"/>
    <x v="160"/>
    <s v="GS"/>
    <s v="Standard"/>
    <n v="0"/>
    <x v="15"/>
    <x v="55"/>
  </r>
  <r>
    <x v="1"/>
    <x v="6"/>
    <s v="TAP"/>
    <s v="TINANT"/>
    <s v="Mathys"/>
    <d v="2008-06-13T00:00:00"/>
    <s v="E3-CM1 Céline"/>
    <x v="0"/>
    <n v="0"/>
    <n v="0"/>
    <s v="sept."/>
    <n v="2017"/>
    <s v="non"/>
    <x v="161"/>
    <s v="CM1"/>
    <s v="Standard"/>
    <n v="0"/>
    <x v="15"/>
    <x v="55"/>
  </r>
  <r>
    <x v="1"/>
    <x v="6"/>
    <s v="TAP"/>
    <s v="TISSERAND"/>
    <s v="Sacha"/>
    <d v="2010-06-15T00:00:00"/>
    <s v="E1-CE1-CE2 Isabella"/>
    <x v="0"/>
    <n v="0"/>
    <n v="0"/>
    <s v="sept."/>
    <n v="2017"/>
    <s v="non"/>
    <x v="162"/>
    <s v="CE1"/>
    <s v="Standard"/>
    <n v="0"/>
    <x v="15"/>
    <x v="55"/>
  </r>
  <r>
    <x v="1"/>
    <x v="6"/>
    <s v="TAP"/>
    <s v="TRICOLI"/>
    <s v="Clément"/>
    <d v="2010-07-26T00:00:00"/>
    <s v="E1-CE1-CE2 Isabella"/>
    <x v="0"/>
    <n v="0"/>
    <n v="0"/>
    <s v="sept."/>
    <n v="2017"/>
    <s v="non"/>
    <x v="164"/>
    <s v="CE1"/>
    <s v="Standard"/>
    <n v="0"/>
    <x v="15"/>
    <x v="55"/>
  </r>
  <r>
    <x v="1"/>
    <x v="6"/>
    <s v="TAP"/>
    <s v="VULLIET"/>
    <s v="Tiphaine"/>
    <d v="2013-11-25T00:00:00"/>
    <s v="M2-Manon Chevigny"/>
    <x v="0"/>
    <n v="0"/>
    <n v="0"/>
    <s v="sept."/>
    <n v="2017"/>
    <s v="oui"/>
    <x v="168"/>
    <s v="MS"/>
    <s v="Standard"/>
    <n v="0"/>
    <x v="15"/>
    <x v="55"/>
  </r>
  <r>
    <x v="1"/>
    <x v="6"/>
    <s v="TAP"/>
    <s v="DUVAL"/>
    <s v="Enora"/>
    <d v="2014-09-16T00:00:00"/>
    <s v="M3-Raphaële Ikoubel"/>
    <x v="0"/>
    <n v="0"/>
    <n v="0"/>
    <s v="sept."/>
    <n v="2017"/>
    <s v="oui"/>
    <x v="59"/>
    <s v="PS"/>
    <s v="Standard"/>
    <n v="0"/>
    <x v="15"/>
    <x v="55"/>
  </r>
  <r>
    <x v="1"/>
    <x v="6"/>
    <s v="TAP"/>
    <s v="LEHMANN"/>
    <s v="Liv"/>
    <d v="2013-08-03T00:00:00"/>
    <s v="M2-Manon Chevigny"/>
    <x v="0"/>
    <n v="0"/>
    <n v="0"/>
    <s v="sept."/>
    <n v="2017"/>
    <s v="oui"/>
    <x v="65"/>
    <s v="MS"/>
    <s v="Standard"/>
    <n v="0"/>
    <x v="15"/>
    <x v="55"/>
  </r>
  <r>
    <x v="1"/>
    <x v="6"/>
    <s v="TAP"/>
    <s v="LEHMANN"/>
    <s v="Abel"/>
    <d v="2010-04-02T00:00:00"/>
    <s v="E1-CE1-CE2 Isabella"/>
    <x v="0"/>
    <n v="0"/>
    <n v="0"/>
    <s v="sept."/>
    <n v="2017"/>
    <s v="non"/>
    <x v="66"/>
    <s v="CE1"/>
    <s v="Standard"/>
    <n v="0"/>
    <x v="15"/>
    <x v="55"/>
  </r>
  <r>
    <x v="1"/>
    <x v="6"/>
    <s v="TAP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0"/>
    <x v="15"/>
    <x v="55"/>
  </r>
  <r>
    <x v="1"/>
    <x v="6"/>
    <s v="TAP"/>
    <s v="BAGLIN LEON"/>
    <s v="Léo"/>
    <d v="2014-02-01T00:00:00"/>
    <s v="M1-Véronique Vuargnoz"/>
    <x v="0"/>
    <n v="0"/>
    <n v="0"/>
    <s v="sept."/>
    <n v="2017"/>
    <s v="oui"/>
    <x v="170"/>
    <s v="PS"/>
    <s v="Standard"/>
    <n v="0"/>
    <x v="15"/>
    <x v="55"/>
  </r>
  <r>
    <x v="1"/>
    <x v="6"/>
    <s v="TAP"/>
    <s v="BAKAJIKA"/>
    <s v="Rayan Elikya"/>
    <d v="2017-12-15T00:00:00"/>
    <s v="M2-Manon Chevigny"/>
    <x v="0"/>
    <n v="0"/>
    <n v="0"/>
    <s v="sept."/>
    <n v="2017"/>
    <s v="oui"/>
    <x v="171"/>
    <s v="PS"/>
    <s v="Sans porc"/>
    <n v="0"/>
    <x v="15"/>
    <x v="55"/>
  </r>
  <r>
    <x v="1"/>
    <x v="6"/>
    <s v="TAP"/>
    <s v="GREAU"/>
    <s v="Gauthier"/>
    <d v="2013-08-01T00:00:00"/>
    <s v="M2-Manon Chevigny"/>
    <x v="0"/>
    <n v="0"/>
    <n v="0"/>
    <s v="sept."/>
    <n v="2017"/>
    <s v="oui"/>
    <x v="172"/>
    <s v="MS"/>
    <s v="Standard"/>
    <n v="0"/>
    <x v="15"/>
    <x v="55"/>
  </r>
  <r>
    <x v="1"/>
    <x v="6"/>
    <s v="TAP"/>
    <s v="LAZARETH"/>
    <s v="Hugo"/>
    <d v="2010-11-08T00:00:00"/>
    <s v="E1-CE1-CE2 Isabella"/>
    <x v="0"/>
    <n v="0"/>
    <n v="0"/>
    <s v="sept."/>
    <n v="2017"/>
    <s v="non"/>
    <x v="173"/>
    <s v="CE1"/>
    <s v="Standard"/>
    <n v="0"/>
    <x v="15"/>
    <x v="55"/>
  </r>
  <r>
    <x v="1"/>
    <x v="6"/>
    <s v="TAP"/>
    <s v="LAZARETH"/>
    <s v="Jules"/>
    <d v="2013-09-07T00:00:00"/>
    <s v="M3-Raphaële Ikoubel"/>
    <x v="0"/>
    <n v="0"/>
    <n v="0"/>
    <s v="sept."/>
    <n v="2017"/>
    <s v="oui"/>
    <x v="174"/>
    <s v="MS"/>
    <s v="Standard"/>
    <n v="0"/>
    <x v="15"/>
    <x v="55"/>
  </r>
  <r>
    <x v="1"/>
    <x v="6"/>
    <s v="TAP"/>
    <s v="MALLET"/>
    <s v="Ethan"/>
    <d v="2008-09-22T00:00:00"/>
    <s v="E3-CM1 Céline"/>
    <x v="0"/>
    <n v="0"/>
    <n v="0"/>
    <s v="sept."/>
    <n v="2017"/>
    <s v="non"/>
    <x v="175"/>
    <s v="CM1"/>
    <s v="Standard"/>
    <n v="0"/>
    <x v="15"/>
    <x v="55"/>
  </r>
  <r>
    <x v="1"/>
    <x v="6"/>
    <s v="TAP"/>
    <s v="MALLET"/>
    <s v="Chloé"/>
    <d v="2012-01-10T00:00:00"/>
    <s v="M1-Véronique Vuargnoz"/>
    <x v="0"/>
    <n v="0"/>
    <n v="0"/>
    <s v="sept."/>
    <n v="2017"/>
    <s v="oui"/>
    <x v="176"/>
    <s v="GS"/>
    <s v="Standard"/>
    <n v="0"/>
    <x v="15"/>
    <x v="55"/>
  </r>
  <r>
    <x v="1"/>
    <x v="6"/>
    <s v="TAP"/>
    <s v="MALLET"/>
    <s v="Léa"/>
    <d v="2010-03-28T00:00:00"/>
    <s v="E1-CE1-CE2 Isabella"/>
    <x v="0"/>
    <n v="0"/>
    <n v="0"/>
    <s v="sept."/>
    <n v="2017"/>
    <s v="non"/>
    <x v="177"/>
    <s v="CE1"/>
    <s v="Standard"/>
    <n v="0"/>
    <x v="15"/>
    <x v="55"/>
  </r>
  <r>
    <x v="1"/>
    <x v="6"/>
    <s v="TAP"/>
    <s v="PERROTEAU"/>
    <s v="Séléna"/>
    <d v="2012-02-12T00:00:00"/>
    <s v="M1-Véronique Vuargnoz"/>
    <x v="0"/>
    <n v="0"/>
    <n v="0"/>
    <s v="sept."/>
    <n v="2017"/>
    <s v="oui"/>
    <x v="178"/>
    <s v="GS"/>
    <s v="Standard"/>
    <n v="0"/>
    <x v="15"/>
    <x v="55"/>
  </r>
  <r>
    <x v="1"/>
    <x v="6"/>
    <s v="TAP"/>
    <s v="PERROTEAU"/>
    <s v="Maëlia"/>
    <d v="2009-08-13T00:00:00"/>
    <s v="E4-CE2-CM1 Pascal"/>
    <x v="0"/>
    <n v="0"/>
    <n v="0"/>
    <s v="sept."/>
    <n v="2017"/>
    <s v="non"/>
    <x v="179"/>
    <s v="CE2"/>
    <s v="Standard"/>
    <n v="0"/>
    <x v="15"/>
    <x v="55"/>
  </r>
  <r>
    <x v="1"/>
    <x v="6"/>
    <s v="TAP"/>
    <s v="MACALOU"/>
    <s v="Ndeye Ngone"/>
    <d v="2014-11-18T00:00:00"/>
    <s v="M3-Raphaële Ikoubel"/>
    <x v="0"/>
    <n v="0"/>
    <n v="0"/>
    <s v="sept."/>
    <n v="2017"/>
    <s v="oui"/>
    <x v="180"/>
    <s v="PS"/>
    <s v="Sans porc"/>
    <n v="0"/>
    <x v="15"/>
    <x v="55"/>
  </r>
  <r>
    <x v="1"/>
    <x v="6"/>
    <s v="TAP"/>
    <s v="BOCHATON"/>
    <s v="Jean"/>
    <d v="2014-08-15T00:00:00"/>
    <s v="M4-Michèle Lamourette"/>
    <x v="0"/>
    <n v="0"/>
    <n v="0"/>
    <s v="sept."/>
    <n v="2017"/>
    <s v="oui"/>
    <x v="181"/>
    <s v="PS"/>
    <s v="Standard"/>
    <n v="0"/>
    <x v="15"/>
    <x v="55"/>
  </r>
  <r>
    <x v="1"/>
    <x v="6"/>
    <s v="TAP"/>
    <s v="BLANC"/>
    <s v="Dimitry"/>
    <d v="2014-01-03T00:00:00"/>
    <s v="M1-Véronique Vuargnoz"/>
    <x v="0"/>
    <n v="0"/>
    <n v="0"/>
    <s v="sept."/>
    <n v="2017"/>
    <s v="oui"/>
    <x v="182"/>
    <s v="PS"/>
    <s v="Standard"/>
    <n v="0"/>
    <x v="15"/>
    <x v="55"/>
  </r>
  <r>
    <x v="1"/>
    <x v="6"/>
    <s v="TAP"/>
    <s v="MUFF"/>
    <s v="Mathilde"/>
    <d v="2014-01-18T00:00:00"/>
    <s v="M2-Manon Chevigny"/>
    <x v="0"/>
    <n v="0"/>
    <n v="0"/>
    <s v="sept."/>
    <n v="2017"/>
    <s v="oui"/>
    <x v="183"/>
    <s v="PS"/>
    <s v="Standard"/>
    <n v="0"/>
    <x v="15"/>
    <x v="55"/>
  </r>
  <r>
    <x v="1"/>
    <x v="6"/>
    <s v="TAP"/>
    <s v="DESPRES"/>
    <s v="Nina"/>
    <d v="2011-04-21T00:00:00"/>
    <s v="E6-CP Géraldine"/>
    <x v="0"/>
    <n v="0"/>
    <n v="0"/>
    <s v="sept."/>
    <n v="2017"/>
    <s v="oui"/>
    <x v="185"/>
    <s v="CP"/>
    <s v="Standard"/>
    <n v="0"/>
    <x v="15"/>
    <x v="55"/>
  </r>
  <r>
    <x v="1"/>
    <x v="6"/>
    <s v="TAP"/>
    <s v="DESPRES"/>
    <s v="Oscar"/>
    <d v="2013-08-16T00:00:00"/>
    <s v="M3-Raphaële Ikoubel"/>
    <x v="0"/>
    <n v="0"/>
    <n v="0"/>
    <s v="sept."/>
    <n v="2017"/>
    <s v="oui"/>
    <x v="186"/>
    <s v="MS"/>
    <s v="Standard"/>
    <n v="0"/>
    <x v="15"/>
    <x v="55"/>
  </r>
  <r>
    <x v="1"/>
    <x v="6"/>
    <s v="TAP"/>
    <s v="DOZOUL"/>
    <s v="Nora"/>
    <d v="2014-09-19T00:00:00"/>
    <s v="M2-Manon Chevigny"/>
    <x v="0"/>
    <n v="0"/>
    <n v="0"/>
    <s v="sept."/>
    <n v="2017"/>
    <s v="oui"/>
    <x v="245"/>
    <s v="PS"/>
    <s v="Standard"/>
    <n v="0"/>
    <x v="15"/>
    <x v="55"/>
  </r>
  <r>
    <x v="1"/>
    <x v="6"/>
    <s v="TAP"/>
    <s v="DUDOIT"/>
    <s v="Antoine"/>
    <d v="2007-01-28T00:00:00"/>
    <s v="E2-CM2 Béatrice"/>
    <x v="0"/>
    <n v="0"/>
    <n v="0"/>
    <s v="sept."/>
    <n v="2017"/>
    <s v="non"/>
    <x v="187"/>
    <s v="CM2"/>
    <s v="Standard"/>
    <n v="0"/>
    <x v="15"/>
    <x v="55"/>
  </r>
  <r>
    <x v="1"/>
    <x v="6"/>
    <s v="TAP"/>
    <s v="EL MRADMI"/>
    <s v="Noham"/>
    <d v="2014-06-25T00:00:00"/>
    <s v="M1-Véronique Vuargnoz"/>
    <x v="0"/>
    <n v="0"/>
    <n v="0"/>
    <s v="sept."/>
    <n v="2017"/>
    <s v="oui"/>
    <x v="68"/>
    <s v="PS"/>
    <s v="Sans porc"/>
    <n v="0"/>
    <x v="15"/>
    <x v="55"/>
  </r>
  <r>
    <x v="1"/>
    <x v="6"/>
    <s v="TAP"/>
    <s v="DE CORDIER"/>
    <s v="Léa"/>
    <d v="2013-05-28T00:00:00"/>
    <s v="M3-Raphaële Ikoubel"/>
    <x v="0"/>
    <n v="0"/>
    <n v="0"/>
    <s v="sept."/>
    <n v="2017"/>
    <s v="oui"/>
    <x v="69"/>
    <s v="MS"/>
    <s v="Standard"/>
    <n v="0"/>
    <x v="15"/>
    <x v="55"/>
  </r>
  <r>
    <x v="1"/>
    <x v="6"/>
    <s v="TAP"/>
    <s v="DE CORDIER"/>
    <s v="Kylian"/>
    <d v="2009-08-14T00:00:00"/>
    <s v="E4-CE2-CM1 Pascal"/>
    <x v="0"/>
    <n v="0"/>
    <n v="0"/>
    <s v="sept."/>
    <n v="2017"/>
    <s v="non"/>
    <x v="70"/>
    <s v="CE2"/>
    <s v="Standard"/>
    <n v="0"/>
    <x v="15"/>
    <x v="55"/>
  </r>
  <r>
    <x v="1"/>
    <x v="6"/>
    <s v="TAP"/>
    <s v="PAYEN"/>
    <s v="Clément"/>
    <d v="2014-09-26T00:00:00"/>
    <s v="M1-Véronique Vuargnoz"/>
    <x v="0"/>
    <n v="0"/>
    <n v="0"/>
    <s v="sept."/>
    <n v="2017"/>
    <s v="oui"/>
    <x v="188"/>
    <s v="PS"/>
    <s v="Standard"/>
    <n v="0"/>
    <x v="15"/>
    <x v="55"/>
  </r>
  <r>
    <x v="1"/>
    <x v="6"/>
    <s v="TAP"/>
    <s v="VUILLET"/>
    <s v="Louise"/>
    <d v="2017-10-08T00:00:00"/>
    <s v="M1-Véronique Vuargnoz"/>
    <x v="0"/>
    <n v="0"/>
    <n v="0"/>
    <s v="sept."/>
    <n v="2017"/>
    <s v="oui"/>
    <x v="189"/>
    <s v="PS"/>
    <s v="Standard"/>
    <n v="0"/>
    <x v="15"/>
    <x v="55"/>
  </r>
  <r>
    <x v="1"/>
    <x v="6"/>
    <s v="TAP"/>
    <s v="GUILLOTEAU"/>
    <s v="Mila"/>
    <d v="2010-10-21T00:00:00"/>
    <s v="E1-CE1-CE2 Isabella"/>
    <x v="0"/>
    <n v="0"/>
    <n v="0"/>
    <s v="sept."/>
    <n v="2017"/>
    <s v="non"/>
    <x v="218"/>
    <s v="CE1"/>
    <s v="Standard"/>
    <n v="0"/>
    <x v="15"/>
    <x v="55"/>
  </r>
  <r>
    <x v="1"/>
    <x v="6"/>
    <s v="TAP"/>
    <s v="GUILLOTEAU"/>
    <s v="Justine"/>
    <d v="2009-07-16T00:00:00"/>
    <s v="E4-CE2-CM1 Pascal"/>
    <x v="0"/>
    <n v="0"/>
    <n v="0"/>
    <s v="sept."/>
    <n v="2017"/>
    <s v="non"/>
    <x v="219"/>
    <s v="CE2"/>
    <s v="Standard"/>
    <n v="0"/>
    <x v="15"/>
    <x v="55"/>
  </r>
  <r>
    <x v="1"/>
    <x v="6"/>
    <s v="TAP"/>
    <s v="LE REVEREND"/>
    <s v="Raphaël"/>
    <d v="2014-09-05T00:00:00"/>
    <s v="M2-Manon Chevigny"/>
    <x v="0"/>
    <n v="0"/>
    <n v="0"/>
    <s v="sept."/>
    <n v="2017"/>
    <s v="oui"/>
    <x v="190"/>
    <s v="PS"/>
    <s v="Standard"/>
    <n v="0"/>
    <x v="15"/>
    <x v="55"/>
  </r>
  <r>
    <x v="1"/>
    <x v="6"/>
    <s v="TAP"/>
    <s v="MIRANDA KIEFFER"/>
    <s v="Enzo"/>
    <d v="2014-07-04T00:00:00"/>
    <s v="M4-Michèle Lamourette"/>
    <x v="0"/>
    <n v="0"/>
    <n v="0"/>
    <s v="sept."/>
    <n v="2017"/>
    <s v="oui"/>
    <x v="191"/>
    <s v="PS"/>
    <s v="Standard"/>
    <n v="0"/>
    <x v="15"/>
    <x v="55"/>
  </r>
  <r>
    <x v="1"/>
    <x v="6"/>
    <s v="TAP"/>
    <s v="TEDETTI"/>
    <s v="Charly"/>
    <d v="2014-09-20T00:00:00"/>
    <s v="M4-Michèle Lamourette"/>
    <x v="0"/>
    <n v="0"/>
    <n v="0"/>
    <s v="sept."/>
    <n v="2017"/>
    <s v="oui"/>
    <x v="192"/>
    <s v="PS"/>
    <s v="Standard"/>
    <n v="0"/>
    <x v="15"/>
    <x v="55"/>
  </r>
  <r>
    <x v="1"/>
    <x v="6"/>
    <s v="TAP"/>
    <s v="MARCOS"/>
    <s v="Lola"/>
    <d v="2013-12-06T00:00:00"/>
    <s v="M3-Raphaële Ikoubel"/>
    <x v="0"/>
    <n v="0"/>
    <n v="0"/>
    <s v="sept."/>
    <n v="2017"/>
    <s v="oui"/>
    <x v="194"/>
    <s v="MS"/>
    <s v="Standard"/>
    <n v="0"/>
    <x v="15"/>
    <x v="55"/>
  </r>
  <r>
    <x v="1"/>
    <x v="6"/>
    <s v="TAP"/>
    <s v="MELIANI"/>
    <s v="Rayan Ayoub"/>
    <d v="2008-03-21T00:00:00"/>
    <s v="E3-CM1 Céline"/>
    <x v="0"/>
    <n v="0"/>
    <n v="0"/>
    <s v="sept."/>
    <n v="2017"/>
    <s v="non"/>
    <x v="195"/>
    <s v="CM1"/>
    <s v="Sans viande"/>
    <n v="0"/>
    <x v="15"/>
    <x v="55"/>
  </r>
  <r>
    <x v="4"/>
    <x v="6"/>
    <s v="TAP"/>
    <s v="ABBIATECI"/>
    <s v="Alexandre"/>
    <d v="2012-09-14T00:00:00"/>
    <s v="M4-Michèle Lamourette"/>
    <x v="0"/>
    <n v="0"/>
    <n v="0"/>
    <s v="sept."/>
    <n v="2017"/>
    <s v="oui"/>
    <x v="0"/>
    <s v="GS"/>
    <s v="Standard"/>
    <n v="0"/>
    <x v="15"/>
    <x v="55"/>
  </r>
  <r>
    <x v="4"/>
    <x v="6"/>
    <s v="TAP"/>
    <s v="ABBIATECI"/>
    <s v="Mathieu"/>
    <d v="2010-02-25T00:00:00"/>
    <s v="E1-CE1-CE2 Isabella"/>
    <x v="0"/>
    <n v="0"/>
    <n v="0"/>
    <s v="sept."/>
    <n v="2017"/>
    <s v="non"/>
    <x v="1"/>
    <s v="CE1"/>
    <s v="Standard"/>
    <n v="0"/>
    <x v="15"/>
    <x v="55"/>
  </r>
  <r>
    <x v="4"/>
    <x v="6"/>
    <s v="TAP"/>
    <s v="ANDRÉ"/>
    <s v="Clara"/>
    <d v="2009-01-10T00:00:00"/>
    <s v="E4-CE2-CM1 Pascal"/>
    <x v="0"/>
    <n v="0"/>
    <n v="0"/>
    <s v="sept."/>
    <n v="2017"/>
    <s v="non"/>
    <x v="84"/>
    <s v="CE2"/>
    <s v="Standard"/>
    <n v="0"/>
    <x v="15"/>
    <x v="55"/>
  </r>
  <r>
    <x v="4"/>
    <x v="6"/>
    <s v="TAP"/>
    <s v="BELLORINI"/>
    <s v="Raphaëlle"/>
    <d v="2010-09-17T00:00:00"/>
    <s v="E5-CP-CE1 Valérie"/>
    <x v="0"/>
    <n v="0"/>
    <n v="0"/>
    <s v="sept."/>
    <n v="2017"/>
    <s v="non"/>
    <x v="73"/>
    <s v="CE1"/>
    <s v="Standard"/>
    <n v="0"/>
    <x v="15"/>
    <x v="55"/>
  </r>
  <r>
    <x v="4"/>
    <x v="6"/>
    <s v="TAP"/>
    <s v="BELMOND CHOLLET"/>
    <s v="Yûna"/>
    <d v="2011-05-09T00:00:00"/>
    <s v="E6-CP Géraldine"/>
    <x v="0"/>
    <n v="0"/>
    <n v="0"/>
    <s v="sept."/>
    <n v="2017"/>
    <s v="oui"/>
    <x v="87"/>
    <s v="CP"/>
    <s v="Standard"/>
    <n v="0"/>
    <x v="15"/>
    <x v="55"/>
  </r>
  <r>
    <x v="4"/>
    <x v="6"/>
    <s v="TAP"/>
    <s v="BEN ROMDANE"/>
    <s v="Hilal"/>
    <d v="2008-07-17T00:00:00"/>
    <s v="E3-CM1 Céline"/>
    <x v="0"/>
    <n v="0"/>
    <n v="0"/>
    <s v="sept."/>
    <n v="2017"/>
    <s v="non"/>
    <x v="8"/>
    <s v="CM1"/>
    <s v="Sans viande"/>
    <n v="0"/>
    <x v="15"/>
    <x v="55"/>
  </r>
  <r>
    <x v="4"/>
    <x v="6"/>
    <s v="TAP"/>
    <s v="BEN ROMDANE"/>
    <s v="Younès"/>
    <d v="2008-07-17T00:00:00"/>
    <s v="E3-CM1 Céline"/>
    <x v="0"/>
    <n v="0"/>
    <n v="0"/>
    <s v="sept."/>
    <n v="2017"/>
    <s v="non"/>
    <x v="9"/>
    <s v="CM1"/>
    <s v="Sans viande"/>
    <n v="0"/>
    <x v="15"/>
    <x v="55"/>
  </r>
  <r>
    <x v="4"/>
    <x v="6"/>
    <s v="TAP"/>
    <s v="BENOIST FAYE"/>
    <s v="Emma"/>
    <d v="2013-07-03T00:00:00"/>
    <s v="M3-Raphaële Ikoubel"/>
    <x v="0"/>
    <n v="0"/>
    <n v="0"/>
    <s v="sept."/>
    <n v="2017"/>
    <s v="oui"/>
    <x v="88"/>
    <s v="MS"/>
    <s v="Standard"/>
    <n v="0"/>
    <x v="15"/>
    <x v="55"/>
  </r>
  <r>
    <x v="4"/>
    <x v="6"/>
    <s v="TAP"/>
    <s v="BLANC"/>
    <s v="Anthony"/>
    <d v="2008-06-04T00:00:00"/>
    <s v="E3-CM1 Céline"/>
    <x v="0"/>
    <n v="0"/>
    <n v="0"/>
    <s v="sept."/>
    <n v="2017"/>
    <s v="non"/>
    <x v="91"/>
    <s v="CM1"/>
    <s v="Standard"/>
    <n v="0"/>
    <x v="15"/>
    <x v="55"/>
  </r>
  <r>
    <x v="4"/>
    <x v="6"/>
    <s v="TAP"/>
    <s v="BOCHATON"/>
    <s v="Lina"/>
    <d v="2010-08-28T00:00:00"/>
    <s v="E1-CE1-CE2 Isabella"/>
    <x v="0"/>
    <n v="0"/>
    <n v="0"/>
    <s v="sept."/>
    <n v="2017"/>
    <s v="non"/>
    <x v="92"/>
    <s v="CE1"/>
    <s v="Standard"/>
    <n v="0"/>
    <x v="15"/>
    <x v="55"/>
  </r>
  <r>
    <x v="4"/>
    <x v="6"/>
    <s v="TAP"/>
    <s v="BRAHMI"/>
    <s v="Ilan"/>
    <d v="2013-11-29T00:00:00"/>
    <s v="M3-Raphaële Ikoubel"/>
    <x v="0"/>
    <n v="0"/>
    <n v="0"/>
    <s v="sept."/>
    <n v="2017"/>
    <s v="oui"/>
    <x v="93"/>
    <s v="MS"/>
    <s v="Standard"/>
    <n v="0"/>
    <x v="15"/>
    <x v="55"/>
  </r>
  <r>
    <x v="4"/>
    <x v="6"/>
    <s v="TAP"/>
    <s v="BUISSON"/>
    <s v="Sarah"/>
    <d v="2010-07-17T00:00:00"/>
    <s v="E1-CE1-CE2 Isabella"/>
    <x v="0"/>
    <n v="0"/>
    <n v="0"/>
    <s v="sept."/>
    <n v="2017"/>
    <s v="non"/>
    <x v="79"/>
    <s v="CE1"/>
    <s v="Standard"/>
    <n v="0"/>
    <x v="15"/>
    <x v="55"/>
  </r>
  <r>
    <x v="4"/>
    <x v="6"/>
    <s v="TAP"/>
    <s v="BURBAN"/>
    <s v="Alix"/>
    <d v="2008-12-08T00:00:00"/>
    <s v="E3-CM1 Céline"/>
    <x v="0"/>
    <n v="0"/>
    <n v="0"/>
    <s v="sept."/>
    <n v="2017"/>
    <s v="non"/>
    <x v="96"/>
    <s v="CM1"/>
    <s v="Standard"/>
    <n v="0"/>
    <x v="15"/>
    <x v="55"/>
  </r>
  <r>
    <x v="4"/>
    <x v="6"/>
    <s v="TAP"/>
    <s v="BURBAN"/>
    <s v="Telma"/>
    <d v="2008-12-08T00:00:00"/>
    <s v="E3-CM1 Céline"/>
    <x v="0"/>
    <n v="0"/>
    <n v="0"/>
    <s v="sept."/>
    <n v="2017"/>
    <s v="non"/>
    <x v="97"/>
    <s v="CM1"/>
    <s v="Standard"/>
    <n v="0"/>
    <x v="15"/>
    <x v="55"/>
  </r>
  <r>
    <x v="4"/>
    <x v="6"/>
    <s v="TAP"/>
    <s v="CELLARD"/>
    <s v="Léonie"/>
    <d v="2013-07-05T00:00:00"/>
    <s v="M3-Raphaële Ikoubel"/>
    <x v="0"/>
    <n v="0"/>
    <n v="0"/>
    <s v="sept."/>
    <n v="2017"/>
    <s v="oui"/>
    <x v="197"/>
    <s v="MS"/>
    <s v="Standard"/>
    <n v="0"/>
    <x v="15"/>
    <x v="55"/>
  </r>
  <r>
    <x v="4"/>
    <x v="6"/>
    <s v="TAP"/>
    <s v="CELLARD"/>
    <s v="Louise"/>
    <d v="2010-12-25T00:00:00"/>
    <s v="E5-CP-CE1 Valérie"/>
    <x v="0"/>
    <n v="0"/>
    <n v="0"/>
    <s v="sept."/>
    <n v="2017"/>
    <s v="non"/>
    <x v="198"/>
    <s v="CE1"/>
    <s v="Standard"/>
    <n v="0"/>
    <x v="15"/>
    <x v="55"/>
  </r>
  <r>
    <x v="4"/>
    <x v="6"/>
    <s v="TAP"/>
    <s v="CETTOUR MEUNIER"/>
    <s v="Emma"/>
    <d v="2010-10-19T00:00:00"/>
    <s v="E1-CE1-CE2 Isabella"/>
    <x v="0"/>
    <n v="0"/>
    <n v="0"/>
    <s v="sept."/>
    <n v="2017"/>
    <s v="non"/>
    <x v="13"/>
    <s v="CE1"/>
    <s v="Standard"/>
    <n v="0"/>
    <x v="15"/>
    <x v="55"/>
  </r>
  <r>
    <x v="4"/>
    <x v="6"/>
    <s v="TAP"/>
    <s v="CETTOUR MEUNIER"/>
    <s v="Margot"/>
    <d v="2013-01-16T00:00:00"/>
    <s v="M3-Raphaële Ikoubel"/>
    <x v="0"/>
    <n v="0"/>
    <n v="0"/>
    <s v="sept."/>
    <n v="2017"/>
    <s v="oui"/>
    <x v="14"/>
    <s v="MS"/>
    <s v="Standard"/>
    <n v="0"/>
    <x v="15"/>
    <x v="55"/>
  </r>
  <r>
    <x v="4"/>
    <x v="6"/>
    <s v="TAP"/>
    <s v="CHACHKINE"/>
    <s v="Elie"/>
    <d v="2011-02-07T00:00:00"/>
    <s v="E5-CP-CE1 Valérie"/>
    <x v="0"/>
    <n v="0"/>
    <n v="0"/>
    <s v="sept."/>
    <n v="2017"/>
    <s v="oui"/>
    <x v="102"/>
    <s v="CP"/>
    <s v="Standard"/>
    <n v="0"/>
    <x v="15"/>
    <x v="55"/>
  </r>
  <r>
    <x v="4"/>
    <x v="6"/>
    <s v="TAP"/>
    <s v="CRETON"/>
    <s v="Célya"/>
    <d v="2012-03-27T00:00:00"/>
    <s v="M4-Michèle Lamourette"/>
    <x v="0"/>
    <n v="0"/>
    <n v="0"/>
    <s v="sept."/>
    <n v="2017"/>
    <s v="oui"/>
    <x v="108"/>
    <s v="GS"/>
    <s v="Standard"/>
    <n v="0"/>
    <x v="15"/>
    <x v="55"/>
  </r>
  <r>
    <x v="4"/>
    <x v="6"/>
    <s v="TAP"/>
    <s v="DELPLANQUE"/>
    <s v="Jules"/>
    <d v="2012-10-17T00:00:00"/>
    <s v="M4-Michèle Lamourette"/>
    <x v="0"/>
    <n v="0"/>
    <n v="0"/>
    <s v="sept."/>
    <n v="2017"/>
    <s v="oui"/>
    <x v="81"/>
    <s v="GS"/>
    <s v="Standard"/>
    <n v="0"/>
    <x v="15"/>
    <x v="55"/>
  </r>
  <r>
    <x v="4"/>
    <x v="6"/>
    <s v="TAP"/>
    <s v="DESCLAUX"/>
    <s v="Charly"/>
    <d v="2012-01-09T00:00:00"/>
    <s v="M1-Véronique Vuargnoz"/>
    <x v="0"/>
    <n v="0"/>
    <n v="0"/>
    <s v="sept."/>
    <n v="2017"/>
    <s v="oui"/>
    <x v="77"/>
    <s v="GS"/>
    <s v="Standard"/>
    <n v="0"/>
    <x v="15"/>
    <x v="55"/>
  </r>
  <r>
    <x v="4"/>
    <x v="6"/>
    <s v="TAP"/>
    <s v="DOZOUL"/>
    <s v="Nolan"/>
    <d v="2011-11-04T00:00:00"/>
    <s v="E6-CP Géraldine"/>
    <x v="0"/>
    <n v="0"/>
    <n v="0"/>
    <s v="sept."/>
    <n v="2017"/>
    <s v="oui"/>
    <x v="112"/>
    <s v="CP"/>
    <s v="Standard"/>
    <n v="0"/>
    <x v="15"/>
    <x v="55"/>
  </r>
  <r>
    <x v="4"/>
    <x v="6"/>
    <s v="TAP"/>
    <s v="EDMOND"/>
    <s v="Lilou"/>
    <d v="2011-11-24T00:00:00"/>
    <s v="E5-CP-CE1 Valérie"/>
    <x v="0"/>
    <n v="0"/>
    <n v="0"/>
    <s v="sept."/>
    <n v="2017"/>
    <s v="oui"/>
    <x v="113"/>
    <s v="CP"/>
    <s v="Standard"/>
    <n v="0"/>
    <x v="15"/>
    <x v="55"/>
  </r>
  <r>
    <x v="4"/>
    <x v="6"/>
    <s v="TAP"/>
    <s v="EDMOND"/>
    <s v="Quentin"/>
    <d v="2007-01-10T00:00:00"/>
    <s v="E2-CM2 Béatrice"/>
    <x v="0"/>
    <n v="0"/>
    <n v="0"/>
    <s v="sept."/>
    <n v="2017"/>
    <s v="non"/>
    <x v="114"/>
    <s v="CM2"/>
    <s v="Standard"/>
    <n v="0"/>
    <x v="15"/>
    <x v="55"/>
  </r>
  <r>
    <x v="4"/>
    <x v="6"/>
    <s v="TAP"/>
    <s v="EL MRADMI"/>
    <s v="Marwane"/>
    <d v="2010-09-18T00:00:00"/>
    <s v="E5-CP-CE1 Valérie"/>
    <x v="0"/>
    <n v="0"/>
    <n v="0"/>
    <s v="sept."/>
    <n v="2017"/>
    <s v="non"/>
    <x v="27"/>
    <s v="CE1"/>
    <s v="Sans porc"/>
    <n v="0"/>
    <x v="15"/>
    <x v="55"/>
  </r>
  <r>
    <x v="4"/>
    <x v="6"/>
    <s v="TAP"/>
    <s v="FRERY"/>
    <s v="Mika"/>
    <d v="2008-08-08T00:00:00"/>
    <s v="E3-CM1 Céline"/>
    <x v="0"/>
    <n v="0"/>
    <n v="0"/>
    <s v="sept."/>
    <n v="2017"/>
    <s v="non"/>
    <x v="118"/>
    <s v="CM1"/>
    <s v="Standard"/>
    <n v="0"/>
    <x v="15"/>
    <x v="55"/>
  </r>
  <r>
    <x v="4"/>
    <x v="6"/>
    <s v="TAP"/>
    <s v="GAUTIER"/>
    <s v="Alessia"/>
    <d v="2011-08-15T00:00:00"/>
    <s v="E6-CP Géraldine"/>
    <x v="0"/>
    <n v="0"/>
    <n v="0"/>
    <s v="sept."/>
    <n v="2017"/>
    <s v="oui"/>
    <x v="119"/>
    <s v="CP"/>
    <s v="Standard"/>
    <n v="0"/>
    <x v="15"/>
    <x v="55"/>
  </r>
  <r>
    <x v="4"/>
    <x v="6"/>
    <s v="TAP"/>
    <s v="GENOIS"/>
    <s v="Pauline"/>
    <d v="2007-08-13T00:00:00"/>
    <s v="E2-CM2 Béatrice"/>
    <x v="0"/>
    <n v="0"/>
    <n v="0"/>
    <s v="sept."/>
    <n v="2017"/>
    <s v="non"/>
    <x v="120"/>
    <s v="CM2"/>
    <s v="Standard"/>
    <n v="0"/>
    <x v="15"/>
    <x v="55"/>
  </r>
  <r>
    <x v="4"/>
    <x v="6"/>
    <s v="TAP"/>
    <s v="GILLET"/>
    <s v="Naëly"/>
    <d v="2013-02-24T00:00:00"/>
    <s v="M2-Manon Chevigny"/>
    <x v="0"/>
    <n v="0"/>
    <n v="0"/>
    <s v="sept."/>
    <n v="2017"/>
    <s v="oui"/>
    <x v="122"/>
    <s v="MS"/>
    <s v="Standard"/>
    <n v="0"/>
    <x v="15"/>
    <x v="55"/>
  </r>
  <r>
    <x v="4"/>
    <x v="6"/>
    <s v="TAP"/>
    <s v="GRANDJEAN"/>
    <s v="Alice"/>
    <d v="2013-03-15T00:00:00"/>
    <s v="M2-Manon Chevigny"/>
    <x v="0"/>
    <n v="0"/>
    <n v="0"/>
    <s v="sept."/>
    <n v="2017"/>
    <s v="oui"/>
    <x v="123"/>
    <s v="MS"/>
    <s v="Standard"/>
    <n v="0"/>
    <x v="15"/>
    <x v="55"/>
  </r>
  <r>
    <x v="4"/>
    <x v="6"/>
    <s v="TAP"/>
    <s v="GRANDJEAN"/>
    <s v="Lucie"/>
    <d v="2011-01-02T00:00:00"/>
    <s v="E6-CP Géraldine"/>
    <x v="0"/>
    <n v="0"/>
    <n v="0"/>
    <s v="sept."/>
    <n v="2017"/>
    <s v="oui"/>
    <x v="124"/>
    <s v="CP"/>
    <s v="Standard"/>
    <n v="0"/>
    <x v="15"/>
    <x v="55"/>
  </r>
  <r>
    <x v="4"/>
    <x v="6"/>
    <s v="TAP"/>
    <s v="GRANJUX"/>
    <s v="Kenza"/>
    <d v="2010-12-09T00:00:00"/>
    <s v="E1-CE1-CE2 Isabella"/>
    <x v="0"/>
    <n v="0"/>
    <n v="0"/>
    <s v="sept."/>
    <n v="2017"/>
    <s v="non"/>
    <x v="125"/>
    <s v="CE1"/>
    <s v="Standard"/>
    <n v="0"/>
    <x v="15"/>
    <x v="55"/>
  </r>
  <r>
    <x v="4"/>
    <x v="6"/>
    <s v="TAP"/>
    <s v="GRANJUX"/>
    <s v="Timeo"/>
    <d v="2012-07-07T00:00:00"/>
    <s v="M1-Véronique Vuargnoz"/>
    <x v="0"/>
    <n v="0"/>
    <n v="0"/>
    <s v="sept."/>
    <n v="2017"/>
    <s v="oui"/>
    <x v="126"/>
    <s v="GS"/>
    <s v="Standard"/>
    <n v="0"/>
    <x v="15"/>
    <x v="55"/>
  </r>
  <r>
    <x v="4"/>
    <x v="6"/>
    <s v="TAP"/>
    <s v="HAMIMID"/>
    <s v="Soan"/>
    <d v="2009-10-22T00:00:00"/>
    <s v="E4-CE2-CM1 Pascal"/>
    <x v="0"/>
    <n v="0"/>
    <n v="0"/>
    <s v="sept."/>
    <n v="2017"/>
    <s v="non"/>
    <x v="127"/>
    <s v="CE2"/>
    <s v="Sans porc"/>
    <n v="0"/>
    <x v="15"/>
    <x v="55"/>
  </r>
  <r>
    <x v="4"/>
    <x v="6"/>
    <s v="TAP"/>
    <s v="HERMET"/>
    <s v="Baptiste"/>
    <d v="2010-12-25T00:00:00"/>
    <s v="E1-CE1-CE2 Isabella"/>
    <x v="0"/>
    <n v="0"/>
    <n v="0"/>
    <s v="sept."/>
    <n v="2017"/>
    <s v="non"/>
    <x v="128"/>
    <s v="CE1"/>
    <s v="Standard"/>
    <n v="0"/>
    <x v="15"/>
    <x v="55"/>
  </r>
  <r>
    <x v="4"/>
    <x v="6"/>
    <s v="TAP"/>
    <s v="HERMET"/>
    <s v="Laurianne"/>
    <d v="2013-08-07T00:00:00"/>
    <s v="M2-Manon Chevigny"/>
    <x v="0"/>
    <n v="0"/>
    <n v="0"/>
    <s v="sept."/>
    <n v="2017"/>
    <s v="oui"/>
    <x v="129"/>
    <s v="MS"/>
    <s v="Standard"/>
    <n v="0"/>
    <x v="15"/>
    <x v="55"/>
  </r>
  <r>
    <x v="4"/>
    <x v="6"/>
    <s v="TAP"/>
    <s v="JAILLET"/>
    <s v="Manon"/>
    <d v="2011-05-18T00:00:00"/>
    <s v="E5-CP-CE1 Valérie"/>
    <x v="0"/>
    <n v="0"/>
    <n v="0"/>
    <s v="sept."/>
    <n v="2017"/>
    <s v="oui"/>
    <x v="206"/>
    <s v="CP"/>
    <s v="Standard"/>
    <n v="0"/>
    <x v="15"/>
    <x v="55"/>
  </r>
  <r>
    <x v="4"/>
    <x v="6"/>
    <s v="TAP"/>
    <s v="JELASSI"/>
    <s v="Sasha"/>
    <d v="2011-12-03T00:00:00"/>
    <s v="E6-CP Géraldine"/>
    <x v="0"/>
    <n v="0"/>
    <n v="0"/>
    <s v="sept."/>
    <n v="2017"/>
    <s v="oui"/>
    <x v="130"/>
    <s v="CP"/>
    <s v="Standard"/>
    <n v="0"/>
    <x v="15"/>
    <x v="55"/>
  </r>
  <r>
    <x v="4"/>
    <x v="6"/>
    <s v="TAP"/>
    <s v="LE BOURGEOIS"/>
    <s v="Oyan"/>
    <d v="2011-01-24T00:00:00"/>
    <s v="E6-CP Géraldine"/>
    <x v="0"/>
    <n v="0"/>
    <n v="0"/>
    <s v="sept."/>
    <n v="2017"/>
    <s v="oui"/>
    <x v="132"/>
    <s v="CP"/>
    <s v="Standard"/>
    <n v="0"/>
    <x v="15"/>
    <x v="55"/>
  </r>
  <r>
    <x v="4"/>
    <x v="6"/>
    <s v="TAP"/>
    <s v="LE REVEREND"/>
    <s v="Grégoire"/>
    <d v="2009-08-20T00:00:00"/>
    <s v="E1-CE1-CE2 Isabella"/>
    <x v="0"/>
    <n v="0"/>
    <n v="0"/>
    <s v="sept."/>
    <n v="2017"/>
    <s v="non"/>
    <x v="133"/>
    <s v="CE2"/>
    <s v="Standard"/>
    <n v="0"/>
    <x v="15"/>
    <x v="55"/>
  </r>
  <r>
    <x v="4"/>
    <x v="6"/>
    <s v="TAP"/>
    <s v="LE REVEREND"/>
    <s v="Hector"/>
    <d v="2011-09-14T00:00:00"/>
    <s v="E6-CP Géraldine"/>
    <x v="0"/>
    <n v="0"/>
    <n v="0"/>
    <s v="sept."/>
    <n v="2017"/>
    <s v="oui"/>
    <x v="134"/>
    <s v="CP"/>
    <s v="Standard"/>
    <n v="0"/>
    <x v="15"/>
    <x v="55"/>
  </r>
  <r>
    <x v="4"/>
    <x v="6"/>
    <s v="TAP"/>
    <s v="LEFRANCOIS"/>
    <s v="Soren"/>
    <d v="2009-07-20T00:00:00"/>
    <s v="E4-CE2-CM1 Pascal"/>
    <x v="0"/>
    <n v="0"/>
    <n v="0"/>
    <s v="sept."/>
    <n v="2017"/>
    <s v="non"/>
    <x v="135"/>
    <s v="CE2"/>
    <s v="Standard"/>
    <n v="0"/>
    <x v="15"/>
    <x v="55"/>
  </r>
  <r>
    <x v="4"/>
    <x v="6"/>
    <s v="TAP"/>
    <s v="LEONARDUZZI"/>
    <s v="Lina"/>
    <d v="2008-11-08T00:00:00"/>
    <s v="E3-CM1 Céline"/>
    <x v="0"/>
    <n v="0"/>
    <n v="0"/>
    <s v="sept."/>
    <n v="2017"/>
    <s v="non"/>
    <x v="136"/>
    <s v="CM1"/>
    <s v="Standard"/>
    <n v="0"/>
    <x v="15"/>
    <x v="55"/>
  </r>
  <r>
    <x v="4"/>
    <x v="6"/>
    <s v="TAP"/>
    <s v="LIAUDET"/>
    <s v="Chloé"/>
    <d v="2012-06-16T00:00:00"/>
    <s v="M4-Michèle Lamourette"/>
    <x v="0"/>
    <n v="0"/>
    <n v="0"/>
    <s v="sept."/>
    <n v="2017"/>
    <s v="oui"/>
    <x v="137"/>
    <s v="GS"/>
    <s v="Standard"/>
    <n v="0"/>
    <x v="15"/>
    <x v="55"/>
  </r>
  <r>
    <x v="4"/>
    <x v="6"/>
    <s v="TAP"/>
    <s v="LIAUDET"/>
    <s v="Elisa"/>
    <d v="2008-03-27T00:00:00"/>
    <s v="E3-CM1 Céline"/>
    <x v="0"/>
    <n v="0"/>
    <n v="0"/>
    <s v="sept."/>
    <n v="2017"/>
    <s v="non"/>
    <x v="138"/>
    <s v="CM1"/>
    <s v="Standard"/>
    <n v="0"/>
    <x v="15"/>
    <x v="55"/>
  </r>
  <r>
    <x v="4"/>
    <x v="6"/>
    <s v="TAP"/>
    <s v="MALAURIE"/>
    <s v="Antonin"/>
    <d v="2012-01-10T00:00:00"/>
    <s v="E6-CP Géraldine"/>
    <x v="0"/>
    <n v="0"/>
    <n v="0"/>
    <s v="sept."/>
    <n v="2017"/>
    <s v="oui"/>
    <x v="139"/>
    <s v="CP"/>
    <s v="Standard"/>
    <n v="0"/>
    <x v="15"/>
    <x v="55"/>
  </r>
  <r>
    <x v="4"/>
    <x v="6"/>
    <s v="TAP"/>
    <s v="MALPERTUIS"/>
    <s v="Maëva"/>
    <d v="2007-11-28T00:00:00"/>
    <s v="E2-CM2 Béatrice"/>
    <x v="0"/>
    <n v="0"/>
    <n v="0"/>
    <s v="sept."/>
    <n v="2017"/>
    <s v="non"/>
    <x v="209"/>
    <s v="CM2"/>
    <s v="Standard"/>
    <n v="0"/>
    <x v="15"/>
    <x v="55"/>
  </r>
  <r>
    <x v="4"/>
    <x v="6"/>
    <s v="TAP"/>
    <s v="MATHIEU"/>
    <s v="Annabelle"/>
    <d v="2008-06-10T00:00:00"/>
    <s v="E4-CE2-CM1 Pascal"/>
    <x v="1"/>
    <n v="0"/>
    <n v="0"/>
    <s v="sept."/>
    <n v="2017"/>
    <s v="non"/>
    <x v="226"/>
    <s v="CM1"/>
    <s v="Standard"/>
    <n v="0"/>
    <x v="15"/>
    <x v="55"/>
  </r>
  <r>
    <x v="4"/>
    <x v="6"/>
    <s v="TAP"/>
    <s v="MATHIEU"/>
    <s v="Félicien"/>
    <d v="2012-09-21T00:00:00"/>
    <s v="M1-Véronique Vuargnoz"/>
    <x v="1"/>
    <n v="0"/>
    <n v="0"/>
    <s v="sept."/>
    <n v="2017"/>
    <s v="oui"/>
    <x v="227"/>
    <s v="GS"/>
    <s v="Standard"/>
    <n v="0"/>
    <x v="15"/>
    <x v="55"/>
  </r>
  <r>
    <x v="4"/>
    <x v="6"/>
    <s v="TAP"/>
    <s v="MONTES"/>
    <s v="Mattéo"/>
    <d v="2011-10-20T00:00:00"/>
    <s v="E5-CP-CE1 Valérie"/>
    <x v="0"/>
    <n v="0"/>
    <n v="0"/>
    <s v="sept."/>
    <n v="2017"/>
    <s v="oui"/>
    <x v="40"/>
    <s v="CP"/>
    <s v="Standard"/>
    <n v="0"/>
    <x v="15"/>
    <x v="55"/>
  </r>
  <r>
    <x v="4"/>
    <x v="6"/>
    <s v="TAP"/>
    <s v="MORIN"/>
    <s v="Anais"/>
    <d v="2010-02-15T00:00:00"/>
    <s v="E1-CE1-CE2 Isabella"/>
    <x v="0"/>
    <n v="0"/>
    <n v="0"/>
    <s v="sept."/>
    <n v="2017"/>
    <s v="non"/>
    <x v="141"/>
    <s v="CE1"/>
    <s v="Standard"/>
    <n v="0"/>
    <x v="15"/>
    <x v="55"/>
  </r>
  <r>
    <x v="4"/>
    <x v="6"/>
    <s v="TAP"/>
    <s v="MORITZ"/>
    <s v="Marie"/>
    <d v="2012-05-03T00:00:00"/>
    <s v="M1-Véronique Vuargnoz"/>
    <x v="0"/>
    <n v="0"/>
    <n v="0"/>
    <s v="sept."/>
    <n v="2017"/>
    <s v="oui"/>
    <x v="228"/>
    <s v="GS"/>
    <s v="Standard"/>
    <n v="0"/>
    <x v="15"/>
    <x v="55"/>
  </r>
  <r>
    <x v="4"/>
    <x v="6"/>
    <s v="TAP"/>
    <s v="MUFF"/>
    <s v="Elise"/>
    <d v="2012-01-20T00:00:00"/>
    <s v="M4-Michèle Lamourette"/>
    <x v="0"/>
    <n v="0"/>
    <n v="0"/>
    <s v="sept."/>
    <n v="2017"/>
    <s v="oui"/>
    <x v="142"/>
    <s v="GS"/>
    <s v="Standard"/>
    <n v="0"/>
    <x v="15"/>
    <x v="55"/>
  </r>
  <r>
    <x v="4"/>
    <x v="6"/>
    <s v="TAP"/>
    <s v="MUNSCH"/>
    <s v="Charlotte"/>
    <d v="2011-04-24T00:00:00"/>
    <s v="E5-CP-CE1 Valérie"/>
    <x v="0"/>
    <n v="0"/>
    <n v="0"/>
    <s v="sept."/>
    <n v="2017"/>
    <s v="oui"/>
    <x v="41"/>
    <s v="CP"/>
    <s v="Standard"/>
    <n v="0"/>
    <x v="15"/>
    <x v="55"/>
  </r>
  <r>
    <x v="4"/>
    <x v="6"/>
    <s v="TAP"/>
    <s v="OLIVERA"/>
    <s v="Hugo"/>
    <d v="2012-12-15T00:00:00"/>
    <s v="M4-Michèle Lamourette"/>
    <x v="0"/>
    <n v="0"/>
    <n v="0"/>
    <s v="sept."/>
    <n v="2017"/>
    <s v="oui"/>
    <x v="143"/>
    <s v="GS"/>
    <s v="Standard"/>
    <n v="0"/>
    <x v="15"/>
    <x v="55"/>
  </r>
  <r>
    <x v="4"/>
    <x v="6"/>
    <s v="TAP"/>
    <s v="PASTRELLO"/>
    <s v="Enzo"/>
    <d v="2011-07-27T00:00:00"/>
    <s v="E6-CP Géraldine"/>
    <x v="0"/>
    <n v="0"/>
    <n v="0"/>
    <s v="sept."/>
    <n v="2017"/>
    <s v="oui"/>
    <x v="144"/>
    <s v="CP"/>
    <s v="Standard"/>
    <n v="0"/>
    <x v="15"/>
    <x v="55"/>
  </r>
  <r>
    <x v="4"/>
    <x v="6"/>
    <s v="TAP"/>
    <s v="PASTRELLO"/>
    <s v="Téo"/>
    <d v="2007-01-21T00:00:00"/>
    <s v="E2-CM2 Béatrice"/>
    <x v="0"/>
    <n v="0"/>
    <n v="0"/>
    <s v="sept."/>
    <n v="2017"/>
    <s v="non"/>
    <x v="145"/>
    <s v="CM2"/>
    <s v="Standard"/>
    <n v="0"/>
    <x v="15"/>
    <x v="55"/>
  </r>
  <r>
    <x v="4"/>
    <x v="6"/>
    <s v="TAP"/>
    <s v="PERCONTI"/>
    <s v="Lou"/>
    <d v="2007-05-10T00:00:00"/>
    <s v="E2-CM2 Béatrice"/>
    <x v="0"/>
    <n v="0"/>
    <n v="0"/>
    <s v="sept."/>
    <n v="2017"/>
    <s v="non"/>
    <x v="211"/>
    <s v="CM2"/>
    <s v="Standard"/>
    <n v="0"/>
    <x v="15"/>
    <x v="55"/>
  </r>
  <r>
    <x v="4"/>
    <x v="6"/>
    <s v="TAP"/>
    <s v="PERCONTI"/>
    <s v="Rosie"/>
    <d v="2011-08-21T00:00:00"/>
    <s v="E6-CP Géraldine"/>
    <x v="0"/>
    <n v="0"/>
    <n v="0"/>
    <s v="sept."/>
    <n v="2017"/>
    <s v="oui"/>
    <x v="212"/>
    <s v="CP"/>
    <s v="Standard"/>
    <n v="0"/>
    <x v="15"/>
    <x v="55"/>
  </r>
  <r>
    <x v="4"/>
    <x v="6"/>
    <s v="TAP"/>
    <s v="PETROCELLI"/>
    <s v="Loann"/>
    <d v="2012-03-14T00:00:00"/>
    <s v="M1-Véronique Vuargnoz"/>
    <x v="0"/>
    <n v="0"/>
    <n v="0"/>
    <s v="sept."/>
    <n v="2017"/>
    <s v="oui"/>
    <x v="148"/>
    <s v="GS"/>
    <s v="Standard"/>
    <n v="0"/>
    <x v="15"/>
    <x v="55"/>
  </r>
  <r>
    <x v="4"/>
    <x v="6"/>
    <s v="TAP"/>
    <s v="PORTO"/>
    <s v="Eloïse"/>
    <d v="2013-07-27T00:00:00"/>
    <s v="M3-Raphaële Ikoubel"/>
    <x v="0"/>
    <n v="0"/>
    <n v="0"/>
    <s v="sept."/>
    <n v="2017"/>
    <s v="oui"/>
    <x v="149"/>
    <s v="MS"/>
    <s v="Standard"/>
    <n v="0"/>
    <x v="15"/>
    <x v="55"/>
  </r>
  <r>
    <x v="4"/>
    <x v="6"/>
    <s v="TAP"/>
    <s v="PORTO"/>
    <s v="Maëlys"/>
    <d v="2010-02-28T00:00:00"/>
    <s v="E5-CP-CE1 Valérie"/>
    <x v="0"/>
    <n v="0"/>
    <n v="0"/>
    <s v="sept."/>
    <n v="2017"/>
    <s v="non"/>
    <x v="150"/>
    <s v="CE1"/>
    <s v="Standard"/>
    <n v="0"/>
    <x v="15"/>
    <x v="55"/>
  </r>
  <r>
    <x v="4"/>
    <x v="6"/>
    <s v="TAP"/>
    <s v="POULET"/>
    <s v="Jean"/>
    <d v="2010-06-05T00:00:00"/>
    <s v="E1-CE1-CE2 Isabella"/>
    <x v="0"/>
    <n v="0"/>
    <n v="0"/>
    <s v="sept."/>
    <n v="2017"/>
    <s v="non"/>
    <x v="213"/>
    <s v="CE1"/>
    <s v="Standard"/>
    <n v="0"/>
    <x v="15"/>
    <x v="55"/>
  </r>
  <r>
    <x v="4"/>
    <x v="6"/>
    <s v="TAP"/>
    <s v="POULET"/>
    <s v="Maël"/>
    <d v="2011-10-12T00:00:00"/>
    <s v="E6-CP Géraldine"/>
    <x v="0"/>
    <n v="0"/>
    <n v="0"/>
    <s v="sept."/>
    <n v="2017"/>
    <s v="oui"/>
    <x v="214"/>
    <s v="CP"/>
    <s v="Standard"/>
    <n v="0"/>
    <x v="15"/>
    <x v="55"/>
  </r>
  <r>
    <x v="4"/>
    <x v="6"/>
    <s v="TAP"/>
    <s v="QUIQUEREZ"/>
    <s v="Lise"/>
    <d v="2011-03-10T00:00:00"/>
    <s v="E5-CP-CE1 Valérie"/>
    <x v="0"/>
    <n v="0"/>
    <n v="0"/>
    <s v="sept."/>
    <n v="2017"/>
    <s v="oui"/>
    <x v="151"/>
    <s v="CP"/>
    <s v="Standard"/>
    <n v="0"/>
    <x v="15"/>
    <x v="55"/>
  </r>
  <r>
    <x v="4"/>
    <x v="6"/>
    <s v="TAP"/>
    <s v="RAVAILLE"/>
    <s v="Basile"/>
    <d v="2008-10-15T00:00:00"/>
    <s v="E4-CE2-CM1 Pascal"/>
    <x v="0"/>
    <n v="0"/>
    <n v="0"/>
    <s v="sept."/>
    <n v="2017"/>
    <s v="non"/>
    <x v="231"/>
    <s v="CM1"/>
    <s v="Standard"/>
    <n v="0"/>
    <x v="15"/>
    <x v="55"/>
  </r>
  <r>
    <x v="4"/>
    <x v="6"/>
    <s v="TAP"/>
    <s v="RAVAILLE"/>
    <s v="Emma"/>
    <d v="2011-02-22T00:00:00"/>
    <s v="E6-CP Géraldine"/>
    <x v="0"/>
    <n v="0"/>
    <n v="0"/>
    <s v="sept."/>
    <n v="2017"/>
    <s v="oui"/>
    <x v="232"/>
    <s v="CP"/>
    <s v="Standard"/>
    <n v="0"/>
    <x v="15"/>
    <x v="55"/>
  </r>
  <r>
    <x v="4"/>
    <x v="6"/>
    <s v="TAP"/>
    <s v="RENARD"/>
    <s v="Agathe"/>
    <d v="2009-10-09T00:00:00"/>
    <s v="E4-CE2-CM1 Pascal"/>
    <x v="0"/>
    <n v="0"/>
    <n v="0"/>
    <s v="sept."/>
    <n v="2017"/>
    <s v="non"/>
    <x v="152"/>
    <s v="CE2"/>
    <s v="Standard"/>
    <n v="0"/>
    <x v="15"/>
    <x v="55"/>
  </r>
  <r>
    <x v="4"/>
    <x v="6"/>
    <s v="TAP"/>
    <s v="SADANI"/>
    <s v="Ayoub"/>
    <d v="2011-08-13T00:00:00"/>
    <s v="E5-CP-CE1 Valérie"/>
    <x v="0"/>
    <n v="0"/>
    <n v="0"/>
    <s v="sept."/>
    <n v="2017"/>
    <s v="oui"/>
    <x v="153"/>
    <s v="CP"/>
    <s v="Sans viande"/>
    <n v="0"/>
    <x v="15"/>
    <x v="55"/>
  </r>
  <r>
    <x v="4"/>
    <x v="6"/>
    <s v="TAP"/>
    <s v="SADANI"/>
    <s v="Haïssa"/>
    <d v="2007-08-02T00:00:00"/>
    <s v="E2-CM2 Béatrice"/>
    <x v="0"/>
    <n v="0"/>
    <n v="0"/>
    <s v="sept."/>
    <n v="2017"/>
    <s v="non"/>
    <x v="154"/>
    <s v="CM2"/>
    <s v="Sans viande"/>
    <n v="0"/>
    <x v="15"/>
    <x v="55"/>
  </r>
  <r>
    <x v="4"/>
    <x v="6"/>
    <s v="TAP"/>
    <s v="SMAJLI"/>
    <s v="Mélia"/>
    <d v="2012-05-24T00:00:00"/>
    <s v="M4-Michèle Lamourette"/>
    <x v="0"/>
    <n v="0"/>
    <n v="0"/>
    <s v="sept."/>
    <n v="2017"/>
    <s v="oui"/>
    <x v="156"/>
    <s v="GS"/>
    <s v="Standard"/>
    <n v="0"/>
    <x v="15"/>
    <x v="55"/>
  </r>
  <r>
    <x v="4"/>
    <x v="6"/>
    <s v="TAP"/>
    <s v="SONNIER"/>
    <s v="Lizéa"/>
    <d v="2010-10-07T00:00:00"/>
    <s v="E5-CP-CE1 Valérie"/>
    <x v="0"/>
    <n v="0"/>
    <n v="0"/>
    <s v="sept."/>
    <n v="2017"/>
    <s v="non"/>
    <x v="157"/>
    <s v="CE1"/>
    <s v="Standard"/>
    <n v="0"/>
    <x v="15"/>
    <x v="55"/>
  </r>
  <r>
    <x v="4"/>
    <x v="6"/>
    <s v="TAP"/>
    <s v="SONNIER"/>
    <s v="Loris"/>
    <d v="2007-10-02T00:00:00"/>
    <s v="E2-CM2 Béatrice"/>
    <x v="0"/>
    <n v="0"/>
    <n v="0"/>
    <s v="sept."/>
    <n v="2017"/>
    <s v="non"/>
    <x v="158"/>
    <s v="CM2"/>
    <s v="Standard"/>
    <n v="0"/>
    <x v="15"/>
    <x v="55"/>
  </r>
  <r>
    <x v="4"/>
    <x v="6"/>
    <s v="TAP"/>
    <s v="TAHA"/>
    <s v="Jade"/>
    <d v="2009-11-23T00:00:00"/>
    <s v="E1-CE1-CE2 Isabella"/>
    <x v="0"/>
    <n v="0"/>
    <n v="0"/>
    <s v="sept."/>
    <n v="2017"/>
    <s v="non"/>
    <x v="216"/>
    <s v="CE2"/>
    <s v="Standard"/>
    <n v="0"/>
    <x v="15"/>
    <x v="55"/>
  </r>
  <r>
    <x v="4"/>
    <x v="6"/>
    <s v="TAP"/>
    <s v="TEDETTI"/>
    <s v="Victor"/>
    <d v="2010-05-12T00:00:00"/>
    <s v="E5-CP-CE1 Valérie"/>
    <x v="0"/>
    <n v="0"/>
    <n v="0"/>
    <s v="sept."/>
    <n v="2017"/>
    <s v="non"/>
    <x v="159"/>
    <s v="CE1"/>
    <s v="Standard"/>
    <n v="0"/>
    <x v="15"/>
    <x v="55"/>
  </r>
  <r>
    <x v="4"/>
    <x v="6"/>
    <s v="TAP"/>
    <s v="TINANT"/>
    <s v="Lola"/>
    <d v="2012-04-30T00:00:00"/>
    <s v="M1-Véronique Vuargnoz"/>
    <x v="0"/>
    <n v="0"/>
    <n v="0"/>
    <s v="sept."/>
    <n v="2017"/>
    <s v="oui"/>
    <x v="160"/>
    <s v="GS"/>
    <s v="Standard"/>
    <n v="0"/>
    <x v="15"/>
    <x v="55"/>
  </r>
  <r>
    <x v="4"/>
    <x v="6"/>
    <s v="TAP"/>
    <s v="TINANT"/>
    <s v="Mathys"/>
    <d v="2008-06-13T00:00:00"/>
    <s v="E3-CM1 Céline"/>
    <x v="0"/>
    <n v="0"/>
    <n v="0"/>
    <s v="sept."/>
    <n v="2017"/>
    <s v="non"/>
    <x v="161"/>
    <s v="CM1"/>
    <s v="Standard"/>
    <n v="0"/>
    <x v="15"/>
    <x v="55"/>
  </r>
  <r>
    <x v="4"/>
    <x v="6"/>
    <s v="TAP"/>
    <s v="TISSERAND"/>
    <s v="Sacha"/>
    <d v="2010-06-15T00:00:00"/>
    <s v="E1-CE1-CE2 Isabella"/>
    <x v="0"/>
    <n v="0"/>
    <n v="0"/>
    <s v="sept."/>
    <n v="2017"/>
    <s v="non"/>
    <x v="162"/>
    <s v="CE1"/>
    <s v="Standard"/>
    <n v="0"/>
    <x v="15"/>
    <x v="55"/>
  </r>
  <r>
    <x v="4"/>
    <x v="6"/>
    <s v="TAP"/>
    <s v="TRICOLI"/>
    <s v="Clément"/>
    <d v="2010-07-26T00:00:00"/>
    <s v="E1-CE1-CE2 Isabella"/>
    <x v="0"/>
    <n v="0"/>
    <n v="0"/>
    <s v="sept."/>
    <n v="2017"/>
    <s v="non"/>
    <x v="164"/>
    <s v="CE1"/>
    <s v="Standard"/>
    <n v="0"/>
    <x v="15"/>
    <x v="55"/>
  </r>
  <r>
    <x v="4"/>
    <x v="6"/>
    <s v="TAP"/>
    <s v="URBINO"/>
    <s v="Enzo"/>
    <d v="2008-09-03T00:00:00"/>
    <s v="E3-CM1 Céline"/>
    <x v="0"/>
    <n v="0"/>
    <n v="0"/>
    <s v="sept."/>
    <n v="2017"/>
    <s v="non"/>
    <x v="217"/>
    <s v="CM1"/>
    <s v="Standard"/>
    <n v="0"/>
    <x v="15"/>
    <x v="55"/>
  </r>
  <r>
    <x v="4"/>
    <x v="6"/>
    <s v="TAP"/>
    <s v="VULLIET"/>
    <s v="Léna"/>
    <d v="2011-04-29T00:00:00"/>
    <s v="E6-CP Géraldine"/>
    <x v="0"/>
    <n v="0"/>
    <n v="0"/>
    <s v="sept."/>
    <n v="2017"/>
    <s v="oui"/>
    <x v="166"/>
    <s v="CP"/>
    <s v="Standard"/>
    <n v="0"/>
    <x v="15"/>
    <x v="55"/>
  </r>
  <r>
    <x v="4"/>
    <x v="6"/>
    <s v="TAP"/>
    <s v="VULLIET"/>
    <s v="Rosy"/>
    <d v="2013-03-02T00:00:00"/>
    <s v="M3-Raphaële Ikoubel"/>
    <x v="0"/>
    <n v="0"/>
    <n v="0"/>
    <s v="sept."/>
    <n v="2017"/>
    <s v="oui"/>
    <x v="167"/>
    <s v="MS"/>
    <s v="Standard"/>
    <n v="0"/>
    <x v="15"/>
    <x v="55"/>
  </r>
  <r>
    <x v="4"/>
    <x v="6"/>
    <s v="TAP"/>
    <s v="VULLIET"/>
    <s v="Tiphaine"/>
    <d v="2013-11-25T00:00:00"/>
    <s v="M2-Manon Chevigny"/>
    <x v="0"/>
    <n v="0"/>
    <n v="0"/>
    <s v="sept."/>
    <n v="2017"/>
    <s v="oui"/>
    <x v="168"/>
    <s v="MS"/>
    <s v="Standard"/>
    <n v="0"/>
    <x v="15"/>
    <x v="55"/>
  </r>
  <r>
    <x v="4"/>
    <x v="6"/>
    <s v="TAP"/>
    <s v="LEHMANN"/>
    <s v="Liv"/>
    <d v="2013-08-03T00:00:00"/>
    <s v="M2-Manon Chevigny"/>
    <x v="0"/>
    <n v="0"/>
    <n v="0"/>
    <s v="sept."/>
    <n v="2017"/>
    <s v="oui"/>
    <x v="65"/>
    <s v="MS"/>
    <s v="Standard"/>
    <n v="0"/>
    <x v="15"/>
    <x v="55"/>
  </r>
  <r>
    <x v="4"/>
    <x v="6"/>
    <s v="TAP"/>
    <s v="LEHMANN"/>
    <s v="Abel"/>
    <d v="2010-04-02T00:00:00"/>
    <s v="E1-CE1-CE2 Isabella"/>
    <x v="0"/>
    <n v="0"/>
    <n v="0"/>
    <s v="sept."/>
    <n v="2017"/>
    <s v="non"/>
    <x v="66"/>
    <s v="CE1"/>
    <s v="Standard"/>
    <n v="0"/>
    <x v="15"/>
    <x v="55"/>
  </r>
  <r>
    <x v="4"/>
    <x v="6"/>
    <s v="TAP"/>
    <s v="CORREDOR IZQUIERDO"/>
    <s v="Adriana"/>
    <d v="2014-08-18T00:00:00"/>
    <s v="M3-Raphaële Ikoubel"/>
    <x v="0"/>
    <n v="0"/>
    <n v="0"/>
    <s v="sept."/>
    <n v="2017"/>
    <s v="oui"/>
    <x v="67"/>
    <s v="PS"/>
    <s v="Standard"/>
    <n v="0"/>
    <x v="15"/>
    <x v="55"/>
  </r>
  <r>
    <x v="4"/>
    <x v="6"/>
    <s v="TAP"/>
    <s v="BAGLIN LEON"/>
    <s v="Léo"/>
    <d v="2014-02-01T00:00:00"/>
    <s v="M1-Véronique Vuargnoz"/>
    <x v="0"/>
    <n v="0"/>
    <n v="0"/>
    <s v="sept."/>
    <n v="2017"/>
    <s v="oui"/>
    <x v="170"/>
    <s v="PS"/>
    <s v="Standard"/>
    <n v="0"/>
    <x v="15"/>
    <x v="55"/>
  </r>
  <r>
    <x v="4"/>
    <x v="6"/>
    <s v="TAP"/>
    <s v="BAKAJIKA"/>
    <s v="Rayan Elikya"/>
    <d v="2017-12-15T00:00:00"/>
    <s v="M2-Manon Chevigny"/>
    <x v="0"/>
    <n v="0"/>
    <n v="0"/>
    <s v="sept."/>
    <n v="2017"/>
    <s v="oui"/>
    <x v="171"/>
    <s v="PS"/>
    <s v="Sans porc"/>
    <n v="0"/>
    <x v="15"/>
    <x v="55"/>
  </r>
  <r>
    <x v="4"/>
    <x v="6"/>
    <s v="TAP"/>
    <s v="GREAU"/>
    <s v="Gauthier"/>
    <d v="2013-08-01T00:00:00"/>
    <s v="M2-Manon Chevigny"/>
    <x v="0"/>
    <n v="0"/>
    <n v="0"/>
    <s v="sept."/>
    <n v="2017"/>
    <s v="oui"/>
    <x v="172"/>
    <s v="MS"/>
    <s v="Standard"/>
    <n v="0"/>
    <x v="15"/>
    <x v="55"/>
  </r>
  <r>
    <x v="4"/>
    <x v="6"/>
    <s v="TAP"/>
    <s v="LAZARETH"/>
    <s v="Hugo"/>
    <d v="2010-11-08T00:00:00"/>
    <s v="E1-CE1-CE2 Isabella"/>
    <x v="0"/>
    <n v="0"/>
    <n v="0"/>
    <s v="sept."/>
    <n v="2017"/>
    <s v="non"/>
    <x v="173"/>
    <s v="CE1"/>
    <s v="Standard"/>
    <n v="0"/>
    <x v="15"/>
    <x v="55"/>
  </r>
  <r>
    <x v="4"/>
    <x v="6"/>
    <s v="TAP"/>
    <s v="LAZARETH"/>
    <s v="Jules"/>
    <d v="2013-09-07T00:00:00"/>
    <s v="M3-Raphaële Ikoubel"/>
    <x v="0"/>
    <n v="0"/>
    <n v="0"/>
    <s v="sept."/>
    <n v="2017"/>
    <s v="oui"/>
    <x v="174"/>
    <s v="MS"/>
    <s v="Standard"/>
    <n v="0"/>
    <x v="15"/>
    <x v="55"/>
  </r>
  <r>
    <x v="4"/>
    <x v="6"/>
    <s v="TAP"/>
    <s v="MALLET"/>
    <s v="Ethan"/>
    <d v="2008-09-22T00:00:00"/>
    <s v="E3-CM1 Céline"/>
    <x v="0"/>
    <n v="0"/>
    <n v="0"/>
    <s v="sept."/>
    <n v="2017"/>
    <s v="non"/>
    <x v="175"/>
    <s v="CM1"/>
    <s v="Standard"/>
    <n v="0"/>
    <x v="15"/>
    <x v="55"/>
  </r>
  <r>
    <x v="4"/>
    <x v="6"/>
    <s v="TAP"/>
    <s v="MALLET"/>
    <s v="Chloé"/>
    <d v="2012-01-10T00:00:00"/>
    <s v="M1-Véronique Vuargnoz"/>
    <x v="0"/>
    <n v="0"/>
    <n v="0"/>
    <s v="sept."/>
    <n v="2017"/>
    <s v="oui"/>
    <x v="176"/>
    <s v="GS"/>
    <s v="Standard"/>
    <n v="0"/>
    <x v="15"/>
    <x v="55"/>
  </r>
  <r>
    <x v="4"/>
    <x v="6"/>
    <s v="TAP"/>
    <s v="MALLET"/>
    <s v="Léa"/>
    <d v="2010-03-28T00:00:00"/>
    <s v="E1-CE1-CE2 Isabella"/>
    <x v="0"/>
    <n v="0"/>
    <n v="0"/>
    <s v="sept."/>
    <n v="2017"/>
    <s v="non"/>
    <x v="177"/>
    <s v="CE1"/>
    <s v="Standard"/>
    <n v="0"/>
    <x v="15"/>
    <x v="55"/>
  </r>
  <r>
    <x v="4"/>
    <x v="6"/>
    <s v="TAP"/>
    <s v="PERROTEAU"/>
    <s v="Séléna"/>
    <d v="2012-02-12T00:00:00"/>
    <s v="M1-Véronique Vuargnoz"/>
    <x v="1"/>
    <n v="0"/>
    <n v="0"/>
    <s v="sept."/>
    <n v="2017"/>
    <s v="oui"/>
    <x v="178"/>
    <s v="GS"/>
    <s v="Standard"/>
    <n v="0"/>
    <x v="15"/>
    <x v="55"/>
  </r>
  <r>
    <x v="4"/>
    <x v="6"/>
    <s v="TAP"/>
    <s v="MACALOU"/>
    <s v="Ndeye Ngone"/>
    <d v="2014-11-18T00:00:00"/>
    <s v="M3-Raphaële Ikoubel"/>
    <x v="0"/>
    <n v="0"/>
    <n v="0"/>
    <s v="sept."/>
    <n v="2017"/>
    <s v="oui"/>
    <x v="180"/>
    <s v="PS"/>
    <s v="Sans porc"/>
    <n v="0"/>
    <x v="15"/>
    <x v="55"/>
  </r>
  <r>
    <x v="4"/>
    <x v="6"/>
    <s v="TAP"/>
    <s v="BOCHATON"/>
    <s v="Jean"/>
    <d v="2014-08-15T00:00:00"/>
    <s v="M4-Michèle Lamourette"/>
    <x v="0"/>
    <n v="0"/>
    <n v="0"/>
    <s v="sept."/>
    <n v="2017"/>
    <s v="oui"/>
    <x v="181"/>
    <s v="PS"/>
    <s v="Standard"/>
    <n v="0"/>
    <x v="15"/>
    <x v="55"/>
  </r>
  <r>
    <x v="4"/>
    <x v="6"/>
    <s v="TAP"/>
    <s v="BLANC"/>
    <s v="Dimitry"/>
    <d v="2014-01-03T00:00:00"/>
    <s v="M1-Véronique Vuargnoz"/>
    <x v="0"/>
    <n v="0"/>
    <n v="0"/>
    <s v="sept."/>
    <n v="2017"/>
    <s v="oui"/>
    <x v="182"/>
    <s v="PS"/>
    <s v="Standard"/>
    <n v="0"/>
    <x v="15"/>
    <x v="55"/>
  </r>
  <r>
    <x v="4"/>
    <x v="6"/>
    <s v="TAP"/>
    <s v="MUFF"/>
    <s v="Mathilde"/>
    <d v="2014-01-18T00:00:00"/>
    <s v="M2-Manon Chevigny"/>
    <x v="0"/>
    <n v="0"/>
    <n v="0"/>
    <s v="sept."/>
    <n v="2017"/>
    <s v="oui"/>
    <x v="183"/>
    <s v="PS"/>
    <s v="Standard"/>
    <n v="0"/>
    <x v="15"/>
    <x v="55"/>
  </r>
  <r>
    <x v="4"/>
    <x v="6"/>
    <s v="TAP"/>
    <s v="DESPRES"/>
    <s v="Nina"/>
    <d v="2011-04-21T00:00:00"/>
    <s v="E6-CP Géraldine"/>
    <x v="0"/>
    <n v="0"/>
    <n v="0"/>
    <s v="sept."/>
    <n v="2017"/>
    <s v="oui"/>
    <x v="185"/>
    <s v="CP"/>
    <s v="Standard"/>
    <n v="0"/>
    <x v="15"/>
    <x v="55"/>
  </r>
  <r>
    <x v="4"/>
    <x v="6"/>
    <s v="TAP"/>
    <s v="DESPRES"/>
    <s v="Oscar"/>
    <d v="2013-08-16T00:00:00"/>
    <s v="M3-Raphaële Ikoubel"/>
    <x v="0"/>
    <n v="0"/>
    <n v="0"/>
    <s v="sept."/>
    <n v="2017"/>
    <s v="oui"/>
    <x v="186"/>
    <s v="MS"/>
    <s v="Standard"/>
    <n v="0"/>
    <x v="15"/>
    <x v="55"/>
  </r>
  <r>
    <x v="4"/>
    <x v="6"/>
    <s v="TAP"/>
    <s v="DOZOUL"/>
    <s v="Nora"/>
    <d v="2014-09-19T00:00:00"/>
    <s v="M2-Manon Chevigny"/>
    <x v="0"/>
    <n v="0"/>
    <n v="0"/>
    <s v="sept."/>
    <n v="2017"/>
    <s v="oui"/>
    <x v="245"/>
    <s v="PS"/>
    <s v="Standard"/>
    <n v="0"/>
    <x v="15"/>
    <x v="55"/>
  </r>
  <r>
    <x v="4"/>
    <x v="6"/>
    <s v="TAP"/>
    <s v="DUDOIT"/>
    <s v="Antoine"/>
    <d v="2007-01-28T00:00:00"/>
    <s v="E2-CM2 Béatrice"/>
    <x v="0"/>
    <n v="0"/>
    <n v="0"/>
    <s v="sept."/>
    <n v="2017"/>
    <s v="non"/>
    <x v="187"/>
    <s v="CM2"/>
    <s v="Standard"/>
    <n v="0"/>
    <x v="15"/>
    <x v="55"/>
  </r>
  <r>
    <x v="4"/>
    <x v="6"/>
    <s v="TAP"/>
    <s v="EL MRADMI"/>
    <s v="Noham"/>
    <d v="2014-06-25T00:00:00"/>
    <s v="M1-Véronique Vuargnoz"/>
    <x v="0"/>
    <n v="0"/>
    <n v="0"/>
    <s v="sept."/>
    <n v="2017"/>
    <s v="oui"/>
    <x v="68"/>
    <s v="PS"/>
    <s v="Sans porc"/>
    <n v="0"/>
    <x v="15"/>
    <x v="55"/>
  </r>
  <r>
    <x v="4"/>
    <x v="6"/>
    <s v="TAP"/>
    <s v="DE CORDIER"/>
    <s v="Léa"/>
    <d v="2013-05-28T00:00:00"/>
    <s v="M3-Raphaële Ikoubel"/>
    <x v="0"/>
    <n v="0"/>
    <n v="0"/>
    <s v="sept."/>
    <n v="2017"/>
    <s v="oui"/>
    <x v="69"/>
    <s v="MS"/>
    <s v="Standard"/>
    <n v="0"/>
    <x v="15"/>
    <x v="55"/>
  </r>
  <r>
    <x v="4"/>
    <x v="6"/>
    <s v="TAP"/>
    <s v="DE CORDIER"/>
    <s v="Kylian"/>
    <d v="2009-08-14T00:00:00"/>
    <s v="E4-CE2-CM1 Pascal"/>
    <x v="0"/>
    <n v="0"/>
    <n v="0"/>
    <s v="sept."/>
    <n v="2017"/>
    <s v="non"/>
    <x v="70"/>
    <s v="CE2"/>
    <s v="Standard"/>
    <n v="0"/>
    <x v="15"/>
    <x v="55"/>
  </r>
  <r>
    <x v="4"/>
    <x v="6"/>
    <s v="TAP"/>
    <s v="VUILLET"/>
    <s v="Louise"/>
    <d v="2017-10-08T00:00:00"/>
    <s v="M1-Véronique Vuargnoz"/>
    <x v="0"/>
    <n v="0"/>
    <n v="0"/>
    <s v="sept."/>
    <n v="2017"/>
    <s v="oui"/>
    <x v="189"/>
    <s v="PS"/>
    <s v="Standard"/>
    <n v="0"/>
    <x v="15"/>
    <x v="55"/>
  </r>
  <r>
    <x v="4"/>
    <x v="6"/>
    <s v="TAP"/>
    <s v="LE REVEREND"/>
    <s v="Raphaël"/>
    <d v="2014-09-05T00:00:00"/>
    <s v="M2-Manon Chevigny"/>
    <x v="1"/>
    <n v="0"/>
    <n v="0"/>
    <s v="sept."/>
    <n v="2017"/>
    <s v="oui"/>
    <x v="190"/>
    <s v="PS"/>
    <s v="Standard"/>
    <n v="0"/>
    <x v="15"/>
    <x v="55"/>
  </r>
  <r>
    <x v="4"/>
    <x v="6"/>
    <s v="TAP"/>
    <s v="MIRANDA KIEFFER"/>
    <s v="Enzo"/>
    <d v="2014-07-04T00:00:00"/>
    <s v="M4-Michèle Lamourette"/>
    <x v="0"/>
    <n v="0"/>
    <n v="0"/>
    <s v="sept."/>
    <n v="2017"/>
    <s v="oui"/>
    <x v="191"/>
    <s v="PS"/>
    <s v="Standard"/>
    <n v="0"/>
    <x v="15"/>
    <x v="55"/>
  </r>
  <r>
    <x v="4"/>
    <x v="6"/>
    <s v="TAP"/>
    <s v="TEDETTI"/>
    <s v="Charly"/>
    <d v="2014-09-20T00:00:00"/>
    <s v="M4-Michèle Lamourette"/>
    <x v="1"/>
    <n v="0"/>
    <n v="0"/>
    <s v="sept."/>
    <n v="2017"/>
    <s v="oui"/>
    <x v="192"/>
    <s v="PS"/>
    <s v="Standard"/>
    <n v="0"/>
    <x v="15"/>
    <x v="55"/>
  </r>
  <r>
    <x v="4"/>
    <x v="6"/>
    <s v="TAP"/>
    <s v="MELIANI"/>
    <s v="Rayan Ayoub"/>
    <d v="2008-03-21T00:00:00"/>
    <s v="E3-CM1 Céline"/>
    <x v="0"/>
    <n v="0"/>
    <n v="0"/>
    <s v="sept."/>
    <n v="2017"/>
    <s v="non"/>
    <x v="195"/>
    <s v="CM1"/>
    <s v="Sans viande"/>
    <n v="0"/>
    <x v="15"/>
    <x v="55"/>
  </r>
  <r>
    <x v="4"/>
    <x v="4"/>
    <s v="CANTINE"/>
    <s v="AZOUGARH"/>
    <s v="Younes"/>
    <d v="2008-03-21T00:00:00"/>
    <s v="E2-CM2 Béatrice"/>
    <x v="1"/>
    <n v="0"/>
    <n v="0"/>
    <s v="sept."/>
    <n v="2017"/>
    <s v="non"/>
    <x v="246"/>
    <s v="CM2"/>
    <s v="Sans porc"/>
    <n v="0"/>
    <x v="15"/>
    <x v="55"/>
  </r>
  <r>
    <x v="4"/>
    <x v="4"/>
    <s v="CANTINE"/>
    <s v="BEAUGHEON"/>
    <s v="Esteban"/>
    <d v="2008-03-21T00:00:00"/>
    <s v="E5-CP-CE1 Valérie"/>
    <x v="1"/>
    <n v="0"/>
    <n v="0"/>
    <s v="sept."/>
    <n v="2017"/>
    <s v="non"/>
    <x v="247"/>
    <s v="CP"/>
    <s v="Standard"/>
    <n v="0"/>
    <x v="15"/>
    <x v="55"/>
  </r>
  <r>
    <x v="4"/>
    <x v="4"/>
    <s v="CANTINE"/>
    <s v="BES"/>
    <s v="Luana"/>
    <d v="2008-03-21T00:00:00"/>
    <s v="E6-CP Géraldine"/>
    <x v="1"/>
    <n v="0"/>
    <n v="0"/>
    <s v="sept."/>
    <n v="2017"/>
    <s v="non"/>
    <x v="248"/>
    <s v="CP"/>
    <s v="Standard"/>
    <n v="0"/>
    <x v="15"/>
    <x v="55"/>
  </r>
  <r>
    <x v="4"/>
    <x v="4"/>
    <s v="CANTINE"/>
    <s v="BOUZIN"/>
    <s v="Shanis"/>
    <d v="2008-03-21T00:00:00"/>
    <s v="E4-CE2-CM1 Pascal"/>
    <x v="1"/>
    <n v="0"/>
    <n v="0"/>
    <s v="sept."/>
    <n v="2017"/>
    <s v="non"/>
    <x v="249"/>
    <s v="CE2"/>
    <s v="Standard"/>
    <n v="0"/>
    <x v="15"/>
    <x v="55"/>
  </r>
  <r>
    <x v="4"/>
    <x v="4"/>
    <s v="CANTINE"/>
    <s v="BRUGGER"/>
    <s v="Mia"/>
    <d v="2008-03-21T00:00:00"/>
    <s v="M3-Raphaële Ikoubel"/>
    <x v="1"/>
    <n v="0"/>
    <n v="0"/>
    <s v="sept."/>
    <n v="2017"/>
    <s v="non"/>
    <x v="250"/>
    <s v="PS"/>
    <s v="Standard"/>
    <n v="0"/>
    <x v="15"/>
    <x v="55"/>
  </r>
  <r>
    <x v="4"/>
    <x v="4"/>
    <s v="CANTINE"/>
    <s v="BUTTAY"/>
    <s v="Taïs"/>
    <d v="2008-03-21T00:00:00"/>
    <s v="M2-Manon Chevigny"/>
    <x v="1"/>
    <n v="0"/>
    <n v="0"/>
    <s v="sept."/>
    <n v="2017"/>
    <s v="non"/>
    <x v="251"/>
    <s v="MS"/>
    <s v="Standard"/>
    <n v="0"/>
    <x v="15"/>
    <x v="55"/>
  </r>
  <r>
    <x v="4"/>
    <x v="4"/>
    <s v="CANTINE"/>
    <s v="BUTTAY"/>
    <s v="Tinaël"/>
    <d v="2008-03-21T00:00:00"/>
    <s v="E6-CP Géraldine"/>
    <x v="1"/>
    <n v="0"/>
    <n v="0"/>
    <s v="sept."/>
    <n v="2017"/>
    <s v="non"/>
    <x v="252"/>
    <s v="CP"/>
    <s v="Standard"/>
    <n v="0"/>
    <x v="15"/>
    <x v="55"/>
  </r>
  <r>
    <x v="4"/>
    <x v="4"/>
    <s v="CANTINE"/>
    <s v="CARRÉ"/>
    <s v="Hugo"/>
    <d v="2008-03-21T00:00:00"/>
    <s v="E2-CM2 Béatrice"/>
    <x v="1"/>
    <n v="0"/>
    <n v="0"/>
    <s v="sept."/>
    <n v="2017"/>
    <s v="non"/>
    <x v="253"/>
    <s v="CM2"/>
    <s v="Standard"/>
    <n v="0"/>
    <x v="15"/>
    <x v="55"/>
  </r>
  <r>
    <x v="4"/>
    <x v="4"/>
    <s v="CANTINE"/>
    <s v="CARRÉ"/>
    <s v="Loïs"/>
    <d v="2008-03-21T00:00:00"/>
    <s v="M4-Michèle Lamourette"/>
    <x v="1"/>
    <n v="0"/>
    <n v="0"/>
    <s v="sept."/>
    <n v="2017"/>
    <s v="non"/>
    <x v="254"/>
    <s v="GS"/>
    <s v="Standard"/>
    <n v="0"/>
    <x v="15"/>
    <x v="55"/>
  </r>
  <r>
    <x v="4"/>
    <x v="4"/>
    <s v="CANTINE"/>
    <s v="CLERGET"/>
    <s v="Elia"/>
    <d v="2008-03-21T00:00:00"/>
    <s v="M1-Véronique Vuargnoz"/>
    <x v="1"/>
    <n v="0"/>
    <n v="0"/>
    <s v="sept."/>
    <n v="2017"/>
    <s v="non"/>
    <x v="255"/>
    <s v="GS"/>
    <s v="Standard"/>
    <n v="0"/>
    <x v="15"/>
    <x v="55"/>
  </r>
  <r>
    <x v="4"/>
    <x v="4"/>
    <s v="CANTINE"/>
    <s v="COGNOT"/>
    <s v="Diego"/>
    <d v="2008-03-21T00:00:00"/>
    <s v="M1-Véronique Vuargnoz"/>
    <x v="1"/>
    <n v="0"/>
    <n v="0"/>
    <s v="sept."/>
    <n v="2017"/>
    <s v="non"/>
    <x v="256"/>
    <s v="PS"/>
    <s v="Standard"/>
    <n v="0"/>
    <x v="15"/>
    <x v="55"/>
  </r>
  <r>
    <x v="4"/>
    <x v="4"/>
    <s v="CANTINE"/>
    <s v="DELATRECHE"/>
    <s v="Miley"/>
    <d v="2008-03-21T00:00:00"/>
    <s v="E4-CE2-CM1 Pascal"/>
    <x v="1"/>
    <n v="0"/>
    <n v="0"/>
    <s v="sept."/>
    <n v="2017"/>
    <s v="non"/>
    <x v="257"/>
    <s v="CE2"/>
    <s v="Standard"/>
    <n v="0"/>
    <x v="15"/>
    <x v="55"/>
  </r>
  <r>
    <x v="4"/>
    <x v="4"/>
    <s v="CANTINE"/>
    <s v="DELATRECHE"/>
    <s v="Roxy"/>
    <d v="2008-03-21T00:00:00"/>
    <s v="E2-CM2 Béatrice"/>
    <x v="1"/>
    <n v="0"/>
    <n v="0"/>
    <s v="sept."/>
    <n v="2017"/>
    <s v="non"/>
    <x v="258"/>
    <s v="CM2"/>
    <s v="Standard"/>
    <n v="0"/>
    <x v="15"/>
    <x v="55"/>
  </r>
  <r>
    <x v="4"/>
    <x v="4"/>
    <s v="CANTINE"/>
    <s v="DUBOIS"/>
    <s v="Noa"/>
    <d v="2008-03-21T00:00:00"/>
    <s v="E4-CE2-CM1 Pascal"/>
    <x v="1"/>
    <n v="0"/>
    <n v="0"/>
    <s v="sept."/>
    <n v="2017"/>
    <s v="non"/>
    <x v="259"/>
    <s v="CM1"/>
    <s v="Standard"/>
    <n v="0"/>
    <x v="15"/>
    <x v="55"/>
  </r>
  <r>
    <x v="4"/>
    <x v="4"/>
    <s v="CANTINE"/>
    <s v="FAVRE"/>
    <s v="Léa"/>
    <d v="2008-03-21T00:00:00"/>
    <s v="E2-CM2 Béatrice"/>
    <x v="1"/>
    <n v="0"/>
    <n v="0"/>
    <s v="sept."/>
    <n v="2017"/>
    <s v="non"/>
    <x v="260"/>
    <s v="CM2"/>
    <s v="Standard"/>
    <n v="0"/>
    <x v="15"/>
    <x v="55"/>
  </r>
  <r>
    <x v="4"/>
    <x v="4"/>
    <s v="CANTINE"/>
    <s v="FORNARA COMBET"/>
    <s v="Nino"/>
    <d v="2008-03-21T00:00:00"/>
    <s v="M3-Raphaële Ikoubel"/>
    <x v="1"/>
    <n v="0"/>
    <n v="0"/>
    <s v="sept."/>
    <n v="2017"/>
    <s v="non"/>
    <x v="261"/>
    <s v="MS"/>
    <s v="Standard"/>
    <n v="0"/>
    <x v="15"/>
    <x v="55"/>
  </r>
  <r>
    <x v="4"/>
    <x v="4"/>
    <s v="CANTINE"/>
    <s v="FRANCESCHINI-SAINTON"/>
    <s v="Lola"/>
    <d v="2008-03-21T00:00:00"/>
    <s v="M4-Michèle Lamourette"/>
    <x v="1"/>
    <n v="0"/>
    <n v="0"/>
    <s v="sept."/>
    <n v="2017"/>
    <s v="non"/>
    <x v="262"/>
    <s v="PS"/>
    <s v="Standard"/>
    <n v="0"/>
    <x v="15"/>
    <x v="55"/>
  </r>
  <r>
    <x v="4"/>
    <x v="4"/>
    <s v="CANTINE"/>
    <s v="GLADYSHEVA"/>
    <s v="Alexandra"/>
    <d v="2008-03-21T00:00:00"/>
    <s v="M3-Raphaële Ikoubel"/>
    <x v="1"/>
    <n v="0"/>
    <n v="0"/>
    <s v="sept."/>
    <n v="2017"/>
    <s v="non"/>
    <x v="263"/>
    <s v="MS"/>
    <s v="Standard"/>
    <n v="0"/>
    <x v="15"/>
    <x v="55"/>
  </r>
  <r>
    <x v="4"/>
    <x v="4"/>
    <s v="CANTINE"/>
    <s v="GRANGETAS"/>
    <s v="Louna"/>
    <d v="2008-03-21T00:00:00"/>
    <s v="M3-Raphaële Ikoubel"/>
    <x v="1"/>
    <n v="0"/>
    <n v="0"/>
    <s v="sept."/>
    <n v="2017"/>
    <s v="non"/>
    <x v="264"/>
    <s v="MS"/>
    <s v="Standard"/>
    <n v="0"/>
    <x v="15"/>
    <x v="55"/>
  </r>
  <r>
    <x v="4"/>
    <x v="4"/>
    <s v="CANTINE"/>
    <s v="GRILLET-PAYSAN"/>
    <s v="Titouan"/>
    <d v="2008-03-21T00:00:00"/>
    <s v="E4-CE2-CM1 Pascal"/>
    <x v="1"/>
    <n v="0"/>
    <n v="0"/>
    <s v="sept."/>
    <n v="2017"/>
    <s v="non"/>
    <x v="265"/>
    <s v="CE2"/>
    <s v="Standard"/>
    <n v="0"/>
    <x v="15"/>
    <x v="55"/>
  </r>
  <r>
    <x v="4"/>
    <x v="4"/>
    <s v="CANTINE"/>
    <s v="GRIMAUX"/>
    <s v="Pierre"/>
    <d v="2008-03-21T00:00:00"/>
    <s v="M4-Michèle Lamourette"/>
    <x v="1"/>
    <n v="0"/>
    <n v="0"/>
    <s v="sept."/>
    <n v="2017"/>
    <s v="non"/>
    <x v="266"/>
    <s v="PS"/>
    <s v="Standard"/>
    <n v="0"/>
    <x v="15"/>
    <x v="55"/>
  </r>
  <r>
    <x v="4"/>
    <x v="4"/>
    <s v="CANTINE"/>
    <s v="GUYOT-SELVETTI"/>
    <s v="Lily"/>
    <d v="2008-03-21T00:00:00"/>
    <s v="E3-CM1 Céline"/>
    <x v="1"/>
    <n v="0"/>
    <n v="0"/>
    <s v="sept."/>
    <n v="2017"/>
    <s v="non"/>
    <x v="267"/>
    <s v="CM1"/>
    <s v="Standard"/>
    <n v="0"/>
    <x v="15"/>
    <x v="55"/>
  </r>
  <r>
    <x v="4"/>
    <x v="4"/>
    <s v="CANTINE"/>
    <s v="JACQUIER"/>
    <s v="Lucas"/>
    <d v="2008-03-21T00:00:00"/>
    <s v="M1-Véronique Vuargnoz"/>
    <x v="1"/>
    <n v="0"/>
    <n v="0"/>
    <s v="sept."/>
    <n v="2017"/>
    <s v="non"/>
    <x v="268"/>
    <s v="GS"/>
    <s v="Standard"/>
    <n v="0"/>
    <x v="15"/>
    <x v="55"/>
  </r>
  <r>
    <x v="4"/>
    <x v="4"/>
    <s v="CANTINE"/>
    <s v="JACQUIER"/>
    <s v="Manon"/>
    <d v="2008-03-21T00:00:00"/>
    <s v="E4-CE2-CM1 Pascal"/>
    <x v="1"/>
    <n v="0"/>
    <n v="0"/>
    <s v="sept."/>
    <n v="2017"/>
    <s v="non"/>
    <x v="269"/>
    <s v="CE2"/>
    <s v="Standard"/>
    <n v="0"/>
    <x v="15"/>
    <x v="55"/>
  </r>
  <r>
    <x v="4"/>
    <x v="4"/>
    <s v="CANTINE"/>
    <s v="JACQUIER"/>
    <s v="Yann"/>
    <d v="2008-03-21T00:00:00"/>
    <s v="M2-Manon Chevigny"/>
    <x v="1"/>
    <n v="0"/>
    <n v="0"/>
    <s v="sept."/>
    <n v="2017"/>
    <s v="non"/>
    <x v="270"/>
    <s v="MS"/>
    <s v="Standard"/>
    <n v="0"/>
    <x v="15"/>
    <x v="55"/>
  </r>
  <r>
    <x v="4"/>
    <x v="4"/>
    <s v="CANTINE"/>
    <s v="LACOURPAILLE"/>
    <s v="Faustine"/>
    <d v="2008-03-21T00:00:00"/>
    <s v="M2-Manon Chevigny"/>
    <x v="1"/>
    <n v="0"/>
    <n v="0"/>
    <s v="sept."/>
    <n v="2017"/>
    <s v="non"/>
    <x v="271"/>
    <s v="MS"/>
    <s v="Standard"/>
    <n v="0"/>
    <x v="15"/>
    <x v="55"/>
  </r>
  <r>
    <x v="4"/>
    <x v="4"/>
    <s v="CANTINE"/>
    <s v="LACROIX"/>
    <s v="Mélinda"/>
    <d v="2008-03-21T00:00:00"/>
    <s v="E3-CM1 Céline"/>
    <x v="1"/>
    <n v="0"/>
    <n v="0"/>
    <s v="sept."/>
    <n v="2017"/>
    <s v="non"/>
    <x v="272"/>
    <s v="CM1"/>
    <s v="Standard"/>
    <n v="0"/>
    <x v="15"/>
    <x v="55"/>
  </r>
  <r>
    <x v="4"/>
    <x v="4"/>
    <s v="CANTINE"/>
    <s v="LAGANDRE"/>
    <s v="Samy"/>
    <d v="2008-03-21T00:00:00"/>
    <s v="E6-CP Géraldine"/>
    <x v="1"/>
    <n v="0"/>
    <n v="0"/>
    <s v="sept."/>
    <n v="2017"/>
    <s v="non"/>
    <x v="273"/>
    <s v="CP"/>
    <s v="Standard"/>
    <n v="0"/>
    <x v="15"/>
    <x v="55"/>
  </r>
  <r>
    <x v="4"/>
    <x v="4"/>
    <s v="CANTINE"/>
    <s v="LAURAIN-BRUHAT"/>
    <s v="Enzo"/>
    <d v="2008-03-21T00:00:00"/>
    <s v="E1-CE1-CE2 Isabella"/>
    <x v="1"/>
    <n v="0"/>
    <n v="0"/>
    <s v="sept."/>
    <n v="2017"/>
    <s v="non"/>
    <x v="274"/>
    <s v="CE1"/>
    <s v="Standard"/>
    <n v="0"/>
    <x v="15"/>
    <x v="55"/>
  </r>
  <r>
    <x v="4"/>
    <x v="4"/>
    <s v="CANTINE"/>
    <s v="LECOUTRE"/>
    <s v="Luka"/>
    <d v="2008-03-21T00:00:00"/>
    <s v="M4-Michèle Lamourette"/>
    <x v="1"/>
    <n v="0"/>
    <n v="0"/>
    <s v="sept."/>
    <n v="2017"/>
    <s v="non"/>
    <x v="275"/>
    <s v="PS"/>
    <s v="Standard"/>
    <n v="0"/>
    <x v="15"/>
    <x v="55"/>
  </r>
  <r>
    <x v="4"/>
    <x v="4"/>
    <s v="CANTINE"/>
    <s v="MALPERTUIS"/>
    <s v="Axel"/>
    <d v="2008-03-21T00:00:00"/>
    <s v="M2-Manon Chevigny"/>
    <x v="1"/>
    <n v="0"/>
    <n v="0"/>
    <s v="sept."/>
    <n v="2017"/>
    <s v="non"/>
    <x v="276"/>
    <s v="PS"/>
    <s v="Standard"/>
    <n v="0"/>
    <x v="15"/>
    <x v="55"/>
  </r>
  <r>
    <x v="4"/>
    <x v="4"/>
    <s v="CANTINE"/>
    <s v="MICHEL"/>
    <s v="Nohlan"/>
    <d v="2008-03-21T00:00:00"/>
    <s v="E3-CM1 Céline"/>
    <x v="1"/>
    <n v="0"/>
    <n v="0"/>
    <s v="sept."/>
    <n v="2017"/>
    <s v="non"/>
    <x v="277"/>
    <s v="CM1"/>
    <s v="Standard"/>
    <n v="0"/>
    <x v="15"/>
    <x v="55"/>
  </r>
  <r>
    <x v="4"/>
    <x v="4"/>
    <s v="CANTINE"/>
    <s v="MORAND"/>
    <s v="Maëlann"/>
    <d v="2008-03-21T00:00:00"/>
    <s v="E1-CE1-CE2 Isabella"/>
    <x v="1"/>
    <n v="0"/>
    <n v="0"/>
    <s v="sept."/>
    <n v="2017"/>
    <s v="non"/>
    <x v="278"/>
    <s v="CE2"/>
    <s v="Standard"/>
    <n v="0"/>
    <x v="15"/>
    <x v="55"/>
  </r>
  <r>
    <x v="4"/>
    <x v="4"/>
    <s v="CANTINE"/>
    <s v="PACCOT-BATAILLARD"/>
    <s v="Justine"/>
    <d v="2008-03-21T00:00:00"/>
    <s v="E4-CE2-CM1 Pascal"/>
    <x v="1"/>
    <n v="0"/>
    <n v="0"/>
    <s v="sept."/>
    <n v="2017"/>
    <s v="non"/>
    <x v="279"/>
    <s v="CE2"/>
    <s v="Standard"/>
    <n v="0"/>
    <x v="15"/>
    <x v="55"/>
  </r>
  <r>
    <x v="4"/>
    <x v="4"/>
    <s v="CANTINE"/>
    <s v="PACCOT-BATAILLARD"/>
    <s v="Océane"/>
    <d v="2008-03-21T00:00:00"/>
    <s v="E2-CM2 Béatrice"/>
    <x v="1"/>
    <n v="0"/>
    <n v="0"/>
    <s v="sept."/>
    <n v="2017"/>
    <s v="non"/>
    <x v="280"/>
    <s v="CM2"/>
    <s v="Standard"/>
    <n v="0"/>
    <x v="15"/>
    <x v="55"/>
  </r>
  <r>
    <x v="4"/>
    <x v="4"/>
    <s v="CANTINE"/>
    <s v="PECRON"/>
    <s v="Loïc"/>
    <d v="2008-03-21T00:00:00"/>
    <s v="M4-Michèle Lamourette"/>
    <x v="1"/>
    <n v="0"/>
    <n v="0"/>
    <s v="sept."/>
    <n v="2017"/>
    <s v="non"/>
    <x v="281"/>
    <s v="GS"/>
    <s v="Standard"/>
    <n v="0"/>
    <x v="15"/>
    <x v="55"/>
  </r>
  <r>
    <x v="4"/>
    <x v="4"/>
    <s v="CANTINE"/>
    <s v="RIZZI"/>
    <s v="Jade"/>
    <d v="2008-03-21T00:00:00"/>
    <s v="M4-Michèle Lamourette"/>
    <x v="1"/>
    <n v="0"/>
    <n v="0"/>
    <s v="sept."/>
    <n v="2017"/>
    <s v="non"/>
    <x v="282"/>
    <s v="PS"/>
    <s v="Standard"/>
    <n v="0"/>
    <x v="15"/>
    <x v="55"/>
  </r>
  <r>
    <x v="4"/>
    <x v="4"/>
    <s v="CANTINE"/>
    <s v="ROSSET-PEREIRA"/>
    <s v="Maïwenn"/>
    <d v="2008-03-21T00:00:00"/>
    <s v="E3-CM1 Céline"/>
    <x v="1"/>
    <n v="0"/>
    <n v="0"/>
    <s v="sept."/>
    <n v="2017"/>
    <s v="non"/>
    <x v="283"/>
    <s v="CM1"/>
    <s v="Standard"/>
    <n v="0"/>
    <x v="15"/>
    <x v="55"/>
  </r>
  <r>
    <x v="4"/>
    <x v="4"/>
    <s v="CANTINE"/>
    <s v="SIROUET"/>
    <s v="Mérédith"/>
    <d v="2008-03-21T00:00:00"/>
    <s v="E2-CM2 Béatrice"/>
    <x v="1"/>
    <n v="0"/>
    <n v="0"/>
    <s v="sept."/>
    <n v="2017"/>
    <s v="non"/>
    <x v="284"/>
    <s v="CM2"/>
    <s v="Standard"/>
    <n v="0"/>
    <x v="15"/>
    <x v="55"/>
  </r>
  <r>
    <x v="5"/>
    <x v="7"/>
    <m/>
    <m/>
    <m/>
    <m/>
    <m/>
    <x v="2"/>
    <m/>
    <m/>
    <m/>
    <m/>
    <m/>
    <x v="285"/>
    <m/>
    <m/>
    <m/>
    <x v="16"/>
    <x v="5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47">
  <r>
    <x v="0"/>
    <x v="0"/>
    <s v="GENERALE"/>
    <s v="ABBIATECI"/>
    <s v="Alexandre"/>
    <d v="2012-09-14T00:00:00"/>
    <x v="0"/>
    <x v="0"/>
    <n v="0"/>
    <n v="0"/>
    <s v="sept."/>
    <n v="2017"/>
    <s v="oui"/>
    <x v="0"/>
    <x v="0"/>
    <x v="0"/>
    <n v="1"/>
    <s v="Services Techniques"/>
    <s v="T081-01"/>
    <x v="0"/>
  </r>
  <r>
    <x v="0"/>
    <x v="0"/>
    <s v="GENERALE"/>
    <s v="ABBIATECI"/>
    <s v="Mathieu"/>
    <d v="2010-02-25T00:00:00"/>
    <x v="1"/>
    <x v="0"/>
    <n v="0"/>
    <n v="0"/>
    <s v="sept."/>
    <n v="2017"/>
    <s v="non"/>
    <x v="1"/>
    <x v="1"/>
    <x v="0"/>
    <n v="1"/>
    <s v="Services Techniques"/>
    <s v="T081-01"/>
    <x v="0"/>
  </r>
  <r>
    <x v="0"/>
    <x v="0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082-13"/>
    <x v="1"/>
  </r>
  <r>
    <x v="0"/>
    <x v="0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082-13"/>
    <x v="1"/>
  </r>
  <r>
    <x v="0"/>
    <x v="0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081-07"/>
    <x v="0"/>
  </r>
  <r>
    <x v="0"/>
    <x v="0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081-07"/>
    <x v="0"/>
  </r>
  <r>
    <x v="0"/>
    <x v="0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082-11"/>
    <x v="1"/>
  </r>
  <r>
    <x v="0"/>
    <x v="0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081-01"/>
    <x v="0"/>
  </r>
  <r>
    <x v="0"/>
    <x v="0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082-13"/>
    <x v="1"/>
  </r>
  <r>
    <x v="0"/>
    <x v="0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082-13"/>
    <x v="1"/>
  </r>
  <r>
    <x v="0"/>
    <x v="0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081-05"/>
    <x v="0"/>
  </r>
  <r>
    <x v="0"/>
    <x v="0"/>
    <s v="GENERALE"/>
    <s v="BOUILLEZ"/>
    <s v="Elise"/>
    <d v="2009-07-12T00:00:00"/>
    <x v="4"/>
    <x v="0"/>
    <n v="0"/>
    <n v="0"/>
    <s v="sept."/>
    <n v="2017"/>
    <s v="non"/>
    <x v="11"/>
    <x v="3"/>
    <x v="0"/>
    <n v="15"/>
    <s v="Chemin de Gravannes (Mi Tiesa)"/>
    <s v="T082-17"/>
    <x v="1"/>
  </r>
  <r>
    <x v="0"/>
    <x v="0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081-03"/>
    <x v="0"/>
  </r>
  <r>
    <x v="0"/>
    <x v="0"/>
    <s v="GENERALE"/>
    <s v="CETTOUR MEUNIER"/>
    <s v="Emma"/>
    <d v="2010-10-19T00:00:00"/>
    <x v="1"/>
    <x v="1"/>
    <n v="0"/>
    <n v="0"/>
    <s v="sept."/>
    <n v="2017"/>
    <s v="non"/>
    <x v="13"/>
    <x v="1"/>
    <x v="0"/>
    <n v="15"/>
    <s v="Chemin de Gravannes (Mi Tiesa)"/>
    <s v="T082-17"/>
    <x v="1"/>
  </r>
  <r>
    <x v="0"/>
    <x v="0"/>
    <s v="GENERALE"/>
    <s v="CETTOUR MEUNIER"/>
    <s v="Margot"/>
    <d v="2013-01-16T00:00:00"/>
    <x v="7"/>
    <x v="1"/>
    <n v="0"/>
    <n v="0"/>
    <s v="sept."/>
    <n v="2017"/>
    <s v="oui"/>
    <x v="14"/>
    <x v="4"/>
    <x v="0"/>
    <n v="15"/>
    <s v="Chemin de Gravannes (Mi Tiesa)"/>
    <s v="T082-17"/>
    <x v="1"/>
  </r>
  <r>
    <x v="0"/>
    <x v="0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082-18"/>
    <x v="1"/>
  </r>
  <r>
    <x v="0"/>
    <x v="0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081-07"/>
    <x v="0"/>
  </r>
  <r>
    <x v="0"/>
    <x v="0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081-03"/>
    <x v="0"/>
  </r>
  <r>
    <x v="0"/>
    <x v="0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081-02"/>
    <x v="0"/>
  </r>
  <r>
    <x v="0"/>
    <x v="0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081-02"/>
    <x v="0"/>
  </r>
  <r>
    <x v="0"/>
    <x v="0"/>
    <s v="GENERALE"/>
    <s v="DEVIGNY"/>
    <s v="Lyséa"/>
    <d v="2008-03-15T00:00:00"/>
    <x v="6"/>
    <x v="1"/>
    <n v="0"/>
    <n v="0"/>
    <s v="sept."/>
    <n v="2017"/>
    <s v="non"/>
    <x v="20"/>
    <x v="5"/>
    <x v="0"/>
    <n v="1"/>
    <s v="Services Techniques"/>
    <s v="T081-01"/>
    <x v="0"/>
  </r>
  <r>
    <x v="0"/>
    <x v="0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081-01"/>
    <x v="0"/>
  </r>
  <r>
    <x v="0"/>
    <x v="0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081-01"/>
    <x v="0"/>
  </r>
  <r>
    <x v="0"/>
    <x v="0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081-03"/>
    <x v="0"/>
  </r>
  <r>
    <x v="0"/>
    <x v="0"/>
    <s v="GENERALE"/>
    <s v="DULARY"/>
    <s v="Noa"/>
    <d v="2010-03-27T00:00:00"/>
    <x v="1"/>
    <x v="0"/>
    <n v="0"/>
    <n v="0"/>
    <s v="sept."/>
    <n v="2017"/>
    <s v="non"/>
    <x v="24"/>
    <x v="1"/>
    <x v="0"/>
    <n v="6"/>
    <s v="Gallia"/>
    <s v="T081-07"/>
    <x v="0"/>
  </r>
  <r>
    <x v="0"/>
    <x v="0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081-07"/>
    <x v="0"/>
  </r>
  <r>
    <x v="0"/>
    <x v="0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082-16"/>
    <x v="1"/>
  </r>
  <r>
    <x v="0"/>
    <x v="0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081-01"/>
    <x v="0"/>
  </r>
  <r>
    <x v="0"/>
    <x v="0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081-01"/>
    <x v="0"/>
  </r>
  <r>
    <x v="0"/>
    <x v="0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081-06"/>
    <x v="0"/>
  </r>
  <r>
    <x v="0"/>
    <x v="0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082-14"/>
    <x v="1"/>
  </r>
  <r>
    <x v="0"/>
    <x v="0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081-05"/>
    <x v="0"/>
  </r>
  <r>
    <x v="0"/>
    <x v="0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081-03"/>
    <x v="0"/>
  </r>
  <r>
    <x v="0"/>
    <x v="0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081-01"/>
    <x v="0"/>
  </r>
  <r>
    <x v="0"/>
    <x v="0"/>
    <s v="GENERALE"/>
    <s v="LAMBRECHT"/>
    <s v="Jade"/>
    <d v="2008-12-01T00:00:00"/>
    <x v="6"/>
    <x v="0"/>
    <n v="0"/>
    <n v="0"/>
    <s v="sept."/>
    <n v="2017"/>
    <s v="non"/>
    <x v="34"/>
    <x v="5"/>
    <x v="0"/>
    <n v="11"/>
    <s v="Chemin des Moulins"/>
    <s v="T082-15"/>
    <x v="1"/>
  </r>
  <r>
    <x v="0"/>
    <x v="0"/>
    <s v="GENERALE"/>
    <s v="LAMBRECHT"/>
    <s v="Maxence"/>
    <d v="2011-10-24T00:00:00"/>
    <x v="8"/>
    <x v="0"/>
    <n v="0"/>
    <n v="0"/>
    <s v="sept."/>
    <n v="2017"/>
    <s v="oui"/>
    <x v="35"/>
    <x v="6"/>
    <x v="0"/>
    <n v="11"/>
    <s v="Chemin des Moulins"/>
    <s v="T082-15"/>
    <x v="1"/>
  </r>
  <r>
    <x v="0"/>
    <x v="0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081-07"/>
    <x v="0"/>
  </r>
  <r>
    <x v="0"/>
    <x v="0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082-16"/>
    <x v="1"/>
  </r>
  <r>
    <x v="0"/>
    <x v="0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081-04"/>
    <x v="0"/>
  </r>
  <r>
    <x v="0"/>
    <x v="0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081-04"/>
    <x v="0"/>
  </r>
  <r>
    <x v="0"/>
    <x v="0"/>
    <s v="GENERALE"/>
    <s v="MONTES"/>
    <s v="Mattéo"/>
    <d v="2011-10-20T00:00:00"/>
    <x v="8"/>
    <x v="0"/>
    <n v="0"/>
    <n v="0"/>
    <s v="sept."/>
    <n v="2017"/>
    <s v="oui"/>
    <x v="40"/>
    <x v="6"/>
    <x v="0"/>
    <n v="6"/>
    <s v="Gallia"/>
    <s v="T081-07"/>
    <x v="0"/>
  </r>
  <r>
    <x v="0"/>
    <x v="0"/>
    <s v="GENERALE"/>
    <s v="MUNSCH"/>
    <s v="Charlotte"/>
    <d v="2011-04-24T00:00:00"/>
    <x v="8"/>
    <x v="0"/>
    <n v="0"/>
    <n v="0"/>
    <s v="sept."/>
    <n v="2017"/>
    <s v="oui"/>
    <x v="41"/>
    <x v="6"/>
    <x v="0"/>
    <n v="6"/>
    <s v="Gallia"/>
    <s v="T081-07"/>
    <x v="0"/>
  </r>
  <r>
    <x v="0"/>
    <x v="0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081-05"/>
    <x v="0"/>
  </r>
  <r>
    <x v="0"/>
    <x v="0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082-17"/>
    <x v="1"/>
  </r>
  <r>
    <x v="0"/>
    <x v="0"/>
    <s v="GENERALE"/>
    <s v="ROUVIERE"/>
    <s v="Léa"/>
    <d v="2011-12-02T00:00:00"/>
    <x v="8"/>
    <x v="0"/>
    <n v="0"/>
    <n v="0"/>
    <s v="sept."/>
    <n v="2017"/>
    <s v="oui"/>
    <x v="44"/>
    <x v="6"/>
    <x v="0"/>
    <n v="6"/>
    <s v="Gallia"/>
    <s v="T081-07"/>
    <x v="0"/>
  </r>
  <r>
    <x v="0"/>
    <x v="0"/>
    <s v="GENERALE"/>
    <s v="ROUVIERE"/>
    <s v="Lilou"/>
    <d v="2009-10-09T00:00:00"/>
    <x v="4"/>
    <x v="0"/>
    <n v="0"/>
    <n v="0"/>
    <s v="sept."/>
    <n v="2017"/>
    <s v="non"/>
    <x v="45"/>
    <x v="3"/>
    <x v="0"/>
    <n v="6"/>
    <s v="Gallia"/>
    <s v="T081-07"/>
    <x v="0"/>
  </r>
  <r>
    <x v="0"/>
    <x v="0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082-13"/>
    <x v="1"/>
  </r>
  <r>
    <x v="0"/>
    <x v="0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082-13"/>
    <x v="1"/>
  </r>
  <r>
    <x v="0"/>
    <x v="0"/>
    <s v="GENERALE"/>
    <s v="STEPHAN"/>
    <s v="Lola"/>
    <d v="2013-02-22T00:00:00"/>
    <x v="5"/>
    <x v="0"/>
    <n v="0"/>
    <n v="0"/>
    <s v="sept."/>
    <n v="2017"/>
    <s v="oui"/>
    <x v="48"/>
    <x v="4"/>
    <x v="0"/>
    <n v="6"/>
    <s v="Gallia"/>
    <s v="T081-07"/>
    <x v="0"/>
  </r>
  <r>
    <x v="0"/>
    <x v="0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081-07"/>
    <x v="0"/>
  </r>
  <r>
    <x v="0"/>
    <x v="0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081-07"/>
    <x v="0"/>
  </r>
  <r>
    <x v="0"/>
    <x v="0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081-02"/>
    <x v="0"/>
  </r>
  <r>
    <x v="0"/>
    <x v="0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081-03"/>
    <x v="0"/>
  </r>
  <r>
    <x v="0"/>
    <x v="0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081-03"/>
    <x v="0"/>
  </r>
  <r>
    <x v="0"/>
    <x v="0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082-16"/>
    <x v="1"/>
  </r>
  <r>
    <x v="0"/>
    <x v="0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082-16"/>
    <x v="1"/>
  </r>
  <r>
    <x v="0"/>
    <x v="0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081-03"/>
    <x v="0"/>
  </r>
  <r>
    <x v="0"/>
    <x v="0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081-03"/>
    <x v="0"/>
  </r>
  <r>
    <x v="0"/>
    <x v="0"/>
    <s v="GENERALE"/>
    <s v="DESIR"/>
    <s v="Auguste"/>
    <d v="2014-02-25T00:00:00"/>
    <x v="3"/>
    <x v="1"/>
    <n v="0"/>
    <n v="0"/>
    <s v="sept."/>
    <n v="2017"/>
    <s v="oui"/>
    <x v="58"/>
    <x v="7"/>
    <x v="0"/>
    <n v="13"/>
    <s v="Parc de l'Abbaye - Containers"/>
    <s v="T081-02"/>
    <x v="0"/>
  </r>
  <r>
    <x v="0"/>
    <x v="0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081-07"/>
    <x v="0"/>
  </r>
  <r>
    <x v="0"/>
    <x v="0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082-16"/>
    <x v="1"/>
  </r>
  <r>
    <x v="0"/>
    <x v="0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082-13"/>
    <x v="1"/>
  </r>
  <r>
    <x v="0"/>
    <x v="0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081-07"/>
    <x v="0"/>
  </r>
  <r>
    <x v="0"/>
    <x v="0"/>
    <s v="GENERALE"/>
    <s v="RABU SOMERS"/>
    <s v="Antonin"/>
    <d v="2014-03-03T00:00:00"/>
    <x v="7"/>
    <x v="1"/>
    <n v="0"/>
    <n v="0"/>
    <s v="sept."/>
    <n v="2017"/>
    <s v="oui"/>
    <x v="63"/>
    <x v="7"/>
    <x v="0"/>
    <n v="6"/>
    <s v="Gallia"/>
    <s v="T081-07"/>
    <x v="0"/>
  </r>
  <r>
    <x v="0"/>
    <x v="0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081-07"/>
    <x v="0"/>
  </r>
  <r>
    <x v="0"/>
    <x v="0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082-10"/>
    <x v="1"/>
  </r>
  <r>
    <x v="0"/>
    <x v="0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082-10"/>
    <x v="1"/>
  </r>
  <r>
    <x v="0"/>
    <x v="0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082-16"/>
    <x v="1"/>
  </r>
  <r>
    <x v="0"/>
    <x v="0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081-01"/>
    <x v="0"/>
  </r>
  <r>
    <x v="0"/>
    <x v="0"/>
    <s v="GENERALE"/>
    <s v="DE CORDIER"/>
    <s v="Léa"/>
    <d v="2013-05-28T00:00:00"/>
    <x v="7"/>
    <x v="0"/>
    <n v="0"/>
    <n v="0"/>
    <s v="sept."/>
    <n v="2017"/>
    <s v="oui"/>
    <x v="69"/>
    <x v="4"/>
    <x v="0"/>
    <n v="2"/>
    <s v="Parc de l'Abbaye - Buisson"/>
    <s v="T081-03"/>
    <x v="0"/>
  </r>
  <r>
    <x v="0"/>
    <x v="0"/>
    <s v="GENERALE"/>
    <s v="DE CORDIER"/>
    <s v="Kylian"/>
    <d v="2009-08-14T00:00:00"/>
    <x v="4"/>
    <x v="0"/>
    <n v="0"/>
    <n v="0"/>
    <s v="sept."/>
    <n v="2017"/>
    <s v="non"/>
    <x v="70"/>
    <x v="3"/>
    <x v="0"/>
    <n v="2"/>
    <s v="Parc de l'Abbaye - Buisson"/>
    <s v="T081-03"/>
    <x v="0"/>
  </r>
  <r>
    <x v="0"/>
    <x v="0"/>
    <s v="GENERALE"/>
    <s v="JACQUIER-QUERO"/>
    <s v="Eleonore"/>
    <d v="2014-11-05T00:00:00"/>
    <x v="3"/>
    <x v="1"/>
    <n v="0"/>
    <n v="0"/>
    <s v="sept."/>
    <n v="2017"/>
    <s v="oui"/>
    <x v="71"/>
    <x v="7"/>
    <x v="0"/>
    <n v="9"/>
    <s v="Chemin des Houches (Impasse)"/>
    <s v="T082-13"/>
    <x v="1"/>
  </r>
  <r>
    <x v="0"/>
    <x v="0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082-10"/>
    <x v="1"/>
  </r>
  <r>
    <x v="1"/>
    <x v="0"/>
    <s v="GENERALE"/>
    <s v="ABBIATECI"/>
    <s v="Alexandre"/>
    <d v="2012-09-14T00:00:00"/>
    <x v="0"/>
    <x v="0"/>
    <n v="0"/>
    <n v="0"/>
    <s v="sept."/>
    <n v="2017"/>
    <s v="oui"/>
    <x v="0"/>
    <x v="0"/>
    <x v="0"/>
    <n v="1"/>
    <s v="Services Techniques"/>
    <s v="T081-01"/>
    <x v="0"/>
  </r>
  <r>
    <x v="1"/>
    <x v="0"/>
    <s v="GENERALE"/>
    <s v="ABBIATECI"/>
    <s v="Mathieu"/>
    <d v="2010-02-25T00:00:00"/>
    <x v="1"/>
    <x v="0"/>
    <n v="0"/>
    <n v="0"/>
    <s v="sept."/>
    <n v="2017"/>
    <s v="non"/>
    <x v="1"/>
    <x v="1"/>
    <x v="0"/>
    <n v="1"/>
    <s v="Services Techniques"/>
    <s v="T081-01"/>
    <x v="0"/>
  </r>
  <r>
    <x v="1"/>
    <x v="0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082-13"/>
    <x v="1"/>
  </r>
  <r>
    <x v="1"/>
    <x v="0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082-13"/>
    <x v="1"/>
  </r>
  <r>
    <x v="1"/>
    <x v="0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081-07"/>
    <x v="0"/>
  </r>
  <r>
    <x v="1"/>
    <x v="0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081-07"/>
    <x v="0"/>
  </r>
  <r>
    <x v="1"/>
    <x v="0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082-11"/>
    <x v="1"/>
  </r>
  <r>
    <x v="1"/>
    <x v="0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081-01"/>
    <x v="0"/>
  </r>
  <r>
    <x v="1"/>
    <x v="0"/>
    <s v="GENERALE"/>
    <s v="BELLORINI"/>
    <s v="Raphaëlle"/>
    <d v="2010-09-17T00:00:00"/>
    <x v="8"/>
    <x v="1"/>
    <n v="0"/>
    <n v="0"/>
    <s v="sept."/>
    <n v="2017"/>
    <s v="non"/>
    <x v="73"/>
    <x v="1"/>
    <x v="0"/>
    <n v="10"/>
    <s v="Mairie"/>
    <s v="T082-14"/>
    <x v="1"/>
  </r>
  <r>
    <x v="1"/>
    <x v="0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082-13"/>
    <x v="1"/>
  </r>
  <r>
    <x v="1"/>
    <x v="0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082-13"/>
    <x v="1"/>
  </r>
  <r>
    <x v="1"/>
    <x v="0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081-05"/>
    <x v="0"/>
  </r>
  <r>
    <x v="1"/>
    <x v="0"/>
    <s v="GENERALE"/>
    <s v="BOUILLEZ"/>
    <s v="Elise"/>
    <d v="2009-07-12T00:00:00"/>
    <x v="4"/>
    <x v="1"/>
    <n v="0"/>
    <n v="0"/>
    <s v="sept."/>
    <n v="2017"/>
    <s v="non"/>
    <x v="11"/>
    <x v="3"/>
    <x v="0"/>
    <n v="15"/>
    <s v="Chemin de Gravannes (Mi Tiesa)"/>
    <s v="T082-17"/>
    <x v="1"/>
  </r>
  <r>
    <x v="1"/>
    <x v="0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081-03"/>
    <x v="0"/>
  </r>
  <r>
    <x v="1"/>
    <x v="0"/>
    <s v="GENERALE"/>
    <s v="CETTOUR MEUNIER"/>
    <s v="Emma"/>
    <d v="2010-10-19T00:00:00"/>
    <x v="1"/>
    <x v="0"/>
    <n v="0"/>
    <n v="0"/>
    <s v="sept."/>
    <n v="2017"/>
    <s v="non"/>
    <x v="13"/>
    <x v="1"/>
    <x v="0"/>
    <n v="15"/>
    <s v="Chemin de Gravannes (Mi Tiesa)"/>
    <s v="T082-17"/>
    <x v="1"/>
  </r>
  <r>
    <x v="1"/>
    <x v="0"/>
    <s v="GENERALE"/>
    <s v="CETTOUR MEUNIER"/>
    <s v="Margot"/>
    <d v="2013-01-16T00:00:00"/>
    <x v="7"/>
    <x v="0"/>
    <n v="0"/>
    <n v="0"/>
    <s v="sept."/>
    <n v="2017"/>
    <s v="oui"/>
    <x v="14"/>
    <x v="4"/>
    <x v="0"/>
    <n v="15"/>
    <s v="Chemin de Gravannes (Mi Tiesa)"/>
    <s v="T082-17"/>
    <x v="1"/>
  </r>
  <r>
    <x v="1"/>
    <x v="0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082-18"/>
    <x v="1"/>
  </r>
  <r>
    <x v="1"/>
    <x v="0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081-07"/>
    <x v="0"/>
  </r>
  <r>
    <x v="1"/>
    <x v="0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081-03"/>
    <x v="0"/>
  </r>
  <r>
    <x v="1"/>
    <x v="0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081-02"/>
    <x v="0"/>
  </r>
  <r>
    <x v="1"/>
    <x v="0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081-02"/>
    <x v="0"/>
  </r>
  <r>
    <x v="1"/>
    <x v="0"/>
    <s v="GENERALE"/>
    <s v="DEVIGNY"/>
    <s v="Lyséa"/>
    <d v="2008-03-15T00:00:00"/>
    <x v="6"/>
    <x v="1"/>
    <n v="0"/>
    <n v="0"/>
    <s v="sept."/>
    <n v="2017"/>
    <s v="non"/>
    <x v="20"/>
    <x v="5"/>
    <x v="0"/>
    <n v="1"/>
    <s v="Services Techniques"/>
    <s v="T081-01"/>
    <x v="0"/>
  </r>
  <r>
    <x v="1"/>
    <x v="0"/>
    <s v="GENERALE"/>
    <s v="DEVIGNY"/>
    <s v="Ryan"/>
    <d v="2009-09-22T00:00:00"/>
    <x v="4"/>
    <x v="1"/>
    <n v="0"/>
    <n v="0"/>
    <s v="sept."/>
    <n v="2017"/>
    <s v="non"/>
    <x v="74"/>
    <x v="3"/>
    <x v="0"/>
    <n v="1"/>
    <s v="Services Techniques"/>
    <s v="T081-01"/>
    <x v="0"/>
  </r>
  <r>
    <x v="1"/>
    <x v="0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081-01"/>
    <x v="0"/>
  </r>
  <r>
    <x v="1"/>
    <x v="0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081-01"/>
    <x v="0"/>
  </r>
  <r>
    <x v="1"/>
    <x v="0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081-03"/>
    <x v="0"/>
  </r>
  <r>
    <x v="1"/>
    <x v="0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081-07"/>
    <x v="0"/>
  </r>
  <r>
    <x v="1"/>
    <x v="0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082-16"/>
    <x v="1"/>
  </r>
  <r>
    <x v="1"/>
    <x v="0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081-01"/>
    <x v="0"/>
  </r>
  <r>
    <x v="1"/>
    <x v="0"/>
    <s v="GENERALE"/>
    <s v="ELLENRIEDER"/>
    <s v="Célian"/>
    <d v="2012-03-04T00:00:00"/>
    <x v="0"/>
    <x v="0"/>
    <n v="0"/>
    <n v="0"/>
    <s v="sept."/>
    <n v="2017"/>
    <s v="oui"/>
    <x v="75"/>
    <x v="0"/>
    <x v="0"/>
    <n v="6"/>
    <s v="Gallia"/>
    <s v="T081-07"/>
    <x v="0"/>
  </r>
  <r>
    <x v="1"/>
    <x v="0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081-01"/>
    <x v="0"/>
  </r>
  <r>
    <x v="1"/>
    <x v="0"/>
    <s v="GENERALE"/>
    <s v="FRITEAU"/>
    <s v="Liam"/>
    <d v="2013-01-04T00:00:00"/>
    <x v="5"/>
    <x v="1"/>
    <n v="0"/>
    <n v="0"/>
    <s v="sept."/>
    <n v="2017"/>
    <s v="oui"/>
    <x v="29"/>
    <x v="4"/>
    <x v="0"/>
    <n v="5"/>
    <s v="Grande Rive (Av maraiche)"/>
    <s v="T081-06"/>
    <x v="0"/>
  </r>
  <r>
    <x v="1"/>
    <x v="0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082-14"/>
    <x v="1"/>
  </r>
  <r>
    <x v="1"/>
    <x v="0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081-05"/>
    <x v="0"/>
  </r>
  <r>
    <x v="1"/>
    <x v="0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081-03"/>
    <x v="0"/>
  </r>
  <r>
    <x v="1"/>
    <x v="0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081-01"/>
    <x v="0"/>
  </r>
  <r>
    <x v="1"/>
    <x v="0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081-07"/>
    <x v="0"/>
  </r>
  <r>
    <x v="1"/>
    <x v="0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082-16"/>
    <x v="1"/>
  </r>
  <r>
    <x v="1"/>
    <x v="0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081-04"/>
    <x v="0"/>
  </r>
  <r>
    <x v="1"/>
    <x v="0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081-04"/>
    <x v="0"/>
  </r>
  <r>
    <x v="1"/>
    <x v="0"/>
    <s v="GENERALE"/>
    <s v="MONTES"/>
    <s v="Mattéo"/>
    <d v="2011-10-20T00:00:00"/>
    <x v="8"/>
    <x v="0"/>
    <n v="0"/>
    <n v="0"/>
    <s v="sept."/>
    <n v="2017"/>
    <s v="oui"/>
    <x v="40"/>
    <x v="6"/>
    <x v="0"/>
    <n v="6"/>
    <s v="Gallia"/>
    <s v="T081-07"/>
    <x v="0"/>
  </r>
  <r>
    <x v="1"/>
    <x v="0"/>
    <s v="GENERALE"/>
    <s v="MUNSCH"/>
    <s v="Charlotte"/>
    <d v="2011-04-24T00:00:00"/>
    <x v="8"/>
    <x v="0"/>
    <n v="0"/>
    <n v="0"/>
    <s v="sept."/>
    <n v="2017"/>
    <s v="oui"/>
    <x v="41"/>
    <x v="6"/>
    <x v="0"/>
    <n v="6"/>
    <s v="Gallia"/>
    <s v="T081-07"/>
    <x v="0"/>
  </r>
  <r>
    <x v="1"/>
    <x v="0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081-05"/>
    <x v="0"/>
  </r>
  <r>
    <x v="1"/>
    <x v="0"/>
    <s v="GENERALE"/>
    <s v="PITTET"/>
    <s v="Lilou"/>
    <d v="2007-05-17T00:00:00"/>
    <x v="2"/>
    <x v="1"/>
    <n v="0"/>
    <n v="0"/>
    <s v="sept."/>
    <n v="2017"/>
    <s v="non"/>
    <x v="76"/>
    <x v="2"/>
    <x v="0"/>
    <n v="2"/>
    <s v="Parc de l'Abbaye - Buisson"/>
    <s v="T081-03"/>
    <x v="0"/>
  </r>
  <r>
    <x v="1"/>
    <x v="0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082-17"/>
    <x v="1"/>
  </r>
  <r>
    <x v="1"/>
    <x v="0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082-13"/>
    <x v="1"/>
  </r>
  <r>
    <x v="1"/>
    <x v="0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082-13"/>
    <x v="1"/>
  </r>
  <r>
    <x v="1"/>
    <x v="0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081-07"/>
    <x v="0"/>
  </r>
  <r>
    <x v="1"/>
    <x v="0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081-07"/>
    <x v="0"/>
  </r>
  <r>
    <x v="1"/>
    <x v="0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081-02"/>
    <x v="0"/>
  </r>
  <r>
    <x v="1"/>
    <x v="0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081-03"/>
    <x v="0"/>
  </r>
  <r>
    <x v="1"/>
    <x v="0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081-03"/>
    <x v="0"/>
  </r>
  <r>
    <x v="1"/>
    <x v="0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082-16"/>
    <x v="1"/>
  </r>
  <r>
    <x v="1"/>
    <x v="0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082-16"/>
    <x v="1"/>
  </r>
  <r>
    <x v="1"/>
    <x v="0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081-03"/>
    <x v="0"/>
  </r>
  <r>
    <x v="1"/>
    <x v="0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081-03"/>
    <x v="0"/>
  </r>
  <r>
    <x v="1"/>
    <x v="0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081-02"/>
    <x v="0"/>
  </r>
  <r>
    <x v="1"/>
    <x v="0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081-07"/>
    <x v="0"/>
  </r>
  <r>
    <x v="1"/>
    <x v="0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082-16"/>
    <x v="1"/>
  </r>
  <r>
    <x v="1"/>
    <x v="0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082-13"/>
    <x v="1"/>
  </r>
  <r>
    <x v="1"/>
    <x v="0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081-07"/>
    <x v="0"/>
  </r>
  <r>
    <x v="1"/>
    <x v="0"/>
    <s v="GENERALE"/>
    <s v="RABU SOMERS"/>
    <s v="Antonin"/>
    <d v="2014-03-03T00:00:00"/>
    <x v="7"/>
    <x v="1"/>
    <n v="0"/>
    <n v="0"/>
    <s v="sept."/>
    <n v="2017"/>
    <s v="oui"/>
    <x v="63"/>
    <x v="7"/>
    <x v="0"/>
    <n v="6"/>
    <s v="Gallia"/>
    <s v="T081-07"/>
    <x v="0"/>
  </r>
  <r>
    <x v="1"/>
    <x v="0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081-07"/>
    <x v="0"/>
  </r>
  <r>
    <x v="1"/>
    <x v="0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082-10"/>
    <x v="1"/>
  </r>
  <r>
    <x v="1"/>
    <x v="0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082-10"/>
    <x v="1"/>
  </r>
  <r>
    <x v="1"/>
    <x v="0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082-16"/>
    <x v="1"/>
  </r>
  <r>
    <x v="1"/>
    <x v="0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081-01"/>
    <x v="0"/>
  </r>
  <r>
    <x v="1"/>
    <x v="0"/>
    <s v="GENERALE"/>
    <s v="DE CORDIER"/>
    <s v="Léa"/>
    <d v="2013-05-28T00:00:00"/>
    <x v="7"/>
    <x v="0"/>
    <n v="0"/>
    <n v="0"/>
    <s v="sept."/>
    <n v="2017"/>
    <s v="oui"/>
    <x v="69"/>
    <x v="4"/>
    <x v="0"/>
    <n v="2"/>
    <s v="Parc de l'Abbaye - Buisson"/>
    <s v="T081-03"/>
    <x v="0"/>
  </r>
  <r>
    <x v="1"/>
    <x v="0"/>
    <s v="GENERALE"/>
    <s v="DE CORDIER"/>
    <s v="Kylian"/>
    <d v="2009-08-14T00:00:00"/>
    <x v="4"/>
    <x v="0"/>
    <n v="0"/>
    <n v="0"/>
    <s v="sept."/>
    <n v="2017"/>
    <s v="non"/>
    <x v="70"/>
    <x v="3"/>
    <x v="0"/>
    <n v="2"/>
    <s v="Parc de l'Abbaye - Buisson"/>
    <s v="T081-03"/>
    <x v="0"/>
  </r>
  <r>
    <x v="1"/>
    <x v="0"/>
    <s v="GENERALE"/>
    <s v="JACQUIER-QUERO"/>
    <s v="Eleonore"/>
    <d v="2014-11-05T00:00:00"/>
    <x v="3"/>
    <x v="1"/>
    <n v="0"/>
    <n v="0"/>
    <s v="sept."/>
    <n v="2017"/>
    <s v="oui"/>
    <x v="71"/>
    <x v="7"/>
    <x v="0"/>
    <n v="9"/>
    <s v="Chemin des Houches (Impasse)"/>
    <s v="T082-13"/>
    <x v="1"/>
  </r>
  <r>
    <x v="1"/>
    <x v="0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082-10"/>
    <x v="1"/>
  </r>
  <r>
    <x v="2"/>
    <x v="0"/>
    <s v="GENERALE"/>
    <s v="ABBIATECI"/>
    <s v="Alexandre"/>
    <d v="2012-09-14T00:00:00"/>
    <x v="0"/>
    <x v="0"/>
    <n v="0"/>
    <n v="0"/>
    <s v="sept."/>
    <n v="2017"/>
    <s v="oui"/>
    <x v="0"/>
    <x v="0"/>
    <x v="0"/>
    <n v="1"/>
    <s v="Services Techniques"/>
    <s v="T081-01"/>
    <x v="0"/>
  </r>
  <r>
    <x v="2"/>
    <x v="0"/>
    <s v="GENERALE"/>
    <s v="ABBIATECI"/>
    <s v="Mathieu"/>
    <d v="2010-02-25T00:00:00"/>
    <x v="1"/>
    <x v="0"/>
    <n v="0"/>
    <n v="0"/>
    <s v="sept."/>
    <n v="2017"/>
    <s v="non"/>
    <x v="1"/>
    <x v="1"/>
    <x v="0"/>
    <n v="1"/>
    <s v="Services Techniques"/>
    <s v="T081-01"/>
    <x v="0"/>
  </r>
  <r>
    <x v="2"/>
    <x v="0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082-13"/>
    <x v="1"/>
  </r>
  <r>
    <x v="2"/>
    <x v="0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082-13"/>
    <x v="1"/>
  </r>
  <r>
    <x v="2"/>
    <x v="0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081-07"/>
    <x v="0"/>
  </r>
  <r>
    <x v="2"/>
    <x v="0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081-07"/>
    <x v="0"/>
  </r>
  <r>
    <x v="2"/>
    <x v="0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082-11"/>
    <x v="1"/>
  </r>
  <r>
    <x v="2"/>
    <x v="0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081-01"/>
    <x v="0"/>
  </r>
  <r>
    <x v="2"/>
    <x v="0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082-13"/>
    <x v="1"/>
  </r>
  <r>
    <x v="2"/>
    <x v="0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082-13"/>
    <x v="1"/>
  </r>
  <r>
    <x v="2"/>
    <x v="0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081-05"/>
    <x v="0"/>
  </r>
  <r>
    <x v="2"/>
    <x v="0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081-03"/>
    <x v="0"/>
  </r>
  <r>
    <x v="2"/>
    <x v="0"/>
    <s v="GENERALE"/>
    <s v="CETTOUR MEUNIER"/>
    <s v="Emma"/>
    <d v="2010-10-19T00:00:00"/>
    <x v="1"/>
    <x v="0"/>
    <n v="0"/>
    <n v="0"/>
    <s v="sept."/>
    <n v="2017"/>
    <s v="non"/>
    <x v="13"/>
    <x v="1"/>
    <x v="0"/>
    <n v="15"/>
    <s v="Chemin de Gravannes (Mi Tiesa)"/>
    <s v="T082-17"/>
    <x v="1"/>
  </r>
  <r>
    <x v="2"/>
    <x v="0"/>
    <s v="GENERALE"/>
    <s v="CETTOUR MEUNIER"/>
    <s v="Margot"/>
    <d v="2013-01-16T00:00:00"/>
    <x v="7"/>
    <x v="0"/>
    <n v="0"/>
    <n v="0"/>
    <s v="sept."/>
    <n v="2017"/>
    <s v="oui"/>
    <x v="14"/>
    <x v="4"/>
    <x v="0"/>
    <n v="15"/>
    <s v="Chemin de Gravannes (Mi Tiesa)"/>
    <s v="T082-17"/>
    <x v="1"/>
  </r>
  <r>
    <x v="2"/>
    <x v="0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082-18"/>
    <x v="1"/>
  </r>
  <r>
    <x v="2"/>
    <x v="0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081-07"/>
    <x v="0"/>
  </r>
  <r>
    <x v="2"/>
    <x v="0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081-03"/>
    <x v="0"/>
  </r>
  <r>
    <x v="2"/>
    <x v="0"/>
    <s v="GENERALE"/>
    <s v="DESCLAUX"/>
    <s v="Charly"/>
    <d v="2012-01-09T00:00:00"/>
    <x v="3"/>
    <x v="0"/>
    <n v="0"/>
    <n v="0"/>
    <s v="sept."/>
    <n v="2017"/>
    <s v="oui"/>
    <x v="77"/>
    <x v="0"/>
    <x v="0"/>
    <n v="2"/>
    <s v="Parc de l'Abbaye - Buisson"/>
    <s v="T081-03"/>
    <x v="0"/>
  </r>
  <r>
    <x v="2"/>
    <x v="0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081-02"/>
    <x v="0"/>
  </r>
  <r>
    <x v="2"/>
    <x v="0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081-02"/>
    <x v="0"/>
  </r>
  <r>
    <x v="2"/>
    <x v="0"/>
    <s v="GENERALE"/>
    <s v="DEVIGNY"/>
    <s v="Lyséa"/>
    <d v="2008-03-15T00:00:00"/>
    <x v="6"/>
    <x v="1"/>
    <n v="0"/>
    <n v="0"/>
    <s v="sept."/>
    <n v="2017"/>
    <s v="non"/>
    <x v="20"/>
    <x v="5"/>
    <x v="0"/>
    <n v="1"/>
    <s v="Services Techniques"/>
    <s v="T081-01"/>
    <x v="0"/>
  </r>
  <r>
    <x v="2"/>
    <x v="0"/>
    <s v="GENERALE"/>
    <s v="DEVIGNY"/>
    <s v="Ryan"/>
    <d v="2009-09-22T00:00:00"/>
    <x v="4"/>
    <x v="1"/>
    <n v="0"/>
    <n v="0"/>
    <s v="sept."/>
    <n v="2017"/>
    <s v="non"/>
    <x v="74"/>
    <x v="3"/>
    <x v="0"/>
    <n v="1"/>
    <s v="Services Techniques"/>
    <s v="T081-01"/>
    <x v="0"/>
  </r>
  <r>
    <x v="2"/>
    <x v="0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081-01"/>
    <x v="0"/>
  </r>
  <r>
    <x v="2"/>
    <x v="0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081-01"/>
    <x v="0"/>
  </r>
  <r>
    <x v="2"/>
    <x v="0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081-03"/>
    <x v="0"/>
  </r>
  <r>
    <x v="2"/>
    <x v="0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081-07"/>
    <x v="0"/>
  </r>
  <r>
    <x v="2"/>
    <x v="0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082-16"/>
    <x v="1"/>
  </r>
  <r>
    <x v="2"/>
    <x v="0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081-01"/>
    <x v="0"/>
  </r>
  <r>
    <x v="2"/>
    <x v="0"/>
    <s v="GENERALE"/>
    <s v="ELLENRIEDER"/>
    <s v="Célian"/>
    <d v="2012-03-04T00:00:00"/>
    <x v="0"/>
    <x v="1"/>
    <n v="0"/>
    <n v="0"/>
    <s v="sept."/>
    <n v="2017"/>
    <s v="oui"/>
    <x v="75"/>
    <x v="0"/>
    <x v="0"/>
    <n v="6"/>
    <s v="Gallia"/>
    <s v="T081-07"/>
    <x v="0"/>
  </r>
  <r>
    <x v="2"/>
    <x v="0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081-01"/>
    <x v="0"/>
  </r>
  <r>
    <x v="2"/>
    <x v="0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081-06"/>
    <x v="0"/>
  </r>
  <r>
    <x v="2"/>
    <x v="0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082-14"/>
    <x v="1"/>
  </r>
  <r>
    <x v="2"/>
    <x v="0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081-05"/>
    <x v="0"/>
  </r>
  <r>
    <x v="2"/>
    <x v="0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081-03"/>
    <x v="0"/>
  </r>
  <r>
    <x v="2"/>
    <x v="0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081-06"/>
    <x v="0"/>
  </r>
  <r>
    <x v="2"/>
    <x v="0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081-01"/>
    <x v="0"/>
  </r>
  <r>
    <x v="2"/>
    <x v="0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081-07"/>
    <x v="0"/>
  </r>
  <r>
    <x v="2"/>
    <x v="0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082-16"/>
    <x v="1"/>
  </r>
  <r>
    <x v="2"/>
    <x v="0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081-04"/>
    <x v="0"/>
  </r>
  <r>
    <x v="2"/>
    <x v="0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081-04"/>
    <x v="0"/>
  </r>
  <r>
    <x v="2"/>
    <x v="0"/>
    <s v="GENERALE"/>
    <s v="MONTES"/>
    <s v="Mattéo"/>
    <d v="2011-10-20T00:00:00"/>
    <x v="8"/>
    <x v="0"/>
    <n v="0"/>
    <n v="0"/>
    <s v="sept."/>
    <n v="2017"/>
    <s v="oui"/>
    <x v="40"/>
    <x v="6"/>
    <x v="0"/>
    <n v="6"/>
    <s v="Gallia"/>
    <s v="T081-07"/>
    <x v="0"/>
  </r>
  <r>
    <x v="2"/>
    <x v="0"/>
    <s v="GENERALE"/>
    <s v="MUNSCH"/>
    <s v="Charlotte"/>
    <d v="2011-04-24T00:00:00"/>
    <x v="8"/>
    <x v="0"/>
    <n v="0"/>
    <n v="0"/>
    <s v="sept."/>
    <n v="2017"/>
    <s v="oui"/>
    <x v="41"/>
    <x v="6"/>
    <x v="0"/>
    <n v="6"/>
    <s v="Gallia"/>
    <s v="T081-07"/>
    <x v="0"/>
  </r>
  <r>
    <x v="2"/>
    <x v="0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081-05"/>
    <x v="0"/>
  </r>
  <r>
    <x v="2"/>
    <x v="0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082-17"/>
    <x v="1"/>
  </r>
  <r>
    <x v="2"/>
    <x v="0"/>
    <s v="GENERALE"/>
    <s v="ROUVIERE"/>
    <s v="Léa"/>
    <d v="2011-12-02T00:00:00"/>
    <x v="8"/>
    <x v="0"/>
    <n v="0"/>
    <n v="0"/>
    <s v="sept."/>
    <n v="2017"/>
    <s v="oui"/>
    <x v="44"/>
    <x v="6"/>
    <x v="0"/>
    <n v="6"/>
    <s v="Gallia"/>
    <s v="T081-07"/>
    <x v="0"/>
  </r>
  <r>
    <x v="2"/>
    <x v="0"/>
    <s v="GENERALE"/>
    <s v="ROUVIERE"/>
    <s v="Lilou"/>
    <d v="2009-10-09T00:00:00"/>
    <x v="4"/>
    <x v="0"/>
    <n v="0"/>
    <n v="0"/>
    <s v="sept."/>
    <n v="2017"/>
    <s v="non"/>
    <x v="45"/>
    <x v="3"/>
    <x v="0"/>
    <n v="6"/>
    <s v="Gallia"/>
    <s v="T081-07"/>
    <x v="0"/>
  </r>
  <r>
    <x v="2"/>
    <x v="0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082-13"/>
    <x v="1"/>
  </r>
  <r>
    <x v="2"/>
    <x v="0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082-13"/>
    <x v="1"/>
  </r>
  <r>
    <x v="2"/>
    <x v="0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081-07"/>
    <x v="0"/>
  </r>
  <r>
    <x v="2"/>
    <x v="0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081-07"/>
    <x v="0"/>
  </r>
  <r>
    <x v="2"/>
    <x v="0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081-02"/>
    <x v="0"/>
  </r>
  <r>
    <x v="2"/>
    <x v="0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081-03"/>
    <x v="0"/>
  </r>
  <r>
    <x v="2"/>
    <x v="0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081-03"/>
    <x v="0"/>
  </r>
  <r>
    <x v="2"/>
    <x v="0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082-16"/>
    <x v="1"/>
  </r>
  <r>
    <x v="2"/>
    <x v="0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082-16"/>
    <x v="1"/>
  </r>
  <r>
    <x v="2"/>
    <x v="0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081-03"/>
    <x v="0"/>
  </r>
  <r>
    <x v="2"/>
    <x v="0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081-03"/>
    <x v="0"/>
  </r>
  <r>
    <x v="2"/>
    <x v="0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081-02"/>
    <x v="0"/>
  </r>
  <r>
    <x v="2"/>
    <x v="0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081-07"/>
    <x v="0"/>
  </r>
  <r>
    <x v="2"/>
    <x v="0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082-16"/>
    <x v="1"/>
  </r>
  <r>
    <x v="2"/>
    <x v="0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082-13"/>
    <x v="1"/>
  </r>
  <r>
    <x v="2"/>
    <x v="0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081-07"/>
    <x v="0"/>
  </r>
  <r>
    <x v="2"/>
    <x v="0"/>
    <s v="GENERALE"/>
    <s v="RABU SOMERS"/>
    <s v="Antonin"/>
    <d v="2014-03-03T00:00:00"/>
    <x v="7"/>
    <x v="0"/>
    <n v="0"/>
    <n v="0"/>
    <s v="sept."/>
    <n v="2017"/>
    <s v="oui"/>
    <x v="63"/>
    <x v="7"/>
    <x v="0"/>
    <n v="6"/>
    <s v="Gallia"/>
    <s v="T081-07"/>
    <x v="0"/>
  </r>
  <r>
    <x v="2"/>
    <x v="0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081-07"/>
    <x v="0"/>
  </r>
  <r>
    <x v="2"/>
    <x v="0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082-10"/>
    <x v="1"/>
  </r>
  <r>
    <x v="2"/>
    <x v="0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082-10"/>
    <x v="1"/>
  </r>
  <r>
    <x v="2"/>
    <x v="0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082-16"/>
    <x v="1"/>
  </r>
  <r>
    <x v="2"/>
    <x v="0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081-01"/>
    <x v="0"/>
  </r>
  <r>
    <x v="2"/>
    <x v="0"/>
    <s v="GENERALE"/>
    <s v="DE CORDIER"/>
    <s v="Léa"/>
    <d v="2013-05-28T00:00:00"/>
    <x v="7"/>
    <x v="0"/>
    <n v="0"/>
    <n v="0"/>
    <s v="sept."/>
    <n v="2017"/>
    <s v="oui"/>
    <x v="69"/>
    <x v="4"/>
    <x v="0"/>
    <n v="2"/>
    <s v="Parc de l'Abbaye - Buisson"/>
    <s v="T081-03"/>
    <x v="0"/>
  </r>
  <r>
    <x v="2"/>
    <x v="0"/>
    <s v="GENERALE"/>
    <s v="DE CORDIER"/>
    <s v="Kylian"/>
    <d v="2009-08-14T00:00:00"/>
    <x v="4"/>
    <x v="0"/>
    <n v="0"/>
    <n v="0"/>
    <s v="sept."/>
    <n v="2017"/>
    <s v="non"/>
    <x v="70"/>
    <x v="3"/>
    <x v="0"/>
    <n v="2"/>
    <s v="Parc de l'Abbaye - Buisson"/>
    <s v="T081-03"/>
    <x v="0"/>
  </r>
  <r>
    <x v="2"/>
    <x v="0"/>
    <s v="GENERALE"/>
    <s v="JACQUIER-QUERO"/>
    <s v="Eleonore"/>
    <d v="2014-11-05T00:00:00"/>
    <x v="3"/>
    <x v="1"/>
    <n v="0"/>
    <n v="0"/>
    <s v="sept."/>
    <n v="2017"/>
    <s v="oui"/>
    <x v="71"/>
    <x v="7"/>
    <x v="0"/>
    <n v="9"/>
    <s v="Chemin des Houches (Impasse)"/>
    <s v="T082-13"/>
    <x v="1"/>
  </r>
  <r>
    <x v="2"/>
    <x v="0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082-10"/>
    <x v="1"/>
  </r>
  <r>
    <x v="3"/>
    <x v="0"/>
    <s v="GENERALE"/>
    <s v="ABBIATECI"/>
    <s v="Alexandre"/>
    <d v="2012-09-14T00:00:00"/>
    <x v="0"/>
    <x v="0"/>
    <n v="0"/>
    <n v="0"/>
    <s v="sept."/>
    <n v="2017"/>
    <s v="oui"/>
    <x v="0"/>
    <x v="0"/>
    <x v="0"/>
    <n v="1"/>
    <s v="Services Techniques"/>
    <s v="T081-01"/>
    <x v="0"/>
  </r>
  <r>
    <x v="3"/>
    <x v="0"/>
    <s v="GENERALE"/>
    <s v="ABBIATECI"/>
    <s v="Mathieu"/>
    <d v="2010-02-25T00:00:00"/>
    <x v="1"/>
    <x v="0"/>
    <n v="0"/>
    <n v="0"/>
    <s v="sept."/>
    <n v="2017"/>
    <s v="non"/>
    <x v="1"/>
    <x v="1"/>
    <x v="0"/>
    <n v="1"/>
    <s v="Services Techniques"/>
    <s v="T081-01"/>
    <x v="0"/>
  </r>
  <r>
    <x v="3"/>
    <x v="0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082-13"/>
    <x v="1"/>
  </r>
  <r>
    <x v="3"/>
    <x v="0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082-13"/>
    <x v="1"/>
  </r>
  <r>
    <x v="3"/>
    <x v="0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081-07"/>
    <x v="0"/>
  </r>
  <r>
    <x v="3"/>
    <x v="0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081-07"/>
    <x v="0"/>
  </r>
  <r>
    <x v="3"/>
    <x v="0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082-11"/>
    <x v="1"/>
  </r>
  <r>
    <x v="3"/>
    <x v="0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081-01"/>
    <x v="0"/>
  </r>
  <r>
    <x v="3"/>
    <x v="0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082-13"/>
    <x v="1"/>
  </r>
  <r>
    <x v="3"/>
    <x v="0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082-13"/>
    <x v="1"/>
  </r>
  <r>
    <x v="3"/>
    <x v="0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081-05"/>
    <x v="0"/>
  </r>
  <r>
    <x v="3"/>
    <x v="0"/>
    <s v="GENERALE"/>
    <s v="BOUILLEZ"/>
    <s v="Elise"/>
    <d v="2009-07-12T00:00:00"/>
    <x v="4"/>
    <x v="0"/>
    <n v="0"/>
    <n v="0"/>
    <s v="sept."/>
    <n v="2017"/>
    <s v="non"/>
    <x v="11"/>
    <x v="3"/>
    <x v="0"/>
    <n v="15"/>
    <s v="Chemin de Gravannes (Mi Tiesa)"/>
    <s v="T082-17"/>
    <x v="1"/>
  </r>
  <r>
    <x v="3"/>
    <x v="0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081-03"/>
    <x v="0"/>
  </r>
  <r>
    <x v="3"/>
    <x v="0"/>
    <s v="GENERALE"/>
    <s v="CETTOUR MEUNIER"/>
    <s v="Emma"/>
    <d v="2010-10-19T00:00:00"/>
    <x v="1"/>
    <x v="0"/>
    <n v="0"/>
    <n v="0"/>
    <s v="sept."/>
    <n v="2017"/>
    <s v="non"/>
    <x v="13"/>
    <x v="1"/>
    <x v="0"/>
    <n v="15"/>
    <s v="Chemin de Gravannes (Mi Tiesa)"/>
    <s v="T082-17"/>
    <x v="1"/>
  </r>
  <r>
    <x v="3"/>
    <x v="0"/>
    <s v="GENERALE"/>
    <s v="CETTOUR MEUNIER"/>
    <s v="Margot"/>
    <d v="2013-01-16T00:00:00"/>
    <x v="7"/>
    <x v="0"/>
    <n v="0"/>
    <n v="0"/>
    <s v="sept."/>
    <n v="2017"/>
    <s v="oui"/>
    <x v="14"/>
    <x v="4"/>
    <x v="0"/>
    <n v="15"/>
    <s v="Chemin de Gravannes (Mi Tiesa)"/>
    <s v="T082-17"/>
    <x v="1"/>
  </r>
  <r>
    <x v="3"/>
    <x v="0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082-18"/>
    <x v="1"/>
  </r>
  <r>
    <x v="3"/>
    <x v="0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081-07"/>
    <x v="0"/>
  </r>
  <r>
    <x v="3"/>
    <x v="0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081-03"/>
    <x v="0"/>
  </r>
  <r>
    <x v="3"/>
    <x v="0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081-02"/>
    <x v="0"/>
  </r>
  <r>
    <x v="3"/>
    <x v="0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081-02"/>
    <x v="0"/>
  </r>
  <r>
    <x v="3"/>
    <x v="0"/>
    <s v="GENERALE"/>
    <s v="DEVIGNY"/>
    <s v="Lyséa"/>
    <d v="2008-03-15T00:00:00"/>
    <x v="6"/>
    <x v="1"/>
    <n v="0"/>
    <n v="0"/>
    <s v="sept."/>
    <n v="2017"/>
    <s v="non"/>
    <x v="20"/>
    <x v="5"/>
    <x v="0"/>
    <n v="1"/>
    <s v="Services Techniques"/>
    <s v="T081-01"/>
    <x v="0"/>
  </r>
  <r>
    <x v="3"/>
    <x v="0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081-01"/>
    <x v="0"/>
  </r>
  <r>
    <x v="3"/>
    <x v="0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081-01"/>
    <x v="0"/>
  </r>
  <r>
    <x v="3"/>
    <x v="0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081-03"/>
    <x v="0"/>
  </r>
  <r>
    <x v="3"/>
    <x v="0"/>
    <s v="GENERALE"/>
    <s v="DULARY"/>
    <s v="Noa"/>
    <d v="2010-03-27T00:00:00"/>
    <x v="1"/>
    <x v="0"/>
    <n v="0"/>
    <n v="0"/>
    <s v="sept."/>
    <n v="2017"/>
    <s v="non"/>
    <x v="24"/>
    <x v="1"/>
    <x v="0"/>
    <n v="6"/>
    <s v="Gallia"/>
    <s v="T081-07"/>
    <x v="0"/>
  </r>
  <r>
    <x v="3"/>
    <x v="0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081-07"/>
    <x v="0"/>
  </r>
  <r>
    <x v="3"/>
    <x v="0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082-16"/>
    <x v="1"/>
  </r>
  <r>
    <x v="3"/>
    <x v="0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081-01"/>
    <x v="0"/>
  </r>
  <r>
    <x v="3"/>
    <x v="0"/>
    <s v="GENERALE"/>
    <s v="ELLENRIEDER"/>
    <s v="Célian"/>
    <d v="2012-03-04T00:00:00"/>
    <x v="0"/>
    <x v="1"/>
    <n v="0"/>
    <n v="0"/>
    <s v="sept."/>
    <n v="2017"/>
    <s v="oui"/>
    <x v="75"/>
    <x v="0"/>
    <x v="0"/>
    <n v="6"/>
    <s v="Gallia"/>
    <s v="T081-07"/>
    <x v="0"/>
  </r>
  <r>
    <x v="3"/>
    <x v="0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081-01"/>
    <x v="0"/>
  </r>
  <r>
    <x v="3"/>
    <x v="0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081-06"/>
    <x v="0"/>
  </r>
  <r>
    <x v="3"/>
    <x v="0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082-14"/>
    <x v="1"/>
  </r>
  <r>
    <x v="3"/>
    <x v="0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081-05"/>
    <x v="0"/>
  </r>
  <r>
    <x v="3"/>
    <x v="0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081-03"/>
    <x v="0"/>
  </r>
  <r>
    <x v="3"/>
    <x v="0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081-06"/>
    <x v="0"/>
  </r>
  <r>
    <x v="3"/>
    <x v="0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081-01"/>
    <x v="0"/>
  </r>
  <r>
    <x v="3"/>
    <x v="0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081-07"/>
    <x v="0"/>
  </r>
  <r>
    <x v="3"/>
    <x v="0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082-16"/>
    <x v="1"/>
  </r>
  <r>
    <x v="3"/>
    <x v="0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081-04"/>
    <x v="0"/>
  </r>
  <r>
    <x v="3"/>
    <x v="0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081-04"/>
    <x v="0"/>
  </r>
  <r>
    <x v="3"/>
    <x v="0"/>
    <s v="GENERALE"/>
    <s v="MONTES"/>
    <s v="Mattéo"/>
    <d v="2011-10-20T00:00:00"/>
    <x v="8"/>
    <x v="0"/>
    <n v="0"/>
    <n v="0"/>
    <s v="sept."/>
    <n v="2017"/>
    <s v="oui"/>
    <x v="40"/>
    <x v="6"/>
    <x v="0"/>
    <n v="6"/>
    <s v="Gallia"/>
    <s v="T081-07"/>
    <x v="0"/>
  </r>
  <r>
    <x v="3"/>
    <x v="0"/>
    <s v="GENERALE"/>
    <s v="MUNSCH"/>
    <s v="Charlotte"/>
    <d v="2011-04-24T00:00:00"/>
    <x v="8"/>
    <x v="0"/>
    <n v="0"/>
    <n v="0"/>
    <s v="sept."/>
    <n v="2017"/>
    <s v="oui"/>
    <x v="41"/>
    <x v="6"/>
    <x v="0"/>
    <n v="6"/>
    <s v="Gallia"/>
    <s v="T081-07"/>
    <x v="0"/>
  </r>
  <r>
    <x v="3"/>
    <x v="0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081-05"/>
    <x v="0"/>
  </r>
  <r>
    <x v="3"/>
    <x v="0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082-17"/>
    <x v="1"/>
  </r>
  <r>
    <x v="3"/>
    <x v="0"/>
    <s v="GENERALE"/>
    <s v="ROUVIERE"/>
    <s v="Léa"/>
    <d v="2011-12-02T00:00:00"/>
    <x v="8"/>
    <x v="0"/>
    <n v="0"/>
    <n v="0"/>
    <s v="sept."/>
    <n v="2017"/>
    <s v="oui"/>
    <x v="44"/>
    <x v="6"/>
    <x v="0"/>
    <n v="6"/>
    <s v="Gallia"/>
    <s v="T081-07"/>
    <x v="0"/>
  </r>
  <r>
    <x v="3"/>
    <x v="0"/>
    <s v="GENERALE"/>
    <s v="ROUVIERE"/>
    <s v="Lilou"/>
    <d v="2009-10-09T00:00:00"/>
    <x v="4"/>
    <x v="0"/>
    <n v="0"/>
    <n v="0"/>
    <s v="sept."/>
    <n v="2017"/>
    <s v="non"/>
    <x v="45"/>
    <x v="3"/>
    <x v="0"/>
    <n v="6"/>
    <s v="Gallia"/>
    <s v="T081-07"/>
    <x v="0"/>
  </r>
  <r>
    <x v="3"/>
    <x v="0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082-13"/>
    <x v="1"/>
  </r>
  <r>
    <x v="3"/>
    <x v="0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082-13"/>
    <x v="1"/>
  </r>
  <r>
    <x v="3"/>
    <x v="0"/>
    <s v="GENERALE"/>
    <s v="STEPHAN"/>
    <s v="Lola"/>
    <d v="2013-02-22T00:00:00"/>
    <x v="5"/>
    <x v="0"/>
    <n v="0"/>
    <n v="0"/>
    <s v="sept."/>
    <n v="2017"/>
    <s v="oui"/>
    <x v="48"/>
    <x v="4"/>
    <x v="0"/>
    <n v="6"/>
    <s v="Gallia"/>
    <s v="T081-07"/>
    <x v="0"/>
  </r>
  <r>
    <x v="3"/>
    <x v="0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081-07"/>
    <x v="0"/>
  </r>
  <r>
    <x v="3"/>
    <x v="0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081-07"/>
    <x v="0"/>
  </r>
  <r>
    <x v="3"/>
    <x v="0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081-02"/>
    <x v="0"/>
  </r>
  <r>
    <x v="3"/>
    <x v="0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081-03"/>
    <x v="0"/>
  </r>
  <r>
    <x v="3"/>
    <x v="0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081-03"/>
    <x v="0"/>
  </r>
  <r>
    <x v="3"/>
    <x v="0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082-16"/>
    <x v="1"/>
  </r>
  <r>
    <x v="3"/>
    <x v="0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082-16"/>
    <x v="1"/>
  </r>
  <r>
    <x v="3"/>
    <x v="0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081-03"/>
    <x v="0"/>
  </r>
  <r>
    <x v="3"/>
    <x v="0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081-03"/>
    <x v="0"/>
  </r>
  <r>
    <x v="3"/>
    <x v="0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081-02"/>
    <x v="0"/>
  </r>
  <r>
    <x v="3"/>
    <x v="0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081-07"/>
    <x v="0"/>
  </r>
  <r>
    <x v="3"/>
    <x v="0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082-16"/>
    <x v="1"/>
  </r>
  <r>
    <x v="3"/>
    <x v="0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082-13"/>
    <x v="1"/>
  </r>
  <r>
    <x v="3"/>
    <x v="0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081-07"/>
    <x v="0"/>
  </r>
  <r>
    <x v="3"/>
    <x v="0"/>
    <s v="GENERALE"/>
    <s v="RABU SOMERS"/>
    <s v="Antonin"/>
    <d v="2014-03-03T00:00:00"/>
    <x v="7"/>
    <x v="0"/>
    <n v="0"/>
    <n v="0"/>
    <s v="sept."/>
    <n v="2017"/>
    <s v="oui"/>
    <x v="63"/>
    <x v="7"/>
    <x v="0"/>
    <n v="6"/>
    <s v="Gallia"/>
    <s v="T081-07"/>
    <x v="0"/>
  </r>
  <r>
    <x v="3"/>
    <x v="0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081-07"/>
    <x v="0"/>
  </r>
  <r>
    <x v="3"/>
    <x v="0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082-10"/>
    <x v="1"/>
  </r>
  <r>
    <x v="3"/>
    <x v="0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082-10"/>
    <x v="1"/>
  </r>
  <r>
    <x v="3"/>
    <x v="0"/>
    <s v="GENERALE"/>
    <s v="CORREDOR IZQUIERDO"/>
    <s v="Adriana"/>
    <d v="2014-08-18T00:00:00"/>
    <x v="7"/>
    <x v="1"/>
    <n v="0"/>
    <n v="0"/>
    <s v="sept."/>
    <n v="2017"/>
    <s v="oui"/>
    <x v="67"/>
    <x v="7"/>
    <x v="0"/>
    <n v="14"/>
    <s v="Avenue Forchex"/>
    <s v="T082-16"/>
    <x v="1"/>
  </r>
  <r>
    <x v="3"/>
    <x v="0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081-01"/>
    <x v="0"/>
  </r>
  <r>
    <x v="3"/>
    <x v="0"/>
    <s v="GENERALE"/>
    <s v="DE CORDIER"/>
    <s v="Léa"/>
    <d v="2013-05-28T00:00:00"/>
    <x v="7"/>
    <x v="0"/>
    <n v="0"/>
    <n v="0"/>
    <s v="sept."/>
    <n v="2017"/>
    <s v="oui"/>
    <x v="69"/>
    <x v="4"/>
    <x v="0"/>
    <n v="2"/>
    <s v="Parc de l'Abbaye - Buisson"/>
    <s v="T081-03"/>
    <x v="0"/>
  </r>
  <r>
    <x v="3"/>
    <x v="0"/>
    <s v="GENERALE"/>
    <s v="DE CORDIER"/>
    <s v="Kylian"/>
    <d v="2009-08-14T00:00:00"/>
    <x v="4"/>
    <x v="0"/>
    <n v="0"/>
    <n v="0"/>
    <s v="sept."/>
    <n v="2017"/>
    <s v="non"/>
    <x v="70"/>
    <x v="3"/>
    <x v="0"/>
    <n v="2"/>
    <s v="Parc de l'Abbaye - Buisson"/>
    <s v="T081-03"/>
    <x v="0"/>
  </r>
  <r>
    <x v="3"/>
    <x v="0"/>
    <s v="GENERALE"/>
    <s v="JACQUIER-QUERO"/>
    <s v="Eleonore"/>
    <d v="2014-11-05T00:00:00"/>
    <x v="3"/>
    <x v="1"/>
    <n v="0"/>
    <n v="0"/>
    <s v="sept."/>
    <n v="2017"/>
    <s v="oui"/>
    <x v="71"/>
    <x v="7"/>
    <x v="0"/>
    <n v="9"/>
    <s v="Chemin des Houches (Impasse)"/>
    <s v="T082-13"/>
    <x v="1"/>
  </r>
  <r>
    <x v="3"/>
    <x v="0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082-10"/>
    <x v="1"/>
  </r>
  <r>
    <x v="4"/>
    <x v="0"/>
    <s v="GENERALE"/>
    <s v="ABBIATECI"/>
    <s v="Alexandre"/>
    <d v="2012-09-14T00:00:00"/>
    <x v="0"/>
    <x v="0"/>
    <n v="0"/>
    <n v="0"/>
    <s v="sept."/>
    <n v="2017"/>
    <s v="oui"/>
    <x v="0"/>
    <x v="0"/>
    <x v="0"/>
    <n v="1"/>
    <s v="Services Techniques"/>
    <s v="T081-01"/>
    <x v="0"/>
  </r>
  <r>
    <x v="4"/>
    <x v="0"/>
    <s v="GENERALE"/>
    <s v="ABBIATECI"/>
    <s v="Mathieu"/>
    <d v="2010-02-25T00:00:00"/>
    <x v="1"/>
    <x v="0"/>
    <n v="0"/>
    <n v="0"/>
    <s v="sept."/>
    <n v="2017"/>
    <s v="non"/>
    <x v="1"/>
    <x v="1"/>
    <x v="0"/>
    <n v="1"/>
    <s v="Services Techniques"/>
    <s v="T081-01"/>
    <x v="0"/>
  </r>
  <r>
    <x v="4"/>
    <x v="0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082-13"/>
    <x v="1"/>
  </r>
  <r>
    <x v="4"/>
    <x v="0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082-13"/>
    <x v="1"/>
  </r>
  <r>
    <x v="4"/>
    <x v="0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081-07"/>
    <x v="0"/>
  </r>
  <r>
    <x v="4"/>
    <x v="0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081-07"/>
    <x v="0"/>
  </r>
  <r>
    <x v="4"/>
    <x v="0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082-11"/>
    <x v="1"/>
  </r>
  <r>
    <x v="4"/>
    <x v="0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081-01"/>
    <x v="0"/>
  </r>
  <r>
    <x v="4"/>
    <x v="0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082-13"/>
    <x v="1"/>
  </r>
  <r>
    <x v="4"/>
    <x v="0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082-13"/>
    <x v="1"/>
  </r>
  <r>
    <x v="4"/>
    <x v="0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081-05"/>
    <x v="0"/>
  </r>
  <r>
    <x v="4"/>
    <x v="0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081-03"/>
    <x v="0"/>
  </r>
  <r>
    <x v="4"/>
    <x v="0"/>
    <s v="GENERALE"/>
    <s v="CETTOUR MEUNIER"/>
    <s v="Emma"/>
    <d v="2010-10-19T00:00:00"/>
    <x v="1"/>
    <x v="0"/>
    <n v="0"/>
    <n v="0"/>
    <s v="sept."/>
    <n v="2017"/>
    <s v="non"/>
    <x v="13"/>
    <x v="1"/>
    <x v="0"/>
    <n v="15"/>
    <s v="Chemin de Gravannes (Mi Tiesa)"/>
    <s v="T082-17"/>
    <x v="1"/>
  </r>
  <r>
    <x v="4"/>
    <x v="0"/>
    <s v="GENERALE"/>
    <s v="CETTOUR MEUNIER"/>
    <s v="Margot"/>
    <d v="2013-01-16T00:00:00"/>
    <x v="7"/>
    <x v="0"/>
    <n v="0"/>
    <n v="0"/>
    <s v="sept."/>
    <n v="2017"/>
    <s v="oui"/>
    <x v="14"/>
    <x v="4"/>
    <x v="0"/>
    <n v="15"/>
    <s v="Chemin de Gravannes (Mi Tiesa)"/>
    <s v="T082-17"/>
    <x v="1"/>
  </r>
  <r>
    <x v="4"/>
    <x v="0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082-18"/>
    <x v="1"/>
  </r>
  <r>
    <x v="4"/>
    <x v="0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081-07"/>
    <x v="0"/>
  </r>
  <r>
    <x v="4"/>
    <x v="0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081-03"/>
    <x v="0"/>
  </r>
  <r>
    <x v="4"/>
    <x v="0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081-02"/>
    <x v="0"/>
  </r>
  <r>
    <x v="4"/>
    <x v="0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081-02"/>
    <x v="0"/>
  </r>
  <r>
    <x v="4"/>
    <x v="0"/>
    <s v="GENERALE"/>
    <s v="DEVIGNY"/>
    <s v="Lyséa"/>
    <d v="2008-03-15T00:00:00"/>
    <x v="6"/>
    <x v="1"/>
    <n v="0"/>
    <n v="0"/>
    <s v="sept."/>
    <n v="2017"/>
    <s v="non"/>
    <x v="20"/>
    <x v="5"/>
    <x v="0"/>
    <n v="1"/>
    <s v="Services Techniques"/>
    <s v="T081-01"/>
    <x v="0"/>
  </r>
  <r>
    <x v="4"/>
    <x v="0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081-01"/>
    <x v="0"/>
  </r>
  <r>
    <x v="4"/>
    <x v="0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081-01"/>
    <x v="0"/>
  </r>
  <r>
    <x v="4"/>
    <x v="0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081-03"/>
    <x v="0"/>
  </r>
  <r>
    <x v="4"/>
    <x v="0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081-07"/>
    <x v="0"/>
  </r>
  <r>
    <x v="4"/>
    <x v="0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082-16"/>
    <x v="1"/>
  </r>
  <r>
    <x v="4"/>
    <x v="0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081-01"/>
    <x v="0"/>
  </r>
  <r>
    <x v="4"/>
    <x v="0"/>
    <s v="GENERALE"/>
    <s v="ELLENRIEDER"/>
    <s v="Célian"/>
    <d v="2012-03-04T00:00:00"/>
    <x v="0"/>
    <x v="0"/>
    <n v="0"/>
    <n v="0"/>
    <s v="sept."/>
    <n v="2017"/>
    <s v="oui"/>
    <x v="75"/>
    <x v="0"/>
    <x v="0"/>
    <n v="6"/>
    <s v="Gallia"/>
    <s v="T081-07"/>
    <x v="0"/>
  </r>
  <r>
    <x v="4"/>
    <x v="0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081-01"/>
    <x v="0"/>
  </r>
  <r>
    <x v="4"/>
    <x v="0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081-06"/>
    <x v="0"/>
  </r>
  <r>
    <x v="4"/>
    <x v="0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082-14"/>
    <x v="1"/>
  </r>
  <r>
    <x v="4"/>
    <x v="0"/>
    <s v="GENERALE"/>
    <s v="HELLI"/>
    <s v="Indy"/>
    <d v="2010-07-07T00:00:00"/>
    <x v="8"/>
    <x v="0"/>
    <n v="0"/>
    <n v="0"/>
    <s v="sept."/>
    <n v="2017"/>
    <s v="non"/>
    <x v="31"/>
    <x v="1"/>
    <x v="2"/>
    <n v="4"/>
    <s v="Grande Rive (Crémaillère)"/>
    <s v="T081-05"/>
    <x v="0"/>
  </r>
  <r>
    <x v="4"/>
    <x v="0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081-03"/>
    <x v="0"/>
  </r>
  <r>
    <x v="4"/>
    <x v="0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081-06"/>
    <x v="0"/>
  </r>
  <r>
    <x v="4"/>
    <x v="0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081-01"/>
    <x v="0"/>
  </r>
  <r>
    <x v="4"/>
    <x v="0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081-07"/>
    <x v="0"/>
  </r>
  <r>
    <x v="4"/>
    <x v="0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082-16"/>
    <x v="1"/>
  </r>
  <r>
    <x v="4"/>
    <x v="0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081-04"/>
    <x v="0"/>
  </r>
  <r>
    <x v="4"/>
    <x v="0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081-04"/>
    <x v="0"/>
  </r>
  <r>
    <x v="4"/>
    <x v="0"/>
    <s v="GENERALE"/>
    <s v="MONTES"/>
    <s v="Mattéo"/>
    <d v="2011-10-20T00:00:00"/>
    <x v="8"/>
    <x v="0"/>
    <n v="0"/>
    <n v="0"/>
    <s v="sept."/>
    <n v="2017"/>
    <s v="oui"/>
    <x v="40"/>
    <x v="6"/>
    <x v="0"/>
    <n v="6"/>
    <s v="Gallia"/>
    <s v="T081-07"/>
    <x v="0"/>
  </r>
  <r>
    <x v="4"/>
    <x v="0"/>
    <s v="GENERALE"/>
    <s v="MUNSCH"/>
    <s v="Charlotte"/>
    <d v="2011-04-24T00:00:00"/>
    <x v="8"/>
    <x v="0"/>
    <n v="0"/>
    <n v="0"/>
    <s v="sept."/>
    <n v="2017"/>
    <s v="oui"/>
    <x v="41"/>
    <x v="6"/>
    <x v="0"/>
    <n v="6"/>
    <s v="Gallia"/>
    <s v="T081-07"/>
    <x v="0"/>
  </r>
  <r>
    <x v="4"/>
    <x v="0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081-05"/>
    <x v="0"/>
  </r>
  <r>
    <x v="4"/>
    <x v="0"/>
    <s v="GENERALE"/>
    <s v="PITTET"/>
    <s v="Lilou"/>
    <d v="2007-05-17T00:00:00"/>
    <x v="2"/>
    <x v="1"/>
    <n v="0"/>
    <n v="0"/>
    <s v="sept."/>
    <n v="2017"/>
    <s v="non"/>
    <x v="76"/>
    <x v="2"/>
    <x v="0"/>
    <n v="2"/>
    <s v="Parc de l'Abbaye - Buisson"/>
    <s v="T081-03"/>
    <x v="0"/>
  </r>
  <r>
    <x v="4"/>
    <x v="0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082-17"/>
    <x v="1"/>
  </r>
  <r>
    <x v="4"/>
    <x v="0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082-13"/>
    <x v="1"/>
  </r>
  <r>
    <x v="4"/>
    <x v="0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082-13"/>
    <x v="1"/>
  </r>
  <r>
    <x v="4"/>
    <x v="0"/>
    <s v="GENERALE"/>
    <s v="STEPHAN"/>
    <s v="Lola"/>
    <d v="2013-02-22T00:00:00"/>
    <x v="5"/>
    <x v="1"/>
    <n v="0"/>
    <n v="0"/>
    <s v="sept."/>
    <n v="2017"/>
    <s v="oui"/>
    <x v="48"/>
    <x v="4"/>
    <x v="0"/>
    <n v="6"/>
    <s v="Gallia"/>
    <s v="T081-07"/>
    <x v="0"/>
  </r>
  <r>
    <x v="4"/>
    <x v="0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081-07"/>
    <x v="0"/>
  </r>
  <r>
    <x v="4"/>
    <x v="0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081-07"/>
    <x v="0"/>
  </r>
  <r>
    <x v="4"/>
    <x v="0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081-02"/>
    <x v="0"/>
  </r>
  <r>
    <x v="4"/>
    <x v="0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081-03"/>
    <x v="0"/>
  </r>
  <r>
    <x v="4"/>
    <x v="0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081-03"/>
    <x v="0"/>
  </r>
  <r>
    <x v="4"/>
    <x v="0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082-16"/>
    <x v="1"/>
  </r>
  <r>
    <x v="4"/>
    <x v="0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082-16"/>
    <x v="1"/>
  </r>
  <r>
    <x v="4"/>
    <x v="0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081-03"/>
    <x v="0"/>
  </r>
  <r>
    <x v="4"/>
    <x v="0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081-03"/>
    <x v="0"/>
  </r>
  <r>
    <x v="4"/>
    <x v="0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081-02"/>
    <x v="0"/>
  </r>
  <r>
    <x v="4"/>
    <x v="0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081-07"/>
    <x v="0"/>
  </r>
  <r>
    <x v="4"/>
    <x v="0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082-16"/>
    <x v="1"/>
  </r>
  <r>
    <x v="4"/>
    <x v="0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082-13"/>
    <x v="1"/>
  </r>
  <r>
    <x v="4"/>
    <x v="0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081-07"/>
    <x v="0"/>
  </r>
  <r>
    <x v="4"/>
    <x v="0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081-07"/>
    <x v="0"/>
  </r>
  <r>
    <x v="4"/>
    <x v="0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082-10"/>
    <x v="1"/>
  </r>
  <r>
    <x v="4"/>
    <x v="0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082-10"/>
    <x v="1"/>
  </r>
  <r>
    <x v="4"/>
    <x v="0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082-16"/>
    <x v="1"/>
  </r>
  <r>
    <x v="4"/>
    <x v="0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081-01"/>
    <x v="0"/>
  </r>
  <r>
    <x v="4"/>
    <x v="0"/>
    <s v="GENERALE"/>
    <s v="DE CORDIER"/>
    <s v="Léa"/>
    <d v="2013-05-28T00:00:00"/>
    <x v="7"/>
    <x v="0"/>
    <n v="0"/>
    <n v="0"/>
    <s v="sept."/>
    <n v="2017"/>
    <s v="oui"/>
    <x v="69"/>
    <x v="4"/>
    <x v="0"/>
    <n v="2"/>
    <s v="Parc de l'Abbaye - Buisson"/>
    <s v="T081-03"/>
    <x v="0"/>
  </r>
  <r>
    <x v="4"/>
    <x v="0"/>
    <s v="GENERALE"/>
    <s v="DE CORDIER"/>
    <s v="Kylian"/>
    <d v="2009-08-14T00:00:00"/>
    <x v="4"/>
    <x v="0"/>
    <n v="0"/>
    <n v="0"/>
    <s v="sept."/>
    <n v="2017"/>
    <s v="non"/>
    <x v="70"/>
    <x v="3"/>
    <x v="0"/>
    <n v="2"/>
    <s v="Parc de l'Abbaye - Buisson"/>
    <s v="T081-03"/>
    <x v="0"/>
  </r>
  <r>
    <x v="4"/>
    <x v="0"/>
    <s v="GENERALE"/>
    <s v="JACQUIER-QUERO"/>
    <s v="Eleonore"/>
    <d v="2014-11-05T00:00:00"/>
    <x v="3"/>
    <x v="1"/>
    <n v="0"/>
    <n v="0"/>
    <s v="sept."/>
    <n v="2017"/>
    <s v="oui"/>
    <x v="71"/>
    <x v="7"/>
    <x v="0"/>
    <n v="9"/>
    <s v="Chemin des Houches (Impasse)"/>
    <s v="T082-13"/>
    <x v="1"/>
  </r>
  <r>
    <x v="4"/>
    <x v="0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082-10"/>
    <x v="1"/>
  </r>
  <r>
    <x v="0"/>
    <x v="1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11-09"/>
    <x v="2"/>
  </r>
  <r>
    <x v="0"/>
    <x v="1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11-09"/>
    <x v="2"/>
  </r>
  <r>
    <x v="0"/>
    <x v="1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11-07"/>
    <x v="2"/>
  </r>
  <r>
    <x v="0"/>
    <x v="1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11-07"/>
    <x v="2"/>
  </r>
  <r>
    <x v="0"/>
    <x v="1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111-09"/>
    <x v="2"/>
  </r>
  <r>
    <x v="0"/>
    <x v="1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111-09"/>
    <x v="2"/>
  </r>
  <r>
    <x v="0"/>
    <x v="1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11-12"/>
    <x v="2"/>
  </r>
  <r>
    <x v="0"/>
    <x v="1"/>
    <s v="GENERALE"/>
    <s v="BOUILLEZ"/>
    <s v="Elise"/>
    <d v="2009-07-12T00:00:00"/>
    <x v="4"/>
    <x v="1"/>
    <n v="0"/>
    <n v="0"/>
    <s v="sept."/>
    <n v="2017"/>
    <s v="non"/>
    <x v="11"/>
    <x v="3"/>
    <x v="0"/>
    <n v="15"/>
    <s v="Chemin de Gravannes (Mi Tiesa)"/>
    <s v="T111-03"/>
    <x v="2"/>
  </r>
  <r>
    <x v="0"/>
    <x v="1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11-04"/>
    <x v="2"/>
  </r>
  <r>
    <x v="0"/>
    <x v="1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11-15"/>
    <x v="2"/>
  </r>
  <r>
    <x v="0"/>
    <x v="1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11-15"/>
    <x v="2"/>
  </r>
  <r>
    <x v="0"/>
    <x v="1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11-02"/>
    <x v="2"/>
  </r>
  <r>
    <x v="0"/>
    <x v="1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11-15"/>
    <x v="2"/>
  </r>
  <r>
    <x v="0"/>
    <x v="1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11-10"/>
    <x v="2"/>
  </r>
  <r>
    <x v="0"/>
    <x v="1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11-08"/>
    <x v="2"/>
  </r>
  <r>
    <x v="0"/>
    <x v="1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11-12"/>
    <x v="2"/>
  </r>
  <r>
    <x v="0"/>
    <x v="1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11-14"/>
    <x v="2"/>
  </r>
  <r>
    <x v="0"/>
    <x v="1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11-07"/>
    <x v="2"/>
  </r>
  <r>
    <x v="0"/>
    <x v="1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11-02"/>
    <x v="2"/>
  </r>
  <r>
    <x v="0"/>
    <x v="1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11-11"/>
    <x v="2"/>
  </r>
  <r>
    <x v="0"/>
    <x v="1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11-11"/>
    <x v="2"/>
  </r>
  <r>
    <x v="0"/>
    <x v="1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11-03"/>
    <x v="2"/>
  </r>
  <r>
    <x v="0"/>
    <x v="1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11-07"/>
    <x v="2"/>
  </r>
  <r>
    <x v="0"/>
    <x v="1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11-07"/>
    <x v="2"/>
  </r>
  <r>
    <x v="0"/>
    <x v="1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11-02"/>
    <x v="2"/>
  </r>
  <r>
    <x v="0"/>
    <x v="1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11-02"/>
    <x v="2"/>
  </r>
  <r>
    <x v="0"/>
    <x v="1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111-02"/>
    <x v="2"/>
  </r>
  <r>
    <x v="0"/>
    <x v="1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11-07"/>
    <x v="2"/>
  </r>
  <r>
    <x v="0"/>
    <x v="1"/>
    <s v="GENERALE"/>
    <s v="JACQUIER-QUERO"/>
    <s v="Eleonore"/>
    <d v="2014-11-05T00:00:00"/>
    <x v="3"/>
    <x v="0"/>
    <n v="0"/>
    <n v="0"/>
    <s v="sept."/>
    <n v="2017"/>
    <s v="oui"/>
    <x v="71"/>
    <x v="7"/>
    <x v="0"/>
    <n v="9"/>
    <s v="Chemin des Houches (Impasse)"/>
    <s v="T111-09"/>
    <x v="2"/>
  </r>
  <r>
    <x v="1"/>
    <x v="1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11-09"/>
    <x v="2"/>
  </r>
  <r>
    <x v="1"/>
    <x v="1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11-09"/>
    <x v="2"/>
  </r>
  <r>
    <x v="1"/>
    <x v="1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11-07"/>
    <x v="2"/>
  </r>
  <r>
    <x v="1"/>
    <x v="1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11-07"/>
    <x v="2"/>
  </r>
  <r>
    <x v="1"/>
    <x v="1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111-15"/>
    <x v="2"/>
  </r>
  <r>
    <x v="1"/>
    <x v="1"/>
    <s v="GENERALE"/>
    <s v="BELLORINI"/>
    <s v="Raphaëlle"/>
    <d v="2010-09-17T00:00:00"/>
    <x v="8"/>
    <x v="0"/>
    <n v="0"/>
    <n v="0"/>
    <s v="sept."/>
    <n v="2017"/>
    <s v="non"/>
    <x v="73"/>
    <x v="1"/>
    <x v="0"/>
    <n v="10"/>
    <s v="Mairie"/>
    <s v="T111-08"/>
    <x v="2"/>
  </r>
  <r>
    <x v="1"/>
    <x v="1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11-09"/>
    <x v="2"/>
  </r>
  <r>
    <x v="1"/>
    <x v="1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11-09"/>
    <x v="2"/>
  </r>
  <r>
    <x v="1"/>
    <x v="1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11-12"/>
    <x v="2"/>
  </r>
  <r>
    <x v="1"/>
    <x v="1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11-04"/>
    <x v="2"/>
  </r>
  <r>
    <x v="1"/>
    <x v="1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11-15"/>
    <x v="2"/>
  </r>
  <r>
    <x v="1"/>
    <x v="1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11-15"/>
    <x v="2"/>
  </r>
  <r>
    <x v="1"/>
    <x v="1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11-02"/>
    <x v="2"/>
  </r>
  <r>
    <x v="1"/>
    <x v="1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11-15"/>
    <x v="2"/>
  </r>
  <r>
    <x v="1"/>
    <x v="1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11-10"/>
    <x v="2"/>
  </r>
  <r>
    <x v="1"/>
    <x v="1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11-08"/>
    <x v="2"/>
  </r>
  <r>
    <x v="1"/>
    <x v="1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11-12"/>
    <x v="2"/>
  </r>
  <r>
    <x v="1"/>
    <x v="1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11-14"/>
    <x v="2"/>
  </r>
  <r>
    <x v="1"/>
    <x v="1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111-15"/>
    <x v="2"/>
  </r>
  <r>
    <x v="1"/>
    <x v="1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11-07"/>
    <x v="2"/>
  </r>
  <r>
    <x v="1"/>
    <x v="1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11-02"/>
    <x v="2"/>
  </r>
  <r>
    <x v="1"/>
    <x v="1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11-11"/>
    <x v="2"/>
  </r>
  <r>
    <x v="1"/>
    <x v="1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11-11"/>
    <x v="2"/>
  </r>
  <r>
    <x v="1"/>
    <x v="1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11-03"/>
    <x v="2"/>
  </r>
  <r>
    <x v="1"/>
    <x v="1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11-07"/>
    <x v="2"/>
  </r>
  <r>
    <x v="1"/>
    <x v="1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11-07"/>
    <x v="2"/>
  </r>
  <r>
    <x v="1"/>
    <x v="1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11-13"/>
    <x v="2"/>
  </r>
  <r>
    <x v="1"/>
    <x v="1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11-02"/>
    <x v="2"/>
  </r>
  <r>
    <x v="1"/>
    <x v="1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11-02"/>
    <x v="2"/>
  </r>
  <r>
    <x v="1"/>
    <x v="1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111-02"/>
    <x v="2"/>
  </r>
  <r>
    <x v="1"/>
    <x v="1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11-07"/>
    <x v="2"/>
  </r>
  <r>
    <x v="1"/>
    <x v="1"/>
    <s v="GENERALE"/>
    <s v="JACQUIER-QUERO"/>
    <s v="Eleonore"/>
    <d v="2014-11-05T00:00:00"/>
    <x v="3"/>
    <x v="0"/>
    <n v="0"/>
    <n v="0"/>
    <s v="sept."/>
    <n v="2017"/>
    <s v="oui"/>
    <x v="71"/>
    <x v="7"/>
    <x v="0"/>
    <n v="9"/>
    <s v="Chemin des Houches (Impasse)"/>
    <s v="T111-09"/>
    <x v="2"/>
  </r>
  <r>
    <x v="3"/>
    <x v="1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11-09"/>
    <x v="2"/>
  </r>
  <r>
    <x v="3"/>
    <x v="1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11-09"/>
    <x v="2"/>
  </r>
  <r>
    <x v="3"/>
    <x v="1"/>
    <s v="GENERALE"/>
    <s v="ALOUANI"/>
    <s v="Rayan"/>
    <d v="2009-01-19T00:00:00"/>
    <x v="4"/>
    <x v="1"/>
    <n v="0"/>
    <n v="0"/>
    <s v="sept."/>
    <n v="2017"/>
    <s v="non"/>
    <x v="5"/>
    <x v="3"/>
    <x v="1"/>
    <n v="6"/>
    <s v="Gallia"/>
    <s v="T111-07"/>
    <x v="2"/>
  </r>
  <r>
    <x v="3"/>
    <x v="1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11-09"/>
    <x v="2"/>
  </r>
  <r>
    <x v="3"/>
    <x v="1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11-09"/>
    <x v="2"/>
  </r>
  <r>
    <x v="3"/>
    <x v="1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11-12"/>
    <x v="2"/>
  </r>
  <r>
    <x v="3"/>
    <x v="1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11-04"/>
    <x v="2"/>
  </r>
  <r>
    <x v="3"/>
    <x v="1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11-15"/>
    <x v="2"/>
  </r>
  <r>
    <x v="3"/>
    <x v="1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11-15"/>
    <x v="2"/>
  </r>
  <r>
    <x v="3"/>
    <x v="1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11-02"/>
    <x v="2"/>
  </r>
  <r>
    <x v="3"/>
    <x v="1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11-15"/>
    <x v="2"/>
  </r>
  <r>
    <x v="3"/>
    <x v="1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11-10"/>
    <x v="2"/>
  </r>
  <r>
    <x v="3"/>
    <x v="1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11-08"/>
    <x v="2"/>
  </r>
  <r>
    <x v="3"/>
    <x v="1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11-12"/>
    <x v="2"/>
  </r>
  <r>
    <x v="3"/>
    <x v="1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11-14"/>
    <x v="2"/>
  </r>
  <r>
    <x v="3"/>
    <x v="1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111-10"/>
    <x v="2"/>
  </r>
  <r>
    <x v="3"/>
    <x v="1"/>
    <s v="GENERALE"/>
    <s v="LAMBRECHT"/>
    <s v="Jade"/>
    <d v="2008-12-01T00:00:00"/>
    <x v="6"/>
    <x v="1"/>
    <n v="0"/>
    <n v="0"/>
    <s v="sept."/>
    <n v="2017"/>
    <s v="non"/>
    <x v="34"/>
    <x v="5"/>
    <x v="0"/>
    <n v="11"/>
    <s v="Chemin des Moulins"/>
    <s v="T111-01"/>
    <x v="2"/>
  </r>
  <r>
    <x v="3"/>
    <x v="1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11-07"/>
    <x v="2"/>
  </r>
  <r>
    <x v="3"/>
    <x v="1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11-02"/>
    <x v="2"/>
  </r>
  <r>
    <x v="3"/>
    <x v="1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11-11"/>
    <x v="2"/>
  </r>
  <r>
    <x v="3"/>
    <x v="1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11-11"/>
    <x v="2"/>
  </r>
  <r>
    <x v="3"/>
    <x v="1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11-03"/>
    <x v="2"/>
  </r>
  <r>
    <x v="3"/>
    <x v="1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11-07"/>
    <x v="2"/>
  </r>
  <r>
    <x v="3"/>
    <x v="1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11-07"/>
    <x v="2"/>
  </r>
  <r>
    <x v="3"/>
    <x v="1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11-13"/>
    <x v="2"/>
  </r>
  <r>
    <x v="3"/>
    <x v="1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11-02"/>
    <x v="2"/>
  </r>
  <r>
    <x v="3"/>
    <x v="1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11-02"/>
    <x v="2"/>
  </r>
  <r>
    <x v="3"/>
    <x v="1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111-02"/>
    <x v="2"/>
  </r>
  <r>
    <x v="3"/>
    <x v="1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11-07"/>
    <x v="2"/>
  </r>
  <r>
    <x v="3"/>
    <x v="1"/>
    <s v="GENERALE"/>
    <s v="RABU SOMERS"/>
    <s v="Antonin"/>
    <d v="2014-03-03T00:00:00"/>
    <x v="7"/>
    <x v="1"/>
    <n v="0"/>
    <n v="0"/>
    <s v="sept."/>
    <n v="2017"/>
    <s v="oui"/>
    <x v="63"/>
    <x v="7"/>
    <x v="0"/>
    <n v="6"/>
    <s v="Gallia"/>
    <s v="T111-07"/>
    <x v="2"/>
  </r>
  <r>
    <x v="3"/>
    <x v="1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111-02"/>
    <x v="2"/>
  </r>
  <r>
    <x v="3"/>
    <x v="1"/>
    <s v="GENERALE"/>
    <s v="JACQUIER-QUERO"/>
    <s v="Eleonore"/>
    <d v="2014-11-05T00:00:00"/>
    <x v="3"/>
    <x v="0"/>
    <n v="0"/>
    <n v="0"/>
    <s v="sept."/>
    <n v="2017"/>
    <s v="oui"/>
    <x v="71"/>
    <x v="7"/>
    <x v="0"/>
    <n v="9"/>
    <s v="Chemin des Houches (Impasse)"/>
    <s v="T111-09"/>
    <x v="2"/>
  </r>
  <r>
    <x v="4"/>
    <x v="1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11-09"/>
    <x v="2"/>
  </r>
  <r>
    <x v="4"/>
    <x v="1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11-09"/>
    <x v="2"/>
  </r>
  <r>
    <x v="4"/>
    <x v="1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11-07"/>
    <x v="2"/>
  </r>
  <r>
    <x v="4"/>
    <x v="1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11-07"/>
    <x v="2"/>
  </r>
  <r>
    <x v="4"/>
    <x v="1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11-09"/>
    <x v="2"/>
  </r>
  <r>
    <x v="4"/>
    <x v="1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11-09"/>
    <x v="2"/>
  </r>
  <r>
    <x v="4"/>
    <x v="1"/>
    <s v="GENERALE"/>
    <s v="BONNEVIE"/>
    <s v="Anthony"/>
    <d v="2007-07-23T00:00:00"/>
    <x v="2"/>
    <x v="1"/>
    <n v="0"/>
    <n v="0"/>
    <s v="sept."/>
    <n v="2017"/>
    <s v="non"/>
    <x v="10"/>
    <x v="2"/>
    <x v="0"/>
    <n v="4"/>
    <s v="Grande Rive (Crémaillère)"/>
    <s v="T111-12"/>
    <x v="2"/>
  </r>
  <r>
    <x v="4"/>
    <x v="1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11-04"/>
    <x v="2"/>
  </r>
  <r>
    <x v="4"/>
    <x v="1"/>
    <s v="GENERALE"/>
    <s v="DEVIGNY"/>
    <s v="Ryan"/>
    <d v="2009-09-22T00:00:00"/>
    <x v="4"/>
    <x v="1"/>
    <n v="0"/>
    <n v="0"/>
    <s v="sept."/>
    <n v="2017"/>
    <s v="non"/>
    <x v="74"/>
    <x v="3"/>
    <x v="0"/>
    <n v="1"/>
    <s v="Services Techniques"/>
    <s v="T111-15"/>
    <x v="2"/>
  </r>
  <r>
    <x v="4"/>
    <x v="1"/>
    <s v="GENERALE"/>
    <s v="DOUCET"/>
    <s v="Arsène"/>
    <d v="2010-06-10T00:00:00"/>
    <x v="8"/>
    <x v="1"/>
    <n v="0"/>
    <n v="0"/>
    <s v="sept."/>
    <n v="2017"/>
    <s v="non"/>
    <x v="21"/>
    <x v="1"/>
    <x v="0"/>
    <n v="1"/>
    <s v="Services Techniques"/>
    <s v="T111-15"/>
    <x v="2"/>
  </r>
  <r>
    <x v="4"/>
    <x v="1"/>
    <s v="GENERALE"/>
    <s v="DOUCET"/>
    <s v="Edgar"/>
    <d v="2008-11-23T00:00:00"/>
    <x v="6"/>
    <x v="1"/>
    <n v="0"/>
    <n v="0"/>
    <s v="sept."/>
    <n v="2017"/>
    <s v="non"/>
    <x v="22"/>
    <x v="5"/>
    <x v="0"/>
    <n v="1"/>
    <s v="Services Techniques"/>
    <s v="T111-15"/>
    <x v="2"/>
  </r>
  <r>
    <x v="4"/>
    <x v="1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11-02"/>
    <x v="2"/>
  </r>
  <r>
    <x v="4"/>
    <x v="1"/>
    <s v="GENERALE"/>
    <s v="EVENO"/>
    <s v="Manel"/>
    <d v="2012-11-17T00:00:00"/>
    <x v="3"/>
    <x v="1"/>
    <n v="0"/>
    <n v="0"/>
    <s v="sept."/>
    <n v="2017"/>
    <s v="oui"/>
    <x v="28"/>
    <x v="0"/>
    <x v="2"/>
    <n v="1"/>
    <s v="Services Techniques"/>
    <s v="T111-15"/>
    <x v="2"/>
  </r>
  <r>
    <x v="4"/>
    <x v="1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11-10"/>
    <x v="2"/>
  </r>
  <r>
    <x v="4"/>
    <x v="1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11-08"/>
    <x v="2"/>
  </r>
  <r>
    <x v="4"/>
    <x v="1"/>
    <s v="GENERALE"/>
    <s v="HELLI"/>
    <s v="Indy"/>
    <d v="2010-07-07T00:00:00"/>
    <x v="8"/>
    <x v="0"/>
    <n v="0"/>
    <n v="0"/>
    <s v="sept."/>
    <n v="2017"/>
    <s v="non"/>
    <x v="31"/>
    <x v="1"/>
    <x v="2"/>
    <n v="4"/>
    <s v="Grande Rive (Crémaillère)"/>
    <s v="T111-12"/>
    <x v="2"/>
  </r>
  <r>
    <x v="4"/>
    <x v="1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11-14"/>
    <x v="2"/>
  </r>
  <r>
    <x v="4"/>
    <x v="1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111-10"/>
    <x v="2"/>
  </r>
  <r>
    <x v="4"/>
    <x v="1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11-07"/>
    <x v="2"/>
  </r>
  <r>
    <x v="4"/>
    <x v="1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11-02"/>
    <x v="2"/>
  </r>
  <r>
    <x v="4"/>
    <x v="1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11-11"/>
    <x v="2"/>
  </r>
  <r>
    <x v="4"/>
    <x v="1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11-11"/>
    <x v="2"/>
  </r>
  <r>
    <x v="4"/>
    <x v="1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11-03"/>
    <x v="2"/>
  </r>
  <r>
    <x v="4"/>
    <x v="1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11-07"/>
    <x v="2"/>
  </r>
  <r>
    <x v="4"/>
    <x v="1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11-07"/>
    <x v="2"/>
  </r>
  <r>
    <x v="4"/>
    <x v="1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11-13"/>
    <x v="2"/>
  </r>
  <r>
    <x v="4"/>
    <x v="1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11-02"/>
    <x v="2"/>
  </r>
  <r>
    <x v="4"/>
    <x v="1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11-02"/>
    <x v="2"/>
  </r>
  <r>
    <x v="4"/>
    <x v="1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111-02"/>
    <x v="2"/>
  </r>
  <r>
    <x v="4"/>
    <x v="1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11-07"/>
    <x v="2"/>
  </r>
  <r>
    <x v="4"/>
    <x v="1"/>
    <s v="GENERALE"/>
    <s v="JACQUIER-QUERO"/>
    <s v="Eleonore"/>
    <d v="2014-11-05T00:00:00"/>
    <x v="3"/>
    <x v="0"/>
    <n v="0"/>
    <n v="0"/>
    <s v="sept."/>
    <n v="2017"/>
    <s v="oui"/>
    <x v="71"/>
    <x v="7"/>
    <x v="0"/>
    <n v="9"/>
    <s v="Chemin des Houches (Impasse)"/>
    <s v="T111-09"/>
    <x v="2"/>
  </r>
  <r>
    <x v="0"/>
    <x v="2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31-10"/>
    <x v="3"/>
  </r>
  <r>
    <x v="0"/>
    <x v="2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31-10"/>
    <x v="3"/>
  </r>
  <r>
    <x v="0"/>
    <x v="2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31-07"/>
    <x v="3"/>
  </r>
  <r>
    <x v="0"/>
    <x v="2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31-07"/>
    <x v="3"/>
  </r>
  <r>
    <x v="0"/>
    <x v="2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131-10"/>
    <x v="3"/>
  </r>
  <r>
    <x v="0"/>
    <x v="2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131-10"/>
    <x v="3"/>
  </r>
  <r>
    <x v="0"/>
    <x v="2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31-05"/>
    <x v="3"/>
  </r>
  <r>
    <x v="0"/>
    <x v="2"/>
    <s v="GENERALE"/>
    <s v="BOUILLEZ"/>
    <s v="Elise"/>
    <d v="2009-07-12T00:00:00"/>
    <x v="4"/>
    <x v="1"/>
    <n v="0"/>
    <n v="0"/>
    <s v="sept."/>
    <n v="2017"/>
    <s v="non"/>
    <x v="11"/>
    <x v="3"/>
    <x v="0"/>
    <n v="15"/>
    <s v="Chemin de Gravannes (Mi Tiesa)"/>
    <s v="T131-14"/>
    <x v="3"/>
  </r>
  <r>
    <x v="0"/>
    <x v="2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31-15"/>
    <x v="3"/>
  </r>
  <r>
    <x v="0"/>
    <x v="2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31-01"/>
    <x v="3"/>
  </r>
  <r>
    <x v="0"/>
    <x v="2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31-01"/>
    <x v="3"/>
  </r>
  <r>
    <x v="0"/>
    <x v="2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31-13"/>
    <x v="3"/>
  </r>
  <r>
    <x v="0"/>
    <x v="2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31-01"/>
    <x v="3"/>
  </r>
  <r>
    <x v="0"/>
    <x v="2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31-06"/>
    <x v="3"/>
  </r>
  <r>
    <x v="0"/>
    <x v="2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31-11"/>
    <x v="3"/>
  </r>
  <r>
    <x v="0"/>
    <x v="2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31-05"/>
    <x v="3"/>
  </r>
  <r>
    <x v="0"/>
    <x v="2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31-03"/>
    <x v="3"/>
  </r>
  <r>
    <x v="0"/>
    <x v="2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31-07"/>
    <x v="3"/>
  </r>
  <r>
    <x v="0"/>
    <x v="2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31-13"/>
    <x v="3"/>
  </r>
  <r>
    <x v="0"/>
    <x v="2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31-04"/>
    <x v="3"/>
  </r>
  <r>
    <x v="0"/>
    <x v="2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31-04"/>
    <x v="3"/>
  </r>
  <r>
    <x v="0"/>
    <x v="2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31-14"/>
    <x v="3"/>
  </r>
  <r>
    <x v="0"/>
    <x v="2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31-07"/>
    <x v="3"/>
  </r>
  <r>
    <x v="0"/>
    <x v="2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31-07"/>
    <x v="3"/>
  </r>
  <r>
    <x v="0"/>
    <x v="2"/>
    <s v="GENERALE"/>
    <s v="WAMBST"/>
    <s v="Johanne"/>
    <d v="2011-08-01T00:00:00"/>
    <x v="9"/>
    <x v="1"/>
    <n v="0"/>
    <n v="0"/>
    <s v="sept."/>
    <n v="2017"/>
    <s v="oui"/>
    <x v="54"/>
    <x v="6"/>
    <x v="0"/>
    <n v="14"/>
    <s v="Avenue Forchex"/>
    <s v="T131-13"/>
    <x v="3"/>
  </r>
  <r>
    <x v="0"/>
    <x v="2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31-13"/>
    <x v="3"/>
  </r>
  <r>
    <x v="0"/>
    <x v="2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31-07"/>
    <x v="3"/>
  </r>
  <r>
    <x v="1"/>
    <x v="2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31-10"/>
    <x v="3"/>
  </r>
  <r>
    <x v="1"/>
    <x v="2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31-10"/>
    <x v="3"/>
  </r>
  <r>
    <x v="1"/>
    <x v="2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31-07"/>
    <x v="3"/>
  </r>
  <r>
    <x v="1"/>
    <x v="2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31-07"/>
    <x v="3"/>
  </r>
  <r>
    <x v="1"/>
    <x v="2"/>
    <s v="GENERALE"/>
    <s v="BABIN"/>
    <s v="Timéo"/>
    <d v="2012-11-08T00:00:00"/>
    <x v="3"/>
    <x v="1"/>
    <n v="0"/>
    <n v="0"/>
    <s v="sept."/>
    <n v="2017"/>
    <s v="oui"/>
    <x v="7"/>
    <x v="0"/>
    <x v="0"/>
    <n v="1"/>
    <s v="Services Techniques"/>
    <s v="T131-01"/>
    <x v="3"/>
  </r>
  <r>
    <x v="1"/>
    <x v="2"/>
    <s v="GENERALE"/>
    <s v="BELLORINI"/>
    <s v="Raphaëlle"/>
    <d v="2010-09-17T00:00:00"/>
    <x v="8"/>
    <x v="0"/>
    <n v="0"/>
    <n v="0"/>
    <s v="sept."/>
    <n v="2017"/>
    <s v="non"/>
    <x v="73"/>
    <x v="1"/>
    <x v="0"/>
    <n v="10"/>
    <s v="Mairie"/>
    <s v="T131-11"/>
    <x v="3"/>
  </r>
  <r>
    <x v="1"/>
    <x v="2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31-10"/>
    <x v="3"/>
  </r>
  <r>
    <x v="1"/>
    <x v="2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31-10"/>
    <x v="3"/>
  </r>
  <r>
    <x v="1"/>
    <x v="2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31-05"/>
    <x v="3"/>
  </r>
  <r>
    <x v="1"/>
    <x v="2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31-15"/>
    <x v="3"/>
  </r>
  <r>
    <x v="1"/>
    <x v="2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31-01"/>
    <x v="3"/>
  </r>
  <r>
    <x v="1"/>
    <x v="2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31-01"/>
    <x v="3"/>
  </r>
  <r>
    <x v="1"/>
    <x v="2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31-13"/>
    <x v="3"/>
  </r>
  <r>
    <x v="1"/>
    <x v="2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31-01"/>
    <x v="3"/>
  </r>
  <r>
    <x v="1"/>
    <x v="2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31-06"/>
    <x v="3"/>
  </r>
  <r>
    <x v="1"/>
    <x v="2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31-11"/>
    <x v="3"/>
  </r>
  <r>
    <x v="1"/>
    <x v="2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31-05"/>
    <x v="3"/>
  </r>
  <r>
    <x v="1"/>
    <x v="2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31-03"/>
    <x v="3"/>
  </r>
  <r>
    <x v="1"/>
    <x v="2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31-07"/>
    <x v="3"/>
  </r>
  <r>
    <x v="1"/>
    <x v="2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31-13"/>
    <x v="3"/>
  </r>
  <r>
    <x v="1"/>
    <x v="2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31-04"/>
    <x v="3"/>
  </r>
  <r>
    <x v="1"/>
    <x v="2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31-04"/>
    <x v="3"/>
  </r>
  <r>
    <x v="1"/>
    <x v="2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31-14"/>
    <x v="3"/>
  </r>
  <r>
    <x v="1"/>
    <x v="2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31-07"/>
    <x v="3"/>
  </r>
  <r>
    <x v="1"/>
    <x v="2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31-07"/>
    <x v="3"/>
  </r>
  <r>
    <x v="1"/>
    <x v="2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31-02"/>
    <x v="3"/>
  </r>
  <r>
    <x v="1"/>
    <x v="2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31-13"/>
    <x v="3"/>
  </r>
  <r>
    <x v="1"/>
    <x v="2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31-13"/>
    <x v="3"/>
  </r>
  <r>
    <x v="1"/>
    <x v="2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31-07"/>
    <x v="3"/>
  </r>
  <r>
    <x v="3"/>
    <x v="2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31-10"/>
    <x v="3"/>
  </r>
  <r>
    <x v="3"/>
    <x v="2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31-10"/>
    <x v="3"/>
  </r>
  <r>
    <x v="3"/>
    <x v="2"/>
    <s v="GENERALE"/>
    <s v="ALOUANI"/>
    <s v="Rayan"/>
    <d v="2009-01-19T00:00:00"/>
    <x v="4"/>
    <x v="1"/>
    <n v="0"/>
    <n v="0"/>
    <s v="sept."/>
    <n v="2017"/>
    <s v="non"/>
    <x v="5"/>
    <x v="3"/>
    <x v="1"/>
    <n v="6"/>
    <s v="Gallia"/>
    <s v="T131-07"/>
    <x v="3"/>
  </r>
  <r>
    <x v="3"/>
    <x v="2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31-10"/>
    <x v="3"/>
  </r>
  <r>
    <x v="3"/>
    <x v="2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31-10"/>
    <x v="3"/>
  </r>
  <r>
    <x v="3"/>
    <x v="2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31-05"/>
    <x v="3"/>
  </r>
  <r>
    <x v="3"/>
    <x v="2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31-15"/>
    <x v="3"/>
  </r>
  <r>
    <x v="3"/>
    <x v="2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31-01"/>
    <x v="3"/>
  </r>
  <r>
    <x v="3"/>
    <x v="2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31-01"/>
    <x v="3"/>
  </r>
  <r>
    <x v="3"/>
    <x v="2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31-13"/>
    <x v="3"/>
  </r>
  <r>
    <x v="3"/>
    <x v="2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31-01"/>
    <x v="3"/>
  </r>
  <r>
    <x v="3"/>
    <x v="2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31-06"/>
    <x v="3"/>
  </r>
  <r>
    <x v="3"/>
    <x v="2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31-11"/>
    <x v="3"/>
  </r>
  <r>
    <x v="3"/>
    <x v="2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31-05"/>
    <x v="3"/>
  </r>
  <r>
    <x v="3"/>
    <x v="2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31-03"/>
    <x v="3"/>
  </r>
  <r>
    <x v="3"/>
    <x v="2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131-06"/>
    <x v="3"/>
  </r>
  <r>
    <x v="3"/>
    <x v="2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31-07"/>
    <x v="3"/>
  </r>
  <r>
    <x v="3"/>
    <x v="2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31-13"/>
    <x v="3"/>
  </r>
  <r>
    <x v="3"/>
    <x v="2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31-04"/>
    <x v="3"/>
  </r>
  <r>
    <x v="3"/>
    <x v="2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31-04"/>
    <x v="3"/>
  </r>
  <r>
    <x v="3"/>
    <x v="2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31-14"/>
    <x v="3"/>
  </r>
  <r>
    <x v="3"/>
    <x v="2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31-07"/>
    <x v="3"/>
  </r>
  <r>
    <x v="3"/>
    <x v="2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31-07"/>
    <x v="3"/>
  </r>
  <r>
    <x v="3"/>
    <x v="2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31-02"/>
    <x v="3"/>
  </r>
  <r>
    <x v="3"/>
    <x v="2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31-13"/>
    <x v="3"/>
  </r>
  <r>
    <x v="3"/>
    <x v="2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31-13"/>
    <x v="3"/>
  </r>
  <r>
    <x v="3"/>
    <x v="2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31-07"/>
    <x v="3"/>
  </r>
  <r>
    <x v="3"/>
    <x v="2"/>
    <s v="GENERALE"/>
    <s v="RABU SOMERS"/>
    <s v="Antonin"/>
    <d v="2014-03-03T00:00:00"/>
    <x v="7"/>
    <x v="1"/>
    <n v="0"/>
    <n v="0"/>
    <s v="sept."/>
    <n v="2017"/>
    <s v="oui"/>
    <x v="63"/>
    <x v="7"/>
    <x v="0"/>
    <n v="6"/>
    <s v="Gallia"/>
    <s v="T131-07"/>
    <x v="3"/>
  </r>
  <r>
    <x v="3"/>
    <x v="2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131-13"/>
    <x v="3"/>
  </r>
  <r>
    <x v="4"/>
    <x v="2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31-10"/>
    <x v="3"/>
  </r>
  <r>
    <x v="4"/>
    <x v="2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31-10"/>
    <x v="3"/>
  </r>
  <r>
    <x v="4"/>
    <x v="2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31-07"/>
    <x v="3"/>
  </r>
  <r>
    <x v="4"/>
    <x v="2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31-07"/>
    <x v="3"/>
  </r>
  <r>
    <x v="4"/>
    <x v="2"/>
    <s v="GENERALE"/>
    <s v="BELLORINI"/>
    <s v="Raphaëlle"/>
    <d v="2010-09-17T00:00:00"/>
    <x v="8"/>
    <x v="1"/>
    <n v="0"/>
    <n v="0"/>
    <s v="sept."/>
    <n v="2017"/>
    <s v="non"/>
    <x v="73"/>
    <x v="1"/>
    <x v="0"/>
    <n v="10"/>
    <s v="Mairie"/>
    <s v="T131-11"/>
    <x v="3"/>
  </r>
  <r>
    <x v="4"/>
    <x v="2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31-10"/>
    <x v="3"/>
  </r>
  <r>
    <x v="4"/>
    <x v="2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31-10"/>
    <x v="3"/>
  </r>
  <r>
    <x v="4"/>
    <x v="2"/>
    <s v="GENERALE"/>
    <s v="BONNEVIE"/>
    <s v="Anthony"/>
    <d v="2007-07-23T00:00:00"/>
    <x v="2"/>
    <x v="1"/>
    <n v="0"/>
    <n v="0"/>
    <s v="sept."/>
    <n v="2017"/>
    <s v="non"/>
    <x v="10"/>
    <x v="2"/>
    <x v="0"/>
    <n v="4"/>
    <s v="Grande Rive (Crémaillère)"/>
    <s v="T131-05"/>
    <x v="3"/>
  </r>
  <r>
    <x v="4"/>
    <x v="2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31-15"/>
    <x v="3"/>
  </r>
  <r>
    <x v="4"/>
    <x v="2"/>
    <s v="GENERALE"/>
    <s v="DEVIGNY"/>
    <s v="Ryan"/>
    <d v="2009-09-22T00:00:00"/>
    <x v="4"/>
    <x v="1"/>
    <n v="0"/>
    <n v="0"/>
    <s v="sept."/>
    <n v="2017"/>
    <s v="non"/>
    <x v="74"/>
    <x v="3"/>
    <x v="0"/>
    <n v="1"/>
    <s v="Services Techniques"/>
    <s v="T131-01"/>
    <x v="3"/>
  </r>
  <r>
    <x v="4"/>
    <x v="2"/>
    <s v="GENERALE"/>
    <s v="DOUCET"/>
    <s v="Arsène"/>
    <d v="2010-06-10T00:00:00"/>
    <x v="8"/>
    <x v="1"/>
    <n v="0"/>
    <n v="0"/>
    <s v="sept."/>
    <n v="2017"/>
    <s v="non"/>
    <x v="21"/>
    <x v="1"/>
    <x v="0"/>
    <n v="1"/>
    <s v="Services Techniques"/>
    <s v="T131-01"/>
    <x v="3"/>
  </r>
  <r>
    <x v="4"/>
    <x v="2"/>
    <s v="GENERALE"/>
    <s v="DOUCET"/>
    <s v="Edgar"/>
    <d v="2008-11-23T00:00:00"/>
    <x v="6"/>
    <x v="1"/>
    <n v="0"/>
    <n v="0"/>
    <s v="sept."/>
    <n v="2017"/>
    <s v="non"/>
    <x v="22"/>
    <x v="5"/>
    <x v="0"/>
    <n v="1"/>
    <s v="Services Techniques"/>
    <s v="T131-01"/>
    <x v="3"/>
  </r>
  <r>
    <x v="4"/>
    <x v="2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31-13"/>
    <x v="3"/>
  </r>
  <r>
    <x v="4"/>
    <x v="2"/>
    <s v="GENERALE"/>
    <s v="EVENO"/>
    <s v="Manel"/>
    <d v="2012-11-17T00:00:00"/>
    <x v="3"/>
    <x v="1"/>
    <n v="0"/>
    <n v="0"/>
    <s v="sept."/>
    <n v="2017"/>
    <s v="oui"/>
    <x v="28"/>
    <x v="0"/>
    <x v="2"/>
    <n v="1"/>
    <s v="Services Techniques"/>
    <s v="T131-01"/>
    <x v="3"/>
  </r>
  <r>
    <x v="4"/>
    <x v="2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31-06"/>
    <x v="3"/>
  </r>
  <r>
    <x v="4"/>
    <x v="2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31-11"/>
    <x v="3"/>
  </r>
  <r>
    <x v="4"/>
    <x v="2"/>
    <s v="GENERALE"/>
    <s v="HELLI"/>
    <s v="Indy"/>
    <d v="2010-07-07T00:00:00"/>
    <x v="8"/>
    <x v="0"/>
    <n v="0"/>
    <n v="0"/>
    <s v="sept."/>
    <n v="2017"/>
    <s v="non"/>
    <x v="31"/>
    <x v="1"/>
    <x v="2"/>
    <n v="4"/>
    <s v="Grande Rive (Crémaillère)"/>
    <s v="T131-05"/>
    <x v="3"/>
  </r>
  <r>
    <x v="4"/>
    <x v="2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31-03"/>
    <x v="3"/>
  </r>
  <r>
    <x v="4"/>
    <x v="2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131-06"/>
    <x v="3"/>
  </r>
  <r>
    <x v="4"/>
    <x v="2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31-07"/>
    <x v="3"/>
  </r>
  <r>
    <x v="4"/>
    <x v="2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31-13"/>
    <x v="3"/>
  </r>
  <r>
    <x v="4"/>
    <x v="2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31-04"/>
    <x v="3"/>
  </r>
  <r>
    <x v="4"/>
    <x v="2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31-04"/>
    <x v="3"/>
  </r>
  <r>
    <x v="4"/>
    <x v="2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31-14"/>
    <x v="3"/>
  </r>
  <r>
    <x v="4"/>
    <x v="2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31-07"/>
    <x v="3"/>
  </r>
  <r>
    <x v="4"/>
    <x v="2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31-07"/>
    <x v="3"/>
  </r>
  <r>
    <x v="4"/>
    <x v="2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31-02"/>
    <x v="3"/>
  </r>
  <r>
    <x v="4"/>
    <x v="2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31-13"/>
    <x v="3"/>
  </r>
  <r>
    <x v="4"/>
    <x v="2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31-13"/>
    <x v="3"/>
  </r>
  <r>
    <x v="4"/>
    <x v="2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31-07"/>
    <x v="3"/>
  </r>
  <r>
    <x v="0"/>
    <x v="3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62-11"/>
    <x v="4"/>
  </r>
  <r>
    <x v="0"/>
    <x v="3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62-11"/>
    <x v="4"/>
  </r>
  <r>
    <x v="0"/>
    <x v="3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61-07"/>
    <x v="5"/>
  </r>
  <r>
    <x v="0"/>
    <x v="3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61-07"/>
    <x v="5"/>
  </r>
  <r>
    <x v="0"/>
    <x v="3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162-17"/>
    <x v="4"/>
  </r>
  <r>
    <x v="0"/>
    <x v="3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162-11"/>
    <x v="4"/>
  </r>
  <r>
    <x v="0"/>
    <x v="3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162-11"/>
    <x v="4"/>
  </r>
  <r>
    <x v="0"/>
    <x v="3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62-14"/>
    <x v="4"/>
  </r>
  <r>
    <x v="0"/>
    <x v="3"/>
    <s v="GENERALE"/>
    <s v="BOUILLEZ"/>
    <s v="Elise"/>
    <d v="2009-07-12T00:00:00"/>
    <x v="4"/>
    <x v="0"/>
    <n v="0"/>
    <n v="0"/>
    <s v="sept."/>
    <n v="2017"/>
    <s v="non"/>
    <x v="11"/>
    <x v="3"/>
    <x v="0"/>
    <n v="15"/>
    <s v="Chemin de Gravannes (Mi Tiesa)"/>
    <s v="T161-03"/>
    <x v="5"/>
  </r>
  <r>
    <x v="0"/>
    <x v="3"/>
    <s v="GENERALE"/>
    <s v="BUISSON"/>
    <s v="Sarah"/>
    <d v="2010-07-17T00:00:00"/>
    <x v="1"/>
    <x v="0"/>
    <n v="0"/>
    <n v="0"/>
    <s v="sept."/>
    <n v="2017"/>
    <s v="non"/>
    <x v="79"/>
    <x v="1"/>
    <x v="0"/>
    <n v="6"/>
    <s v="Gallia"/>
    <s v="T161-07"/>
    <x v="5"/>
  </r>
  <r>
    <x v="0"/>
    <x v="3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162-16"/>
    <x v="4"/>
  </r>
  <r>
    <x v="0"/>
    <x v="3"/>
    <s v="GENERALE"/>
    <s v="CHRAMDHI"/>
    <s v="Owen"/>
    <d v="2012-09-10T00:00:00"/>
    <x v="3"/>
    <x v="0"/>
    <n v="0"/>
    <n v="0"/>
    <s v="sept."/>
    <n v="2017"/>
    <s v="oui"/>
    <x v="80"/>
    <x v="0"/>
    <x v="0"/>
    <n v="1"/>
    <s v="Services Techniques"/>
    <s v="T162-17"/>
    <x v="4"/>
  </r>
  <r>
    <x v="0"/>
    <x v="3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61-04"/>
    <x v="5"/>
  </r>
  <r>
    <x v="0"/>
    <x v="3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161-07"/>
    <x v="5"/>
  </r>
  <r>
    <x v="0"/>
    <x v="3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162-16"/>
    <x v="4"/>
  </r>
  <r>
    <x v="0"/>
    <x v="3"/>
    <s v="GENERALE"/>
    <s v="DELPLANQUE"/>
    <s v="Jules"/>
    <d v="2012-10-17T00:00:00"/>
    <x v="0"/>
    <x v="1"/>
    <n v="0"/>
    <n v="0"/>
    <s v="sept."/>
    <n v="2017"/>
    <s v="oui"/>
    <x v="81"/>
    <x v="0"/>
    <x v="0"/>
    <n v="6"/>
    <s v="Gallia"/>
    <s v="T161-07"/>
    <x v="5"/>
  </r>
  <r>
    <x v="0"/>
    <x v="3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162-15"/>
    <x v="4"/>
  </r>
  <r>
    <x v="0"/>
    <x v="3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162-15"/>
    <x v="4"/>
  </r>
  <r>
    <x v="0"/>
    <x v="3"/>
    <s v="GENERALE"/>
    <s v="DOUCET"/>
    <s v="Edgar"/>
    <d v="2008-11-23T00:00:00"/>
    <x v="6"/>
    <x v="1"/>
    <n v="0"/>
    <n v="0"/>
    <s v="sept."/>
    <n v="2017"/>
    <s v="non"/>
    <x v="22"/>
    <x v="5"/>
    <x v="0"/>
    <n v="1"/>
    <s v="Services Techniques"/>
    <s v="T162-17"/>
    <x v="4"/>
  </r>
  <r>
    <x v="0"/>
    <x v="3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162-16"/>
    <x v="4"/>
  </r>
  <r>
    <x v="0"/>
    <x v="3"/>
    <s v="GENERALE"/>
    <s v="DULARY"/>
    <s v="Noa"/>
    <d v="2010-03-27T00:00:00"/>
    <x v="1"/>
    <x v="0"/>
    <n v="0"/>
    <n v="0"/>
    <s v="sept."/>
    <n v="2017"/>
    <s v="non"/>
    <x v="24"/>
    <x v="1"/>
    <x v="0"/>
    <n v="6"/>
    <s v="Gallia"/>
    <s v="T161-07"/>
    <x v="5"/>
  </r>
  <r>
    <x v="0"/>
    <x v="3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161-07"/>
    <x v="5"/>
  </r>
  <r>
    <x v="0"/>
    <x v="3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61-02"/>
    <x v="5"/>
  </r>
  <r>
    <x v="0"/>
    <x v="3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162-17"/>
    <x v="4"/>
  </r>
  <r>
    <x v="0"/>
    <x v="3"/>
    <s v="GENERALE"/>
    <s v="ELLENRIEDER"/>
    <s v="Célian"/>
    <d v="2012-03-04T00:00:00"/>
    <x v="0"/>
    <x v="0"/>
    <n v="0"/>
    <n v="0"/>
    <s v="sept."/>
    <n v="2017"/>
    <s v="oui"/>
    <x v="75"/>
    <x v="0"/>
    <x v="0"/>
    <n v="6"/>
    <s v="Gallia"/>
    <s v="T161-07"/>
    <x v="5"/>
  </r>
  <r>
    <x v="0"/>
    <x v="3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62-17"/>
    <x v="4"/>
  </r>
  <r>
    <x v="0"/>
    <x v="3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62-12"/>
    <x v="4"/>
  </r>
  <r>
    <x v="0"/>
    <x v="3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62-10"/>
    <x v="4"/>
  </r>
  <r>
    <x v="0"/>
    <x v="3"/>
    <s v="GENERALE"/>
    <s v="GUEIT RANALDI"/>
    <s v="Valentine"/>
    <d v="2013-10-23T00:00:00"/>
    <x v="5"/>
    <x v="0"/>
    <n v="0"/>
    <n v="0"/>
    <s v="sept."/>
    <n v="2017"/>
    <s v="oui"/>
    <x v="82"/>
    <x v="4"/>
    <x v="0"/>
    <n v="2"/>
    <s v="Parc de l'Abbaye - Buisson"/>
    <s v="T162-16"/>
    <x v="4"/>
  </r>
  <r>
    <x v="0"/>
    <x v="3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62-14"/>
    <x v="4"/>
  </r>
  <r>
    <x v="0"/>
    <x v="3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62-16"/>
    <x v="4"/>
  </r>
  <r>
    <x v="0"/>
    <x v="3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162-17"/>
    <x v="4"/>
  </r>
  <r>
    <x v="0"/>
    <x v="3"/>
    <s v="GENERALE"/>
    <s v="MANICHE"/>
    <s v="Soryan"/>
    <d v="2007-09-07T00:00:00"/>
    <x v="2"/>
    <x v="1"/>
    <n v="0"/>
    <n v="0"/>
    <s v="sept."/>
    <n v="2017"/>
    <s v="non"/>
    <x v="36"/>
    <x v="2"/>
    <x v="1"/>
    <n v="6"/>
    <s v="Gallia"/>
    <s v="T161-07"/>
    <x v="5"/>
  </r>
  <r>
    <x v="0"/>
    <x v="3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61-02"/>
    <x v="5"/>
  </r>
  <r>
    <x v="0"/>
    <x v="3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62-13"/>
    <x v="4"/>
  </r>
  <r>
    <x v="0"/>
    <x v="3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62-13"/>
    <x v="4"/>
  </r>
  <r>
    <x v="0"/>
    <x v="3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162-14"/>
    <x v="4"/>
  </r>
  <r>
    <x v="0"/>
    <x v="3"/>
    <s v="GENERALE"/>
    <s v="PITTET"/>
    <s v="Lilou"/>
    <d v="2007-05-17T00:00:00"/>
    <x v="2"/>
    <x v="0"/>
    <n v="0"/>
    <n v="0"/>
    <s v="sept."/>
    <n v="2017"/>
    <s v="non"/>
    <x v="76"/>
    <x v="2"/>
    <x v="0"/>
    <n v="2"/>
    <s v="Parc de l'Abbaye - Buisson"/>
    <s v="T162-16"/>
    <x v="4"/>
  </r>
  <r>
    <x v="0"/>
    <x v="3"/>
    <s v="GENERALE"/>
    <s v="PITTET"/>
    <s v="Lizy"/>
    <d v="2011-02-07T00:00:00"/>
    <x v="9"/>
    <x v="0"/>
    <n v="0"/>
    <n v="0"/>
    <s v="sept."/>
    <n v="2017"/>
    <s v="oui"/>
    <x v="83"/>
    <x v="6"/>
    <x v="0"/>
    <n v="2"/>
    <s v="Parc de l'Abbaye - Buisson"/>
    <s v="T162-16"/>
    <x v="4"/>
  </r>
  <r>
    <x v="0"/>
    <x v="3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61-03"/>
    <x v="5"/>
  </r>
  <r>
    <x v="0"/>
    <x v="3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162-11"/>
    <x v="4"/>
  </r>
  <r>
    <x v="0"/>
    <x v="3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162-11"/>
    <x v="4"/>
  </r>
  <r>
    <x v="0"/>
    <x v="3"/>
    <s v="GENERALE"/>
    <s v="STEPHAN"/>
    <s v="Lola"/>
    <d v="2013-02-22T00:00:00"/>
    <x v="5"/>
    <x v="0"/>
    <n v="0"/>
    <n v="0"/>
    <s v="sept."/>
    <n v="2017"/>
    <s v="oui"/>
    <x v="48"/>
    <x v="4"/>
    <x v="0"/>
    <n v="6"/>
    <s v="Gallia"/>
    <s v="T161-07"/>
    <x v="5"/>
  </r>
  <r>
    <x v="0"/>
    <x v="3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61-07"/>
    <x v="5"/>
  </r>
  <r>
    <x v="0"/>
    <x v="3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61-07"/>
    <x v="5"/>
  </r>
  <r>
    <x v="0"/>
    <x v="3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62-15"/>
    <x v="4"/>
  </r>
  <r>
    <x v="0"/>
    <x v="3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162-16"/>
    <x v="4"/>
  </r>
  <r>
    <x v="0"/>
    <x v="3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162-16"/>
    <x v="4"/>
  </r>
  <r>
    <x v="0"/>
    <x v="3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61-02"/>
    <x v="5"/>
  </r>
  <r>
    <x v="0"/>
    <x v="3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61-02"/>
    <x v="5"/>
  </r>
  <r>
    <x v="0"/>
    <x v="3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162-16"/>
    <x v="4"/>
  </r>
  <r>
    <x v="0"/>
    <x v="3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162-16"/>
    <x v="4"/>
  </r>
  <r>
    <x v="0"/>
    <x v="3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162-15"/>
    <x v="4"/>
  </r>
  <r>
    <x v="0"/>
    <x v="3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161-07"/>
    <x v="5"/>
  </r>
  <r>
    <x v="0"/>
    <x v="3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162-11"/>
    <x v="4"/>
  </r>
  <r>
    <x v="0"/>
    <x v="3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61-07"/>
    <x v="5"/>
  </r>
  <r>
    <x v="0"/>
    <x v="3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161-07"/>
    <x v="5"/>
  </r>
  <r>
    <x v="0"/>
    <x v="3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161-05"/>
    <x v="5"/>
  </r>
  <r>
    <x v="0"/>
    <x v="3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161-05"/>
    <x v="5"/>
  </r>
  <r>
    <x v="0"/>
    <x v="3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161-02"/>
    <x v="5"/>
  </r>
  <r>
    <x v="0"/>
    <x v="3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162-17"/>
    <x v="4"/>
  </r>
  <r>
    <x v="0"/>
    <x v="3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161-05"/>
    <x v="5"/>
  </r>
  <r>
    <x v="1"/>
    <x v="3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62-11"/>
    <x v="4"/>
  </r>
  <r>
    <x v="1"/>
    <x v="3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62-11"/>
    <x v="4"/>
  </r>
  <r>
    <x v="1"/>
    <x v="3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61-07"/>
    <x v="5"/>
  </r>
  <r>
    <x v="1"/>
    <x v="3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61-07"/>
    <x v="5"/>
  </r>
  <r>
    <x v="1"/>
    <x v="3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161-06"/>
    <x v="5"/>
  </r>
  <r>
    <x v="1"/>
    <x v="3"/>
    <s v="GENERALE"/>
    <s v="BABIN"/>
    <s v="Timéo"/>
    <d v="2012-11-08T00:00:00"/>
    <x v="3"/>
    <x v="1"/>
    <n v="0"/>
    <n v="0"/>
    <s v="sept."/>
    <n v="2017"/>
    <s v="oui"/>
    <x v="7"/>
    <x v="0"/>
    <x v="0"/>
    <n v="1"/>
    <s v="Services Techniques"/>
    <s v="T162-17"/>
    <x v="4"/>
  </r>
  <r>
    <x v="1"/>
    <x v="3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62-11"/>
    <x v="4"/>
  </r>
  <r>
    <x v="1"/>
    <x v="3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62-11"/>
    <x v="4"/>
  </r>
  <r>
    <x v="1"/>
    <x v="3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62-14"/>
    <x v="4"/>
  </r>
  <r>
    <x v="1"/>
    <x v="3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162-16"/>
    <x v="4"/>
  </r>
  <r>
    <x v="1"/>
    <x v="3"/>
    <s v="GENERALE"/>
    <s v="CHRAMDHI"/>
    <s v="Owen"/>
    <d v="2012-09-10T00:00:00"/>
    <x v="3"/>
    <x v="0"/>
    <n v="0"/>
    <n v="0"/>
    <s v="sept."/>
    <n v="2017"/>
    <s v="oui"/>
    <x v="80"/>
    <x v="0"/>
    <x v="0"/>
    <n v="1"/>
    <s v="Services Techniques"/>
    <s v="T162-17"/>
    <x v="4"/>
  </r>
  <r>
    <x v="1"/>
    <x v="3"/>
    <s v="GENERALE"/>
    <s v="COLLOMB"/>
    <s v="Clémentine"/>
    <d v="2010-03-11T00:00:00"/>
    <x v="8"/>
    <x v="1"/>
    <n v="0"/>
    <n v="0"/>
    <s v="sept."/>
    <n v="2017"/>
    <s v="non"/>
    <x v="15"/>
    <x v="1"/>
    <x v="0"/>
    <n v="12"/>
    <s v="Chemin de Gravannes (parking)"/>
    <s v="T161-04"/>
    <x v="5"/>
  </r>
  <r>
    <x v="1"/>
    <x v="3"/>
    <s v="GENERALE"/>
    <s v="DALBERGUE"/>
    <s v="Peter"/>
    <d v="2012-03-05T00:00:00"/>
    <x v="0"/>
    <x v="1"/>
    <n v="0"/>
    <n v="0"/>
    <s v="sept."/>
    <n v="2017"/>
    <s v="oui"/>
    <x v="16"/>
    <x v="0"/>
    <x v="0"/>
    <n v="6"/>
    <s v="Gallia"/>
    <s v="T161-07"/>
    <x v="5"/>
  </r>
  <r>
    <x v="1"/>
    <x v="3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162-16"/>
    <x v="4"/>
  </r>
  <r>
    <x v="1"/>
    <x v="3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162-15"/>
    <x v="4"/>
  </r>
  <r>
    <x v="1"/>
    <x v="3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162-15"/>
    <x v="4"/>
  </r>
  <r>
    <x v="1"/>
    <x v="3"/>
    <s v="GENERALE"/>
    <s v="DEVIGNY"/>
    <s v="Lyséa"/>
    <d v="2008-03-15T00:00:00"/>
    <x v="6"/>
    <x v="0"/>
    <n v="0"/>
    <n v="0"/>
    <s v="sept."/>
    <n v="2017"/>
    <s v="non"/>
    <x v="20"/>
    <x v="5"/>
    <x v="0"/>
    <n v="1"/>
    <s v="Services Techniques"/>
    <s v="T162-17"/>
    <x v="4"/>
  </r>
  <r>
    <x v="1"/>
    <x v="3"/>
    <s v="GENERALE"/>
    <s v="DEVIGNY"/>
    <s v="Ryan"/>
    <d v="2009-09-22T00:00:00"/>
    <x v="4"/>
    <x v="0"/>
    <n v="0"/>
    <n v="0"/>
    <s v="sept."/>
    <n v="2017"/>
    <s v="non"/>
    <x v="74"/>
    <x v="3"/>
    <x v="0"/>
    <n v="1"/>
    <s v="Services Techniques"/>
    <s v="T162-17"/>
    <x v="4"/>
  </r>
  <r>
    <x v="1"/>
    <x v="3"/>
    <s v="GENERALE"/>
    <s v="DOUCET"/>
    <s v="Edgar"/>
    <d v="2008-11-23T00:00:00"/>
    <x v="6"/>
    <x v="1"/>
    <n v="0"/>
    <n v="0"/>
    <s v="sept."/>
    <n v="2017"/>
    <s v="non"/>
    <x v="22"/>
    <x v="5"/>
    <x v="0"/>
    <n v="1"/>
    <s v="Services Techniques"/>
    <s v="T162-17"/>
    <x v="4"/>
  </r>
  <r>
    <x v="1"/>
    <x v="3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162-16"/>
    <x v="4"/>
  </r>
  <r>
    <x v="1"/>
    <x v="3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61-02"/>
    <x v="5"/>
  </r>
  <r>
    <x v="1"/>
    <x v="3"/>
    <s v="GENERALE"/>
    <s v="EL MRADMI"/>
    <s v="Marwane"/>
    <d v="2010-09-18T00:00:00"/>
    <x v="8"/>
    <x v="1"/>
    <n v="0"/>
    <n v="0"/>
    <s v="sept."/>
    <n v="2017"/>
    <s v="non"/>
    <x v="27"/>
    <x v="1"/>
    <x v="1"/>
    <n v="1"/>
    <s v="Services Techniques"/>
    <s v="T162-17"/>
    <x v="4"/>
  </r>
  <r>
    <x v="1"/>
    <x v="3"/>
    <s v="GENERALE"/>
    <s v="ELLENRIEDER"/>
    <s v="Célian"/>
    <d v="2012-03-04T00:00:00"/>
    <x v="0"/>
    <x v="0"/>
    <n v="0"/>
    <n v="0"/>
    <s v="sept."/>
    <n v="2017"/>
    <s v="oui"/>
    <x v="75"/>
    <x v="0"/>
    <x v="0"/>
    <n v="6"/>
    <s v="Gallia"/>
    <s v="T161-07"/>
    <x v="5"/>
  </r>
  <r>
    <x v="1"/>
    <x v="3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62-17"/>
    <x v="4"/>
  </r>
  <r>
    <x v="1"/>
    <x v="3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62-12"/>
    <x v="4"/>
  </r>
  <r>
    <x v="1"/>
    <x v="3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62-10"/>
    <x v="4"/>
  </r>
  <r>
    <x v="1"/>
    <x v="3"/>
    <s v="GENERALE"/>
    <s v="GUEIT RANALDI"/>
    <s v="Valentine"/>
    <d v="2013-10-23T00:00:00"/>
    <x v="5"/>
    <x v="0"/>
    <n v="0"/>
    <n v="0"/>
    <s v="sept."/>
    <n v="2017"/>
    <s v="oui"/>
    <x v="82"/>
    <x v="4"/>
    <x v="0"/>
    <n v="2"/>
    <s v="Parc de l'Abbaye - Buisson"/>
    <s v="T162-16"/>
    <x v="4"/>
  </r>
  <r>
    <x v="1"/>
    <x v="3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62-16"/>
    <x v="4"/>
  </r>
  <r>
    <x v="1"/>
    <x v="3"/>
    <s v="GENERALE"/>
    <s v="KOSUMI"/>
    <s v="Audrina"/>
    <d v="2011-06-13T00:00:00"/>
    <x v="9"/>
    <x v="1"/>
    <n v="0"/>
    <n v="0"/>
    <s v="sept."/>
    <n v="2017"/>
    <s v="oui"/>
    <x v="33"/>
    <x v="6"/>
    <x v="0"/>
    <n v="1"/>
    <s v="Services Techniques"/>
    <s v="T162-17"/>
    <x v="4"/>
  </r>
  <r>
    <x v="1"/>
    <x v="3"/>
    <s v="GENERALE"/>
    <s v="LAMBRECHT"/>
    <s v="Jade"/>
    <d v="2008-12-01T00:00:00"/>
    <x v="6"/>
    <x v="0"/>
    <n v="0"/>
    <n v="0"/>
    <s v="sept."/>
    <n v="2017"/>
    <s v="non"/>
    <x v="34"/>
    <x v="5"/>
    <x v="0"/>
    <n v="11"/>
    <s v="Chemin des Moulins"/>
    <s v="T161-01"/>
    <x v="5"/>
  </r>
  <r>
    <x v="1"/>
    <x v="3"/>
    <s v="GENERALE"/>
    <s v="LAMBRECHT"/>
    <s v="Maxence"/>
    <d v="2011-10-24T00:00:00"/>
    <x v="8"/>
    <x v="0"/>
    <n v="0"/>
    <n v="0"/>
    <s v="sept."/>
    <n v="2017"/>
    <s v="oui"/>
    <x v="35"/>
    <x v="6"/>
    <x v="0"/>
    <n v="11"/>
    <s v="Chemin des Moulins"/>
    <s v="T161-01"/>
    <x v="5"/>
  </r>
  <r>
    <x v="1"/>
    <x v="3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61-07"/>
    <x v="5"/>
  </r>
  <r>
    <x v="1"/>
    <x v="3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61-02"/>
    <x v="5"/>
  </r>
  <r>
    <x v="1"/>
    <x v="3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62-13"/>
    <x v="4"/>
  </r>
  <r>
    <x v="1"/>
    <x v="3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62-13"/>
    <x v="4"/>
  </r>
  <r>
    <x v="1"/>
    <x v="3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162-14"/>
    <x v="4"/>
  </r>
  <r>
    <x v="1"/>
    <x v="3"/>
    <s v="GENERALE"/>
    <s v="PITTET"/>
    <s v="Lilou"/>
    <d v="2007-05-17T00:00:00"/>
    <x v="2"/>
    <x v="1"/>
    <n v="0"/>
    <n v="0"/>
    <s v="sept."/>
    <n v="2017"/>
    <s v="non"/>
    <x v="76"/>
    <x v="2"/>
    <x v="0"/>
    <n v="2"/>
    <s v="Parc de l'Abbaye - Buisson"/>
    <s v="T162-16"/>
    <x v="4"/>
  </r>
  <r>
    <x v="1"/>
    <x v="3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61-03"/>
    <x v="5"/>
  </r>
  <r>
    <x v="1"/>
    <x v="3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162-11"/>
    <x v="4"/>
  </r>
  <r>
    <x v="1"/>
    <x v="3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162-11"/>
    <x v="4"/>
  </r>
  <r>
    <x v="1"/>
    <x v="3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61-07"/>
    <x v="5"/>
  </r>
  <r>
    <x v="1"/>
    <x v="3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61-07"/>
    <x v="5"/>
  </r>
  <r>
    <x v="1"/>
    <x v="3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62-15"/>
    <x v="4"/>
  </r>
  <r>
    <x v="1"/>
    <x v="3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162-16"/>
    <x v="4"/>
  </r>
  <r>
    <x v="1"/>
    <x v="3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162-16"/>
    <x v="4"/>
  </r>
  <r>
    <x v="1"/>
    <x v="3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61-02"/>
    <x v="5"/>
  </r>
  <r>
    <x v="1"/>
    <x v="3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61-02"/>
    <x v="5"/>
  </r>
  <r>
    <x v="1"/>
    <x v="3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162-16"/>
    <x v="4"/>
  </r>
  <r>
    <x v="1"/>
    <x v="3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162-16"/>
    <x v="4"/>
  </r>
  <r>
    <x v="1"/>
    <x v="3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162-15"/>
    <x v="4"/>
  </r>
  <r>
    <x v="1"/>
    <x v="3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162-11"/>
    <x v="4"/>
  </r>
  <r>
    <x v="1"/>
    <x v="3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61-07"/>
    <x v="5"/>
  </r>
  <r>
    <x v="1"/>
    <x v="3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161-07"/>
    <x v="5"/>
  </r>
  <r>
    <x v="1"/>
    <x v="3"/>
    <s v="GENERALE"/>
    <s v="LEHMANN"/>
    <s v="Liv"/>
    <d v="2013-08-03T00:00:00"/>
    <x v="5"/>
    <x v="1"/>
    <n v="0"/>
    <n v="0"/>
    <s v="sept."/>
    <n v="2017"/>
    <s v="oui"/>
    <x v="65"/>
    <x v="4"/>
    <x v="0"/>
    <n v="7"/>
    <s v="Salle Animation, place de l'église"/>
    <s v="T161-05"/>
    <x v="5"/>
  </r>
  <r>
    <x v="1"/>
    <x v="3"/>
    <s v="GENERALE"/>
    <s v="LEHMANN"/>
    <s v="Abel"/>
    <d v="2010-04-02T00:00:00"/>
    <x v="1"/>
    <x v="1"/>
    <n v="0"/>
    <n v="0"/>
    <s v="sept."/>
    <n v="2017"/>
    <s v="non"/>
    <x v="66"/>
    <x v="1"/>
    <x v="0"/>
    <n v="7"/>
    <s v="Salle Animation, place de l'église"/>
    <s v="T161-05"/>
    <x v="5"/>
  </r>
  <r>
    <x v="1"/>
    <x v="3"/>
    <s v="GENERALE"/>
    <s v="EL MRADMI"/>
    <s v="Noham"/>
    <d v="2014-06-25T00:00:00"/>
    <x v="3"/>
    <x v="1"/>
    <n v="0"/>
    <n v="0"/>
    <s v="sept."/>
    <n v="2017"/>
    <s v="oui"/>
    <x v="68"/>
    <x v="7"/>
    <x v="1"/>
    <n v="1"/>
    <s v="Services Techniques"/>
    <s v="T162-17"/>
    <x v="4"/>
  </r>
  <r>
    <x v="1"/>
    <x v="3"/>
    <s v="GENERALE"/>
    <s v="MOUNDJI"/>
    <s v="Keziah"/>
    <d v="2009-02-17T00:00:00"/>
    <x v="4"/>
    <x v="1"/>
    <n v="0"/>
    <n v="0"/>
    <s v="sept."/>
    <n v="2017"/>
    <s v="non"/>
    <x v="72"/>
    <x v="3"/>
    <x v="1"/>
    <n v="7"/>
    <s v="Salle Animation, place de l'église"/>
    <s v="T161-05"/>
    <x v="5"/>
  </r>
  <r>
    <x v="2"/>
    <x v="3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62-11"/>
    <x v="4"/>
  </r>
  <r>
    <x v="2"/>
    <x v="3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62-11"/>
    <x v="4"/>
  </r>
  <r>
    <x v="2"/>
    <x v="3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61-07"/>
    <x v="5"/>
  </r>
  <r>
    <x v="2"/>
    <x v="3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61-07"/>
    <x v="5"/>
  </r>
  <r>
    <x v="2"/>
    <x v="3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161-06"/>
    <x v="5"/>
  </r>
  <r>
    <x v="2"/>
    <x v="3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162-17"/>
    <x v="4"/>
  </r>
  <r>
    <x v="2"/>
    <x v="3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162-11"/>
    <x v="4"/>
  </r>
  <r>
    <x v="2"/>
    <x v="3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162-11"/>
    <x v="4"/>
  </r>
  <r>
    <x v="2"/>
    <x v="3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62-14"/>
    <x v="4"/>
  </r>
  <r>
    <x v="2"/>
    <x v="3"/>
    <s v="GENERALE"/>
    <s v="BUISSON"/>
    <s v="Sarah"/>
    <d v="2010-07-17T00:00:00"/>
    <x v="1"/>
    <x v="0"/>
    <n v="0"/>
    <n v="0"/>
    <s v="sept."/>
    <n v="2017"/>
    <s v="non"/>
    <x v="79"/>
    <x v="1"/>
    <x v="0"/>
    <n v="6"/>
    <s v="Gallia"/>
    <s v="T161-07"/>
    <x v="5"/>
  </r>
  <r>
    <x v="2"/>
    <x v="3"/>
    <s v="GENERALE"/>
    <s v="BURGAUD"/>
    <s v="Timéo"/>
    <d v="2008-11-28T00:00:00"/>
    <x v="6"/>
    <x v="1"/>
    <n v="0"/>
    <n v="0"/>
    <s v="sept."/>
    <n v="2017"/>
    <s v="non"/>
    <x v="12"/>
    <x v="5"/>
    <x v="0"/>
    <n v="2"/>
    <s v="Parc de l'Abbaye - Buisson"/>
    <s v="T162-16"/>
    <x v="4"/>
  </r>
  <r>
    <x v="2"/>
    <x v="3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61-04"/>
    <x v="5"/>
  </r>
  <r>
    <x v="2"/>
    <x v="3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161-07"/>
    <x v="5"/>
  </r>
  <r>
    <x v="2"/>
    <x v="3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162-16"/>
    <x v="4"/>
  </r>
  <r>
    <x v="2"/>
    <x v="3"/>
    <s v="GENERALE"/>
    <s v="DELPLANQUE"/>
    <s v="Jules"/>
    <d v="2012-10-17T00:00:00"/>
    <x v="0"/>
    <x v="1"/>
    <n v="0"/>
    <n v="0"/>
    <s v="sept."/>
    <n v="2017"/>
    <s v="oui"/>
    <x v="81"/>
    <x v="0"/>
    <x v="0"/>
    <n v="6"/>
    <s v="Gallia"/>
    <s v="T161-07"/>
    <x v="5"/>
  </r>
  <r>
    <x v="2"/>
    <x v="3"/>
    <s v="GENERALE"/>
    <s v="DESCLAUX"/>
    <s v="Charly"/>
    <d v="2012-01-09T00:00:00"/>
    <x v="3"/>
    <x v="0"/>
    <n v="0"/>
    <n v="0"/>
    <s v="sept."/>
    <n v="2017"/>
    <s v="oui"/>
    <x v="77"/>
    <x v="0"/>
    <x v="0"/>
    <n v="2"/>
    <s v="Parc de l'Abbaye - Buisson"/>
    <s v="T162-16"/>
    <x v="4"/>
  </r>
  <r>
    <x v="2"/>
    <x v="3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162-15"/>
    <x v="4"/>
  </r>
  <r>
    <x v="2"/>
    <x v="3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162-15"/>
    <x v="4"/>
  </r>
  <r>
    <x v="2"/>
    <x v="3"/>
    <s v="GENERALE"/>
    <s v="DEVIGNY"/>
    <s v="Lyséa"/>
    <d v="2008-03-15T00:00:00"/>
    <x v="6"/>
    <x v="0"/>
    <n v="0"/>
    <n v="0"/>
    <s v="sept."/>
    <n v="2017"/>
    <s v="non"/>
    <x v="20"/>
    <x v="5"/>
    <x v="0"/>
    <n v="1"/>
    <s v="Services Techniques"/>
    <s v="T162-17"/>
    <x v="4"/>
  </r>
  <r>
    <x v="2"/>
    <x v="3"/>
    <s v="GENERALE"/>
    <s v="DEVIGNY"/>
    <s v="Ryan"/>
    <d v="2009-09-22T00:00:00"/>
    <x v="4"/>
    <x v="0"/>
    <n v="0"/>
    <n v="0"/>
    <s v="sept."/>
    <n v="2017"/>
    <s v="non"/>
    <x v="74"/>
    <x v="3"/>
    <x v="0"/>
    <n v="1"/>
    <s v="Services Techniques"/>
    <s v="T162-17"/>
    <x v="4"/>
  </r>
  <r>
    <x v="2"/>
    <x v="3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62-17"/>
    <x v="4"/>
  </r>
  <r>
    <x v="2"/>
    <x v="3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62-17"/>
    <x v="4"/>
  </r>
  <r>
    <x v="2"/>
    <x v="3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162-16"/>
    <x v="4"/>
  </r>
  <r>
    <x v="2"/>
    <x v="3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61-02"/>
    <x v="5"/>
  </r>
  <r>
    <x v="2"/>
    <x v="3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162-17"/>
    <x v="4"/>
  </r>
  <r>
    <x v="2"/>
    <x v="3"/>
    <s v="GENERALE"/>
    <s v="ELLENRIEDER"/>
    <s v="Célian"/>
    <d v="2012-03-04T00:00:00"/>
    <x v="0"/>
    <x v="1"/>
    <n v="0"/>
    <n v="0"/>
    <s v="sept."/>
    <n v="2017"/>
    <s v="oui"/>
    <x v="75"/>
    <x v="0"/>
    <x v="0"/>
    <n v="6"/>
    <s v="Gallia"/>
    <s v="T161-07"/>
    <x v="5"/>
  </r>
  <r>
    <x v="2"/>
    <x v="3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62-17"/>
    <x v="4"/>
  </r>
  <r>
    <x v="2"/>
    <x v="3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62-12"/>
    <x v="4"/>
  </r>
  <r>
    <x v="2"/>
    <x v="3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62-10"/>
    <x v="4"/>
  </r>
  <r>
    <x v="2"/>
    <x v="3"/>
    <s v="GENERALE"/>
    <s v="GUEIT RANALDI"/>
    <s v="Valentine"/>
    <d v="2013-10-23T00:00:00"/>
    <x v="5"/>
    <x v="0"/>
    <n v="0"/>
    <n v="0"/>
    <s v="sept."/>
    <n v="2017"/>
    <s v="oui"/>
    <x v="82"/>
    <x v="4"/>
    <x v="0"/>
    <n v="2"/>
    <s v="Parc de l'Abbaye - Buisson"/>
    <s v="T162-16"/>
    <x v="4"/>
  </r>
  <r>
    <x v="2"/>
    <x v="3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62-16"/>
    <x v="4"/>
  </r>
  <r>
    <x v="2"/>
    <x v="3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162-12"/>
    <x v="4"/>
  </r>
  <r>
    <x v="2"/>
    <x v="3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162-17"/>
    <x v="4"/>
  </r>
  <r>
    <x v="2"/>
    <x v="3"/>
    <s v="GENERALE"/>
    <s v="MANICHE"/>
    <s v="Soryan"/>
    <d v="2007-09-07T00:00:00"/>
    <x v="2"/>
    <x v="1"/>
    <n v="0"/>
    <n v="0"/>
    <s v="sept."/>
    <n v="2017"/>
    <s v="non"/>
    <x v="36"/>
    <x v="2"/>
    <x v="1"/>
    <n v="6"/>
    <s v="Gallia"/>
    <s v="T161-07"/>
    <x v="5"/>
  </r>
  <r>
    <x v="2"/>
    <x v="3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61-02"/>
    <x v="5"/>
  </r>
  <r>
    <x v="2"/>
    <x v="3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162-14"/>
    <x v="4"/>
  </r>
  <r>
    <x v="2"/>
    <x v="3"/>
    <s v="GENERALE"/>
    <s v="PITTET"/>
    <s v="Lilou"/>
    <d v="2007-05-17T00:00:00"/>
    <x v="2"/>
    <x v="0"/>
    <n v="0"/>
    <n v="0"/>
    <s v="sept."/>
    <n v="2017"/>
    <s v="non"/>
    <x v="76"/>
    <x v="2"/>
    <x v="0"/>
    <n v="2"/>
    <s v="Parc de l'Abbaye - Buisson"/>
    <s v="T162-16"/>
    <x v="4"/>
  </r>
  <r>
    <x v="2"/>
    <x v="3"/>
    <s v="GENERALE"/>
    <s v="PITTET"/>
    <s v="Lizy"/>
    <d v="2011-02-07T00:00:00"/>
    <x v="9"/>
    <x v="0"/>
    <n v="0"/>
    <n v="0"/>
    <s v="sept."/>
    <n v="2017"/>
    <s v="oui"/>
    <x v="83"/>
    <x v="6"/>
    <x v="0"/>
    <n v="2"/>
    <s v="Parc de l'Abbaye - Buisson"/>
    <s v="T162-16"/>
    <x v="4"/>
  </r>
  <r>
    <x v="2"/>
    <x v="3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61-03"/>
    <x v="5"/>
  </r>
  <r>
    <x v="2"/>
    <x v="3"/>
    <s v="GENERALE"/>
    <s v="ROUVIERE"/>
    <s v="Léa"/>
    <d v="2011-12-02T00:00:00"/>
    <x v="8"/>
    <x v="0"/>
    <n v="0"/>
    <n v="0"/>
    <s v="sept."/>
    <n v="2017"/>
    <s v="oui"/>
    <x v="44"/>
    <x v="6"/>
    <x v="0"/>
    <n v="6"/>
    <s v="Gallia"/>
    <s v="T161-07"/>
    <x v="5"/>
  </r>
  <r>
    <x v="2"/>
    <x v="3"/>
    <s v="GENERALE"/>
    <s v="ROUVIERE"/>
    <s v="Lilou"/>
    <d v="2009-10-09T00:00:00"/>
    <x v="4"/>
    <x v="0"/>
    <n v="0"/>
    <n v="0"/>
    <s v="sept."/>
    <n v="2017"/>
    <s v="non"/>
    <x v="45"/>
    <x v="3"/>
    <x v="0"/>
    <n v="6"/>
    <s v="Gallia"/>
    <s v="T161-07"/>
    <x v="5"/>
  </r>
  <r>
    <x v="2"/>
    <x v="3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162-11"/>
    <x v="4"/>
  </r>
  <r>
    <x v="2"/>
    <x v="3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162-11"/>
    <x v="4"/>
  </r>
  <r>
    <x v="2"/>
    <x v="3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61-07"/>
    <x v="5"/>
  </r>
  <r>
    <x v="2"/>
    <x v="3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61-07"/>
    <x v="5"/>
  </r>
  <r>
    <x v="2"/>
    <x v="3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62-15"/>
    <x v="4"/>
  </r>
  <r>
    <x v="2"/>
    <x v="3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162-16"/>
    <x v="4"/>
  </r>
  <r>
    <x v="2"/>
    <x v="3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162-16"/>
    <x v="4"/>
  </r>
  <r>
    <x v="2"/>
    <x v="3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61-02"/>
    <x v="5"/>
  </r>
  <r>
    <x v="2"/>
    <x v="3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61-02"/>
    <x v="5"/>
  </r>
  <r>
    <x v="2"/>
    <x v="3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162-15"/>
    <x v="4"/>
  </r>
  <r>
    <x v="2"/>
    <x v="3"/>
    <s v="GENERALE"/>
    <s v="MICHOUD"/>
    <s v="Olivia"/>
    <d v="2014-09-16T00:00:00"/>
    <x v="0"/>
    <x v="0"/>
    <n v="0"/>
    <n v="0"/>
    <s v="sept."/>
    <n v="2017"/>
    <s v="oui"/>
    <x v="60"/>
    <x v="7"/>
    <x v="0"/>
    <n v="14"/>
    <s v="Avenue Forchex"/>
    <s v="T161-02"/>
    <x v="5"/>
  </r>
  <r>
    <x v="2"/>
    <x v="3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162-11"/>
    <x v="4"/>
  </r>
  <r>
    <x v="2"/>
    <x v="3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61-07"/>
    <x v="5"/>
  </r>
  <r>
    <x v="2"/>
    <x v="3"/>
    <s v="GENERALE"/>
    <s v="RABU SOMERS"/>
    <s v="Antonin"/>
    <d v="2014-03-03T00:00:00"/>
    <x v="7"/>
    <x v="0"/>
    <n v="0"/>
    <n v="0"/>
    <s v="sept."/>
    <n v="2017"/>
    <s v="oui"/>
    <x v="63"/>
    <x v="7"/>
    <x v="0"/>
    <n v="6"/>
    <s v="Gallia"/>
    <s v="T161-07"/>
    <x v="5"/>
  </r>
  <r>
    <x v="2"/>
    <x v="3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161-07"/>
    <x v="5"/>
  </r>
  <r>
    <x v="2"/>
    <x v="3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161-05"/>
    <x v="5"/>
  </r>
  <r>
    <x v="2"/>
    <x v="3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161-05"/>
    <x v="5"/>
  </r>
  <r>
    <x v="2"/>
    <x v="3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161-02"/>
    <x v="5"/>
  </r>
  <r>
    <x v="2"/>
    <x v="3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162-17"/>
    <x v="4"/>
  </r>
  <r>
    <x v="2"/>
    <x v="3"/>
    <s v="GENERALE"/>
    <s v="DE CORDIER"/>
    <s v="Léa"/>
    <d v="2013-05-28T00:00:00"/>
    <x v="7"/>
    <x v="0"/>
    <n v="0"/>
    <n v="0"/>
    <s v="sept."/>
    <n v="2017"/>
    <s v="oui"/>
    <x v="69"/>
    <x v="4"/>
    <x v="0"/>
    <n v="2"/>
    <s v="Parc de l'Abbaye - Buisson"/>
    <s v="T162-16"/>
    <x v="4"/>
  </r>
  <r>
    <x v="2"/>
    <x v="3"/>
    <s v="GENERALE"/>
    <s v="DE CORDIER"/>
    <s v="Kylian"/>
    <d v="2009-08-14T00:00:00"/>
    <x v="4"/>
    <x v="0"/>
    <n v="0"/>
    <n v="0"/>
    <s v="sept."/>
    <n v="2017"/>
    <s v="non"/>
    <x v="70"/>
    <x v="3"/>
    <x v="0"/>
    <n v="2"/>
    <s v="Parc de l'Abbaye - Buisson"/>
    <s v="T162-16"/>
    <x v="4"/>
  </r>
  <r>
    <x v="2"/>
    <x v="3"/>
    <s v="GENERALE"/>
    <s v="JACQUIER-QUERO"/>
    <s v="Eleonore"/>
    <d v="2014-11-05T00:00:00"/>
    <x v="3"/>
    <x v="0"/>
    <n v="0"/>
    <n v="0"/>
    <s v="sept."/>
    <n v="2017"/>
    <s v="oui"/>
    <x v="71"/>
    <x v="7"/>
    <x v="0"/>
    <n v="9"/>
    <s v="Chemin des Houches (Impasse)"/>
    <s v="T162-11"/>
    <x v="4"/>
  </r>
  <r>
    <x v="2"/>
    <x v="3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161-05"/>
    <x v="5"/>
  </r>
  <r>
    <x v="3"/>
    <x v="3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62-11"/>
    <x v="4"/>
  </r>
  <r>
    <x v="3"/>
    <x v="3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62-11"/>
    <x v="4"/>
  </r>
  <r>
    <x v="3"/>
    <x v="3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61-07"/>
    <x v="5"/>
  </r>
  <r>
    <x v="3"/>
    <x v="3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61-07"/>
    <x v="5"/>
  </r>
  <r>
    <x v="3"/>
    <x v="3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162-17"/>
    <x v="4"/>
  </r>
  <r>
    <x v="3"/>
    <x v="3"/>
    <s v="GENERALE"/>
    <s v="BEN ROMDANE"/>
    <s v="Hilal"/>
    <d v="2008-07-17T00:00:00"/>
    <x v="6"/>
    <x v="0"/>
    <n v="0"/>
    <n v="0"/>
    <s v="sept."/>
    <n v="2017"/>
    <s v="non"/>
    <x v="8"/>
    <x v="5"/>
    <x v="2"/>
    <n v="9"/>
    <s v="Chemin des Houches (Impasse)"/>
    <s v="T162-11"/>
    <x v="4"/>
  </r>
  <r>
    <x v="3"/>
    <x v="3"/>
    <s v="GENERALE"/>
    <s v="BEN ROMDANE"/>
    <s v="Younès"/>
    <d v="2008-07-17T00:00:00"/>
    <x v="6"/>
    <x v="0"/>
    <n v="0"/>
    <n v="0"/>
    <s v="sept."/>
    <n v="2017"/>
    <s v="non"/>
    <x v="9"/>
    <x v="5"/>
    <x v="2"/>
    <n v="9"/>
    <s v="Chemin des Houches (Impasse)"/>
    <s v="T162-11"/>
    <x v="4"/>
  </r>
  <r>
    <x v="3"/>
    <x v="3"/>
    <s v="GENERALE"/>
    <s v="BONNEVIE"/>
    <s v="Anthony"/>
    <d v="2007-07-23T00:00:00"/>
    <x v="2"/>
    <x v="0"/>
    <n v="0"/>
    <n v="0"/>
    <s v="sept."/>
    <n v="2017"/>
    <s v="non"/>
    <x v="10"/>
    <x v="2"/>
    <x v="0"/>
    <n v="4"/>
    <s v="Grande Rive (Crémaillère)"/>
    <s v="T162-14"/>
    <x v="4"/>
  </r>
  <r>
    <x v="3"/>
    <x v="3"/>
    <s v="GENERALE"/>
    <s v="BOUILLEZ"/>
    <s v="Elise"/>
    <d v="2009-07-12T00:00:00"/>
    <x v="4"/>
    <x v="0"/>
    <n v="0"/>
    <n v="0"/>
    <s v="sept."/>
    <n v="2017"/>
    <s v="non"/>
    <x v="11"/>
    <x v="3"/>
    <x v="0"/>
    <n v="15"/>
    <s v="Chemin de Gravannes (Mi Tiesa)"/>
    <s v="T161-03"/>
    <x v="5"/>
  </r>
  <r>
    <x v="3"/>
    <x v="3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162-16"/>
    <x v="4"/>
  </r>
  <r>
    <x v="3"/>
    <x v="3"/>
    <s v="GENERALE"/>
    <s v="CHRAMDHI"/>
    <s v="Owen"/>
    <d v="2012-09-10T00:00:00"/>
    <x v="3"/>
    <x v="0"/>
    <n v="0"/>
    <n v="0"/>
    <s v="sept."/>
    <n v="2017"/>
    <s v="oui"/>
    <x v="80"/>
    <x v="0"/>
    <x v="0"/>
    <n v="1"/>
    <s v="Services Techniques"/>
    <s v="T162-17"/>
    <x v="4"/>
  </r>
  <r>
    <x v="3"/>
    <x v="3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61-04"/>
    <x v="5"/>
  </r>
  <r>
    <x v="3"/>
    <x v="3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161-07"/>
    <x v="5"/>
  </r>
  <r>
    <x v="3"/>
    <x v="3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162-16"/>
    <x v="4"/>
  </r>
  <r>
    <x v="3"/>
    <x v="3"/>
    <s v="GENERALE"/>
    <s v="DELPLANQUE"/>
    <s v="Jules"/>
    <d v="2012-10-17T00:00:00"/>
    <x v="0"/>
    <x v="1"/>
    <n v="0"/>
    <n v="0"/>
    <s v="sept."/>
    <n v="2017"/>
    <s v="oui"/>
    <x v="81"/>
    <x v="0"/>
    <x v="0"/>
    <n v="6"/>
    <s v="Gallia"/>
    <s v="T161-07"/>
    <x v="5"/>
  </r>
  <r>
    <x v="3"/>
    <x v="3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162-15"/>
    <x v="4"/>
  </r>
  <r>
    <x v="3"/>
    <x v="3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162-15"/>
    <x v="4"/>
  </r>
  <r>
    <x v="3"/>
    <x v="3"/>
    <s v="GENERALE"/>
    <s v="DOUCET"/>
    <s v="Arsène"/>
    <d v="2010-06-10T00:00:00"/>
    <x v="8"/>
    <x v="0"/>
    <n v="0"/>
    <n v="0"/>
    <s v="sept."/>
    <n v="2017"/>
    <s v="non"/>
    <x v="21"/>
    <x v="1"/>
    <x v="0"/>
    <n v="1"/>
    <s v="Services Techniques"/>
    <s v="T162-17"/>
    <x v="4"/>
  </r>
  <r>
    <x v="3"/>
    <x v="3"/>
    <s v="GENERALE"/>
    <s v="DOUCET"/>
    <s v="Edgar"/>
    <d v="2008-11-23T00:00:00"/>
    <x v="6"/>
    <x v="0"/>
    <n v="0"/>
    <n v="0"/>
    <s v="sept."/>
    <n v="2017"/>
    <s v="non"/>
    <x v="22"/>
    <x v="5"/>
    <x v="0"/>
    <n v="1"/>
    <s v="Services Techniques"/>
    <s v="T162-17"/>
    <x v="4"/>
  </r>
  <r>
    <x v="3"/>
    <x v="3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162-16"/>
    <x v="4"/>
  </r>
  <r>
    <x v="3"/>
    <x v="3"/>
    <s v="GENERALE"/>
    <s v="DULARY"/>
    <s v="Noa"/>
    <d v="2010-03-27T00:00:00"/>
    <x v="1"/>
    <x v="0"/>
    <n v="0"/>
    <n v="0"/>
    <s v="sept."/>
    <n v="2017"/>
    <s v="non"/>
    <x v="24"/>
    <x v="1"/>
    <x v="0"/>
    <n v="6"/>
    <s v="Gallia"/>
    <s v="T161-07"/>
    <x v="5"/>
  </r>
  <r>
    <x v="3"/>
    <x v="3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161-07"/>
    <x v="5"/>
  </r>
  <r>
    <x v="3"/>
    <x v="3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61-02"/>
    <x v="5"/>
  </r>
  <r>
    <x v="3"/>
    <x v="3"/>
    <s v="GENERALE"/>
    <s v="EL MRADMI"/>
    <s v="Marwane"/>
    <d v="2010-09-18T00:00:00"/>
    <x v="8"/>
    <x v="0"/>
    <n v="0"/>
    <n v="0"/>
    <s v="sept."/>
    <n v="2017"/>
    <s v="non"/>
    <x v="27"/>
    <x v="1"/>
    <x v="1"/>
    <n v="1"/>
    <s v="Services Techniques"/>
    <s v="T162-17"/>
    <x v="4"/>
  </r>
  <r>
    <x v="3"/>
    <x v="3"/>
    <s v="GENERALE"/>
    <s v="ELLENRIEDER"/>
    <s v="Célian"/>
    <d v="2012-03-04T00:00:00"/>
    <x v="0"/>
    <x v="1"/>
    <n v="0"/>
    <n v="0"/>
    <s v="sept."/>
    <n v="2017"/>
    <s v="oui"/>
    <x v="75"/>
    <x v="0"/>
    <x v="0"/>
    <n v="6"/>
    <s v="Gallia"/>
    <s v="T161-07"/>
    <x v="5"/>
  </r>
  <r>
    <x v="3"/>
    <x v="3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62-17"/>
    <x v="4"/>
  </r>
  <r>
    <x v="3"/>
    <x v="3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62-12"/>
    <x v="4"/>
  </r>
  <r>
    <x v="3"/>
    <x v="3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62-10"/>
    <x v="4"/>
  </r>
  <r>
    <x v="3"/>
    <x v="3"/>
    <s v="GENERALE"/>
    <s v="GUEIT RANALDI"/>
    <s v="Valentine"/>
    <d v="2013-10-23T00:00:00"/>
    <x v="5"/>
    <x v="0"/>
    <n v="0"/>
    <n v="0"/>
    <s v="sept."/>
    <n v="2017"/>
    <s v="oui"/>
    <x v="82"/>
    <x v="4"/>
    <x v="0"/>
    <n v="2"/>
    <s v="Parc de l'Abbaye - Buisson"/>
    <s v="T162-16"/>
    <x v="4"/>
  </r>
  <r>
    <x v="3"/>
    <x v="3"/>
    <s v="GENERALE"/>
    <s v="HELLI"/>
    <s v="Indy"/>
    <d v="2010-07-07T00:00:00"/>
    <x v="8"/>
    <x v="1"/>
    <n v="0"/>
    <n v="0"/>
    <s v="sept."/>
    <n v="2017"/>
    <s v="non"/>
    <x v="31"/>
    <x v="1"/>
    <x v="2"/>
    <n v="4"/>
    <s v="Grande Rive (Crémaillère)"/>
    <s v="T162-14"/>
    <x v="4"/>
  </r>
  <r>
    <x v="3"/>
    <x v="3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62-16"/>
    <x v="4"/>
  </r>
  <r>
    <x v="3"/>
    <x v="3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162-12"/>
    <x v="4"/>
  </r>
  <r>
    <x v="3"/>
    <x v="3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162-17"/>
    <x v="4"/>
  </r>
  <r>
    <x v="3"/>
    <x v="3"/>
    <s v="GENERALE"/>
    <s v="LAMBRECHT"/>
    <s v="Jade"/>
    <d v="2008-12-01T00:00:00"/>
    <x v="6"/>
    <x v="0"/>
    <n v="0"/>
    <n v="0"/>
    <s v="sept."/>
    <n v="2017"/>
    <s v="non"/>
    <x v="34"/>
    <x v="5"/>
    <x v="0"/>
    <n v="11"/>
    <s v="Chemin des Moulins"/>
    <s v="T161-01"/>
    <x v="5"/>
  </r>
  <r>
    <x v="3"/>
    <x v="3"/>
    <s v="GENERALE"/>
    <s v="LAMBRECHT"/>
    <s v="Maxence"/>
    <d v="2011-10-24T00:00:00"/>
    <x v="8"/>
    <x v="0"/>
    <n v="0"/>
    <n v="0"/>
    <s v="sept."/>
    <n v="2017"/>
    <s v="oui"/>
    <x v="35"/>
    <x v="6"/>
    <x v="0"/>
    <n v="11"/>
    <s v="Chemin des Moulins"/>
    <s v="T161-01"/>
    <x v="5"/>
  </r>
  <r>
    <x v="3"/>
    <x v="3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61-07"/>
    <x v="5"/>
  </r>
  <r>
    <x v="3"/>
    <x v="3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61-02"/>
    <x v="5"/>
  </r>
  <r>
    <x v="3"/>
    <x v="3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62-13"/>
    <x v="4"/>
  </r>
  <r>
    <x v="3"/>
    <x v="3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62-13"/>
    <x v="4"/>
  </r>
  <r>
    <x v="3"/>
    <x v="3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162-14"/>
    <x v="4"/>
  </r>
  <r>
    <x v="3"/>
    <x v="3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61-03"/>
    <x v="5"/>
  </r>
  <r>
    <x v="3"/>
    <x v="3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162-11"/>
    <x v="4"/>
  </r>
  <r>
    <x v="3"/>
    <x v="3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162-11"/>
    <x v="4"/>
  </r>
  <r>
    <x v="3"/>
    <x v="3"/>
    <s v="GENERALE"/>
    <s v="STEPHAN"/>
    <s v="Lola"/>
    <d v="2013-02-22T00:00:00"/>
    <x v="5"/>
    <x v="0"/>
    <n v="0"/>
    <n v="0"/>
    <s v="sept."/>
    <n v="2017"/>
    <s v="oui"/>
    <x v="48"/>
    <x v="4"/>
    <x v="0"/>
    <n v="6"/>
    <s v="Gallia"/>
    <s v="T161-07"/>
    <x v="5"/>
  </r>
  <r>
    <x v="3"/>
    <x v="3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61-07"/>
    <x v="5"/>
  </r>
  <r>
    <x v="3"/>
    <x v="3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61-07"/>
    <x v="5"/>
  </r>
  <r>
    <x v="3"/>
    <x v="3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62-15"/>
    <x v="4"/>
  </r>
  <r>
    <x v="3"/>
    <x v="3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162-16"/>
    <x v="4"/>
  </r>
  <r>
    <x v="3"/>
    <x v="3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162-16"/>
    <x v="4"/>
  </r>
  <r>
    <x v="3"/>
    <x v="3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61-02"/>
    <x v="5"/>
  </r>
  <r>
    <x v="3"/>
    <x v="3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61-02"/>
    <x v="5"/>
  </r>
  <r>
    <x v="3"/>
    <x v="3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162-16"/>
    <x v="4"/>
  </r>
  <r>
    <x v="3"/>
    <x v="3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162-16"/>
    <x v="4"/>
  </r>
  <r>
    <x v="3"/>
    <x v="3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162-15"/>
    <x v="4"/>
  </r>
  <r>
    <x v="3"/>
    <x v="3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161-07"/>
    <x v="5"/>
  </r>
  <r>
    <x v="3"/>
    <x v="3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162-11"/>
    <x v="4"/>
  </r>
  <r>
    <x v="3"/>
    <x v="3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61-07"/>
    <x v="5"/>
  </r>
  <r>
    <x v="3"/>
    <x v="3"/>
    <s v="GENERALE"/>
    <s v="RABU SOMERS"/>
    <s v="Antonin"/>
    <d v="2014-03-03T00:00:00"/>
    <x v="7"/>
    <x v="0"/>
    <n v="0"/>
    <n v="0"/>
    <s v="sept."/>
    <n v="2017"/>
    <s v="oui"/>
    <x v="63"/>
    <x v="7"/>
    <x v="0"/>
    <n v="6"/>
    <s v="Gallia"/>
    <s v="T161-07"/>
    <x v="5"/>
  </r>
  <r>
    <x v="3"/>
    <x v="3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161-07"/>
    <x v="5"/>
  </r>
  <r>
    <x v="3"/>
    <x v="3"/>
    <s v="GENERALE"/>
    <s v="LEHMANN"/>
    <s v="Liv"/>
    <d v="2013-08-03T00:00:00"/>
    <x v="5"/>
    <x v="0"/>
    <n v="0"/>
    <n v="0"/>
    <s v="sept."/>
    <n v="2017"/>
    <s v="oui"/>
    <x v="65"/>
    <x v="4"/>
    <x v="0"/>
    <n v="7"/>
    <s v="Salle Animation, place de l'église"/>
    <s v="T161-05"/>
    <x v="5"/>
  </r>
  <r>
    <x v="3"/>
    <x v="3"/>
    <s v="GENERALE"/>
    <s v="LEHMANN"/>
    <s v="Abel"/>
    <d v="2010-04-02T00:00:00"/>
    <x v="1"/>
    <x v="0"/>
    <n v="0"/>
    <n v="0"/>
    <s v="sept."/>
    <n v="2017"/>
    <s v="non"/>
    <x v="66"/>
    <x v="1"/>
    <x v="0"/>
    <n v="7"/>
    <s v="Salle Animation, place de l'église"/>
    <s v="T161-05"/>
    <x v="5"/>
  </r>
  <r>
    <x v="3"/>
    <x v="3"/>
    <s v="GENERALE"/>
    <s v="CORREDOR IZQUIERDO"/>
    <s v="Adriana"/>
    <d v="2014-08-18T00:00:00"/>
    <x v="7"/>
    <x v="0"/>
    <n v="0"/>
    <n v="0"/>
    <s v="sept."/>
    <n v="2017"/>
    <s v="oui"/>
    <x v="67"/>
    <x v="7"/>
    <x v="0"/>
    <n v="14"/>
    <s v="Avenue Forchex"/>
    <s v="T161-02"/>
    <x v="5"/>
  </r>
  <r>
    <x v="3"/>
    <x v="3"/>
    <s v="GENERALE"/>
    <s v="EL MRADMI"/>
    <s v="Noham"/>
    <d v="2014-06-25T00:00:00"/>
    <x v="3"/>
    <x v="0"/>
    <n v="0"/>
    <n v="0"/>
    <s v="sept."/>
    <n v="2017"/>
    <s v="oui"/>
    <x v="68"/>
    <x v="7"/>
    <x v="1"/>
    <n v="1"/>
    <s v="Services Techniques"/>
    <s v="T162-17"/>
    <x v="4"/>
  </r>
  <r>
    <x v="3"/>
    <x v="3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161-05"/>
    <x v="5"/>
  </r>
  <r>
    <x v="4"/>
    <x v="3"/>
    <s v="GENERALE"/>
    <s v="AIMON"/>
    <s v="Cassie"/>
    <d v="2007-07-09T00:00:00"/>
    <x v="2"/>
    <x v="0"/>
    <n v="0"/>
    <n v="0"/>
    <s v="sept."/>
    <n v="2017"/>
    <s v="non"/>
    <x v="2"/>
    <x v="2"/>
    <x v="0"/>
    <n v="9"/>
    <s v="Chemin des Houches (Impasse)"/>
    <s v="T162-11"/>
    <x v="4"/>
  </r>
  <r>
    <x v="4"/>
    <x v="3"/>
    <s v="GENERALE"/>
    <s v="AIMON"/>
    <s v="Matthew"/>
    <d v="2010-02-07T00:00:00"/>
    <x v="1"/>
    <x v="0"/>
    <n v="0"/>
    <n v="0"/>
    <s v="sept."/>
    <n v="2017"/>
    <s v="non"/>
    <x v="3"/>
    <x v="1"/>
    <x v="0"/>
    <n v="9"/>
    <s v="Chemin des Houches (Impasse)"/>
    <s v="T162-11"/>
    <x v="4"/>
  </r>
  <r>
    <x v="4"/>
    <x v="3"/>
    <s v="GENERALE"/>
    <s v="ALOUANI"/>
    <s v="Naël"/>
    <d v="2012-11-26T00:00:00"/>
    <x v="3"/>
    <x v="0"/>
    <n v="0"/>
    <n v="0"/>
    <s v="sept."/>
    <n v="2017"/>
    <s v="oui"/>
    <x v="4"/>
    <x v="0"/>
    <x v="1"/>
    <n v="6"/>
    <s v="Gallia"/>
    <s v="T161-07"/>
    <x v="5"/>
  </r>
  <r>
    <x v="4"/>
    <x v="3"/>
    <s v="GENERALE"/>
    <s v="ALOUANI"/>
    <s v="Rayan"/>
    <d v="2009-01-19T00:00:00"/>
    <x v="4"/>
    <x v="0"/>
    <n v="0"/>
    <n v="0"/>
    <s v="sept."/>
    <n v="2017"/>
    <s v="non"/>
    <x v="5"/>
    <x v="3"/>
    <x v="1"/>
    <n v="6"/>
    <s v="Gallia"/>
    <s v="T161-07"/>
    <x v="5"/>
  </r>
  <r>
    <x v="4"/>
    <x v="3"/>
    <s v="GENERALE"/>
    <s v="ALPERN"/>
    <s v="David"/>
    <d v="2013-01-29T00:00:00"/>
    <x v="5"/>
    <x v="1"/>
    <n v="0"/>
    <n v="0"/>
    <s v="sept."/>
    <n v="2017"/>
    <s v="oui"/>
    <x v="6"/>
    <x v="4"/>
    <x v="0"/>
    <n v="8"/>
    <s v="Avenue du Léman (cimetière)"/>
    <s v="T161-06"/>
    <x v="5"/>
  </r>
  <r>
    <x v="4"/>
    <x v="3"/>
    <s v="GENERALE"/>
    <s v="BABIN"/>
    <s v="Timéo"/>
    <d v="2012-11-08T00:00:00"/>
    <x v="3"/>
    <x v="0"/>
    <n v="0"/>
    <n v="0"/>
    <s v="sept."/>
    <n v="2017"/>
    <s v="oui"/>
    <x v="7"/>
    <x v="0"/>
    <x v="0"/>
    <n v="1"/>
    <s v="Services Techniques"/>
    <s v="T162-17"/>
    <x v="4"/>
  </r>
  <r>
    <x v="4"/>
    <x v="3"/>
    <s v="GENERALE"/>
    <s v="BEN ROMDANE"/>
    <s v="Hilal"/>
    <d v="2008-07-17T00:00:00"/>
    <x v="6"/>
    <x v="1"/>
    <n v="0"/>
    <n v="0"/>
    <s v="sept."/>
    <n v="2017"/>
    <s v="non"/>
    <x v="8"/>
    <x v="5"/>
    <x v="2"/>
    <n v="9"/>
    <s v="Chemin des Houches (Impasse)"/>
    <s v="T162-11"/>
    <x v="4"/>
  </r>
  <r>
    <x v="4"/>
    <x v="3"/>
    <s v="GENERALE"/>
    <s v="BEN ROMDANE"/>
    <s v="Younès"/>
    <d v="2008-07-17T00:00:00"/>
    <x v="6"/>
    <x v="1"/>
    <n v="0"/>
    <n v="0"/>
    <s v="sept."/>
    <n v="2017"/>
    <s v="non"/>
    <x v="9"/>
    <x v="5"/>
    <x v="2"/>
    <n v="9"/>
    <s v="Chemin des Houches (Impasse)"/>
    <s v="T162-11"/>
    <x v="4"/>
  </r>
  <r>
    <x v="4"/>
    <x v="3"/>
    <s v="GENERALE"/>
    <s v="BONNEVIE"/>
    <s v="Anthony"/>
    <d v="2007-07-23T00:00:00"/>
    <x v="2"/>
    <x v="1"/>
    <n v="0"/>
    <n v="0"/>
    <s v="sept."/>
    <n v="2017"/>
    <s v="non"/>
    <x v="10"/>
    <x v="2"/>
    <x v="0"/>
    <n v="4"/>
    <s v="Grande Rive (Crémaillère)"/>
    <s v="T162-14"/>
    <x v="4"/>
  </r>
  <r>
    <x v="4"/>
    <x v="3"/>
    <s v="GENERALE"/>
    <s v="BOUILLEZ"/>
    <s v="Elise"/>
    <d v="2009-07-12T00:00:00"/>
    <x v="4"/>
    <x v="1"/>
    <n v="0"/>
    <n v="0"/>
    <s v="sept."/>
    <n v="2017"/>
    <s v="non"/>
    <x v="11"/>
    <x v="3"/>
    <x v="0"/>
    <n v="15"/>
    <s v="Chemin de Gravannes (Mi Tiesa)"/>
    <s v="T161-03"/>
    <x v="5"/>
  </r>
  <r>
    <x v="4"/>
    <x v="3"/>
    <s v="GENERALE"/>
    <s v="BURGAUD"/>
    <s v="Timéo"/>
    <d v="2008-11-28T00:00:00"/>
    <x v="6"/>
    <x v="0"/>
    <n v="0"/>
    <n v="0"/>
    <s v="sept."/>
    <n v="2017"/>
    <s v="non"/>
    <x v="12"/>
    <x v="5"/>
    <x v="0"/>
    <n v="2"/>
    <s v="Parc de l'Abbaye - Buisson"/>
    <s v="T162-16"/>
    <x v="4"/>
  </r>
  <r>
    <x v="4"/>
    <x v="3"/>
    <s v="GENERALE"/>
    <s v="CHRAMDHI"/>
    <s v="Owen"/>
    <d v="2012-09-10T00:00:00"/>
    <x v="3"/>
    <x v="0"/>
    <n v="0"/>
    <n v="0"/>
    <s v="sept."/>
    <n v="2017"/>
    <s v="oui"/>
    <x v="80"/>
    <x v="0"/>
    <x v="0"/>
    <n v="1"/>
    <s v="Services Techniques"/>
    <s v="T162-17"/>
    <x v="4"/>
  </r>
  <r>
    <x v="4"/>
    <x v="3"/>
    <s v="GENERALE"/>
    <s v="COLLOMB"/>
    <s v="Clémentine"/>
    <d v="2010-03-11T00:00:00"/>
    <x v="8"/>
    <x v="0"/>
    <n v="0"/>
    <n v="0"/>
    <s v="sept."/>
    <n v="2017"/>
    <s v="non"/>
    <x v="15"/>
    <x v="1"/>
    <x v="0"/>
    <n v="12"/>
    <s v="Chemin de Gravannes (parking)"/>
    <s v="T161-04"/>
    <x v="5"/>
  </r>
  <r>
    <x v="4"/>
    <x v="3"/>
    <s v="GENERALE"/>
    <s v="DALBERGUE"/>
    <s v="Peter"/>
    <d v="2012-03-05T00:00:00"/>
    <x v="0"/>
    <x v="0"/>
    <n v="0"/>
    <n v="0"/>
    <s v="sept."/>
    <n v="2017"/>
    <s v="oui"/>
    <x v="16"/>
    <x v="0"/>
    <x v="0"/>
    <n v="6"/>
    <s v="Gallia"/>
    <s v="T161-07"/>
    <x v="5"/>
  </r>
  <r>
    <x v="4"/>
    <x v="3"/>
    <s v="GENERALE"/>
    <s v="DELLENBACH"/>
    <s v="Milla"/>
    <d v="2007-10-31T00:00:00"/>
    <x v="2"/>
    <x v="0"/>
    <n v="0"/>
    <n v="0"/>
    <s v="sept."/>
    <n v="2017"/>
    <s v="non"/>
    <x v="17"/>
    <x v="2"/>
    <x v="0"/>
    <n v="2"/>
    <s v="Parc de l'Abbaye - Buisson"/>
    <s v="T162-16"/>
    <x v="4"/>
  </r>
  <r>
    <x v="4"/>
    <x v="3"/>
    <s v="GENERALE"/>
    <s v="DELPLANQUE"/>
    <s v="Jules"/>
    <d v="2012-10-17T00:00:00"/>
    <x v="0"/>
    <x v="1"/>
    <n v="0"/>
    <n v="0"/>
    <s v="sept."/>
    <n v="2017"/>
    <s v="oui"/>
    <x v="81"/>
    <x v="0"/>
    <x v="0"/>
    <n v="6"/>
    <s v="Gallia"/>
    <s v="T161-07"/>
    <x v="5"/>
  </r>
  <r>
    <x v="4"/>
    <x v="3"/>
    <s v="GENERALE"/>
    <s v="DESIR"/>
    <s v="Honoré"/>
    <d v="2010-07-13T00:00:00"/>
    <x v="1"/>
    <x v="0"/>
    <n v="0"/>
    <n v="0"/>
    <s v="sept."/>
    <n v="2017"/>
    <s v="non"/>
    <x v="18"/>
    <x v="1"/>
    <x v="0"/>
    <n v="13"/>
    <s v="Parc de l'Abbaye - Containers"/>
    <s v="T162-15"/>
    <x v="4"/>
  </r>
  <r>
    <x v="4"/>
    <x v="3"/>
    <s v="GENERALE"/>
    <s v="DESIR"/>
    <s v="Odette"/>
    <d v="2007-01-12T00:00:00"/>
    <x v="2"/>
    <x v="0"/>
    <n v="0"/>
    <n v="0"/>
    <s v="sept."/>
    <n v="2017"/>
    <s v="non"/>
    <x v="19"/>
    <x v="2"/>
    <x v="0"/>
    <n v="13"/>
    <s v="Parc de l'Abbaye - Containers"/>
    <s v="T162-15"/>
    <x v="4"/>
  </r>
  <r>
    <x v="4"/>
    <x v="3"/>
    <s v="GENERALE"/>
    <s v="DOUCET"/>
    <s v="Edgar"/>
    <d v="2008-11-23T00:00:00"/>
    <x v="6"/>
    <x v="1"/>
    <n v="0"/>
    <n v="0"/>
    <s v="sept."/>
    <n v="2017"/>
    <s v="non"/>
    <x v="22"/>
    <x v="5"/>
    <x v="0"/>
    <n v="1"/>
    <s v="Services Techniques"/>
    <s v="T162-17"/>
    <x v="4"/>
  </r>
  <r>
    <x v="4"/>
    <x v="3"/>
    <s v="GENERALE"/>
    <s v="DUBOIS LOUKIL"/>
    <s v="Liam"/>
    <d v="2011-06-08T00:00:00"/>
    <x v="9"/>
    <x v="0"/>
    <n v="0"/>
    <n v="0"/>
    <s v="sept."/>
    <n v="2017"/>
    <s v="oui"/>
    <x v="23"/>
    <x v="6"/>
    <x v="0"/>
    <n v="2"/>
    <s v="Parc de l'Abbaye - Buisson"/>
    <s v="T162-16"/>
    <x v="4"/>
  </r>
  <r>
    <x v="4"/>
    <x v="3"/>
    <s v="GENERALE"/>
    <s v="DUVAL"/>
    <s v="Matys"/>
    <d v="2012-01-24T00:00:00"/>
    <x v="0"/>
    <x v="0"/>
    <n v="0"/>
    <n v="0"/>
    <s v="sept."/>
    <n v="2017"/>
    <s v="oui"/>
    <x v="25"/>
    <x v="0"/>
    <x v="0"/>
    <n v="6"/>
    <s v="Gallia"/>
    <s v="T161-07"/>
    <x v="5"/>
  </r>
  <r>
    <x v="4"/>
    <x v="3"/>
    <s v="GENERALE"/>
    <s v="DUVAL MICHOUD"/>
    <s v="Jade"/>
    <d v="2012-08-05T00:00:00"/>
    <x v="0"/>
    <x v="0"/>
    <n v="0"/>
    <n v="0"/>
    <s v="sept."/>
    <n v="2017"/>
    <s v="oui"/>
    <x v="26"/>
    <x v="0"/>
    <x v="0"/>
    <n v="14"/>
    <s v="Avenue Forchex"/>
    <s v="T161-02"/>
    <x v="5"/>
  </r>
  <r>
    <x v="4"/>
    <x v="3"/>
    <s v="GENERALE"/>
    <s v="EL MRADMI"/>
    <s v="Marwane"/>
    <d v="2010-09-18T00:00:00"/>
    <x v="8"/>
    <x v="1"/>
    <n v="0"/>
    <n v="0"/>
    <s v="sept."/>
    <n v="2017"/>
    <s v="non"/>
    <x v="27"/>
    <x v="1"/>
    <x v="1"/>
    <n v="1"/>
    <s v="Services Techniques"/>
    <s v="T162-17"/>
    <x v="4"/>
  </r>
  <r>
    <x v="4"/>
    <x v="3"/>
    <s v="GENERALE"/>
    <s v="ELLENRIEDER"/>
    <s v="Célian"/>
    <d v="2012-03-04T00:00:00"/>
    <x v="0"/>
    <x v="0"/>
    <n v="0"/>
    <n v="0"/>
    <s v="sept."/>
    <n v="2017"/>
    <s v="oui"/>
    <x v="75"/>
    <x v="0"/>
    <x v="0"/>
    <n v="6"/>
    <s v="Gallia"/>
    <s v="T161-07"/>
    <x v="5"/>
  </r>
  <r>
    <x v="4"/>
    <x v="3"/>
    <s v="GENERALE"/>
    <s v="EVENO"/>
    <s v="Manel"/>
    <d v="2012-11-17T00:00:00"/>
    <x v="3"/>
    <x v="0"/>
    <n v="0"/>
    <n v="0"/>
    <s v="sept."/>
    <n v="2017"/>
    <s v="oui"/>
    <x v="28"/>
    <x v="0"/>
    <x v="2"/>
    <n v="1"/>
    <s v="Services Techniques"/>
    <s v="T162-17"/>
    <x v="4"/>
  </r>
  <r>
    <x v="4"/>
    <x v="3"/>
    <s v="GENERALE"/>
    <s v="FRITEAU"/>
    <s v="Liam"/>
    <d v="2013-01-04T00:00:00"/>
    <x v="5"/>
    <x v="0"/>
    <n v="0"/>
    <n v="0"/>
    <s v="sept."/>
    <n v="2017"/>
    <s v="oui"/>
    <x v="29"/>
    <x v="4"/>
    <x v="0"/>
    <n v="5"/>
    <s v="Grande Rive (Av maraiche)"/>
    <s v="T162-12"/>
    <x v="4"/>
  </r>
  <r>
    <x v="4"/>
    <x v="3"/>
    <s v="GENERALE"/>
    <s v="GAYAT"/>
    <s v="Louis"/>
    <d v="2010-08-05T00:00:00"/>
    <x v="8"/>
    <x v="0"/>
    <n v="0"/>
    <n v="0"/>
    <s v="sept."/>
    <n v="2017"/>
    <s v="non"/>
    <x v="30"/>
    <x v="1"/>
    <x v="0"/>
    <n v="10"/>
    <s v="Mairie"/>
    <s v="T162-10"/>
    <x v="4"/>
  </r>
  <r>
    <x v="4"/>
    <x v="3"/>
    <s v="GENERALE"/>
    <s v="GUEIT RANALDI"/>
    <s v="Valentine"/>
    <d v="2013-10-23T00:00:00"/>
    <x v="5"/>
    <x v="0"/>
    <n v="0"/>
    <n v="0"/>
    <s v="sept."/>
    <n v="2017"/>
    <s v="oui"/>
    <x v="82"/>
    <x v="4"/>
    <x v="0"/>
    <n v="2"/>
    <s v="Parc de l'Abbaye - Buisson"/>
    <s v="T162-16"/>
    <x v="4"/>
  </r>
  <r>
    <x v="4"/>
    <x v="3"/>
    <s v="GENERALE"/>
    <s v="HELLI"/>
    <s v="Indy"/>
    <d v="2010-07-07T00:00:00"/>
    <x v="8"/>
    <x v="0"/>
    <n v="0"/>
    <n v="0"/>
    <s v="sept."/>
    <n v="2017"/>
    <s v="non"/>
    <x v="31"/>
    <x v="1"/>
    <x v="2"/>
    <n v="4"/>
    <s v="Grande Rive (Crémaillère)"/>
    <s v="T162-14"/>
    <x v="4"/>
  </r>
  <r>
    <x v="4"/>
    <x v="3"/>
    <s v="GENERALE"/>
    <s v="HENRY"/>
    <s v="Ethan"/>
    <d v="2007-09-12T00:00:00"/>
    <x v="2"/>
    <x v="0"/>
    <n v="0"/>
    <n v="0"/>
    <s v="sept."/>
    <n v="2017"/>
    <s v="non"/>
    <x v="32"/>
    <x v="2"/>
    <x v="0"/>
    <n v="2"/>
    <s v="Parc de l'Abbaye - Buisson"/>
    <s v="T162-16"/>
    <x v="4"/>
  </r>
  <r>
    <x v="4"/>
    <x v="3"/>
    <s v="GENERALE"/>
    <s v="IKOUBEL"/>
    <s v="Jeanne"/>
    <d v="2013-04-07T00:00:00"/>
    <x v="5"/>
    <x v="0"/>
    <n v="0"/>
    <n v="0"/>
    <s v="sept."/>
    <n v="2017"/>
    <s v="oui"/>
    <x v="78"/>
    <x v="4"/>
    <x v="0"/>
    <n v="5"/>
    <s v="Grande Rive (Av maraiche)"/>
    <s v="T162-12"/>
    <x v="4"/>
  </r>
  <r>
    <x v="4"/>
    <x v="3"/>
    <s v="GENERALE"/>
    <s v="KOSUMI"/>
    <s v="Audrina"/>
    <d v="2011-06-13T00:00:00"/>
    <x v="9"/>
    <x v="0"/>
    <n v="0"/>
    <n v="0"/>
    <s v="sept."/>
    <n v="2017"/>
    <s v="oui"/>
    <x v="33"/>
    <x v="6"/>
    <x v="0"/>
    <n v="1"/>
    <s v="Services Techniques"/>
    <s v="T162-17"/>
    <x v="4"/>
  </r>
  <r>
    <x v="4"/>
    <x v="3"/>
    <s v="GENERALE"/>
    <s v="LAMBRECHT"/>
    <s v="Jade"/>
    <d v="2008-12-01T00:00:00"/>
    <x v="6"/>
    <x v="0"/>
    <n v="0"/>
    <n v="0"/>
    <s v="sept."/>
    <n v="2017"/>
    <s v="non"/>
    <x v="34"/>
    <x v="5"/>
    <x v="0"/>
    <n v="11"/>
    <s v="Chemin des Moulins"/>
    <s v="T161-01"/>
    <x v="5"/>
  </r>
  <r>
    <x v="4"/>
    <x v="3"/>
    <s v="GENERALE"/>
    <s v="LAMBRECHT"/>
    <s v="Maxence"/>
    <d v="2011-10-24T00:00:00"/>
    <x v="8"/>
    <x v="0"/>
    <n v="0"/>
    <n v="0"/>
    <s v="sept."/>
    <n v="2017"/>
    <s v="oui"/>
    <x v="35"/>
    <x v="6"/>
    <x v="0"/>
    <n v="11"/>
    <s v="Chemin des Moulins"/>
    <s v="T161-01"/>
    <x v="5"/>
  </r>
  <r>
    <x v="4"/>
    <x v="3"/>
    <s v="GENERALE"/>
    <s v="MANICHE"/>
    <s v="Soryan"/>
    <d v="2007-09-07T00:00:00"/>
    <x v="2"/>
    <x v="0"/>
    <n v="0"/>
    <n v="0"/>
    <s v="sept."/>
    <n v="2017"/>
    <s v="non"/>
    <x v="36"/>
    <x v="2"/>
    <x v="1"/>
    <n v="6"/>
    <s v="Gallia"/>
    <s v="T161-07"/>
    <x v="5"/>
  </r>
  <r>
    <x v="4"/>
    <x v="3"/>
    <s v="GENERALE"/>
    <s v="MICHOUD"/>
    <s v="Arnaud"/>
    <d v="2012-08-02T00:00:00"/>
    <x v="3"/>
    <x v="0"/>
    <n v="0"/>
    <n v="0"/>
    <s v="sept."/>
    <n v="2017"/>
    <s v="oui"/>
    <x v="37"/>
    <x v="0"/>
    <x v="0"/>
    <n v="14"/>
    <s v="Avenue Forchex"/>
    <s v="T161-02"/>
    <x v="5"/>
  </r>
  <r>
    <x v="4"/>
    <x v="3"/>
    <s v="GENERALE"/>
    <s v="MONNET"/>
    <s v="Fanny"/>
    <d v="2012-05-18T00:00:00"/>
    <x v="3"/>
    <x v="0"/>
    <n v="0"/>
    <n v="0"/>
    <s v="sept."/>
    <n v="2017"/>
    <s v="oui"/>
    <x v="38"/>
    <x v="0"/>
    <x v="0"/>
    <n v="3"/>
    <s v="Av de la Creusaz (croist Rte Gde Rive)"/>
    <s v="T162-13"/>
    <x v="4"/>
  </r>
  <r>
    <x v="4"/>
    <x v="3"/>
    <s v="GENERALE"/>
    <s v="MONNET"/>
    <s v="Nina"/>
    <d v="2010-10-08T00:00:00"/>
    <x v="1"/>
    <x v="0"/>
    <n v="0"/>
    <n v="0"/>
    <s v="sept."/>
    <n v="2017"/>
    <s v="non"/>
    <x v="39"/>
    <x v="1"/>
    <x v="0"/>
    <n v="3"/>
    <s v="Av de la Creusaz (croist Rte Gde Rive)"/>
    <s v="T162-13"/>
    <x v="4"/>
  </r>
  <r>
    <x v="4"/>
    <x v="3"/>
    <s v="GENERALE"/>
    <s v="PERROT BLENNER"/>
    <s v="Alice"/>
    <d v="2013-12-21T00:00:00"/>
    <x v="7"/>
    <x v="0"/>
    <n v="0"/>
    <n v="0"/>
    <s v="sept."/>
    <n v="2017"/>
    <s v="oui"/>
    <x v="42"/>
    <x v="4"/>
    <x v="0"/>
    <n v="4"/>
    <s v="Grande Rive (Crémaillère)"/>
    <s v="T162-14"/>
    <x v="4"/>
  </r>
  <r>
    <x v="4"/>
    <x v="3"/>
    <s v="GENERALE"/>
    <s v="PITTET"/>
    <s v="Lilou"/>
    <d v="2007-05-17T00:00:00"/>
    <x v="2"/>
    <x v="0"/>
    <n v="0"/>
    <n v="0"/>
    <s v="sept."/>
    <n v="2017"/>
    <s v="non"/>
    <x v="76"/>
    <x v="2"/>
    <x v="0"/>
    <n v="2"/>
    <s v="Parc de l'Abbaye - Buisson"/>
    <s v="T162-16"/>
    <x v="4"/>
  </r>
  <r>
    <x v="4"/>
    <x v="3"/>
    <s v="GENERALE"/>
    <s v="PITTET"/>
    <s v="Lizy"/>
    <d v="2011-02-07T00:00:00"/>
    <x v="9"/>
    <x v="0"/>
    <n v="0"/>
    <n v="0"/>
    <s v="sept."/>
    <n v="2017"/>
    <s v="oui"/>
    <x v="83"/>
    <x v="6"/>
    <x v="0"/>
    <n v="2"/>
    <s v="Parc de l'Abbaye - Buisson"/>
    <s v="T162-16"/>
    <x v="4"/>
  </r>
  <r>
    <x v="4"/>
    <x v="3"/>
    <s v="GENERALE"/>
    <s v="PONTICELLI"/>
    <s v="Axel"/>
    <d v="2009-03-19T00:00:00"/>
    <x v="4"/>
    <x v="0"/>
    <n v="0"/>
    <n v="0"/>
    <s v="sept."/>
    <n v="2017"/>
    <s v="non"/>
    <x v="43"/>
    <x v="3"/>
    <x v="0"/>
    <n v="15"/>
    <s v="Chemin de Gravannes (Mi Tiesa)"/>
    <s v="T161-03"/>
    <x v="5"/>
  </r>
  <r>
    <x v="4"/>
    <x v="3"/>
    <s v="GENERALE"/>
    <s v="ROUVIERE"/>
    <s v="Léa"/>
    <d v="2011-12-02T00:00:00"/>
    <x v="8"/>
    <x v="0"/>
    <n v="0"/>
    <n v="0"/>
    <s v="sept."/>
    <n v="2017"/>
    <s v="oui"/>
    <x v="44"/>
    <x v="6"/>
    <x v="0"/>
    <n v="6"/>
    <s v="Gallia"/>
    <s v="T161-07"/>
    <x v="5"/>
  </r>
  <r>
    <x v="4"/>
    <x v="3"/>
    <s v="GENERALE"/>
    <s v="ROUVIERE"/>
    <s v="Lilou"/>
    <d v="2009-10-09T00:00:00"/>
    <x v="4"/>
    <x v="0"/>
    <n v="0"/>
    <n v="0"/>
    <s v="sept."/>
    <n v="2017"/>
    <s v="non"/>
    <x v="45"/>
    <x v="3"/>
    <x v="0"/>
    <n v="6"/>
    <s v="Gallia"/>
    <s v="T161-07"/>
    <x v="5"/>
  </r>
  <r>
    <x v="4"/>
    <x v="3"/>
    <s v="GENERALE"/>
    <s v="SECK"/>
    <s v="Erwann"/>
    <d v="2011-10-27T00:00:00"/>
    <x v="9"/>
    <x v="0"/>
    <n v="0"/>
    <n v="0"/>
    <s v="sept."/>
    <n v="2017"/>
    <s v="oui"/>
    <x v="46"/>
    <x v="6"/>
    <x v="1"/>
    <n v="9"/>
    <s v="Chemin des Houches (Impasse)"/>
    <s v="T162-11"/>
    <x v="4"/>
  </r>
  <r>
    <x v="4"/>
    <x v="3"/>
    <s v="GENERALE"/>
    <s v="SECK"/>
    <s v="Norah"/>
    <d v="2007-09-04T00:00:00"/>
    <x v="2"/>
    <x v="0"/>
    <n v="0"/>
    <n v="0"/>
    <s v="sept."/>
    <n v="2017"/>
    <s v="non"/>
    <x v="47"/>
    <x v="2"/>
    <x v="1"/>
    <n v="9"/>
    <s v="Chemin des Houches (Impasse)"/>
    <s v="T162-11"/>
    <x v="4"/>
  </r>
  <r>
    <x v="4"/>
    <x v="3"/>
    <s v="GENERALE"/>
    <s v="STEPHAN"/>
    <s v="Lola"/>
    <d v="2013-02-22T00:00:00"/>
    <x v="5"/>
    <x v="0"/>
    <n v="0"/>
    <n v="0"/>
    <s v="sept."/>
    <n v="2017"/>
    <s v="oui"/>
    <x v="48"/>
    <x v="4"/>
    <x v="0"/>
    <n v="6"/>
    <s v="Gallia"/>
    <s v="T161-07"/>
    <x v="5"/>
  </r>
  <r>
    <x v="4"/>
    <x v="3"/>
    <s v="GENERALE"/>
    <s v="TOUTA"/>
    <s v="Rayan"/>
    <d v="2012-07-01T00:00:00"/>
    <x v="0"/>
    <x v="0"/>
    <n v="0"/>
    <n v="0"/>
    <s v="sept."/>
    <n v="2017"/>
    <s v="oui"/>
    <x v="49"/>
    <x v="0"/>
    <x v="2"/>
    <n v="6"/>
    <s v="Gallia"/>
    <s v="T161-07"/>
    <x v="5"/>
  </r>
  <r>
    <x v="4"/>
    <x v="3"/>
    <s v="GENERALE"/>
    <s v="TOUTA"/>
    <s v="Samir"/>
    <d v="2010-04-05T00:00:00"/>
    <x v="1"/>
    <x v="0"/>
    <n v="0"/>
    <n v="0"/>
    <s v="sept."/>
    <n v="2017"/>
    <s v="non"/>
    <x v="50"/>
    <x v="1"/>
    <x v="2"/>
    <n v="6"/>
    <s v="Gallia"/>
    <s v="T161-07"/>
    <x v="5"/>
  </r>
  <r>
    <x v="4"/>
    <x v="3"/>
    <s v="GENERALE"/>
    <s v="VESIN"/>
    <s v="Gloria"/>
    <d v="2009-12-31T00:00:00"/>
    <x v="4"/>
    <x v="0"/>
    <n v="0"/>
    <n v="0"/>
    <s v="sept."/>
    <n v="2017"/>
    <s v="non"/>
    <x v="51"/>
    <x v="3"/>
    <x v="0"/>
    <n v="13"/>
    <s v="Parc de l'Abbaye - Containers"/>
    <s v="T162-15"/>
    <x v="4"/>
  </r>
  <r>
    <x v="4"/>
    <x v="3"/>
    <s v="GENERALE"/>
    <s v="VIRETON"/>
    <s v="Diego"/>
    <d v="2008-10-26T00:00:00"/>
    <x v="6"/>
    <x v="0"/>
    <n v="0"/>
    <n v="0"/>
    <s v="sept."/>
    <n v="2017"/>
    <s v="non"/>
    <x v="52"/>
    <x v="5"/>
    <x v="0"/>
    <n v="2"/>
    <s v="Parc de l'Abbaye - Buisson"/>
    <s v="T162-16"/>
    <x v="4"/>
  </r>
  <r>
    <x v="4"/>
    <x v="3"/>
    <s v="GENERALE"/>
    <s v="VIRETON"/>
    <s v="Nilla"/>
    <d v="2013-09-22T00:00:00"/>
    <x v="7"/>
    <x v="0"/>
    <n v="0"/>
    <n v="0"/>
    <s v="sept."/>
    <n v="2017"/>
    <s v="oui"/>
    <x v="53"/>
    <x v="4"/>
    <x v="0"/>
    <n v="2"/>
    <s v="Parc de l'Abbaye - Buisson"/>
    <s v="T162-16"/>
    <x v="4"/>
  </r>
  <r>
    <x v="4"/>
    <x v="3"/>
    <s v="GENERALE"/>
    <s v="WAMBST"/>
    <s v="Johanne"/>
    <d v="2011-08-01T00:00:00"/>
    <x v="9"/>
    <x v="0"/>
    <n v="0"/>
    <n v="0"/>
    <s v="sept."/>
    <n v="2017"/>
    <s v="oui"/>
    <x v="54"/>
    <x v="6"/>
    <x v="0"/>
    <n v="14"/>
    <s v="Avenue Forchex"/>
    <s v="T161-02"/>
    <x v="5"/>
  </r>
  <r>
    <x v="4"/>
    <x v="3"/>
    <s v="GENERALE"/>
    <s v="WAMBST"/>
    <s v="Léo-Paul"/>
    <d v="2008-03-18T00:00:00"/>
    <x v="4"/>
    <x v="0"/>
    <n v="0"/>
    <n v="0"/>
    <s v="sept."/>
    <n v="2017"/>
    <s v="non"/>
    <x v="55"/>
    <x v="5"/>
    <x v="0"/>
    <n v="14"/>
    <s v="Avenue Forchex"/>
    <s v="T161-02"/>
    <x v="5"/>
  </r>
  <r>
    <x v="4"/>
    <x v="3"/>
    <s v="GENERALE"/>
    <s v="YAKER"/>
    <s v="Maksen"/>
    <d v="2007-08-30T00:00:00"/>
    <x v="2"/>
    <x v="0"/>
    <n v="0"/>
    <n v="0"/>
    <s v="sept."/>
    <n v="2017"/>
    <s v="non"/>
    <x v="56"/>
    <x v="2"/>
    <x v="1"/>
    <n v="2"/>
    <s v="Parc de l'Abbaye - Buisson"/>
    <s v="T162-16"/>
    <x v="4"/>
  </r>
  <r>
    <x v="4"/>
    <x v="3"/>
    <s v="GENERALE"/>
    <s v="YAKER"/>
    <s v="Nora"/>
    <d v="2009-08-15T00:00:00"/>
    <x v="1"/>
    <x v="0"/>
    <n v="0"/>
    <n v="0"/>
    <s v="sept."/>
    <n v="2017"/>
    <s v="non"/>
    <x v="57"/>
    <x v="3"/>
    <x v="1"/>
    <n v="2"/>
    <s v="Parc de l'Abbaye - Buisson"/>
    <s v="T162-16"/>
    <x v="4"/>
  </r>
  <r>
    <x v="4"/>
    <x v="3"/>
    <s v="GENERALE"/>
    <s v="DESIR"/>
    <s v="Auguste"/>
    <d v="2014-02-25T00:00:00"/>
    <x v="3"/>
    <x v="0"/>
    <n v="0"/>
    <n v="0"/>
    <s v="sept."/>
    <n v="2017"/>
    <s v="oui"/>
    <x v="58"/>
    <x v="7"/>
    <x v="0"/>
    <n v="13"/>
    <s v="Parc de l'Abbaye - Containers"/>
    <s v="T162-15"/>
    <x v="4"/>
  </r>
  <r>
    <x v="4"/>
    <x v="3"/>
    <s v="GENERALE"/>
    <s v="DUVAL"/>
    <s v="Enora"/>
    <d v="2014-09-16T00:00:00"/>
    <x v="7"/>
    <x v="0"/>
    <n v="0"/>
    <n v="0"/>
    <s v="sept."/>
    <n v="2017"/>
    <s v="oui"/>
    <x v="59"/>
    <x v="7"/>
    <x v="0"/>
    <n v="6"/>
    <s v="Gallia"/>
    <s v="T161-07"/>
    <x v="5"/>
  </r>
  <r>
    <x v="4"/>
    <x v="3"/>
    <s v="GENERALE"/>
    <s v="SECK"/>
    <s v="Ismaël"/>
    <d v="2014-01-11T00:00:00"/>
    <x v="7"/>
    <x v="0"/>
    <n v="0"/>
    <n v="0"/>
    <s v="sept."/>
    <n v="2017"/>
    <s v="oui"/>
    <x v="61"/>
    <x v="7"/>
    <x v="1"/>
    <n v="9"/>
    <s v="Chemin des Houches (Impasse)"/>
    <s v="T162-11"/>
    <x v="4"/>
  </r>
  <r>
    <x v="4"/>
    <x v="3"/>
    <s v="GENERALE"/>
    <s v="TOUTA"/>
    <s v="Ines"/>
    <d v="2014-09-06T00:00:00"/>
    <x v="3"/>
    <x v="0"/>
    <n v="0"/>
    <n v="0"/>
    <s v="sept."/>
    <n v="2017"/>
    <s v="oui"/>
    <x v="62"/>
    <x v="7"/>
    <x v="2"/>
    <n v="6"/>
    <s v="Gallia"/>
    <s v="T161-07"/>
    <x v="5"/>
  </r>
  <r>
    <x v="4"/>
    <x v="3"/>
    <s v="GENERALE"/>
    <s v="TERRENI"/>
    <s v="Flavia"/>
    <d v="2008-01-27T00:00:00"/>
    <x v="6"/>
    <x v="0"/>
    <n v="0"/>
    <n v="0"/>
    <s v="sept."/>
    <n v="2017"/>
    <s v="non"/>
    <x v="64"/>
    <x v="5"/>
    <x v="0"/>
    <n v="6"/>
    <s v="Gallia"/>
    <s v="T161-07"/>
    <x v="5"/>
  </r>
  <r>
    <x v="4"/>
    <x v="3"/>
    <s v="GENERALE"/>
    <s v="LEHMANN"/>
    <s v="Liv"/>
    <d v="2013-08-03T00:00:00"/>
    <x v="5"/>
    <x v="1"/>
    <n v="0"/>
    <n v="0"/>
    <s v="sept."/>
    <n v="2017"/>
    <s v="oui"/>
    <x v="65"/>
    <x v="4"/>
    <x v="0"/>
    <n v="7"/>
    <s v="Salle Animation, place de l'église"/>
    <s v="T161-05"/>
    <x v="5"/>
  </r>
  <r>
    <x v="4"/>
    <x v="3"/>
    <s v="GENERALE"/>
    <s v="LEHMANN"/>
    <s v="Abel"/>
    <d v="2010-04-02T00:00:00"/>
    <x v="1"/>
    <x v="1"/>
    <n v="0"/>
    <n v="0"/>
    <s v="sept."/>
    <n v="2017"/>
    <s v="non"/>
    <x v="66"/>
    <x v="1"/>
    <x v="0"/>
    <n v="7"/>
    <s v="Salle Animation, place de l'église"/>
    <s v="T161-05"/>
    <x v="5"/>
  </r>
  <r>
    <x v="4"/>
    <x v="3"/>
    <s v="GENERALE"/>
    <s v="EL MRADMI"/>
    <s v="Noham"/>
    <d v="2014-06-25T00:00:00"/>
    <x v="3"/>
    <x v="1"/>
    <n v="0"/>
    <n v="0"/>
    <s v="sept."/>
    <n v="2017"/>
    <s v="oui"/>
    <x v="68"/>
    <x v="7"/>
    <x v="1"/>
    <n v="1"/>
    <s v="Services Techniques"/>
    <s v="T162-17"/>
    <x v="4"/>
  </r>
  <r>
    <x v="4"/>
    <x v="3"/>
    <s v="GENERALE"/>
    <s v="MOUNDJI"/>
    <s v="Keziah"/>
    <d v="2009-02-17T00:00:00"/>
    <x v="4"/>
    <x v="0"/>
    <n v="0"/>
    <n v="0"/>
    <s v="sept."/>
    <n v="2017"/>
    <s v="non"/>
    <x v="72"/>
    <x v="3"/>
    <x v="1"/>
    <n v="7"/>
    <s v="Salle Animation, place de l'église"/>
    <s v="T161-05"/>
    <x v="5"/>
  </r>
  <r>
    <x v="0"/>
    <x v="4"/>
    <s v="CANTINE"/>
    <s v="ABBIATECI"/>
    <s v="Alexandre"/>
    <d v="2012-09-14T00:00:00"/>
    <x v="0"/>
    <x v="1"/>
    <n v="0"/>
    <n v="0"/>
    <s v="sept."/>
    <n v="2017"/>
    <s v="oui"/>
    <x v="0"/>
    <x v="0"/>
    <x v="0"/>
    <n v="0"/>
    <s v=""/>
    <e v="#N/A"/>
    <x v="6"/>
  </r>
  <r>
    <x v="0"/>
    <x v="4"/>
    <s v="CANTINE"/>
    <s v="ABBIATECI"/>
    <s v="Mathieu"/>
    <d v="2010-02-25T00:00:00"/>
    <x v="1"/>
    <x v="1"/>
    <n v="0"/>
    <n v="0"/>
    <s v="sept."/>
    <n v="2017"/>
    <s v="non"/>
    <x v="1"/>
    <x v="1"/>
    <x v="0"/>
    <n v="0"/>
    <s v=""/>
    <e v="#N/A"/>
    <x v="6"/>
  </r>
  <r>
    <x v="0"/>
    <x v="4"/>
    <s v="CANTINE"/>
    <s v="ALPERN"/>
    <s v="David"/>
    <d v="2013-01-29T00:00:00"/>
    <x v="5"/>
    <x v="1"/>
    <n v="0"/>
    <n v="0"/>
    <s v="sept."/>
    <n v="2017"/>
    <s v="oui"/>
    <x v="6"/>
    <x v="4"/>
    <x v="0"/>
    <n v="0"/>
    <s v=""/>
    <e v="#N/A"/>
    <x v="6"/>
  </r>
  <r>
    <x v="0"/>
    <x v="4"/>
    <s v="CANTINE"/>
    <s v="ANDRÉ"/>
    <s v="Clara"/>
    <d v="2009-01-10T00:00:00"/>
    <x v="4"/>
    <x v="1"/>
    <n v="0"/>
    <n v="0"/>
    <s v="sept."/>
    <n v="2017"/>
    <s v="non"/>
    <x v="84"/>
    <x v="3"/>
    <x v="0"/>
    <n v="0"/>
    <s v=""/>
    <e v="#N/A"/>
    <x v="6"/>
  </r>
  <r>
    <x v="0"/>
    <x v="4"/>
    <s v="CANTINE"/>
    <s v="BABIN"/>
    <s v="Timéo"/>
    <d v="2012-11-08T00:00:00"/>
    <x v="3"/>
    <x v="0"/>
    <n v="0"/>
    <n v="0"/>
    <s v="sept."/>
    <n v="2017"/>
    <s v="oui"/>
    <x v="7"/>
    <x v="0"/>
    <x v="0"/>
    <n v="0"/>
    <s v=""/>
    <e v="#N/A"/>
    <x v="6"/>
  </r>
  <r>
    <x v="0"/>
    <x v="4"/>
    <s v="CANTINE"/>
    <s v="BARNABE"/>
    <s v="Hugo"/>
    <d v="2007-08-06T00:00:00"/>
    <x v="2"/>
    <x v="0"/>
    <n v="0"/>
    <n v="0"/>
    <s v="sept."/>
    <n v="2017"/>
    <s v="non"/>
    <x v="85"/>
    <x v="2"/>
    <x v="0"/>
    <n v="0"/>
    <s v=""/>
    <e v="#N/A"/>
    <x v="6"/>
  </r>
  <r>
    <x v="0"/>
    <x v="4"/>
    <s v="CANTINE"/>
    <s v="BAUNOV"/>
    <s v="Artem"/>
    <d v="2011-09-02T00:00:00"/>
    <x v="9"/>
    <x v="0"/>
    <n v="0"/>
    <n v="0"/>
    <s v="sept."/>
    <n v="2017"/>
    <s v="oui"/>
    <x v="86"/>
    <x v="6"/>
    <x v="0"/>
    <n v="0"/>
    <s v=""/>
    <e v="#N/A"/>
    <x v="6"/>
  </r>
  <r>
    <x v="0"/>
    <x v="4"/>
    <s v="CANTINE"/>
    <s v="BELLORINI"/>
    <s v="Raphaëlle"/>
    <d v="2010-09-17T00:00:00"/>
    <x v="8"/>
    <x v="0"/>
    <n v="0"/>
    <n v="0"/>
    <s v="sept."/>
    <n v="2017"/>
    <s v="non"/>
    <x v="73"/>
    <x v="1"/>
    <x v="0"/>
    <n v="0"/>
    <s v=""/>
    <e v="#N/A"/>
    <x v="6"/>
  </r>
  <r>
    <x v="0"/>
    <x v="4"/>
    <s v="CANTINE"/>
    <s v="BELMOND CHOLLET"/>
    <s v="Yûna"/>
    <d v="2011-05-09T00:00:00"/>
    <x v="9"/>
    <x v="0"/>
    <n v="0"/>
    <n v="0"/>
    <s v="sept."/>
    <n v="2017"/>
    <s v="oui"/>
    <x v="87"/>
    <x v="6"/>
    <x v="0"/>
    <n v="0"/>
    <s v=""/>
    <e v="#N/A"/>
    <x v="6"/>
  </r>
  <r>
    <x v="0"/>
    <x v="4"/>
    <s v="CANTINE"/>
    <s v="BEN ROMDANE"/>
    <s v="Hilal"/>
    <d v="2008-07-17T00:00:00"/>
    <x v="6"/>
    <x v="0"/>
    <n v="0"/>
    <n v="0"/>
    <s v="sept."/>
    <n v="2017"/>
    <s v="non"/>
    <x v="8"/>
    <x v="5"/>
    <x v="2"/>
    <n v="0"/>
    <s v=""/>
    <e v="#N/A"/>
    <x v="6"/>
  </r>
  <r>
    <x v="0"/>
    <x v="4"/>
    <s v="CANTINE"/>
    <s v="BENOIST FAYE"/>
    <s v="Emma"/>
    <d v="2013-07-03T00:00:00"/>
    <x v="7"/>
    <x v="0"/>
    <n v="0"/>
    <n v="0"/>
    <s v="sept."/>
    <n v="2017"/>
    <s v="oui"/>
    <x v="88"/>
    <x v="4"/>
    <x v="0"/>
    <n v="0"/>
    <s v=""/>
    <e v="#N/A"/>
    <x v="6"/>
  </r>
  <r>
    <x v="0"/>
    <x v="4"/>
    <s v="CANTINE"/>
    <s v="BLAIN"/>
    <s v="Eléonore"/>
    <d v="2007-07-08T00:00:00"/>
    <x v="2"/>
    <x v="0"/>
    <n v="0"/>
    <n v="0"/>
    <s v="sept."/>
    <n v="2017"/>
    <s v="non"/>
    <x v="89"/>
    <x v="2"/>
    <x v="0"/>
    <n v="0"/>
    <s v=""/>
    <e v="#N/A"/>
    <x v="6"/>
  </r>
  <r>
    <x v="0"/>
    <x v="4"/>
    <s v="CANTINE"/>
    <s v="BLAIN"/>
    <s v="Rebecca"/>
    <d v="2013-03-31T00:00:00"/>
    <x v="5"/>
    <x v="0"/>
    <n v="0"/>
    <n v="0"/>
    <s v="sept."/>
    <n v="2017"/>
    <s v="oui"/>
    <x v="90"/>
    <x v="4"/>
    <x v="0"/>
    <n v="0"/>
    <s v=""/>
    <e v="#N/A"/>
    <x v="6"/>
  </r>
  <r>
    <x v="0"/>
    <x v="4"/>
    <s v="CANTINE"/>
    <s v="BLANC"/>
    <s v="Anthony"/>
    <d v="2008-06-04T00:00:00"/>
    <x v="6"/>
    <x v="0"/>
    <n v="0"/>
    <n v="0"/>
    <s v="sept."/>
    <n v="2017"/>
    <s v="non"/>
    <x v="91"/>
    <x v="5"/>
    <x v="0"/>
    <n v="0"/>
    <s v=""/>
    <e v="#N/A"/>
    <x v="6"/>
  </r>
  <r>
    <x v="0"/>
    <x v="4"/>
    <s v="CANTINE"/>
    <s v="BOCHATON"/>
    <s v="Lina"/>
    <d v="2010-08-28T00:00:00"/>
    <x v="1"/>
    <x v="0"/>
    <n v="0"/>
    <n v="0"/>
    <s v="sept."/>
    <n v="2017"/>
    <s v="non"/>
    <x v="92"/>
    <x v="1"/>
    <x v="0"/>
    <n v="0"/>
    <s v=""/>
    <e v="#N/A"/>
    <x v="6"/>
  </r>
  <r>
    <x v="0"/>
    <x v="4"/>
    <s v="CANTINE"/>
    <s v="BOUILLEZ"/>
    <s v="Elise"/>
    <d v="2009-07-12T00:00:00"/>
    <x v="4"/>
    <x v="0"/>
    <n v="0"/>
    <n v="0"/>
    <s v="sept."/>
    <n v="2017"/>
    <s v="non"/>
    <x v="11"/>
    <x v="3"/>
    <x v="0"/>
    <n v="0"/>
    <s v=""/>
    <e v="#N/A"/>
    <x v="6"/>
  </r>
  <r>
    <x v="0"/>
    <x v="4"/>
    <s v="CANTINE"/>
    <s v="BRAHMI"/>
    <s v="Ilan"/>
    <d v="2013-11-29T00:00:00"/>
    <x v="7"/>
    <x v="0"/>
    <n v="0"/>
    <n v="0"/>
    <s v="sept."/>
    <n v="2017"/>
    <s v="oui"/>
    <x v="93"/>
    <x v="4"/>
    <x v="0"/>
    <n v="0"/>
    <s v=""/>
    <e v="#N/A"/>
    <x v="6"/>
  </r>
  <r>
    <x v="0"/>
    <x v="4"/>
    <s v="CANTINE"/>
    <s v="BREBION"/>
    <s v="Ted"/>
    <d v="2013-04-12T00:00:00"/>
    <x v="5"/>
    <x v="0"/>
    <n v="0"/>
    <n v="0"/>
    <s v="sept."/>
    <n v="2017"/>
    <s v="oui"/>
    <x v="94"/>
    <x v="4"/>
    <x v="0"/>
    <n v="0"/>
    <s v=""/>
    <e v="#N/A"/>
    <x v="6"/>
  </r>
  <r>
    <x v="0"/>
    <x v="4"/>
    <s v="CANTINE"/>
    <s v="BREBION"/>
    <s v="Tim"/>
    <d v="2013-04-12T00:00:00"/>
    <x v="7"/>
    <x v="0"/>
    <n v="0"/>
    <n v="0"/>
    <s v="sept."/>
    <n v="2017"/>
    <s v="oui"/>
    <x v="95"/>
    <x v="4"/>
    <x v="0"/>
    <n v="0"/>
    <s v=""/>
    <e v="#N/A"/>
    <x v="6"/>
  </r>
  <r>
    <x v="0"/>
    <x v="4"/>
    <s v="CANTINE"/>
    <s v="BUISSON"/>
    <s v="Sarah"/>
    <d v="2010-07-17T00:00:00"/>
    <x v="1"/>
    <x v="0"/>
    <n v="0"/>
    <n v="0"/>
    <s v="sept."/>
    <n v="2017"/>
    <s v="non"/>
    <x v="79"/>
    <x v="1"/>
    <x v="0"/>
    <n v="0"/>
    <s v=""/>
    <e v="#N/A"/>
    <x v="6"/>
  </r>
  <r>
    <x v="0"/>
    <x v="4"/>
    <s v="CANTINE"/>
    <s v="BURBAN"/>
    <s v="Alix"/>
    <d v="2008-12-08T00:00:00"/>
    <x v="6"/>
    <x v="0"/>
    <n v="0"/>
    <n v="0"/>
    <s v="sept."/>
    <n v="2017"/>
    <s v="non"/>
    <x v="96"/>
    <x v="5"/>
    <x v="0"/>
    <n v="0"/>
    <s v=""/>
    <e v="#N/A"/>
    <x v="6"/>
  </r>
  <r>
    <x v="0"/>
    <x v="4"/>
    <s v="CANTINE"/>
    <s v="BURBAN"/>
    <s v="Telma"/>
    <d v="2008-12-08T00:00:00"/>
    <x v="6"/>
    <x v="0"/>
    <n v="0"/>
    <n v="0"/>
    <s v="sept."/>
    <n v="2017"/>
    <s v="non"/>
    <x v="97"/>
    <x v="5"/>
    <x v="0"/>
    <n v="0"/>
    <s v=""/>
    <e v="#N/A"/>
    <x v="6"/>
  </r>
  <r>
    <x v="0"/>
    <x v="4"/>
    <s v="CANTINE"/>
    <s v="BURGAUD"/>
    <s v="Timéo"/>
    <d v="2008-11-28T00:00:00"/>
    <x v="6"/>
    <x v="0"/>
    <n v="0"/>
    <n v="0"/>
    <s v="sept."/>
    <n v="2017"/>
    <s v="non"/>
    <x v="12"/>
    <x v="5"/>
    <x v="0"/>
    <n v="0"/>
    <s v=""/>
    <e v="#N/A"/>
    <x v="6"/>
  </r>
  <r>
    <x v="0"/>
    <x v="4"/>
    <s v="CANTINE"/>
    <s v="BURNAT"/>
    <s v="Nico"/>
    <d v="2011-03-01T00:00:00"/>
    <x v="9"/>
    <x v="0"/>
    <n v="0"/>
    <n v="0"/>
    <s v="sept."/>
    <n v="2017"/>
    <s v="oui"/>
    <x v="98"/>
    <x v="6"/>
    <x v="0"/>
    <n v="0"/>
    <s v=""/>
    <e v="#N/A"/>
    <x v="6"/>
  </r>
  <r>
    <x v="0"/>
    <x v="4"/>
    <s v="CANTINE"/>
    <s v="BUYSSENS"/>
    <s v="Alice"/>
    <d v="2010-03-27T00:00:00"/>
    <x v="1"/>
    <x v="0"/>
    <n v="0"/>
    <n v="0"/>
    <s v="sept."/>
    <n v="2017"/>
    <s v="non"/>
    <x v="99"/>
    <x v="1"/>
    <x v="0"/>
    <n v="0"/>
    <s v=""/>
    <e v="#N/A"/>
    <x v="6"/>
  </r>
  <r>
    <x v="0"/>
    <x v="4"/>
    <s v="CANTINE"/>
    <s v="BUYSSENS"/>
    <s v="Lou"/>
    <d v="2008-10-01T00:00:00"/>
    <x v="6"/>
    <x v="0"/>
    <n v="0"/>
    <n v="0"/>
    <s v="sept."/>
    <n v="2017"/>
    <s v="non"/>
    <x v="100"/>
    <x v="5"/>
    <x v="0"/>
    <n v="0"/>
    <s v=""/>
    <e v="#N/A"/>
    <x v="6"/>
  </r>
  <r>
    <x v="0"/>
    <x v="4"/>
    <s v="CANTINE"/>
    <s v="CAISSO-RUIZ"/>
    <s v="Estéban"/>
    <d v="2007-05-20T00:00:00"/>
    <x v="2"/>
    <x v="1"/>
    <n v="0"/>
    <n v="0"/>
    <s v="sept."/>
    <n v="2017"/>
    <s v="non"/>
    <x v="101"/>
    <x v="2"/>
    <x v="0"/>
    <n v="0"/>
    <s v=""/>
    <e v="#N/A"/>
    <x v="6"/>
  </r>
  <r>
    <x v="0"/>
    <x v="4"/>
    <s v="CANTINE"/>
    <s v="CETTOUR MEUNIER"/>
    <s v="Emma"/>
    <d v="2010-10-19T00:00:00"/>
    <x v="1"/>
    <x v="1"/>
    <n v="0"/>
    <n v="0"/>
    <s v="sept."/>
    <n v="2017"/>
    <s v="non"/>
    <x v="13"/>
    <x v="1"/>
    <x v="0"/>
    <n v="0"/>
    <s v=""/>
    <e v="#N/A"/>
    <x v="6"/>
  </r>
  <r>
    <x v="0"/>
    <x v="4"/>
    <s v="CANTINE"/>
    <s v="CETTOUR MEUNIER"/>
    <s v="Margot"/>
    <d v="2013-01-16T00:00:00"/>
    <x v="7"/>
    <x v="1"/>
    <n v="0"/>
    <n v="0"/>
    <s v="sept."/>
    <n v="2017"/>
    <s v="oui"/>
    <x v="14"/>
    <x v="4"/>
    <x v="0"/>
    <n v="0"/>
    <s v=""/>
    <e v="#N/A"/>
    <x v="6"/>
  </r>
  <r>
    <x v="0"/>
    <x v="4"/>
    <s v="CANTINE"/>
    <s v="CHACHKINE"/>
    <s v="Elie"/>
    <d v="2011-02-07T00:00:00"/>
    <x v="8"/>
    <x v="0"/>
    <n v="0"/>
    <n v="0"/>
    <s v="sept."/>
    <n v="2017"/>
    <s v="oui"/>
    <x v="102"/>
    <x v="6"/>
    <x v="0"/>
    <n v="0"/>
    <s v=""/>
    <e v="#N/A"/>
    <x v="6"/>
  </r>
  <r>
    <x v="0"/>
    <x v="4"/>
    <s v="CANTINE"/>
    <s v="CHAMPETIER ENJOLRAS"/>
    <s v="Alix"/>
    <d v="2012-08-09T00:00:00"/>
    <x v="0"/>
    <x v="1"/>
    <n v="0"/>
    <n v="0"/>
    <s v="sept."/>
    <n v="2017"/>
    <s v="oui"/>
    <x v="103"/>
    <x v="0"/>
    <x v="0"/>
    <n v="0"/>
    <s v=""/>
    <e v="#N/A"/>
    <x v="6"/>
  </r>
  <r>
    <x v="0"/>
    <x v="4"/>
    <s v="CANTINE"/>
    <s v="CHAMPETIER ENJOLRAS"/>
    <s v="Priscille"/>
    <d v="2009-05-29T00:00:00"/>
    <x v="4"/>
    <x v="1"/>
    <n v="0"/>
    <n v="0"/>
    <s v="sept."/>
    <n v="2017"/>
    <s v="non"/>
    <x v="104"/>
    <x v="5"/>
    <x v="0"/>
    <n v="0"/>
    <s v=""/>
    <e v="#N/A"/>
    <x v="6"/>
  </r>
  <r>
    <x v="0"/>
    <x v="4"/>
    <s v="CANTINE"/>
    <s v="CHRAMDHI"/>
    <s v="Owen"/>
    <d v="2012-09-10T00:00:00"/>
    <x v="3"/>
    <x v="0"/>
    <n v="0"/>
    <n v="0"/>
    <s v="sept."/>
    <n v="2017"/>
    <s v="oui"/>
    <x v="80"/>
    <x v="0"/>
    <x v="0"/>
    <n v="0"/>
    <s v=""/>
    <e v="#N/A"/>
    <x v="6"/>
  </r>
  <r>
    <x v="0"/>
    <x v="4"/>
    <s v="CANTINE"/>
    <s v="CONIGLIARO"/>
    <s v="Natéo"/>
    <d v="2010-01-01T00:00:00"/>
    <x v="1"/>
    <x v="0"/>
    <n v="0"/>
    <n v="0"/>
    <s v="sept."/>
    <n v="2017"/>
    <s v="non"/>
    <x v="105"/>
    <x v="1"/>
    <x v="0"/>
    <n v="0"/>
    <s v=""/>
    <e v="#N/A"/>
    <x v="6"/>
  </r>
  <r>
    <x v="0"/>
    <x v="4"/>
    <s v="CANTINE"/>
    <s v="COSTINHA"/>
    <s v="Matéo"/>
    <d v="2013-04-19T00:00:00"/>
    <x v="7"/>
    <x v="0"/>
    <n v="0"/>
    <n v="0"/>
    <s v="sept."/>
    <n v="2017"/>
    <s v="oui"/>
    <x v="106"/>
    <x v="4"/>
    <x v="0"/>
    <n v="0"/>
    <s v=""/>
    <e v="#N/A"/>
    <x v="6"/>
  </r>
  <r>
    <x v="0"/>
    <x v="4"/>
    <s v="CANTINE"/>
    <s v="COUPRIE VILLADANGOS"/>
    <s v="Malena"/>
    <d v="2007-01-25T00:00:00"/>
    <x v="2"/>
    <x v="0"/>
    <n v="0"/>
    <n v="0"/>
    <s v="sept."/>
    <n v="2017"/>
    <s v="non"/>
    <x v="107"/>
    <x v="2"/>
    <x v="0"/>
    <n v="0"/>
    <s v=""/>
    <e v="#N/A"/>
    <x v="6"/>
  </r>
  <r>
    <x v="0"/>
    <x v="4"/>
    <s v="CANTINE"/>
    <s v="CRETON"/>
    <s v="Célya"/>
    <d v="2012-03-27T00:00:00"/>
    <x v="0"/>
    <x v="0"/>
    <n v="0"/>
    <n v="0"/>
    <s v="sept."/>
    <n v="2017"/>
    <s v="oui"/>
    <x v="108"/>
    <x v="0"/>
    <x v="0"/>
    <n v="0"/>
    <s v=""/>
    <e v="#N/A"/>
    <x v="6"/>
  </r>
  <r>
    <x v="0"/>
    <x v="4"/>
    <s v="CANTINE"/>
    <s v="DALBERGUE"/>
    <s v="Peter"/>
    <d v="2012-03-05T00:00:00"/>
    <x v="0"/>
    <x v="0"/>
    <n v="0"/>
    <n v="0"/>
    <s v="sept."/>
    <n v="2017"/>
    <s v="oui"/>
    <x v="16"/>
    <x v="0"/>
    <x v="0"/>
    <n v="0"/>
    <s v=""/>
    <e v="#N/A"/>
    <x v="6"/>
  </r>
  <r>
    <x v="0"/>
    <x v="4"/>
    <s v="CANTINE"/>
    <s v="DEBERT"/>
    <s v="Léo"/>
    <d v="2007-09-21T00:00:00"/>
    <x v="2"/>
    <x v="1"/>
    <n v="0"/>
    <n v="0"/>
    <s v="sept."/>
    <n v="2017"/>
    <s v="non"/>
    <x v="109"/>
    <x v="2"/>
    <x v="0"/>
    <n v="0"/>
    <s v=""/>
    <e v="#N/A"/>
    <x v="6"/>
  </r>
  <r>
    <x v="0"/>
    <x v="4"/>
    <s v="CANTINE"/>
    <s v="DELLENBACH"/>
    <s v="Milla"/>
    <d v="2007-10-31T00:00:00"/>
    <x v="2"/>
    <x v="0"/>
    <n v="0"/>
    <n v="0"/>
    <s v="sept."/>
    <n v="2017"/>
    <s v="non"/>
    <x v="17"/>
    <x v="2"/>
    <x v="0"/>
    <n v="0"/>
    <s v=""/>
    <e v="#N/A"/>
    <x v="6"/>
  </r>
  <r>
    <x v="0"/>
    <x v="4"/>
    <s v="CANTINE"/>
    <s v="DELPLANQUE"/>
    <s v="Jules"/>
    <d v="2012-10-17T00:00:00"/>
    <x v="0"/>
    <x v="0"/>
    <n v="0"/>
    <n v="0"/>
    <s v="sept."/>
    <n v="2017"/>
    <s v="oui"/>
    <x v="81"/>
    <x v="0"/>
    <x v="0"/>
    <n v="0"/>
    <s v=""/>
    <e v="#N/A"/>
    <x v="6"/>
  </r>
  <r>
    <x v="0"/>
    <x v="4"/>
    <s v="CANTINE"/>
    <s v="DEPIERRE"/>
    <s v="Louise"/>
    <d v="2013-12-20T00:00:00"/>
    <x v="7"/>
    <x v="1"/>
    <n v="0"/>
    <n v="0"/>
    <s v="sept."/>
    <n v="2017"/>
    <s v="oui"/>
    <x v="110"/>
    <x v="4"/>
    <x v="0"/>
    <n v="0"/>
    <s v=""/>
    <e v="#N/A"/>
    <x v="6"/>
  </r>
  <r>
    <x v="0"/>
    <x v="4"/>
    <s v="CANTINE"/>
    <s v="DESCLAUX"/>
    <s v="Charly"/>
    <d v="2012-01-09T00:00:00"/>
    <x v="3"/>
    <x v="0"/>
    <n v="0"/>
    <n v="0"/>
    <s v="sept."/>
    <n v="2017"/>
    <s v="oui"/>
    <x v="77"/>
    <x v="0"/>
    <x v="0"/>
    <n v="0"/>
    <s v=""/>
    <e v="#N/A"/>
    <x v="6"/>
  </r>
  <r>
    <x v="0"/>
    <x v="4"/>
    <s v="CANTINE"/>
    <s v="DESIR"/>
    <s v="Honoré"/>
    <d v="2010-07-13T00:00:00"/>
    <x v="1"/>
    <x v="0"/>
    <n v="0"/>
    <n v="0"/>
    <s v="sept."/>
    <n v="2017"/>
    <s v="non"/>
    <x v="18"/>
    <x v="1"/>
    <x v="0"/>
    <n v="0"/>
    <s v=""/>
    <e v="#N/A"/>
    <x v="6"/>
  </r>
  <r>
    <x v="0"/>
    <x v="4"/>
    <s v="CANTINE"/>
    <s v="DESIR"/>
    <s v="Odette"/>
    <d v="2007-01-12T00:00:00"/>
    <x v="2"/>
    <x v="0"/>
    <n v="0"/>
    <n v="0"/>
    <s v="sept."/>
    <n v="2017"/>
    <s v="non"/>
    <x v="19"/>
    <x v="2"/>
    <x v="0"/>
    <n v="0"/>
    <s v=""/>
    <e v="#N/A"/>
    <x v="6"/>
  </r>
  <r>
    <x v="0"/>
    <x v="4"/>
    <s v="CANTINE"/>
    <s v="DETRAZ"/>
    <s v="Matéa"/>
    <d v="2013-03-27T00:00:00"/>
    <x v="7"/>
    <x v="0"/>
    <n v="0"/>
    <n v="0"/>
    <s v="sept."/>
    <n v="2017"/>
    <s v="oui"/>
    <x v="111"/>
    <x v="4"/>
    <x v="0"/>
    <n v="0"/>
    <s v=""/>
    <e v="#N/A"/>
    <x v="6"/>
  </r>
  <r>
    <x v="0"/>
    <x v="4"/>
    <s v="CANTINE"/>
    <s v="DEVIGNY"/>
    <s v="Lyséa"/>
    <d v="2008-03-15T00:00:00"/>
    <x v="6"/>
    <x v="0"/>
    <n v="0"/>
    <n v="0"/>
    <s v="sept."/>
    <n v="2017"/>
    <s v="non"/>
    <x v="20"/>
    <x v="5"/>
    <x v="0"/>
    <n v="0"/>
    <s v=""/>
    <e v="#N/A"/>
    <x v="6"/>
  </r>
  <r>
    <x v="0"/>
    <x v="4"/>
    <s v="CANTINE"/>
    <s v="DEVIGNY"/>
    <s v="Ryan"/>
    <d v="2009-09-22T00:00:00"/>
    <x v="4"/>
    <x v="0"/>
    <n v="0"/>
    <n v="0"/>
    <s v="sept."/>
    <n v="2017"/>
    <s v="non"/>
    <x v="74"/>
    <x v="3"/>
    <x v="0"/>
    <n v="0"/>
    <s v=""/>
    <e v="#N/A"/>
    <x v="6"/>
  </r>
  <r>
    <x v="0"/>
    <x v="4"/>
    <s v="CANTINE"/>
    <s v="DOUCET"/>
    <s v="Arsène"/>
    <d v="2010-06-10T00:00:00"/>
    <x v="8"/>
    <x v="0"/>
    <n v="0"/>
    <n v="0"/>
    <s v="sept."/>
    <n v="2017"/>
    <s v="non"/>
    <x v="21"/>
    <x v="1"/>
    <x v="0"/>
    <n v="0"/>
    <s v=""/>
    <e v="#N/A"/>
    <x v="6"/>
  </r>
  <r>
    <x v="0"/>
    <x v="4"/>
    <s v="CANTINE"/>
    <s v="DOUCET"/>
    <s v="Edgar"/>
    <d v="2008-11-23T00:00:00"/>
    <x v="6"/>
    <x v="0"/>
    <n v="0"/>
    <n v="0"/>
    <s v="sept."/>
    <n v="2017"/>
    <s v="non"/>
    <x v="22"/>
    <x v="5"/>
    <x v="0"/>
    <n v="0"/>
    <s v=""/>
    <e v="#N/A"/>
    <x v="6"/>
  </r>
  <r>
    <x v="0"/>
    <x v="4"/>
    <s v="CANTINE"/>
    <s v="DOZOUL"/>
    <s v="Nolan"/>
    <d v="2011-11-04T00:00:00"/>
    <x v="9"/>
    <x v="0"/>
    <n v="0"/>
    <n v="0"/>
    <s v="sept."/>
    <n v="2017"/>
    <s v="oui"/>
    <x v="112"/>
    <x v="6"/>
    <x v="0"/>
    <n v="0"/>
    <s v=""/>
    <e v="#N/A"/>
    <x v="6"/>
  </r>
  <r>
    <x v="0"/>
    <x v="4"/>
    <s v="CANTINE"/>
    <s v="DULARY"/>
    <s v="Noa"/>
    <d v="2010-03-27T00:00:00"/>
    <x v="1"/>
    <x v="0"/>
    <n v="0"/>
    <n v="0"/>
    <s v="sept."/>
    <n v="2017"/>
    <s v="non"/>
    <x v="24"/>
    <x v="1"/>
    <x v="0"/>
    <n v="0"/>
    <s v=""/>
    <e v="#N/A"/>
    <x v="6"/>
  </r>
  <r>
    <x v="0"/>
    <x v="4"/>
    <s v="CANTINE"/>
    <s v="DUVAL"/>
    <s v="Matys"/>
    <d v="2012-01-24T00:00:00"/>
    <x v="0"/>
    <x v="0"/>
    <n v="0"/>
    <n v="0"/>
    <s v="sept."/>
    <n v="2017"/>
    <s v="oui"/>
    <x v="25"/>
    <x v="0"/>
    <x v="0"/>
    <n v="0"/>
    <s v=""/>
    <e v="#N/A"/>
    <x v="6"/>
  </r>
  <r>
    <x v="0"/>
    <x v="4"/>
    <s v="CANTINE"/>
    <s v="DUVAL MICHOUD"/>
    <s v="Jade"/>
    <d v="2012-08-05T00:00:00"/>
    <x v="0"/>
    <x v="1"/>
    <n v="0"/>
    <n v="0"/>
    <s v="sept."/>
    <n v="2017"/>
    <s v="oui"/>
    <x v="26"/>
    <x v="0"/>
    <x v="0"/>
    <n v="0"/>
    <s v=""/>
    <e v="#N/A"/>
    <x v="6"/>
  </r>
  <r>
    <x v="0"/>
    <x v="4"/>
    <s v="CANTINE"/>
    <s v="EDMOND"/>
    <s v="Lilou"/>
    <d v="2011-11-24T00:00:00"/>
    <x v="8"/>
    <x v="0"/>
    <n v="0"/>
    <n v="0"/>
    <s v="sept."/>
    <n v="2017"/>
    <s v="oui"/>
    <x v="113"/>
    <x v="6"/>
    <x v="0"/>
    <n v="0"/>
    <s v=""/>
    <e v="#N/A"/>
    <x v="6"/>
  </r>
  <r>
    <x v="0"/>
    <x v="4"/>
    <s v="CANTINE"/>
    <s v="EDMOND"/>
    <s v="Quentin"/>
    <d v="2007-01-10T00:00:00"/>
    <x v="2"/>
    <x v="0"/>
    <n v="0"/>
    <n v="0"/>
    <s v="sept."/>
    <n v="2017"/>
    <s v="non"/>
    <x v="114"/>
    <x v="2"/>
    <x v="0"/>
    <n v="0"/>
    <s v=""/>
    <e v="#N/A"/>
    <x v="6"/>
  </r>
  <r>
    <x v="0"/>
    <x v="4"/>
    <s v="CANTINE"/>
    <s v="EL MRADMI"/>
    <s v="Marwane"/>
    <d v="2010-09-18T00:00:00"/>
    <x v="8"/>
    <x v="0"/>
    <n v="0"/>
    <n v="0"/>
    <s v="sept."/>
    <n v="2017"/>
    <s v="non"/>
    <x v="27"/>
    <x v="1"/>
    <x v="1"/>
    <n v="0"/>
    <s v=""/>
    <e v="#N/A"/>
    <x v="6"/>
  </r>
  <r>
    <x v="0"/>
    <x v="4"/>
    <s v="CANTINE"/>
    <s v="ELLENRIEDER"/>
    <s v="Célian"/>
    <d v="2012-03-04T00:00:00"/>
    <x v="0"/>
    <x v="0"/>
    <n v="0"/>
    <n v="0"/>
    <s v="sept."/>
    <n v="2017"/>
    <s v="oui"/>
    <x v="75"/>
    <x v="0"/>
    <x v="0"/>
    <n v="0"/>
    <s v=""/>
    <e v="#N/A"/>
    <x v="6"/>
  </r>
  <r>
    <x v="0"/>
    <x v="4"/>
    <s v="CANTINE"/>
    <s v="FERACO"/>
    <s v="Elie"/>
    <d v="2009-06-27T00:00:00"/>
    <x v="4"/>
    <x v="0"/>
    <n v="0"/>
    <n v="0"/>
    <s v="sept."/>
    <n v="2017"/>
    <s v="non"/>
    <x v="115"/>
    <x v="3"/>
    <x v="0"/>
    <n v="0"/>
    <s v=""/>
    <e v="#N/A"/>
    <x v="6"/>
  </r>
  <r>
    <x v="0"/>
    <x v="4"/>
    <s v="CANTINE"/>
    <s v="FERACO"/>
    <s v="Sasha"/>
    <d v="2008-02-12T00:00:00"/>
    <x v="6"/>
    <x v="0"/>
    <n v="0"/>
    <n v="0"/>
    <s v="sept."/>
    <n v="2017"/>
    <s v="non"/>
    <x v="116"/>
    <x v="5"/>
    <x v="0"/>
    <n v="0"/>
    <s v=""/>
    <e v="#N/A"/>
    <x v="6"/>
  </r>
  <r>
    <x v="0"/>
    <x v="4"/>
    <s v="CANTINE"/>
    <s v="FRANCESCHINI-SAINTON"/>
    <s v="Paul"/>
    <d v="2010-01-18T00:00:00"/>
    <x v="1"/>
    <x v="1"/>
    <n v="0"/>
    <n v="0"/>
    <s v="sept."/>
    <n v="2017"/>
    <s v="non"/>
    <x v="117"/>
    <x v="1"/>
    <x v="0"/>
    <n v="0"/>
    <s v=""/>
    <e v="#N/A"/>
    <x v="6"/>
  </r>
  <r>
    <x v="0"/>
    <x v="4"/>
    <s v="CANTINE"/>
    <s v="FRERY"/>
    <s v="Mika"/>
    <d v="2008-08-08T00:00:00"/>
    <x v="6"/>
    <x v="0"/>
    <n v="0"/>
    <n v="0"/>
    <s v="sept."/>
    <n v="2017"/>
    <s v="non"/>
    <x v="118"/>
    <x v="5"/>
    <x v="0"/>
    <n v="0"/>
    <s v=""/>
    <e v="#N/A"/>
    <x v="6"/>
  </r>
  <r>
    <x v="0"/>
    <x v="4"/>
    <s v="CANTINE"/>
    <s v="GAUTIER"/>
    <s v="Alessia"/>
    <d v="2011-08-15T00:00:00"/>
    <x v="9"/>
    <x v="0"/>
    <n v="0"/>
    <n v="0"/>
    <s v="sept."/>
    <n v="2017"/>
    <s v="oui"/>
    <x v="119"/>
    <x v="6"/>
    <x v="0"/>
    <n v="0"/>
    <s v=""/>
    <e v="#N/A"/>
    <x v="6"/>
  </r>
  <r>
    <x v="0"/>
    <x v="4"/>
    <s v="CANTINE"/>
    <s v="GENOIS"/>
    <s v="Pauline"/>
    <d v="2007-08-13T00:00:00"/>
    <x v="2"/>
    <x v="0"/>
    <n v="0"/>
    <n v="0"/>
    <s v="sept."/>
    <n v="2017"/>
    <s v="non"/>
    <x v="120"/>
    <x v="2"/>
    <x v="0"/>
    <n v="0"/>
    <s v=""/>
    <e v="#N/A"/>
    <x v="6"/>
  </r>
  <r>
    <x v="0"/>
    <x v="4"/>
    <s v="CANTINE"/>
    <s v="GERUSZ"/>
    <s v="Tristan"/>
    <d v="2008-11-03T00:00:00"/>
    <x v="6"/>
    <x v="0"/>
    <n v="0"/>
    <n v="0"/>
    <s v="sept."/>
    <n v="2017"/>
    <s v="non"/>
    <x v="121"/>
    <x v="5"/>
    <x v="0"/>
    <n v="0"/>
    <s v=""/>
    <e v="#N/A"/>
    <x v="6"/>
  </r>
  <r>
    <x v="0"/>
    <x v="4"/>
    <s v="CANTINE"/>
    <s v="GILLET"/>
    <s v="Naëly"/>
    <d v="2013-02-24T00:00:00"/>
    <x v="5"/>
    <x v="0"/>
    <n v="0"/>
    <n v="0"/>
    <s v="sept."/>
    <n v="2017"/>
    <s v="oui"/>
    <x v="122"/>
    <x v="4"/>
    <x v="0"/>
    <n v="0"/>
    <s v=""/>
    <e v="#N/A"/>
    <x v="6"/>
  </r>
  <r>
    <x v="0"/>
    <x v="4"/>
    <s v="CANTINE"/>
    <s v="GRANDJEAN"/>
    <s v="Alice"/>
    <d v="2013-03-15T00:00:00"/>
    <x v="5"/>
    <x v="0"/>
    <n v="0"/>
    <n v="0"/>
    <s v="sept."/>
    <n v="2017"/>
    <s v="oui"/>
    <x v="123"/>
    <x v="4"/>
    <x v="0"/>
    <n v="0"/>
    <s v=""/>
    <e v="#N/A"/>
    <x v="6"/>
  </r>
  <r>
    <x v="0"/>
    <x v="4"/>
    <s v="CANTINE"/>
    <s v="GRANDJEAN"/>
    <s v="Lucie"/>
    <d v="2011-01-02T00:00:00"/>
    <x v="9"/>
    <x v="0"/>
    <n v="0"/>
    <n v="0"/>
    <s v="sept."/>
    <n v="2017"/>
    <s v="oui"/>
    <x v="124"/>
    <x v="6"/>
    <x v="0"/>
    <n v="0"/>
    <s v=""/>
    <e v="#N/A"/>
    <x v="6"/>
  </r>
  <r>
    <x v="0"/>
    <x v="4"/>
    <s v="CANTINE"/>
    <s v="GRANJUX"/>
    <s v="Kenza"/>
    <d v="2010-12-09T00:00:00"/>
    <x v="1"/>
    <x v="0"/>
    <n v="0"/>
    <n v="0"/>
    <s v="sept."/>
    <n v="2017"/>
    <s v="non"/>
    <x v="125"/>
    <x v="1"/>
    <x v="0"/>
    <n v="0"/>
    <s v=""/>
    <e v="#N/A"/>
    <x v="6"/>
  </r>
  <r>
    <x v="0"/>
    <x v="4"/>
    <s v="CANTINE"/>
    <s v="GRANJUX"/>
    <s v="Timeo"/>
    <d v="2012-07-07T00:00:00"/>
    <x v="3"/>
    <x v="0"/>
    <n v="0"/>
    <n v="0"/>
    <s v="sept."/>
    <n v="2017"/>
    <s v="oui"/>
    <x v="126"/>
    <x v="0"/>
    <x v="0"/>
    <n v="0"/>
    <s v=""/>
    <e v="#N/A"/>
    <x v="6"/>
  </r>
  <r>
    <x v="0"/>
    <x v="4"/>
    <s v="CANTINE"/>
    <s v="GUEIT RANALDI"/>
    <s v="Valentine"/>
    <d v="2013-10-23T00:00:00"/>
    <x v="5"/>
    <x v="0"/>
    <n v="0"/>
    <n v="0"/>
    <s v="sept."/>
    <n v="2017"/>
    <s v="oui"/>
    <x v="82"/>
    <x v="4"/>
    <x v="0"/>
    <n v="0"/>
    <s v=""/>
    <e v="#N/A"/>
    <x v="6"/>
  </r>
  <r>
    <x v="0"/>
    <x v="4"/>
    <s v="CANTINE"/>
    <s v="HAMIMID"/>
    <s v="Soan"/>
    <d v="2009-10-22T00:00:00"/>
    <x v="4"/>
    <x v="0"/>
    <n v="0"/>
    <n v="0"/>
    <s v="sept."/>
    <n v="2017"/>
    <s v="non"/>
    <x v="127"/>
    <x v="3"/>
    <x v="1"/>
    <n v="0"/>
    <s v=""/>
    <e v="#N/A"/>
    <x v="6"/>
  </r>
  <r>
    <x v="0"/>
    <x v="4"/>
    <s v="CANTINE"/>
    <s v="HERMET"/>
    <s v="Baptiste"/>
    <d v="2010-12-25T00:00:00"/>
    <x v="1"/>
    <x v="0"/>
    <n v="0"/>
    <n v="0"/>
    <s v="sept."/>
    <n v="2017"/>
    <s v="non"/>
    <x v="128"/>
    <x v="1"/>
    <x v="0"/>
    <n v="0"/>
    <s v=""/>
    <e v="#N/A"/>
    <x v="6"/>
  </r>
  <r>
    <x v="0"/>
    <x v="4"/>
    <s v="CANTINE"/>
    <s v="HERMET"/>
    <s v="Laurianne"/>
    <d v="2013-08-07T00:00:00"/>
    <x v="5"/>
    <x v="0"/>
    <n v="0"/>
    <n v="0"/>
    <s v="sept."/>
    <n v="2017"/>
    <s v="oui"/>
    <x v="129"/>
    <x v="4"/>
    <x v="0"/>
    <n v="0"/>
    <s v=""/>
    <e v="#N/A"/>
    <x v="6"/>
  </r>
  <r>
    <x v="0"/>
    <x v="4"/>
    <s v="CANTINE"/>
    <s v="IKOUBEL"/>
    <s v="Jeanne"/>
    <d v="2013-04-07T00:00:00"/>
    <x v="5"/>
    <x v="0"/>
    <n v="0"/>
    <n v="0"/>
    <s v="sept."/>
    <n v="2017"/>
    <s v="oui"/>
    <x v="78"/>
    <x v="4"/>
    <x v="0"/>
    <n v="0"/>
    <s v=""/>
    <e v="#N/A"/>
    <x v="6"/>
  </r>
  <r>
    <x v="0"/>
    <x v="4"/>
    <s v="CANTINE"/>
    <s v="JELASSI"/>
    <s v="Sasha"/>
    <d v="2011-12-03T00:00:00"/>
    <x v="9"/>
    <x v="0"/>
    <n v="0"/>
    <n v="0"/>
    <s v="sept."/>
    <n v="2017"/>
    <s v="oui"/>
    <x v="130"/>
    <x v="6"/>
    <x v="0"/>
    <n v="0"/>
    <s v=""/>
    <e v="#N/A"/>
    <x v="6"/>
  </r>
  <r>
    <x v="0"/>
    <x v="4"/>
    <s v="CANTINE"/>
    <s v="KOSUMI"/>
    <s v="Audrina"/>
    <d v="2011-06-13T00:00:00"/>
    <x v="9"/>
    <x v="0"/>
    <n v="0"/>
    <n v="0"/>
    <s v="sept."/>
    <n v="2017"/>
    <s v="oui"/>
    <x v="33"/>
    <x v="6"/>
    <x v="0"/>
    <n v="0"/>
    <s v=""/>
    <e v="#N/A"/>
    <x v="6"/>
  </r>
  <r>
    <x v="0"/>
    <x v="4"/>
    <s v="CANTINE"/>
    <s v="LACROIX"/>
    <s v="Dylan"/>
    <d v="2010-05-10T00:00:00"/>
    <x v="8"/>
    <x v="0"/>
    <n v="0"/>
    <n v="0"/>
    <s v="sept."/>
    <n v="2017"/>
    <s v="non"/>
    <x v="131"/>
    <x v="1"/>
    <x v="0"/>
    <n v="0"/>
    <s v=""/>
    <e v="#N/A"/>
    <x v="6"/>
  </r>
  <r>
    <x v="0"/>
    <x v="4"/>
    <s v="CANTINE"/>
    <s v="LAMBRECHT"/>
    <s v="Jade"/>
    <d v="2008-12-01T00:00:00"/>
    <x v="6"/>
    <x v="0"/>
    <n v="0"/>
    <n v="0"/>
    <s v="sept."/>
    <n v="2017"/>
    <s v="non"/>
    <x v="34"/>
    <x v="5"/>
    <x v="0"/>
    <n v="0"/>
    <s v=""/>
    <e v="#N/A"/>
    <x v="6"/>
  </r>
  <r>
    <x v="0"/>
    <x v="4"/>
    <s v="CANTINE"/>
    <s v="LAMBRECHT"/>
    <s v="Maxence"/>
    <d v="2011-10-24T00:00:00"/>
    <x v="8"/>
    <x v="0"/>
    <n v="0"/>
    <n v="0"/>
    <s v="sept."/>
    <n v="2017"/>
    <s v="oui"/>
    <x v="35"/>
    <x v="6"/>
    <x v="0"/>
    <n v="0"/>
    <s v=""/>
    <e v="#N/A"/>
    <x v="6"/>
  </r>
  <r>
    <x v="0"/>
    <x v="4"/>
    <s v="CANTINE"/>
    <s v="LE BOURGEOIS"/>
    <s v="Oyan"/>
    <d v="2011-01-24T00:00:00"/>
    <x v="9"/>
    <x v="0"/>
    <n v="0"/>
    <n v="0"/>
    <s v="sept."/>
    <n v="2017"/>
    <s v="oui"/>
    <x v="132"/>
    <x v="6"/>
    <x v="0"/>
    <n v="0"/>
    <s v=""/>
    <e v="#N/A"/>
    <x v="6"/>
  </r>
  <r>
    <x v="0"/>
    <x v="4"/>
    <s v="CANTINE"/>
    <s v="LE REVEREND"/>
    <s v="Grégoire"/>
    <d v="2009-08-20T00:00:00"/>
    <x v="1"/>
    <x v="0"/>
    <n v="0"/>
    <n v="0"/>
    <s v="sept."/>
    <n v="2017"/>
    <s v="non"/>
    <x v="133"/>
    <x v="3"/>
    <x v="0"/>
    <n v="0"/>
    <s v=""/>
    <e v="#N/A"/>
    <x v="6"/>
  </r>
  <r>
    <x v="0"/>
    <x v="4"/>
    <s v="CANTINE"/>
    <s v="LE REVEREND"/>
    <s v="Hector"/>
    <d v="2011-09-14T00:00:00"/>
    <x v="9"/>
    <x v="0"/>
    <n v="0"/>
    <n v="0"/>
    <s v="sept."/>
    <n v="2017"/>
    <s v="oui"/>
    <x v="134"/>
    <x v="6"/>
    <x v="0"/>
    <n v="0"/>
    <s v=""/>
    <e v="#N/A"/>
    <x v="6"/>
  </r>
  <r>
    <x v="0"/>
    <x v="4"/>
    <s v="CANTINE"/>
    <s v="LEFRANCOIS"/>
    <s v="Soren"/>
    <d v="2009-07-20T00:00:00"/>
    <x v="4"/>
    <x v="0"/>
    <n v="0"/>
    <n v="0"/>
    <s v="sept."/>
    <n v="2017"/>
    <s v="non"/>
    <x v="135"/>
    <x v="3"/>
    <x v="0"/>
    <n v="0"/>
    <s v=""/>
    <e v="#N/A"/>
    <x v="6"/>
  </r>
  <r>
    <x v="0"/>
    <x v="4"/>
    <s v="CANTINE"/>
    <s v="LEONARDUZZI"/>
    <s v="Lina"/>
    <d v="2008-11-08T00:00:00"/>
    <x v="6"/>
    <x v="0"/>
    <n v="0"/>
    <n v="0"/>
    <s v="sept."/>
    <n v="2017"/>
    <s v="non"/>
    <x v="136"/>
    <x v="5"/>
    <x v="0"/>
    <n v="0"/>
    <s v=""/>
    <e v="#N/A"/>
    <x v="6"/>
  </r>
  <r>
    <x v="0"/>
    <x v="4"/>
    <s v="CANTINE"/>
    <s v="LIAUDET"/>
    <s v="Chloé"/>
    <d v="2012-06-16T00:00:00"/>
    <x v="0"/>
    <x v="0"/>
    <n v="0"/>
    <n v="0"/>
    <s v="sept."/>
    <n v="2017"/>
    <s v="oui"/>
    <x v="137"/>
    <x v="0"/>
    <x v="0"/>
    <n v="0"/>
    <s v=""/>
    <e v="#N/A"/>
    <x v="6"/>
  </r>
  <r>
    <x v="0"/>
    <x v="4"/>
    <s v="CANTINE"/>
    <s v="LIAUDET"/>
    <s v="Elisa"/>
    <d v="2008-03-27T00:00:00"/>
    <x v="6"/>
    <x v="0"/>
    <n v="0"/>
    <n v="0"/>
    <s v="sept."/>
    <n v="2017"/>
    <s v="non"/>
    <x v="138"/>
    <x v="5"/>
    <x v="0"/>
    <n v="0"/>
    <s v=""/>
    <e v="#N/A"/>
    <x v="6"/>
  </r>
  <r>
    <x v="0"/>
    <x v="4"/>
    <s v="CANTINE"/>
    <s v="MALAURIE"/>
    <s v="Antonin"/>
    <d v="2012-01-10T00:00:00"/>
    <x v="9"/>
    <x v="0"/>
    <n v="0"/>
    <n v="0"/>
    <s v="sept."/>
    <n v="2017"/>
    <s v="oui"/>
    <x v="139"/>
    <x v="6"/>
    <x v="0"/>
    <n v="0"/>
    <s v=""/>
    <e v="#N/A"/>
    <x v="6"/>
  </r>
  <r>
    <x v="0"/>
    <x v="4"/>
    <s v="CANTINE"/>
    <s v="MARTIN"/>
    <s v="Gautier"/>
    <d v="2008-01-19T00:00:00"/>
    <x v="6"/>
    <x v="0"/>
    <n v="0"/>
    <n v="0"/>
    <s v="sept."/>
    <n v="2017"/>
    <s v="non"/>
    <x v="140"/>
    <x v="5"/>
    <x v="0"/>
    <n v="0"/>
    <s v=""/>
    <e v="#N/A"/>
    <x v="6"/>
  </r>
  <r>
    <x v="0"/>
    <x v="4"/>
    <s v="CANTINE"/>
    <s v="MONTES"/>
    <s v="Mattéo"/>
    <d v="2011-10-20T00:00:00"/>
    <x v="8"/>
    <x v="0"/>
    <n v="0"/>
    <n v="0"/>
    <s v="sept."/>
    <n v="2017"/>
    <s v="oui"/>
    <x v="40"/>
    <x v="6"/>
    <x v="0"/>
    <n v="0"/>
    <s v=""/>
    <e v="#N/A"/>
    <x v="6"/>
  </r>
  <r>
    <x v="0"/>
    <x v="4"/>
    <s v="CANTINE"/>
    <s v="MORIN"/>
    <s v="Anais"/>
    <d v="2010-02-15T00:00:00"/>
    <x v="1"/>
    <x v="0"/>
    <n v="0"/>
    <n v="0"/>
    <s v="sept."/>
    <n v="2017"/>
    <s v="non"/>
    <x v="141"/>
    <x v="1"/>
    <x v="0"/>
    <n v="0"/>
    <s v=""/>
    <e v="#N/A"/>
    <x v="6"/>
  </r>
  <r>
    <x v="0"/>
    <x v="4"/>
    <s v="CANTINE"/>
    <s v="MUFF"/>
    <s v="Elise"/>
    <d v="2012-01-20T00:00:00"/>
    <x v="0"/>
    <x v="0"/>
    <n v="0"/>
    <n v="0"/>
    <s v="sept."/>
    <n v="2017"/>
    <s v="oui"/>
    <x v="142"/>
    <x v="0"/>
    <x v="0"/>
    <n v="0"/>
    <s v=""/>
    <e v="#N/A"/>
    <x v="6"/>
  </r>
  <r>
    <x v="0"/>
    <x v="4"/>
    <s v="CANTINE"/>
    <s v="MUNSCH"/>
    <s v="Charlotte"/>
    <d v="2011-04-24T00:00:00"/>
    <x v="8"/>
    <x v="0"/>
    <n v="0"/>
    <n v="0"/>
    <s v="sept."/>
    <n v="2017"/>
    <s v="oui"/>
    <x v="41"/>
    <x v="6"/>
    <x v="0"/>
    <n v="0"/>
    <s v=""/>
    <e v="#N/A"/>
    <x v="6"/>
  </r>
  <r>
    <x v="0"/>
    <x v="4"/>
    <s v="CANTINE"/>
    <s v="OLIVERA"/>
    <s v="Hugo"/>
    <d v="2012-12-15T00:00:00"/>
    <x v="0"/>
    <x v="1"/>
    <n v="0"/>
    <n v="0"/>
    <s v="sept."/>
    <n v="2017"/>
    <s v="oui"/>
    <x v="143"/>
    <x v="0"/>
    <x v="0"/>
    <n v="0"/>
    <s v=""/>
    <e v="#N/A"/>
    <x v="6"/>
  </r>
  <r>
    <x v="0"/>
    <x v="4"/>
    <s v="CANTINE"/>
    <s v="PASTRELLO"/>
    <s v="Enzo"/>
    <d v="2011-07-27T00:00:00"/>
    <x v="9"/>
    <x v="0"/>
    <n v="0"/>
    <n v="0"/>
    <s v="sept."/>
    <n v="2017"/>
    <s v="oui"/>
    <x v="144"/>
    <x v="6"/>
    <x v="0"/>
    <n v="0"/>
    <s v=""/>
    <e v="#N/A"/>
    <x v="6"/>
  </r>
  <r>
    <x v="0"/>
    <x v="4"/>
    <s v="CANTINE"/>
    <s v="PASTRELLO"/>
    <s v="Téo"/>
    <d v="2007-01-21T00:00:00"/>
    <x v="2"/>
    <x v="0"/>
    <n v="0"/>
    <n v="0"/>
    <s v="sept."/>
    <n v="2017"/>
    <s v="non"/>
    <x v="145"/>
    <x v="2"/>
    <x v="0"/>
    <n v="0"/>
    <s v=""/>
    <e v="#N/A"/>
    <x v="6"/>
  </r>
  <r>
    <x v="0"/>
    <x v="4"/>
    <s v="CANTINE"/>
    <s v="PAYEN"/>
    <s v="Romain"/>
    <d v="2013-02-25T00:00:00"/>
    <x v="5"/>
    <x v="0"/>
    <n v="0"/>
    <n v="0"/>
    <s v="sept."/>
    <n v="2017"/>
    <s v="oui"/>
    <x v="146"/>
    <x v="4"/>
    <x v="0"/>
    <n v="0"/>
    <s v=""/>
    <e v="#N/A"/>
    <x v="6"/>
  </r>
  <r>
    <x v="0"/>
    <x v="4"/>
    <s v="CANTINE"/>
    <s v="PERROT BLENNER"/>
    <s v="Alice"/>
    <d v="2013-12-21T00:00:00"/>
    <x v="7"/>
    <x v="0"/>
    <n v="0"/>
    <n v="0"/>
    <s v="sept."/>
    <n v="2017"/>
    <s v="oui"/>
    <x v="42"/>
    <x v="4"/>
    <x v="0"/>
    <n v="0"/>
    <s v=""/>
    <e v="#N/A"/>
    <x v="6"/>
  </r>
  <r>
    <x v="0"/>
    <x v="4"/>
    <s v="CANTINE"/>
    <s v="PETREL"/>
    <s v="Joé"/>
    <d v="2009-07-27T00:00:00"/>
    <x v="4"/>
    <x v="0"/>
    <n v="0"/>
    <n v="0"/>
    <s v="sept."/>
    <n v="2017"/>
    <s v="non"/>
    <x v="147"/>
    <x v="3"/>
    <x v="0"/>
    <n v="0"/>
    <s v=""/>
    <e v="#N/A"/>
    <x v="6"/>
  </r>
  <r>
    <x v="0"/>
    <x v="4"/>
    <s v="CANTINE"/>
    <s v="PETROCELLI"/>
    <s v="Loann"/>
    <d v="2012-03-14T00:00:00"/>
    <x v="3"/>
    <x v="0"/>
    <n v="0"/>
    <n v="0"/>
    <s v="sept."/>
    <n v="2017"/>
    <s v="oui"/>
    <x v="148"/>
    <x v="0"/>
    <x v="0"/>
    <n v="0"/>
    <s v=""/>
    <e v="#N/A"/>
    <x v="6"/>
  </r>
  <r>
    <x v="0"/>
    <x v="4"/>
    <s v="CANTINE"/>
    <s v="PITTET"/>
    <s v="Lilou"/>
    <d v="2007-05-17T00:00:00"/>
    <x v="2"/>
    <x v="0"/>
    <n v="0"/>
    <n v="0"/>
    <s v="sept."/>
    <n v="2017"/>
    <s v="non"/>
    <x v="76"/>
    <x v="2"/>
    <x v="0"/>
    <n v="0"/>
    <s v=""/>
    <e v="#N/A"/>
    <x v="6"/>
  </r>
  <r>
    <x v="0"/>
    <x v="4"/>
    <s v="CANTINE"/>
    <s v="PITTET"/>
    <s v="Lizy"/>
    <d v="2011-02-07T00:00:00"/>
    <x v="9"/>
    <x v="0"/>
    <n v="0"/>
    <n v="0"/>
    <s v="sept."/>
    <n v="2017"/>
    <s v="oui"/>
    <x v="83"/>
    <x v="6"/>
    <x v="0"/>
    <n v="0"/>
    <s v=""/>
    <e v="#N/A"/>
    <x v="6"/>
  </r>
  <r>
    <x v="0"/>
    <x v="4"/>
    <s v="CANTINE"/>
    <s v="PORTO"/>
    <s v="Eloïse"/>
    <d v="2013-07-27T00:00:00"/>
    <x v="7"/>
    <x v="0"/>
    <n v="0"/>
    <n v="0"/>
    <s v="sept."/>
    <n v="2017"/>
    <s v="oui"/>
    <x v="149"/>
    <x v="4"/>
    <x v="0"/>
    <n v="0"/>
    <s v=""/>
    <e v="#N/A"/>
    <x v="6"/>
  </r>
  <r>
    <x v="0"/>
    <x v="4"/>
    <s v="CANTINE"/>
    <s v="PORTO"/>
    <s v="Maëlys"/>
    <d v="2010-02-28T00:00:00"/>
    <x v="8"/>
    <x v="0"/>
    <n v="0"/>
    <n v="0"/>
    <s v="sept."/>
    <n v="2017"/>
    <s v="non"/>
    <x v="150"/>
    <x v="1"/>
    <x v="0"/>
    <n v="0"/>
    <s v=""/>
    <e v="#N/A"/>
    <x v="6"/>
  </r>
  <r>
    <x v="0"/>
    <x v="4"/>
    <s v="CANTINE"/>
    <s v="QUIQUEREZ"/>
    <s v="Lise"/>
    <d v="2011-03-10T00:00:00"/>
    <x v="8"/>
    <x v="0"/>
    <n v="0"/>
    <n v="0"/>
    <s v="sept."/>
    <n v="2017"/>
    <s v="oui"/>
    <x v="151"/>
    <x v="6"/>
    <x v="0"/>
    <n v="0"/>
    <s v=""/>
    <e v="#N/A"/>
    <x v="6"/>
  </r>
  <r>
    <x v="0"/>
    <x v="4"/>
    <s v="CANTINE"/>
    <s v="RENARD"/>
    <s v="Agathe"/>
    <d v="2009-10-09T00:00:00"/>
    <x v="4"/>
    <x v="0"/>
    <n v="0"/>
    <n v="0"/>
    <s v="sept."/>
    <n v="2017"/>
    <s v="non"/>
    <x v="152"/>
    <x v="3"/>
    <x v="0"/>
    <n v="0"/>
    <s v=""/>
    <e v="#N/A"/>
    <x v="6"/>
  </r>
  <r>
    <x v="0"/>
    <x v="4"/>
    <s v="CANTINE"/>
    <s v="ROUVIERE"/>
    <s v="Léa"/>
    <d v="2011-12-02T00:00:00"/>
    <x v="8"/>
    <x v="0"/>
    <n v="0"/>
    <n v="0"/>
    <s v="sept."/>
    <n v="2017"/>
    <s v="oui"/>
    <x v="44"/>
    <x v="6"/>
    <x v="0"/>
    <n v="0"/>
    <s v=""/>
    <e v="#N/A"/>
    <x v="6"/>
  </r>
  <r>
    <x v="0"/>
    <x v="4"/>
    <s v="CANTINE"/>
    <s v="ROUVIERE"/>
    <s v="Lilou"/>
    <d v="2009-10-09T00:00:00"/>
    <x v="4"/>
    <x v="0"/>
    <n v="0"/>
    <n v="0"/>
    <s v="sept."/>
    <n v="2017"/>
    <s v="non"/>
    <x v="45"/>
    <x v="3"/>
    <x v="0"/>
    <n v="0"/>
    <s v=""/>
    <e v="#N/A"/>
    <x v="6"/>
  </r>
  <r>
    <x v="0"/>
    <x v="4"/>
    <s v="CANTINE"/>
    <s v="SADANI"/>
    <s v="Ayoub"/>
    <d v="2011-08-13T00:00:00"/>
    <x v="8"/>
    <x v="0"/>
    <n v="0"/>
    <n v="0"/>
    <s v="sept."/>
    <n v="2017"/>
    <s v="oui"/>
    <x v="153"/>
    <x v="6"/>
    <x v="2"/>
    <n v="0"/>
    <s v=""/>
    <e v="#N/A"/>
    <x v="6"/>
  </r>
  <r>
    <x v="0"/>
    <x v="4"/>
    <s v="CANTINE"/>
    <s v="SADANI"/>
    <s v="Haïssa"/>
    <d v="2007-08-02T00:00:00"/>
    <x v="2"/>
    <x v="0"/>
    <n v="0"/>
    <n v="0"/>
    <s v="sept."/>
    <n v="2017"/>
    <s v="non"/>
    <x v="154"/>
    <x v="2"/>
    <x v="2"/>
    <n v="0"/>
    <s v=""/>
    <e v="#N/A"/>
    <x v="6"/>
  </r>
  <r>
    <x v="0"/>
    <x v="4"/>
    <s v="CANTINE"/>
    <s v="SALVIGNOL"/>
    <s v="Léni"/>
    <d v="2008-01-02T00:00:00"/>
    <x v="4"/>
    <x v="0"/>
    <n v="0"/>
    <n v="0"/>
    <s v="sept."/>
    <n v="2017"/>
    <s v="non"/>
    <x v="155"/>
    <x v="5"/>
    <x v="0"/>
    <n v="0"/>
    <s v=""/>
    <e v="#N/A"/>
    <x v="6"/>
  </r>
  <r>
    <x v="0"/>
    <x v="4"/>
    <s v="CANTINE"/>
    <s v="SECK"/>
    <s v="Erwann"/>
    <d v="2011-10-27T00:00:00"/>
    <x v="9"/>
    <x v="0"/>
    <n v="0"/>
    <n v="0"/>
    <s v="sept."/>
    <n v="2017"/>
    <s v="oui"/>
    <x v="46"/>
    <x v="6"/>
    <x v="1"/>
    <n v="0"/>
    <s v=""/>
    <e v="#N/A"/>
    <x v="6"/>
  </r>
  <r>
    <x v="0"/>
    <x v="4"/>
    <s v="CANTINE"/>
    <s v="SECK"/>
    <s v="Norah"/>
    <d v="2007-09-04T00:00:00"/>
    <x v="2"/>
    <x v="0"/>
    <n v="0"/>
    <n v="0"/>
    <s v="sept."/>
    <n v="2017"/>
    <s v="non"/>
    <x v="47"/>
    <x v="2"/>
    <x v="1"/>
    <n v="0"/>
    <s v=""/>
    <e v="#N/A"/>
    <x v="6"/>
  </r>
  <r>
    <x v="0"/>
    <x v="4"/>
    <s v="CANTINE"/>
    <s v="SMAJLI"/>
    <s v="Mélia"/>
    <d v="2012-05-24T00:00:00"/>
    <x v="0"/>
    <x v="0"/>
    <n v="0"/>
    <n v="0"/>
    <s v="sept."/>
    <n v="2017"/>
    <s v="oui"/>
    <x v="156"/>
    <x v="0"/>
    <x v="0"/>
    <n v="0"/>
    <s v=""/>
    <e v="#N/A"/>
    <x v="6"/>
  </r>
  <r>
    <x v="0"/>
    <x v="4"/>
    <s v="CANTINE"/>
    <s v="SONNIER"/>
    <s v="Lizéa"/>
    <d v="2010-10-07T00:00:00"/>
    <x v="8"/>
    <x v="0"/>
    <n v="0"/>
    <n v="0"/>
    <s v="sept."/>
    <n v="2017"/>
    <s v="non"/>
    <x v="157"/>
    <x v="1"/>
    <x v="0"/>
    <n v="0"/>
    <s v=""/>
    <e v="#N/A"/>
    <x v="6"/>
  </r>
  <r>
    <x v="0"/>
    <x v="4"/>
    <s v="CANTINE"/>
    <s v="SONNIER"/>
    <s v="Loris"/>
    <d v="2007-10-02T00:00:00"/>
    <x v="2"/>
    <x v="0"/>
    <n v="0"/>
    <n v="0"/>
    <s v="sept."/>
    <n v="2017"/>
    <s v="non"/>
    <x v="158"/>
    <x v="2"/>
    <x v="0"/>
    <n v="0"/>
    <s v=""/>
    <e v="#N/A"/>
    <x v="6"/>
  </r>
  <r>
    <x v="0"/>
    <x v="4"/>
    <s v="CANTINE"/>
    <s v="STEPHAN"/>
    <s v="Lola"/>
    <d v="2013-02-22T00:00:00"/>
    <x v="5"/>
    <x v="0"/>
    <n v="0"/>
    <n v="0"/>
    <s v="sept."/>
    <n v="2017"/>
    <s v="oui"/>
    <x v="48"/>
    <x v="4"/>
    <x v="0"/>
    <n v="0"/>
    <s v=""/>
    <e v="#N/A"/>
    <x v="6"/>
  </r>
  <r>
    <x v="0"/>
    <x v="4"/>
    <s v="CANTINE"/>
    <s v="TEDETTI"/>
    <s v="Victor"/>
    <d v="2010-05-12T00:00:00"/>
    <x v="8"/>
    <x v="0"/>
    <n v="0"/>
    <n v="0"/>
    <s v="sept."/>
    <n v="2017"/>
    <s v="non"/>
    <x v="159"/>
    <x v="1"/>
    <x v="0"/>
    <n v="0"/>
    <s v=""/>
    <e v="#N/A"/>
    <x v="6"/>
  </r>
  <r>
    <x v="0"/>
    <x v="4"/>
    <s v="CANTINE"/>
    <s v="TINANT"/>
    <s v="Lola"/>
    <d v="2012-04-30T00:00:00"/>
    <x v="3"/>
    <x v="0"/>
    <n v="0"/>
    <n v="0"/>
    <s v="sept."/>
    <n v="2017"/>
    <s v="oui"/>
    <x v="160"/>
    <x v="0"/>
    <x v="0"/>
    <n v="0"/>
    <s v=""/>
    <e v="#N/A"/>
    <x v="6"/>
  </r>
  <r>
    <x v="0"/>
    <x v="4"/>
    <s v="CANTINE"/>
    <s v="TINANT"/>
    <s v="Mathys"/>
    <d v="2008-06-13T00:00:00"/>
    <x v="6"/>
    <x v="0"/>
    <n v="0"/>
    <n v="0"/>
    <s v="sept."/>
    <n v="2017"/>
    <s v="non"/>
    <x v="161"/>
    <x v="5"/>
    <x v="0"/>
    <n v="0"/>
    <s v=""/>
    <e v="#N/A"/>
    <x v="6"/>
  </r>
  <r>
    <x v="0"/>
    <x v="4"/>
    <s v="CANTINE"/>
    <s v="TISSERAND"/>
    <s v="Sacha"/>
    <d v="2010-06-15T00:00:00"/>
    <x v="1"/>
    <x v="0"/>
    <n v="0"/>
    <n v="0"/>
    <s v="sept."/>
    <n v="2017"/>
    <s v="non"/>
    <x v="162"/>
    <x v="1"/>
    <x v="0"/>
    <n v="0"/>
    <s v=""/>
    <e v="#N/A"/>
    <x v="6"/>
  </r>
  <r>
    <x v="0"/>
    <x v="4"/>
    <s v="CANTINE"/>
    <s v="TOCQUEVILLE COLIN"/>
    <s v="Tyméo"/>
    <d v="2013-05-30T00:00:00"/>
    <x v="7"/>
    <x v="1"/>
    <n v="0"/>
    <n v="0"/>
    <s v="sept."/>
    <n v="2017"/>
    <s v="oui"/>
    <x v="163"/>
    <x v="4"/>
    <x v="0"/>
    <n v="0"/>
    <s v=""/>
    <e v="#N/A"/>
    <x v="6"/>
  </r>
  <r>
    <x v="0"/>
    <x v="4"/>
    <s v="CANTINE"/>
    <s v="TRICOLI"/>
    <s v="Clément"/>
    <d v="2010-07-26T00:00:00"/>
    <x v="1"/>
    <x v="0"/>
    <n v="0"/>
    <n v="0"/>
    <s v="sept."/>
    <n v="2017"/>
    <s v="non"/>
    <x v="164"/>
    <x v="1"/>
    <x v="0"/>
    <n v="0"/>
    <s v=""/>
    <e v="#N/A"/>
    <x v="6"/>
  </r>
  <r>
    <x v="0"/>
    <x v="4"/>
    <s v="CANTINE"/>
    <s v="VALDING"/>
    <s v="Hugo"/>
    <d v="2013-07-27T00:00:00"/>
    <x v="5"/>
    <x v="0"/>
    <n v="0"/>
    <n v="0"/>
    <s v="sept."/>
    <n v="2017"/>
    <s v="oui"/>
    <x v="165"/>
    <x v="4"/>
    <x v="0"/>
    <n v="0"/>
    <s v=""/>
    <e v="#N/A"/>
    <x v="6"/>
  </r>
  <r>
    <x v="0"/>
    <x v="4"/>
    <s v="CANTINE"/>
    <s v="VESIN"/>
    <s v="Gloria"/>
    <d v="2009-12-31T00:00:00"/>
    <x v="4"/>
    <x v="0"/>
    <n v="0"/>
    <n v="0"/>
    <s v="sept."/>
    <n v="2017"/>
    <s v="non"/>
    <x v="51"/>
    <x v="3"/>
    <x v="0"/>
    <n v="0"/>
    <s v=""/>
    <e v="#N/A"/>
    <x v="6"/>
  </r>
  <r>
    <x v="0"/>
    <x v="4"/>
    <s v="CANTINE"/>
    <s v="VIRETON"/>
    <s v="Diego"/>
    <d v="2008-10-26T00:00:00"/>
    <x v="6"/>
    <x v="0"/>
    <n v="0"/>
    <n v="0"/>
    <s v="sept."/>
    <n v="2017"/>
    <s v="non"/>
    <x v="52"/>
    <x v="5"/>
    <x v="0"/>
    <n v="0"/>
    <s v=""/>
    <e v="#N/A"/>
    <x v="6"/>
  </r>
  <r>
    <x v="0"/>
    <x v="4"/>
    <s v="CANTINE"/>
    <s v="VIRETON"/>
    <s v="Nilla"/>
    <d v="2013-09-22T00:00:00"/>
    <x v="7"/>
    <x v="0"/>
    <n v="0"/>
    <n v="0"/>
    <s v="sept."/>
    <n v="2017"/>
    <s v="oui"/>
    <x v="53"/>
    <x v="4"/>
    <x v="0"/>
    <n v="0"/>
    <s v=""/>
    <e v="#N/A"/>
    <x v="6"/>
  </r>
  <r>
    <x v="0"/>
    <x v="4"/>
    <s v="CANTINE"/>
    <s v="VULLIET"/>
    <s v="Léna"/>
    <d v="2011-04-29T00:00:00"/>
    <x v="9"/>
    <x v="0"/>
    <n v="0"/>
    <n v="0"/>
    <s v="sept."/>
    <n v="2017"/>
    <s v="oui"/>
    <x v="166"/>
    <x v="6"/>
    <x v="0"/>
    <n v="0"/>
    <s v=""/>
    <e v="#N/A"/>
    <x v="6"/>
  </r>
  <r>
    <x v="0"/>
    <x v="4"/>
    <s v="CANTINE"/>
    <s v="VULLIET"/>
    <s v="Rosy"/>
    <d v="2013-03-02T00:00:00"/>
    <x v="7"/>
    <x v="0"/>
    <n v="0"/>
    <n v="0"/>
    <s v="sept."/>
    <n v="2017"/>
    <s v="oui"/>
    <x v="167"/>
    <x v="4"/>
    <x v="0"/>
    <n v="0"/>
    <s v=""/>
    <e v="#N/A"/>
    <x v="6"/>
  </r>
  <r>
    <x v="0"/>
    <x v="4"/>
    <s v="CANTINE"/>
    <s v="VULLIET"/>
    <s v="Tiphaine"/>
    <d v="2013-11-25T00:00:00"/>
    <x v="5"/>
    <x v="0"/>
    <n v="0"/>
    <n v="0"/>
    <s v="sept."/>
    <n v="2017"/>
    <s v="oui"/>
    <x v="168"/>
    <x v="4"/>
    <x v="0"/>
    <n v="0"/>
    <s v=""/>
    <e v="#N/A"/>
    <x v="6"/>
  </r>
  <r>
    <x v="0"/>
    <x v="4"/>
    <s v="CANTINE"/>
    <s v="YAKER"/>
    <s v="Maksen"/>
    <d v="2007-08-30T00:00:00"/>
    <x v="2"/>
    <x v="0"/>
    <n v="0"/>
    <n v="0"/>
    <s v="sept."/>
    <n v="2017"/>
    <s v="non"/>
    <x v="56"/>
    <x v="2"/>
    <x v="1"/>
    <n v="0"/>
    <s v=""/>
    <e v="#N/A"/>
    <x v="6"/>
  </r>
  <r>
    <x v="0"/>
    <x v="4"/>
    <s v="CANTINE"/>
    <s v="YAKER"/>
    <s v="Nora"/>
    <d v="2009-08-15T00:00:00"/>
    <x v="1"/>
    <x v="0"/>
    <n v="0"/>
    <n v="0"/>
    <s v="sept."/>
    <n v="2017"/>
    <s v="non"/>
    <x v="57"/>
    <x v="3"/>
    <x v="1"/>
    <n v="0"/>
    <s v=""/>
    <e v="#N/A"/>
    <x v="6"/>
  </r>
  <r>
    <x v="0"/>
    <x v="4"/>
    <s v="CANTINE"/>
    <s v="CAISSO-RUIZ"/>
    <s v="Estéban"/>
    <d v="2007-05-20T00:00:00"/>
    <x v="2"/>
    <x v="0"/>
    <n v="0"/>
    <n v="0"/>
    <s v="sept."/>
    <n v="2017"/>
    <s v="non"/>
    <x v="101"/>
    <x v="2"/>
    <x v="0"/>
    <n v="0"/>
    <s v=""/>
    <e v="#N/A"/>
    <x v="6"/>
  </r>
  <r>
    <x v="0"/>
    <x v="4"/>
    <s v="CANTINE"/>
    <s v="DESIR"/>
    <s v="Auguste"/>
    <d v="2014-02-25T00:00:00"/>
    <x v="3"/>
    <x v="1"/>
    <n v="0"/>
    <n v="0"/>
    <s v="sept."/>
    <n v="2017"/>
    <s v="oui"/>
    <x v="58"/>
    <x v="7"/>
    <x v="0"/>
    <n v="0"/>
    <s v=""/>
    <e v="#N/A"/>
    <x v="6"/>
  </r>
  <r>
    <x v="0"/>
    <x v="4"/>
    <s v="CANTINE"/>
    <s v="DUVAL"/>
    <s v="Enora"/>
    <d v="2014-09-16T00:00:00"/>
    <x v="7"/>
    <x v="0"/>
    <n v="0"/>
    <n v="0"/>
    <s v="sept."/>
    <n v="2017"/>
    <s v="oui"/>
    <x v="59"/>
    <x v="7"/>
    <x v="0"/>
    <n v="0"/>
    <s v=""/>
    <e v="#N/A"/>
    <x v="6"/>
  </r>
  <r>
    <x v="0"/>
    <x v="4"/>
    <s v="CANTINE"/>
    <s v="SECK"/>
    <s v="Ismaël"/>
    <d v="2014-01-11T00:00:00"/>
    <x v="7"/>
    <x v="0"/>
    <n v="0"/>
    <n v="0"/>
    <s v="sept."/>
    <n v="2017"/>
    <s v="oui"/>
    <x v="61"/>
    <x v="7"/>
    <x v="1"/>
    <n v="0"/>
    <s v=""/>
    <e v="#N/A"/>
    <x v="6"/>
  </r>
  <r>
    <x v="0"/>
    <x v="4"/>
    <s v="CANTINE"/>
    <s v="RABU SOMERS"/>
    <s v="Antonin"/>
    <d v="2014-03-03T00:00:00"/>
    <x v="7"/>
    <x v="1"/>
    <n v="0"/>
    <n v="0"/>
    <s v="sept."/>
    <n v="2017"/>
    <s v="oui"/>
    <x v="63"/>
    <x v="7"/>
    <x v="0"/>
    <n v="0"/>
    <s v=""/>
    <e v="#N/A"/>
    <x v="6"/>
  </r>
  <r>
    <x v="0"/>
    <x v="4"/>
    <s v="CANTINE"/>
    <s v="TERRENI"/>
    <s v="Flavia"/>
    <d v="2008-01-27T00:00:00"/>
    <x v="6"/>
    <x v="0"/>
    <n v="0"/>
    <n v="0"/>
    <s v="sept."/>
    <n v="2017"/>
    <s v="non"/>
    <x v="64"/>
    <x v="5"/>
    <x v="0"/>
    <n v="0"/>
    <s v=""/>
    <e v="#N/A"/>
    <x v="6"/>
  </r>
  <r>
    <x v="0"/>
    <x v="4"/>
    <s v="CANTINE"/>
    <s v="LEHMANN"/>
    <s v="Liv"/>
    <d v="2013-08-03T00:00:00"/>
    <x v="5"/>
    <x v="0"/>
    <n v="0"/>
    <n v="0"/>
    <s v="sept."/>
    <n v="2017"/>
    <s v="oui"/>
    <x v="65"/>
    <x v="4"/>
    <x v="0"/>
    <n v="0"/>
    <s v=""/>
    <e v="#N/A"/>
    <x v="6"/>
  </r>
  <r>
    <x v="0"/>
    <x v="4"/>
    <s v="CANTINE"/>
    <s v="LEHMANN"/>
    <s v="Abel"/>
    <d v="2010-04-02T00:00:00"/>
    <x v="1"/>
    <x v="0"/>
    <n v="0"/>
    <n v="0"/>
    <s v="sept."/>
    <n v="2017"/>
    <s v="non"/>
    <x v="66"/>
    <x v="1"/>
    <x v="0"/>
    <n v="0"/>
    <s v=""/>
    <e v="#N/A"/>
    <x v="6"/>
  </r>
  <r>
    <x v="0"/>
    <x v="4"/>
    <s v="CANTINE"/>
    <s v="CORREDOR IZQUIERDO"/>
    <s v="Adriana"/>
    <d v="2014-08-18T00:00:00"/>
    <x v="7"/>
    <x v="0"/>
    <n v="0"/>
    <n v="0"/>
    <s v="sept."/>
    <n v="2017"/>
    <s v="oui"/>
    <x v="67"/>
    <x v="7"/>
    <x v="0"/>
    <n v="0"/>
    <s v=""/>
    <e v="#N/A"/>
    <x v="6"/>
  </r>
  <r>
    <x v="0"/>
    <x v="4"/>
    <s v="CANTINE"/>
    <s v="AUDEMA"/>
    <s v="Ambroise"/>
    <d v="2014-03-08T00:00:00"/>
    <x v="0"/>
    <x v="0"/>
    <n v="0"/>
    <n v="0"/>
    <s v="sept."/>
    <n v="2017"/>
    <s v="oui"/>
    <x v="169"/>
    <x v="7"/>
    <x v="0"/>
    <n v="0"/>
    <s v=""/>
    <e v="#N/A"/>
    <x v="6"/>
  </r>
  <r>
    <x v="0"/>
    <x v="4"/>
    <s v="CANTINE"/>
    <s v="BAGLIN LEON"/>
    <s v="Léo"/>
    <d v="2014-02-01T00:00:00"/>
    <x v="3"/>
    <x v="0"/>
    <n v="0"/>
    <n v="0"/>
    <s v="sept."/>
    <n v="2017"/>
    <s v="oui"/>
    <x v="170"/>
    <x v="7"/>
    <x v="0"/>
    <n v="0"/>
    <s v=""/>
    <e v="#N/A"/>
    <x v="6"/>
  </r>
  <r>
    <x v="0"/>
    <x v="4"/>
    <s v="CANTINE"/>
    <s v="BAKAJIKA"/>
    <s v="Rayan Elikya"/>
    <d v="2017-12-15T00:00:00"/>
    <x v="5"/>
    <x v="1"/>
    <n v="0"/>
    <n v="0"/>
    <s v="sept."/>
    <n v="2017"/>
    <s v="oui"/>
    <x v="171"/>
    <x v="7"/>
    <x v="1"/>
    <n v="0"/>
    <s v=""/>
    <e v="#N/A"/>
    <x v="6"/>
  </r>
  <r>
    <x v="0"/>
    <x v="4"/>
    <s v="CANTINE"/>
    <s v="GREAU"/>
    <s v="Gauthier"/>
    <d v="2013-08-01T00:00:00"/>
    <x v="5"/>
    <x v="0"/>
    <n v="0"/>
    <n v="0"/>
    <s v="sept."/>
    <n v="2017"/>
    <s v="oui"/>
    <x v="172"/>
    <x v="4"/>
    <x v="0"/>
    <n v="0"/>
    <s v=""/>
    <e v="#N/A"/>
    <x v="6"/>
  </r>
  <r>
    <x v="0"/>
    <x v="4"/>
    <s v="CANTINE"/>
    <s v="LAZARETH"/>
    <s v="Hugo"/>
    <d v="2010-11-08T00:00:00"/>
    <x v="1"/>
    <x v="0"/>
    <n v="0"/>
    <n v="0"/>
    <s v="sept."/>
    <n v="2017"/>
    <s v="non"/>
    <x v="173"/>
    <x v="1"/>
    <x v="0"/>
    <n v="0"/>
    <s v=""/>
    <e v="#N/A"/>
    <x v="6"/>
  </r>
  <r>
    <x v="0"/>
    <x v="4"/>
    <s v="CANTINE"/>
    <s v="LAZARETH"/>
    <s v="Jules"/>
    <d v="2013-09-07T00:00:00"/>
    <x v="7"/>
    <x v="0"/>
    <n v="0"/>
    <n v="0"/>
    <s v="sept."/>
    <n v="2017"/>
    <s v="oui"/>
    <x v="174"/>
    <x v="4"/>
    <x v="0"/>
    <n v="0"/>
    <s v=""/>
    <e v="#N/A"/>
    <x v="6"/>
  </r>
  <r>
    <x v="0"/>
    <x v="4"/>
    <s v="CANTINE"/>
    <s v="MALLET"/>
    <s v="Ethan"/>
    <d v="2008-09-22T00:00:00"/>
    <x v="6"/>
    <x v="0"/>
    <n v="0"/>
    <n v="0"/>
    <s v="sept."/>
    <n v="2017"/>
    <s v="non"/>
    <x v="175"/>
    <x v="5"/>
    <x v="0"/>
    <n v="0"/>
    <s v=""/>
    <e v="#N/A"/>
    <x v="6"/>
  </r>
  <r>
    <x v="0"/>
    <x v="4"/>
    <s v="CANTINE"/>
    <s v="MALLET"/>
    <s v="Chloé"/>
    <d v="2012-01-10T00:00:00"/>
    <x v="3"/>
    <x v="0"/>
    <n v="0"/>
    <n v="0"/>
    <s v="sept."/>
    <n v="2017"/>
    <s v="oui"/>
    <x v="176"/>
    <x v="0"/>
    <x v="0"/>
    <n v="0"/>
    <s v=""/>
    <e v="#N/A"/>
    <x v="6"/>
  </r>
  <r>
    <x v="0"/>
    <x v="4"/>
    <s v="CANTINE"/>
    <s v="MALLET"/>
    <s v="Léa"/>
    <d v="2010-03-28T00:00:00"/>
    <x v="1"/>
    <x v="0"/>
    <n v="0"/>
    <n v="0"/>
    <s v="sept."/>
    <n v="2017"/>
    <s v="non"/>
    <x v="177"/>
    <x v="1"/>
    <x v="0"/>
    <n v="0"/>
    <s v=""/>
    <e v="#N/A"/>
    <x v="6"/>
  </r>
  <r>
    <x v="0"/>
    <x v="4"/>
    <s v="CANTINE"/>
    <s v="PERROTEAU"/>
    <s v="Séléna"/>
    <d v="2012-02-12T00:00:00"/>
    <x v="3"/>
    <x v="0"/>
    <n v="0"/>
    <n v="0"/>
    <s v="sept."/>
    <n v="2017"/>
    <s v="oui"/>
    <x v="178"/>
    <x v="0"/>
    <x v="0"/>
    <n v="0"/>
    <s v=""/>
    <e v="#N/A"/>
    <x v="6"/>
  </r>
  <r>
    <x v="0"/>
    <x v="4"/>
    <s v="CANTINE"/>
    <s v="PERROTEAU"/>
    <s v="Maëlia"/>
    <d v="2009-08-13T00:00:00"/>
    <x v="4"/>
    <x v="0"/>
    <n v="0"/>
    <n v="0"/>
    <s v="sept."/>
    <n v="2017"/>
    <s v="non"/>
    <x v="179"/>
    <x v="3"/>
    <x v="0"/>
    <n v="0"/>
    <s v=""/>
    <e v="#N/A"/>
    <x v="6"/>
  </r>
  <r>
    <x v="0"/>
    <x v="4"/>
    <s v="CANTINE"/>
    <s v="MACALOU"/>
    <s v="Ndeye Ngone"/>
    <d v="2014-11-18T00:00:00"/>
    <x v="7"/>
    <x v="0"/>
    <n v="0"/>
    <n v="0"/>
    <s v="sept."/>
    <n v="2017"/>
    <s v="oui"/>
    <x v="180"/>
    <x v="7"/>
    <x v="1"/>
    <n v="0"/>
    <s v=""/>
    <e v="#N/A"/>
    <x v="6"/>
  </r>
  <r>
    <x v="0"/>
    <x v="4"/>
    <s v="CANTINE"/>
    <s v="BOCHATON"/>
    <s v="Jean"/>
    <d v="2014-08-15T00:00:00"/>
    <x v="0"/>
    <x v="0"/>
    <n v="0"/>
    <n v="0"/>
    <s v="sept."/>
    <n v="2017"/>
    <s v="oui"/>
    <x v="181"/>
    <x v="7"/>
    <x v="0"/>
    <n v="0"/>
    <s v=""/>
    <e v="#N/A"/>
    <x v="6"/>
  </r>
  <r>
    <x v="0"/>
    <x v="4"/>
    <s v="CANTINE"/>
    <s v="BLANC"/>
    <s v="Dimitry"/>
    <d v="2014-01-03T00:00:00"/>
    <x v="3"/>
    <x v="0"/>
    <n v="0"/>
    <n v="0"/>
    <s v="sept."/>
    <n v="2017"/>
    <s v="oui"/>
    <x v="182"/>
    <x v="7"/>
    <x v="0"/>
    <n v="0"/>
    <s v=""/>
    <e v="#N/A"/>
    <x v="6"/>
  </r>
  <r>
    <x v="0"/>
    <x v="4"/>
    <s v="CANTINE"/>
    <s v="MUFF"/>
    <s v="Mathilde"/>
    <d v="2014-01-18T00:00:00"/>
    <x v="5"/>
    <x v="0"/>
    <n v="0"/>
    <n v="0"/>
    <s v="sept."/>
    <n v="2017"/>
    <s v="oui"/>
    <x v="183"/>
    <x v="7"/>
    <x v="0"/>
    <n v="0"/>
    <s v=""/>
    <e v="#N/A"/>
    <x v="6"/>
  </r>
  <r>
    <x v="0"/>
    <x v="4"/>
    <s v="CANTINE"/>
    <s v="DE CLERCQ"/>
    <s v="GIULIA"/>
    <d v="2014-02-03T00:00:00"/>
    <x v="3"/>
    <x v="0"/>
    <n v="0"/>
    <n v="0"/>
    <s v="sept."/>
    <n v="2017"/>
    <s v="oui"/>
    <x v="184"/>
    <x v="7"/>
    <x v="0"/>
    <n v="0"/>
    <s v=""/>
    <e v="#N/A"/>
    <x v="6"/>
  </r>
  <r>
    <x v="0"/>
    <x v="4"/>
    <s v="CANTINE"/>
    <s v="DESPRES"/>
    <s v="Nina"/>
    <d v="2011-04-21T00:00:00"/>
    <x v="9"/>
    <x v="0"/>
    <n v="0"/>
    <n v="0"/>
    <s v="sept."/>
    <n v="2017"/>
    <s v="oui"/>
    <x v="185"/>
    <x v="6"/>
    <x v="0"/>
    <n v="0"/>
    <s v=""/>
    <e v="#N/A"/>
    <x v="6"/>
  </r>
  <r>
    <x v="0"/>
    <x v="4"/>
    <s v="CANTINE"/>
    <s v="DESPRES"/>
    <s v="Oscar"/>
    <d v="2013-08-16T00:00:00"/>
    <x v="7"/>
    <x v="0"/>
    <n v="0"/>
    <n v="0"/>
    <s v="sept."/>
    <n v="2017"/>
    <s v="oui"/>
    <x v="186"/>
    <x v="4"/>
    <x v="0"/>
    <n v="0"/>
    <s v=""/>
    <e v="#N/A"/>
    <x v="6"/>
  </r>
  <r>
    <x v="0"/>
    <x v="4"/>
    <s v="CANTINE"/>
    <s v="DUDOIT"/>
    <s v="Antoine"/>
    <d v="2007-01-28T00:00:00"/>
    <x v="2"/>
    <x v="0"/>
    <n v="0"/>
    <n v="0"/>
    <s v="sept."/>
    <n v="2017"/>
    <s v="non"/>
    <x v="187"/>
    <x v="2"/>
    <x v="0"/>
    <n v="0"/>
    <s v=""/>
    <e v="#N/A"/>
    <x v="6"/>
  </r>
  <r>
    <x v="0"/>
    <x v="4"/>
    <s v="CANTINE"/>
    <s v="EL MRADMI"/>
    <s v="Noham"/>
    <d v="2014-06-25T00:00:00"/>
    <x v="3"/>
    <x v="0"/>
    <n v="0"/>
    <n v="0"/>
    <s v="sept."/>
    <n v="2017"/>
    <s v="oui"/>
    <x v="68"/>
    <x v="7"/>
    <x v="1"/>
    <n v="0"/>
    <s v=""/>
    <e v="#N/A"/>
    <x v="6"/>
  </r>
  <r>
    <x v="0"/>
    <x v="4"/>
    <s v="CANTINE"/>
    <s v="DE CORDIER"/>
    <s v="Léa"/>
    <d v="2013-05-28T00:00:00"/>
    <x v="7"/>
    <x v="0"/>
    <n v="0"/>
    <n v="0"/>
    <s v="sept."/>
    <n v="2017"/>
    <s v="oui"/>
    <x v="69"/>
    <x v="4"/>
    <x v="0"/>
    <n v="0"/>
    <s v=""/>
    <e v="#N/A"/>
    <x v="6"/>
  </r>
  <r>
    <x v="0"/>
    <x v="4"/>
    <s v="CANTINE"/>
    <s v="DE CORDIER"/>
    <s v="Kylian"/>
    <d v="2009-08-14T00:00:00"/>
    <x v="4"/>
    <x v="0"/>
    <n v="0"/>
    <n v="0"/>
    <s v="sept."/>
    <n v="2017"/>
    <s v="non"/>
    <x v="70"/>
    <x v="3"/>
    <x v="0"/>
    <n v="0"/>
    <s v=""/>
    <e v="#N/A"/>
    <x v="6"/>
  </r>
  <r>
    <x v="0"/>
    <x v="4"/>
    <s v="CANTINE"/>
    <s v="PAYEN"/>
    <s v="Clément"/>
    <d v="2014-09-26T00:00:00"/>
    <x v="3"/>
    <x v="0"/>
    <n v="0"/>
    <n v="0"/>
    <s v="sept."/>
    <n v="2017"/>
    <s v="oui"/>
    <x v="188"/>
    <x v="7"/>
    <x v="0"/>
    <n v="0"/>
    <s v=""/>
    <e v="#N/A"/>
    <x v="6"/>
  </r>
  <r>
    <x v="0"/>
    <x v="4"/>
    <s v="CANTINE"/>
    <s v="VUILLET"/>
    <s v="Louise"/>
    <d v="2017-10-08T00:00:00"/>
    <x v="3"/>
    <x v="0"/>
    <n v="0"/>
    <n v="0"/>
    <s v="sept."/>
    <n v="2017"/>
    <s v="oui"/>
    <x v="189"/>
    <x v="7"/>
    <x v="0"/>
    <n v="0"/>
    <s v=""/>
    <e v="#N/A"/>
    <x v="6"/>
  </r>
  <r>
    <x v="0"/>
    <x v="4"/>
    <s v="CANTINE"/>
    <s v="LE REVEREND"/>
    <s v="Raphaël"/>
    <d v="2014-09-05T00:00:00"/>
    <x v="5"/>
    <x v="0"/>
    <n v="0"/>
    <n v="0"/>
    <s v="sept."/>
    <n v="2017"/>
    <s v="oui"/>
    <x v="190"/>
    <x v="7"/>
    <x v="0"/>
    <n v="0"/>
    <s v=""/>
    <e v="#N/A"/>
    <x v="6"/>
  </r>
  <r>
    <x v="0"/>
    <x v="4"/>
    <s v="CANTINE"/>
    <s v="MIRANDA KIEFFER"/>
    <s v="Enzo"/>
    <d v="2014-07-04T00:00:00"/>
    <x v="0"/>
    <x v="0"/>
    <n v="0"/>
    <n v="0"/>
    <s v="sept."/>
    <n v="2017"/>
    <s v="oui"/>
    <x v="191"/>
    <x v="7"/>
    <x v="0"/>
    <n v="0"/>
    <s v=""/>
    <e v="#N/A"/>
    <x v="6"/>
  </r>
  <r>
    <x v="0"/>
    <x v="4"/>
    <s v="CANTINE"/>
    <s v="TEDETTI"/>
    <s v="Charly"/>
    <d v="2014-09-20T00:00:00"/>
    <x v="0"/>
    <x v="0"/>
    <n v="0"/>
    <n v="0"/>
    <s v="sept."/>
    <n v="2017"/>
    <s v="oui"/>
    <x v="192"/>
    <x v="7"/>
    <x v="0"/>
    <n v="0"/>
    <s v=""/>
    <e v="#N/A"/>
    <x v="6"/>
  </r>
  <r>
    <x v="0"/>
    <x v="4"/>
    <s v="CANTINE"/>
    <s v="BENED"/>
    <s v="Chloé"/>
    <d v="2014-08-14T00:00:00"/>
    <x v="5"/>
    <x v="0"/>
    <n v="0"/>
    <n v="0"/>
    <s v="sept."/>
    <n v="2017"/>
    <s v="oui"/>
    <x v="193"/>
    <x v="7"/>
    <x v="0"/>
    <n v="0"/>
    <s v=""/>
    <e v="#N/A"/>
    <x v="6"/>
  </r>
  <r>
    <x v="0"/>
    <x v="4"/>
    <s v="CANTINE"/>
    <s v="MARCOS"/>
    <s v="Lola"/>
    <d v="2013-12-06T00:00:00"/>
    <x v="7"/>
    <x v="0"/>
    <n v="0"/>
    <n v="0"/>
    <s v="sept."/>
    <n v="2017"/>
    <s v="oui"/>
    <x v="194"/>
    <x v="4"/>
    <x v="0"/>
    <n v="0"/>
    <s v=""/>
    <e v="#N/A"/>
    <x v="6"/>
  </r>
  <r>
    <x v="0"/>
    <x v="4"/>
    <s v="CANTINE"/>
    <s v="MELIANI"/>
    <s v="Rayan Ayoub"/>
    <d v="2008-03-21T00:00:00"/>
    <x v="6"/>
    <x v="0"/>
    <n v="0"/>
    <n v="0"/>
    <s v="sept."/>
    <n v="2017"/>
    <s v="non"/>
    <x v="195"/>
    <x v="5"/>
    <x v="2"/>
    <n v="0"/>
    <s v=""/>
    <e v="#N/A"/>
    <x v="6"/>
  </r>
  <r>
    <x v="0"/>
    <x v="4"/>
    <s v="CANTINE"/>
    <s v="MOUNDJI"/>
    <s v="Keziah"/>
    <d v="2009-02-17T00:00:00"/>
    <x v="4"/>
    <x v="0"/>
    <n v="0"/>
    <n v="0"/>
    <s v="sept."/>
    <n v="2017"/>
    <s v="non"/>
    <x v="72"/>
    <x v="3"/>
    <x v="1"/>
    <n v="0"/>
    <s v=""/>
    <e v="#N/A"/>
    <x v="6"/>
  </r>
  <r>
    <x v="0"/>
    <x v="4"/>
    <s v="CANTINE"/>
    <s v="HARDIVILLE"/>
    <s v="Pascal"/>
    <d v="2017-08-31T00:00:00"/>
    <x v="10"/>
    <x v="0"/>
    <n v="0"/>
    <n v="0"/>
    <s v="sept."/>
    <n v="2017"/>
    <s v="oui"/>
    <x v="196"/>
    <x v="8"/>
    <x v="0"/>
    <n v="0"/>
    <s v=""/>
    <e v="#N/A"/>
    <x v="6"/>
  </r>
  <r>
    <x v="1"/>
    <x v="4"/>
    <s v="CANTINE"/>
    <s v="ABBIATECI"/>
    <s v="Alexandre"/>
    <d v="2012-09-14T00:00:00"/>
    <x v="0"/>
    <x v="0"/>
    <n v="0"/>
    <n v="0"/>
    <s v="sept."/>
    <n v="2017"/>
    <s v="oui"/>
    <x v="0"/>
    <x v="0"/>
    <x v="0"/>
    <n v="0"/>
    <s v=""/>
    <e v="#N/A"/>
    <x v="6"/>
  </r>
  <r>
    <x v="1"/>
    <x v="4"/>
    <s v="CANTINE"/>
    <s v="ABBIATECI"/>
    <s v="Mathieu"/>
    <d v="2010-02-25T00:00:00"/>
    <x v="1"/>
    <x v="0"/>
    <n v="0"/>
    <n v="0"/>
    <s v="sept."/>
    <n v="2017"/>
    <s v="non"/>
    <x v="1"/>
    <x v="1"/>
    <x v="0"/>
    <n v="0"/>
    <s v=""/>
    <e v="#N/A"/>
    <x v="6"/>
  </r>
  <r>
    <x v="1"/>
    <x v="4"/>
    <s v="CANTINE"/>
    <s v="ALPERN"/>
    <s v="David"/>
    <d v="2013-01-29T00:00:00"/>
    <x v="5"/>
    <x v="1"/>
    <n v="0"/>
    <n v="0"/>
    <s v="sept."/>
    <n v="2017"/>
    <s v="oui"/>
    <x v="6"/>
    <x v="4"/>
    <x v="0"/>
    <n v="0"/>
    <s v=""/>
    <e v="#N/A"/>
    <x v="6"/>
  </r>
  <r>
    <x v="1"/>
    <x v="4"/>
    <s v="CANTINE"/>
    <s v="ANDRÉ"/>
    <s v="Clara"/>
    <d v="2009-01-10T00:00:00"/>
    <x v="4"/>
    <x v="1"/>
    <n v="0"/>
    <n v="0"/>
    <s v="sept."/>
    <n v="2017"/>
    <s v="non"/>
    <x v="84"/>
    <x v="3"/>
    <x v="0"/>
    <n v="0"/>
    <s v=""/>
    <e v="#N/A"/>
    <x v="6"/>
  </r>
  <r>
    <x v="1"/>
    <x v="4"/>
    <s v="CANTINE"/>
    <s v="BABIN"/>
    <s v="Timéo"/>
    <d v="2012-11-08T00:00:00"/>
    <x v="3"/>
    <x v="1"/>
    <n v="0"/>
    <n v="0"/>
    <s v="sept."/>
    <n v="2017"/>
    <s v="oui"/>
    <x v="7"/>
    <x v="0"/>
    <x v="0"/>
    <n v="0"/>
    <s v=""/>
    <e v="#N/A"/>
    <x v="6"/>
  </r>
  <r>
    <x v="1"/>
    <x v="4"/>
    <s v="CANTINE"/>
    <s v="BARNABE"/>
    <s v="Hugo"/>
    <d v="2007-08-06T00:00:00"/>
    <x v="2"/>
    <x v="0"/>
    <n v="0"/>
    <n v="0"/>
    <s v="sept."/>
    <n v="2017"/>
    <s v="non"/>
    <x v="85"/>
    <x v="2"/>
    <x v="0"/>
    <n v="0"/>
    <s v=""/>
    <e v="#N/A"/>
    <x v="6"/>
  </r>
  <r>
    <x v="1"/>
    <x v="4"/>
    <s v="CANTINE"/>
    <s v="BAUNOV"/>
    <s v="Artem"/>
    <d v="2011-09-02T00:00:00"/>
    <x v="9"/>
    <x v="0"/>
    <n v="0"/>
    <n v="0"/>
    <s v="sept."/>
    <n v="2017"/>
    <s v="oui"/>
    <x v="86"/>
    <x v="6"/>
    <x v="0"/>
    <n v="0"/>
    <s v=""/>
    <e v="#N/A"/>
    <x v="6"/>
  </r>
  <r>
    <x v="1"/>
    <x v="4"/>
    <s v="CANTINE"/>
    <s v="BELMOND CHOLLET"/>
    <s v="Yûna"/>
    <d v="2011-05-09T00:00:00"/>
    <x v="9"/>
    <x v="0"/>
    <n v="0"/>
    <n v="0"/>
    <s v="sept."/>
    <n v="2017"/>
    <s v="oui"/>
    <x v="87"/>
    <x v="6"/>
    <x v="0"/>
    <n v="0"/>
    <s v=""/>
    <e v="#N/A"/>
    <x v="6"/>
  </r>
  <r>
    <x v="1"/>
    <x v="4"/>
    <s v="CANTINE"/>
    <s v="BEN ROMDANE"/>
    <s v="Hilal"/>
    <d v="2008-07-17T00:00:00"/>
    <x v="6"/>
    <x v="0"/>
    <n v="0"/>
    <n v="0"/>
    <s v="sept."/>
    <n v="2017"/>
    <s v="non"/>
    <x v="8"/>
    <x v="5"/>
    <x v="2"/>
    <n v="0"/>
    <s v=""/>
    <e v="#N/A"/>
    <x v="6"/>
  </r>
  <r>
    <x v="1"/>
    <x v="4"/>
    <s v="CANTINE"/>
    <s v="BEN ROMDANE"/>
    <s v="Younès"/>
    <d v="2008-07-17T00:00:00"/>
    <x v="6"/>
    <x v="0"/>
    <n v="0"/>
    <n v="0"/>
    <s v="sept."/>
    <n v="2017"/>
    <s v="non"/>
    <x v="9"/>
    <x v="5"/>
    <x v="2"/>
    <n v="0"/>
    <s v=""/>
    <e v="#N/A"/>
    <x v="6"/>
  </r>
  <r>
    <x v="1"/>
    <x v="4"/>
    <s v="CANTINE"/>
    <s v="BENOIST FAYE"/>
    <s v="Emma"/>
    <d v="2013-07-03T00:00:00"/>
    <x v="7"/>
    <x v="0"/>
    <n v="0"/>
    <n v="0"/>
    <s v="sept."/>
    <n v="2017"/>
    <s v="oui"/>
    <x v="88"/>
    <x v="4"/>
    <x v="0"/>
    <n v="0"/>
    <s v=""/>
    <e v="#N/A"/>
    <x v="6"/>
  </r>
  <r>
    <x v="1"/>
    <x v="4"/>
    <s v="CANTINE"/>
    <s v="BLAIN"/>
    <s v="Eléonore"/>
    <d v="2007-07-08T00:00:00"/>
    <x v="2"/>
    <x v="0"/>
    <n v="0"/>
    <n v="0"/>
    <s v="sept."/>
    <n v="2017"/>
    <s v="non"/>
    <x v="89"/>
    <x v="2"/>
    <x v="0"/>
    <n v="0"/>
    <s v=""/>
    <e v="#N/A"/>
    <x v="6"/>
  </r>
  <r>
    <x v="1"/>
    <x v="4"/>
    <s v="CANTINE"/>
    <s v="BLAIN"/>
    <s v="Rebecca"/>
    <d v="2013-03-31T00:00:00"/>
    <x v="5"/>
    <x v="0"/>
    <n v="0"/>
    <n v="0"/>
    <s v="sept."/>
    <n v="2017"/>
    <s v="oui"/>
    <x v="90"/>
    <x v="4"/>
    <x v="0"/>
    <n v="0"/>
    <s v=""/>
    <e v="#N/A"/>
    <x v="6"/>
  </r>
  <r>
    <x v="1"/>
    <x v="4"/>
    <s v="CANTINE"/>
    <s v="BLANC"/>
    <s v="Anthony"/>
    <d v="2008-06-04T00:00:00"/>
    <x v="6"/>
    <x v="0"/>
    <n v="0"/>
    <n v="0"/>
    <s v="sept."/>
    <n v="2017"/>
    <s v="non"/>
    <x v="91"/>
    <x v="5"/>
    <x v="0"/>
    <n v="0"/>
    <s v=""/>
    <e v="#N/A"/>
    <x v="6"/>
  </r>
  <r>
    <x v="1"/>
    <x v="4"/>
    <s v="CANTINE"/>
    <s v="BOCHATON"/>
    <s v="Lina"/>
    <d v="2010-08-28T00:00:00"/>
    <x v="1"/>
    <x v="0"/>
    <n v="0"/>
    <n v="0"/>
    <s v="sept."/>
    <n v="2017"/>
    <s v="non"/>
    <x v="92"/>
    <x v="1"/>
    <x v="0"/>
    <n v="0"/>
    <s v=""/>
    <e v="#N/A"/>
    <x v="6"/>
  </r>
  <r>
    <x v="1"/>
    <x v="4"/>
    <s v="CANTINE"/>
    <s v="BOUILLEZ"/>
    <s v="Elise"/>
    <d v="2009-07-12T00:00:00"/>
    <x v="4"/>
    <x v="0"/>
    <n v="0"/>
    <n v="0"/>
    <s v="sept."/>
    <n v="2017"/>
    <s v="non"/>
    <x v="11"/>
    <x v="3"/>
    <x v="0"/>
    <n v="0"/>
    <s v=""/>
    <e v="#N/A"/>
    <x v="6"/>
  </r>
  <r>
    <x v="1"/>
    <x v="4"/>
    <s v="CANTINE"/>
    <s v="BRAHMI"/>
    <s v="Ilan"/>
    <d v="2013-11-29T00:00:00"/>
    <x v="7"/>
    <x v="0"/>
    <n v="0"/>
    <n v="0"/>
    <s v="sept."/>
    <n v="2017"/>
    <s v="oui"/>
    <x v="93"/>
    <x v="4"/>
    <x v="0"/>
    <n v="0"/>
    <s v=""/>
    <e v="#N/A"/>
    <x v="6"/>
  </r>
  <r>
    <x v="1"/>
    <x v="4"/>
    <s v="CANTINE"/>
    <s v="BREBION"/>
    <s v="Ted"/>
    <d v="2013-04-12T00:00:00"/>
    <x v="5"/>
    <x v="0"/>
    <n v="0"/>
    <n v="0"/>
    <s v="sept."/>
    <n v="2017"/>
    <s v="oui"/>
    <x v="94"/>
    <x v="4"/>
    <x v="0"/>
    <n v="0"/>
    <s v=""/>
    <e v="#N/A"/>
    <x v="6"/>
  </r>
  <r>
    <x v="1"/>
    <x v="4"/>
    <s v="CANTINE"/>
    <s v="BREBION"/>
    <s v="Tim"/>
    <d v="2013-04-12T00:00:00"/>
    <x v="7"/>
    <x v="0"/>
    <n v="0"/>
    <n v="0"/>
    <s v="sept."/>
    <n v="2017"/>
    <s v="oui"/>
    <x v="95"/>
    <x v="4"/>
    <x v="0"/>
    <n v="0"/>
    <s v=""/>
    <e v="#N/A"/>
    <x v="6"/>
  </r>
  <r>
    <x v="1"/>
    <x v="4"/>
    <s v="CANTINE"/>
    <s v="BUISSON"/>
    <s v="Sarah"/>
    <d v="2010-07-17T00:00:00"/>
    <x v="1"/>
    <x v="0"/>
    <n v="0"/>
    <n v="0"/>
    <s v="sept."/>
    <n v="2017"/>
    <s v="non"/>
    <x v="79"/>
    <x v="1"/>
    <x v="0"/>
    <n v="0"/>
    <s v=""/>
    <e v="#N/A"/>
    <x v="6"/>
  </r>
  <r>
    <x v="1"/>
    <x v="4"/>
    <s v="CANTINE"/>
    <s v="BURBAN"/>
    <s v="Alix"/>
    <d v="2008-12-08T00:00:00"/>
    <x v="6"/>
    <x v="0"/>
    <n v="0"/>
    <n v="0"/>
    <s v="sept."/>
    <n v="2017"/>
    <s v="non"/>
    <x v="96"/>
    <x v="5"/>
    <x v="0"/>
    <n v="0"/>
    <s v=""/>
    <e v="#N/A"/>
    <x v="6"/>
  </r>
  <r>
    <x v="1"/>
    <x v="4"/>
    <s v="CANTINE"/>
    <s v="BURBAN"/>
    <s v="Telma"/>
    <d v="2008-12-08T00:00:00"/>
    <x v="6"/>
    <x v="0"/>
    <n v="0"/>
    <n v="0"/>
    <s v="sept."/>
    <n v="2017"/>
    <s v="non"/>
    <x v="97"/>
    <x v="5"/>
    <x v="0"/>
    <n v="0"/>
    <s v=""/>
    <e v="#N/A"/>
    <x v="6"/>
  </r>
  <r>
    <x v="1"/>
    <x v="4"/>
    <s v="CANTINE"/>
    <s v="BURGAUD"/>
    <s v="Timéo"/>
    <d v="2008-11-28T00:00:00"/>
    <x v="6"/>
    <x v="0"/>
    <n v="0"/>
    <n v="0"/>
    <s v="sept."/>
    <n v="2017"/>
    <s v="non"/>
    <x v="12"/>
    <x v="5"/>
    <x v="0"/>
    <n v="0"/>
    <s v=""/>
    <e v="#N/A"/>
    <x v="6"/>
  </r>
  <r>
    <x v="1"/>
    <x v="4"/>
    <s v="CANTINE"/>
    <s v="BURNAT"/>
    <s v="Nico"/>
    <d v="2011-03-01T00:00:00"/>
    <x v="9"/>
    <x v="0"/>
    <n v="0"/>
    <n v="0"/>
    <s v="sept."/>
    <n v="2017"/>
    <s v="oui"/>
    <x v="98"/>
    <x v="6"/>
    <x v="0"/>
    <n v="0"/>
    <s v=""/>
    <e v="#N/A"/>
    <x v="6"/>
  </r>
  <r>
    <x v="1"/>
    <x v="4"/>
    <s v="CANTINE"/>
    <s v="BUYSSENS"/>
    <s v="Alice"/>
    <d v="2010-03-27T00:00:00"/>
    <x v="1"/>
    <x v="0"/>
    <n v="0"/>
    <n v="0"/>
    <s v="sept."/>
    <n v="2017"/>
    <s v="non"/>
    <x v="99"/>
    <x v="1"/>
    <x v="0"/>
    <n v="0"/>
    <s v=""/>
    <e v="#N/A"/>
    <x v="6"/>
  </r>
  <r>
    <x v="1"/>
    <x v="4"/>
    <s v="CANTINE"/>
    <s v="BUYSSENS"/>
    <s v="Lou"/>
    <d v="2008-10-01T00:00:00"/>
    <x v="6"/>
    <x v="0"/>
    <n v="0"/>
    <n v="0"/>
    <s v="sept."/>
    <n v="2017"/>
    <s v="non"/>
    <x v="100"/>
    <x v="5"/>
    <x v="0"/>
    <n v="0"/>
    <s v=""/>
    <e v="#N/A"/>
    <x v="6"/>
  </r>
  <r>
    <x v="1"/>
    <x v="4"/>
    <s v="CANTINE"/>
    <s v="CAISSO-RUIZ"/>
    <s v="Estéban"/>
    <d v="2007-05-20T00:00:00"/>
    <x v="2"/>
    <x v="1"/>
    <n v="0"/>
    <n v="0"/>
    <s v="sept."/>
    <n v="2017"/>
    <s v="non"/>
    <x v="101"/>
    <x v="2"/>
    <x v="0"/>
    <n v="0"/>
    <s v=""/>
    <e v="#N/A"/>
    <x v="6"/>
  </r>
  <r>
    <x v="1"/>
    <x v="4"/>
    <s v="CANTINE"/>
    <s v="CELLARD"/>
    <s v="Léonie"/>
    <d v="2013-07-05T00:00:00"/>
    <x v="7"/>
    <x v="0"/>
    <n v="0"/>
    <n v="0"/>
    <s v="sept."/>
    <n v="2017"/>
    <s v="oui"/>
    <x v="197"/>
    <x v="4"/>
    <x v="0"/>
    <n v="0"/>
    <s v=""/>
    <e v="#N/A"/>
    <x v="6"/>
  </r>
  <r>
    <x v="1"/>
    <x v="4"/>
    <s v="CANTINE"/>
    <s v="CELLARD"/>
    <s v="Louise"/>
    <d v="2010-12-25T00:00:00"/>
    <x v="8"/>
    <x v="0"/>
    <n v="0"/>
    <n v="0"/>
    <s v="sept."/>
    <n v="2017"/>
    <s v="non"/>
    <x v="198"/>
    <x v="1"/>
    <x v="0"/>
    <n v="0"/>
    <s v=""/>
    <e v="#N/A"/>
    <x v="6"/>
  </r>
  <r>
    <x v="1"/>
    <x v="4"/>
    <s v="CANTINE"/>
    <s v="CETTOUR MEUNIER"/>
    <s v="Emma"/>
    <d v="2010-10-19T00:00:00"/>
    <x v="1"/>
    <x v="0"/>
    <n v="0"/>
    <n v="0"/>
    <s v="sept."/>
    <n v="2017"/>
    <s v="non"/>
    <x v="13"/>
    <x v="1"/>
    <x v="0"/>
    <n v="0"/>
    <s v=""/>
    <e v="#N/A"/>
    <x v="6"/>
  </r>
  <r>
    <x v="1"/>
    <x v="4"/>
    <s v="CANTINE"/>
    <s v="CETTOUR MEUNIER"/>
    <s v="Margot"/>
    <d v="2013-01-16T00:00:00"/>
    <x v="7"/>
    <x v="0"/>
    <n v="0"/>
    <n v="0"/>
    <s v="sept."/>
    <n v="2017"/>
    <s v="oui"/>
    <x v="14"/>
    <x v="4"/>
    <x v="0"/>
    <n v="0"/>
    <s v=""/>
    <e v="#N/A"/>
    <x v="6"/>
  </r>
  <r>
    <x v="1"/>
    <x v="4"/>
    <s v="CANTINE"/>
    <s v="CHACHKINE"/>
    <s v="Elie"/>
    <d v="2011-02-07T00:00:00"/>
    <x v="8"/>
    <x v="0"/>
    <n v="0"/>
    <n v="0"/>
    <s v="sept."/>
    <n v="2017"/>
    <s v="oui"/>
    <x v="102"/>
    <x v="6"/>
    <x v="0"/>
    <n v="0"/>
    <s v=""/>
    <e v="#N/A"/>
    <x v="6"/>
  </r>
  <r>
    <x v="1"/>
    <x v="4"/>
    <s v="CANTINE"/>
    <s v="CHATELAIN"/>
    <s v="Enora"/>
    <d v="2012-03-26T00:00:00"/>
    <x v="3"/>
    <x v="0"/>
    <n v="0"/>
    <n v="0"/>
    <s v="sept."/>
    <n v="2017"/>
    <s v="oui"/>
    <x v="199"/>
    <x v="0"/>
    <x v="0"/>
    <n v="0"/>
    <s v=""/>
    <e v="#N/A"/>
    <x v="6"/>
  </r>
  <r>
    <x v="1"/>
    <x v="4"/>
    <s v="CANTINE"/>
    <s v="CHERUBINI"/>
    <s v="Baptiste"/>
    <d v="2013-04-03T00:00:00"/>
    <x v="5"/>
    <x v="0"/>
    <n v="0"/>
    <n v="0"/>
    <s v="sept."/>
    <n v="2017"/>
    <s v="oui"/>
    <x v="200"/>
    <x v="4"/>
    <x v="0"/>
    <n v="0"/>
    <s v=""/>
    <e v="#N/A"/>
    <x v="6"/>
  </r>
  <r>
    <x v="1"/>
    <x v="4"/>
    <s v="CANTINE"/>
    <s v="CHERUBINI"/>
    <s v="Lise"/>
    <d v="2011-08-16T00:00:00"/>
    <x v="9"/>
    <x v="0"/>
    <n v="0"/>
    <n v="0"/>
    <s v="sept."/>
    <n v="2017"/>
    <s v="oui"/>
    <x v="201"/>
    <x v="6"/>
    <x v="0"/>
    <n v="0"/>
    <s v=""/>
    <e v="#N/A"/>
    <x v="6"/>
  </r>
  <r>
    <x v="1"/>
    <x v="4"/>
    <s v="CANTINE"/>
    <s v="CHERUBINI"/>
    <s v="Natan"/>
    <d v="2009-03-18T00:00:00"/>
    <x v="1"/>
    <x v="0"/>
    <n v="0"/>
    <n v="0"/>
    <s v="sept."/>
    <n v="2017"/>
    <s v="non"/>
    <x v="202"/>
    <x v="3"/>
    <x v="0"/>
    <n v="0"/>
    <s v=""/>
    <e v="#N/A"/>
    <x v="6"/>
  </r>
  <r>
    <x v="1"/>
    <x v="4"/>
    <s v="CANTINE"/>
    <s v="CHRAMDHI"/>
    <s v="Owen"/>
    <d v="2012-09-10T00:00:00"/>
    <x v="3"/>
    <x v="0"/>
    <n v="0"/>
    <n v="0"/>
    <s v="sept."/>
    <n v="2017"/>
    <s v="oui"/>
    <x v="80"/>
    <x v="0"/>
    <x v="0"/>
    <n v="0"/>
    <s v=""/>
    <e v="#N/A"/>
    <x v="6"/>
  </r>
  <r>
    <x v="1"/>
    <x v="4"/>
    <s v="CANTINE"/>
    <s v="CONIGLIARO"/>
    <s v="Natéo"/>
    <d v="2010-01-01T00:00:00"/>
    <x v="1"/>
    <x v="0"/>
    <n v="0"/>
    <n v="0"/>
    <s v="sept."/>
    <n v="2017"/>
    <s v="non"/>
    <x v="105"/>
    <x v="1"/>
    <x v="0"/>
    <n v="0"/>
    <s v=""/>
    <e v="#N/A"/>
    <x v="6"/>
  </r>
  <r>
    <x v="1"/>
    <x v="4"/>
    <s v="CANTINE"/>
    <s v="COSTINHA"/>
    <s v="Matéo"/>
    <d v="2013-04-19T00:00:00"/>
    <x v="7"/>
    <x v="0"/>
    <n v="0"/>
    <n v="0"/>
    <s v="sept."/>
    <n v="2017"/>
    <s v="oui"/>
    <x v="106"/>
    <x v="4"/>
    <x v="0"/>
    <n v="0"/>
    <s v=""/>
    <e v="#N/A"/>
    <x v="6"/>
  </r>
  <r>
    <x v="1"/>
    <x v="4"/>
    <s v="CANTINE"/>
    <s v="COUPRIE VILLADANGOS"/>
    <s v="Malena"/>
    <d v="2007-01-25T00:00:00"/>
    <x v="2"/>
    <x v="0"/>
    <n v="0"/>
    <n v="0"/>
    <s v="sept."/>
    <n v="2017"/>
    <s v="non"/>
    <x v="107"/>
    <x v="2"/>
    <x v="0"/>
    <n v="0"/>
    <s v=""/>
    <e v="#N/A"/>
    <x v="6"/>
  </r>
  <r>
    <x v="1"/>
    <x v="4"/>
    <s v="CANTINE"/>
    <s v="CRETON"/>
    <s v="Célya"/>
    <d v="2012-03-27T00:00:00"/>
    <x v="0"/>
    <x v="0"/>
    <n v="0"/>
    <n v="0"/>
    <s v="sept."/>
    <n v="2017"/>
    <s v="oui"/>
    <x v="108"/>
    <x v="0"/>
    <x v="0"/>
    <n v="0"/>
    <s v=""/>
    <e v="#N/A"/>
    <x v="6"/>
  </r>
  <r>
    <x v="1"/>
    <x v="4"/>
    <s v="CANTINE"/>
    <s v="DALBERGUE"/>
    <s v="Peter"/>
    <d v="2012-03-05T00:00:00"/>
    <x v="0"/>
    <x v="0"/>
    <n v="0"/>
    <n v="0"/>
    <s v="sept."/>
    <n v="2017"/>
    <s v="oui"/>
    <x v="16"/>
    <x v="0"/>
    <x v="0"/>
    <n v="0"/>
    <s v=""/>
    <e v="#N/A"/>
    <x v="6"/>
  </r>
  <r>
    <x v="1"/>
    <x v="4"/>
    <s v="CANTINE"/>
    <s v="DEBERT"/>
    <s v="Léo"/>
    <d v="2007-09-21T00:00:00"/>
    <x v="2"/>
    <x v="1"/>
    <n v="0"/>
    <n v="0"/>
    <s v="sept."/>
    <n v="2017"/>
    <s v="non"/>
    <x v="109"/>
    <x v="2"/>
    <x v="0"/>
    <n v="0"/>
    <s v=""/>
    <e v="#N/A"/>
    <x v="6"/>
  </r>
  <r>
    <x v="1"/>
    <x v="4"/>
    <s v="CANTINE"/>
    <s v="DEBERT"/>
    <s v="Terry"/>
    <d v="2010-02-06T00:00:00"/>
    <x v="8"/>
    <x v="1"/>
    <n v="0"/>
    <n v="0"/>
    <s v="sept."/>
    <n v="2017"/>
    <s v="non"/>
    <x v="203"/>
    <x v="1"/>
    <x v="0"/>
    <n v="0"/>
    <s v=""/>
    <e v="#N/A"/>
    <x v="6"/>
  </r>
  <r>
    <x v="1"/>
    <x v="4"/>
    <s v="CANTINE"/>
    <s v="DELLENBACH"/>
    <s v="Milla"/>
    <d v="2007-10-31T00:00:00"/>
    <x v="2"/>
    <x v="0"/>
    <n v="0"/>
    <n v="0"/>
    <s v="sept."/>
    <n v="2017"/>
    <s v="non"/>
    <x v="17"/>
    <x v="2"/>
    <x v="0"/>
    <n v="0"/>
    <s v=""/>
    <e v="#N/A"/>
    <x v="6"/>
  </r>
  <r>
    <x v="1"/>
    <x v="4"/>
    <s v="CANTINE"/>
    <s v="DELPLANQUE"/>
    <s v="Jules"/>
    <d v="2012-10-17T00:00:00"/>
    <x v="0"/>
    <x v="0"/>
    <n v="0"/>
    <n v="0"/>
    <s v="sept."/>
    <n v="2017"/>
    <s v="oui"/>
    <x v="81"/>
    <x v="0"/>
    <x v="0"/>
    <n v="0"/>
    <s v=""/>
    <e v="#N/A"/>
    <x v="6"/>
  </r>
  <r>
    <x v="1"/>
    <x v="4"/>
    <s v="CANTINE"/>
    <s v="DEPIERRE"/>
    <s v="Louise"/>
    <d v="2013-12-20T00:00:00"/>
    <x v="7"/>
    <x v="1"/>
    <n v="0"/>
    <n v="0"/>
    <s v="sept."/>
    <n v="2017"/>
    <s v="oui"/>
    <x v="110"/>
    <x v="4"/>
    <x v="0"/>
    <n v="0"/>
    <s v=""/>
    <e v="#N/A"/>
    <x v="6"/>
  </r>
  <r>
    <x v="1"/>
    <x v="4"/>
    <s v="CANTINE"/>
    <s v="DESCLAUX"/>
    <s v="Charly"/>
    <d v="2012-01-09T00:00:00"/>
    <x v="3"/>
    <x v="0"/>
    <n v="0"/>
    <n v="0"/>
    <s v="sept."/>
    <n v="2017"/>
    <s v="oui"/>
    <x v="77"/>
    <x v="0"/>
    <x v="0"/>
    <n v="0"/>
    <s v=""/>
    <e v="#N/A"/>
    <x v="6"/>
  </r>
  <r>
    <x v="1"/>
    <x v="4"/>
    <s v="CANTINE"/>
    <s v="DESIR"/>
    <s v="Honoré"/>
    <d v="2010-07-13T00:00:00"/>
    <x v="1"/>
    <x v="0"/>
    <n v="0"/>
    <n v="0"/>
    <s v="sept."/>
    <n v="2017"/>
    <s v="non"/>
    <x v="18"/>
    <x v="1"/>
    <x v="0"/>
    <n v="0"/>
    <s v=""/>
    <e v="#N/A"/>
    <x v="6"/>
  </r>
  <r>
    <x v="1"/>
    <x v="4"/>
    <s v="CANTINE"/>
    <s v="DESIR"/>
    <s v="Odette"/>
    <d v="2007-01-12T00:00:00"/>
    <x v="2"/>
    <x v="0"/>
    <n v="0"/>
    <n v="0"/>
    <s v="sept."/>
    <n v="2017"/>
    <s v="non"/>
    <x v="19"/>
    <x v="2"/>
    <x v="0"/>
    <n v="0"/>
    <s v=""/>
    <e v="#N/A"/>
    <x v="6"/>
  </r>
  <r>
    <x v="1"/>
    <x v="4"/>
    <s v="CANTINE"/>
    <s v="DETRAZ"/>
    <s v="Matéa"/>
    <d v="2013-03-27T00:00:00"/>
    <x v="7"/>
    <x v="0"/>
    <n v="0"/>
    <n v="0"/>
    <s v="sept."/>
    <n v="2017"/>
    <s v="oui"/>
    <x v="111"/>
    <x v="4"/>
    <x v="0"/>
    <n v="0"/>
    <s v=""/>
    <e v="#N/A"/>
    <x v="6"/>
  </r>
  <r>
    <x v="1"/>
    <x v="4"/>
    <s v="CANTINE"/>
    <s v="DEVIGNY"/>
    <s v="Lyséa"/>
    <d v="2008-03-15T00:00:00"/>
    <x v="6"/>
    <x v="0"/>
    <n v="0"/>
    <n v="0"/>
    <s v="sept."/>
    <n v="2017"/>
    <s v="non"/>
    <x v="20"/>
    <x v="5"/>
    <x v="0"/>
    <n v="0"/>
    <s v=""/>
    <e v="#N/A"/>
    <x v="6"/>
  </r>
  <r>
    <x v="1"/>
    <x v="4"/>
    <s v="CANTINE"/>
    <s v="DEVIGNY"/>
    <s v="Ryan"/>
    <d v="2009-09-22T00:00:00"/>
    <x v="4"/>
    <x v="0"/>
    <n v="0"/>
    <n v="0"/>
    <s v="sept."/>
    <n v="2017"/>
    <s v="non"/>
    <x v="74"/>
    <x v="3"/>
    <x v="0"/>
    <n v="0"/>
    <s v=""/>
    <e v="#N/A"/>
    <x v="6"/>
  </r>
  <r>
    <x v="1"/>
    <x v="4"/>
    <s v="CANTINE"/>
    <s v="DOZOUL"/>
    <s v="Nolan"/>
    <d v="2011-11-04T00:00:00"/>
    <x v="9"/>
    <x v="0"/>
    <n v="0"/>
    <n v="0"/>
    <s v="sept."/>
    <n v="2017"/>
    <s v="oui"/>
    <x v="112"/>
    <x v="6"/>
    <x v="0"/>
    <n v="0"/>
    <s v=""/>
    <e v="#N/A"/>
    <x v="6"/>
  </r>
  <r>
    <x v="1"/>
    <x v="4"/>
    <s v="CANTINE"/>
    <s v="DUBOIS LOUKIL"/>
    <s v="Liam"/>
    <d v="2011-06-08T00:00:00"/>
    <x v="9"/>
    <x v="0"/>
    <n v="0"/>
    <n v="0"/>
    <s v="sept."/>
    <n v="2017"/>
    <s v="oui"/>
    <x v="23"/>
    <x v="6"/>
    <x v="0"/>
    <n v="0"/>
    <s v=""/>
    <e v="#N/A"/>
    <x v="6"/>
  </r>
  <r>
    <x v="1"/>
    <x v="4"/>
    <s v="CANTINE"/>
    <s v="DUVAL"/>
    <s v="Matys"/>
    <d v="2012-01-24T00:00:00"/>
    <x v="0"/>
    <x v="0"/>
    <n v="0"/>
    <n v="0"/>
    <s v="sept."/>
    <n v="2017"/>
    <s v="oui"/>
    <x v="25"/>
    <x v="0"/>
    <x v="0"/>
    <n v="0"/>
    <s v=""/>
    <e v="#N/A"/>
    <x v="6"/>
  </r>
  <r>
    <x v="1"/>
    <x v="4"/>
    <s v="CANTINE"/>
    <s v="DUVAL MICHOUD"/>
    <s v="Jade"/>
    <d v="2012-08-05T00:00:00"/>
    <x v="0"/>
    <x v="1"/>
    <n v="0"/>
    <n v="0"/>
    <s v="sept."/>
    <n v="2017"/>
    <s v="oui"/>
    <x v="26"/>
    <x v="0"/>
    <x v="0"/>
    <n v="0"/>
    <s v=""/>
    <e v="#N/A"/>
    <x v="6"/>
  </r>
  <r>
    <x v="1"/>
    <x v="4"/>
    <s v="CANTINE"/>
    <s v="EDMOND"/>
    <s v="Lilou"/>
    <d v="2011-11-24T00:00:00"/>
    <x v="8"/>
    <x v="0"/>
    <n v="0"/>
    <n v="0"/>
    <s v="sept."/>
    <n v="2017"/>
    <s v="oui"/>
    <x v="113"/>
    <x v="6"/>
    <x v="0"/>
    <n v="0"/>
    <s v=""/>
    <e v="#N/A"/>
    <x v="6"/>
  </r>
  <r>
    <x v="1"/>
    <x v="4"/>
    <s v="CANTINE"/>
    <s v="EDMOND"/>
    <s v="Quentin"/>
    <d v="2007-01-10T00:00:00"/>
    <x v="2"/>
    <x v="0"/>
    <n v="0"/>
    <n v="0"/>
    <s v="sept."/>
    <n v="2017"/>
    <s v="non"/>
    <x v="114"/>
    <x v="2"/>
    <x v="0"/>
    <n v="0"/>
    <s v=""/>
    <e v="#N/A"/>
    <x v="6"/>
  </r>
  <r>
    <x v="1"/>
    <x v="4"/>
    <s v="CANTINE"/>
    <s v="EL MRADMI"/>
    <s v="Marwane"/>
    <d v="2010-09-18T00:00:00"/>
    <x v="8"/>
    <x v="0"/>
    <n v="0"/>
    <n v="0"/>
    <s v="sept."/>
    <n v="2017"/>
    <s v="non"/>
    <x v="27"/>
    <x v="1"/>
    <x v="1"/>
    <n v="0"/>
    <s v=""/>
    <e v="#N/A"/>
    <x v="6"/>
  </r>
  <r>
    <x v="1"/>
    <x v="4"/>
    <s v="CANTINE"/>
    <s v="ELLENRIEDER"/>
    <s v="Célian"/>
    <d v="2012-03-04T00:00:00"/>
    <x v="0"/>
    <x v="0"/>
    <n v="0"/>
    <n v="0"/>
    <s v="sept."/>
    <n v="2017"/>
    <s v="oui"/>
    <x v="75"/>
    <x v="0"/>
    <x v="0"/>
    <n v="0"/>
    <s v=""/>
    <e v="#N/A"/>
    <x v="6"/>
  </r>
  <r>
    <x v="1"/>
    <x v="4"/>
    <s v="CANTINE"/>
    <s v="FAVRE"/>
    <s v="Emma"/>
    <d v="2011-11-17T00:00:00"/>
    <x v="8"/>
    <x v="0"/>
    <n v="0"/>
    <n v="0"/>
    <s v="sept."/>
    <n v="2017"/>
    <s v="oui"/>
    <x v="204"/>
    <x v="6"/>
    <x v="0"/>
    <n v="0"/>
    <s v=""/>
    <e v="#N/A"/>
    <x v="6"/>
  </r>
  <r>
    <x v="1"/>
    <x v="4"/>
    <s v="CANTINE"/>
    <s v="FERACO"/>
    <s v="Elie"/>
    <d v="2009-06-27T00:00:00"/>
    <x v="4"/>
    <x v="0"/>
    <n v="0"/>
    <n v="0"/>
    <s v="sept."/>
    <n v="2017"/>
    <s v="non"/>
    <x v="115"/>
    <x v="3"/>
    <x v="0"/>
    <n v="0"/>
    <s v=""/>
    <e v="#N/A"/>
    <x v="6"/>
  </r>
  <r>
    <x v="1"/>
    <x v="4"/>
    <s v="CANTINE"/>
    <s v="FERACO"/>
    <s v="Sasha"/>
    <d v="2008-02-12T00:00:00"/>
    <x v="6"/>
    <x v="0"/>
    <n v="0"/>
    <n v="0"/>
    <s v="sept."/>
    <n v="2017"/>
    <s v="non"/>
    <x v="116"/>
    <x v="5"/>
    <x v="0"/>
    <n v="0"/>
    <s v=""/>
    <e v="#N/A"/>
    <x v="6"/>
  </r>
  <r>
    <x v="1"/>
    <x v="4"/>
    <s v="CANTINE"/>
    <s v="FRANCESCHINI-SAINTON"/>
    <s v="Paul"/>
    <d v="2010-01-18T00:00:00"/>
    <x v="1"/>
    <x v="1"/>
    <n v="0"/>
    <n v="0"/>
    <s v="sept."/>
    <n v="2017"/>
    <s v="non"/>
    <x v="117"/>
    <x v="1"/>
    <x v="0"/>
    <n v="0"/>
    <s v=""/>
    <e v="#N/A"/>
    <x v="6"/>
  </r>
  <r>
    <x v="1"/>
    <x v="4"/>
    <s v="CANTINE"/>
    <s v="GAUTIER"/>
    <s v="Alessia"/>
    <d v="2011-08-15T00:00:00"/>
    <x v="9"/>
    <x v="0"/>
    <n v="0"/>
    <n v="0"/>
    <s v="sept."/>
    <n v="2017"/>
    <s v="oui"/>
    <x v="119"/>
    <x v="6"/>
    <x v="0"/>
    <n v="0"/>
    <s v=""/>
    <e v="#N/A"/>
    <x v="6"/>
  </r>
  <r>
    <x v="1"/>
    <x v="4"/>
    <s v="CANTINE"/>
    <s v="GENOIS"/>
    <s v="Pauline"/>
    <d v="2007-08-13T00:00:00"/>
    <x v="2"/>
    <x v="0"/>
    <n v="0"/>
    <n v="0"/>
    <s v="sept."/>
    <n v="2017"/>
    <s v="non"/>
    <x v="120"/>
    <x v="2"/>
    <x v="0"/>
    <n v="0"/>
    <s v=""/>
    <e v="#N/A"/>
    <x v="6"/>
  </r>
  <r>
    <x v="1"/>
    <x v="4"/>
    <s v="CANTINE"/>
    <s v="GERUSZ"/>
    <s v="Tristan"/>
    <d v="2008-11-03T00:00:00"/>
    <x v="6"/>
    <x v="0"/>
    <n v="0"/>
    <n v="0"/>
    <s v="sept."/>
    <n v="2017"/>
    <s v="non"/>
    <x v="121"/>
    <x v="5"/>
    <x v="0"/>
    <n v="0"/>
    <s v=""/>
    <e v="#N/A"/>
    <x v="6"/>
  </r>
  <r>
    <x v="1"/>
    <x v="4"/>
    <s v="CANTINE"/>
    <s v="GILLET"/>
    <s v="Naëly"/>
    <d v="2013-02-24T00:00:00"/>
    <x v="5"/>
    <x v="0"/>
    <n v="0"/>
    <n v="0"/>
    <s v="sept."/>
    <n v="2017"/>
    <s v="oui"/>
    <x v="122"/>
    <x v="4"/>
    <x v="0"/>
    <n v="0"/>
    <s v=""/>
    <e v="#N/A"/>
    <x v="6"/>
  </r>
  <r>
    <x v="1"/>
    <x v="4"/>
    <s v="CANTINE"/>
    <s v="GRANDJEAN"/>
    <s v="Alice"/>
    <d v="2013-03-15T00:00:00"/>
    <x v="5"/>
    <x v="0"/>
    <n v="0"/>
    <n v="0"/>
    <s v="sept."/>
    <n v="2017"/>
    <s v="oui"/>
    <x v="123"/>
    <x v="4"/>
    <x v="0"/>
    <n v="0"/>
    <s v=""/>
    <e v="#N/A"/>
    <x v="6"/>
  </r>
  <r>
    <x v="1"/>
    <x v="4"/>
    <s v="CANTINE"/>
    <s v="GRANDJEAN"/>
    <s v="Lucie"/>
    <d v="2011-01-02T00:00:00"/>
    <x v="9"/>
    <x v="0"/>
    <n v="0"/>
    <n v="0"/>
    <s v="sept."/>
    <n v="2017"/>
    <s v="oui"/>
    <x v="124"/>
    <x v="6"/>
    <x v="0"/>
    <n v="0"/>
    <s v=""/>
    <e v="#N/A"/>
    <x v="6"/>
  </r>
  <r>
    <x v="1"/>
    <x v="4"/>
    <s v="CANTINE"/>
    <s v="GRANJUX"/>
    <s v="Kenza"/>
    <d v="2010-12-09T00:00:00"/>
    <x v="1"/>
    <x v="0"/>
    <n v="0"/>
    <n v="0"/>
    <s v="sept."/>
    <n v="2017"/>
    <s v="non"/>
    <x v="125"/>
    <x v="1"/>
    <x v="0"/>
    <n v="0"/>
    <s v=""/>
    <e v="#N/A"/>
    <x v="6"/>
  </r>
  <r>
    <x v="1"/>
    <x v="4"/>
    <s v="CANTINE"/>
    <s v="GRANJUX"/>
    <s v="Timeo"/>
    <d v="2012-07-07T00:00:00"/>
    <x v="3"/>
    <x v="0"/>
    <n v="0"/>
    <n v="0"/>
    <s v="sept."/>
    <n v="2017"/>
    <s v="oui"/>
    <x v="126"/>
    <x v="0"/>
    <x v="0"/>
    <n v="0"/>
    <s v=""/>
    <e v="#N/A"/>
    <x v="6"/>
  </r>
  <r>
    <x v="1"/>
    <x v="4"/>
    <s v="CANTINE"/>
    <s v="GUEIT RANALDI"/>
    <s v="Valentine"/>
    <d v="2013-10-23T00:00:00"/>
    <x v="5"/>
    <x v="0"/>
    <n v="0"/>
    <n v="0"/>
    <s v="sept."/>
    <n v="2017"/>
    <s v="oui"/>
    <x v="82"/>
    <x v="4"/>
    <x v="0"/>
    <n v="0"/>
    <s v=""/>
    <e v="#N/A"/>
    <x v="6"/>
  </r>
  <r>
    <x v="1"/>
    <x v="4"/>
    <s v="CANTINE"/>
    <s v="HAMIMID"/>
    <s v="Soan"/>
    <d v="2009-10-22T00:00:00"/>
    <x v="4"/>
    <x v="0"/>
    <n v="0"/>
    <n v="0"/>
    <s v="sept."/>
    <n v="2017"/>
    <s v="non"/>
    <x v="127"/>
    <x v="3"/>
    <x v="1"/>
    <n v="0"/>
    <s v=""/>
    <e v="#N/A"/>
    <x v="6"/>
  </r>
  <r>
    <x v="1"/>
    <x v="4"/>
    <s v="CANTINE"/>
    <s v="HERMET"/>
    <s v="Baptiste"/>
    <d v="2010-12-25T00:00:00"/>
    <x v="1"/>
    <x v="0"/>
    <n v="0"/>
    <n v="0"/>
    <s v="sept."/>
    <n v="2017"/>
    <s v="non"/>
    <x v="128"/>
    <x v="1"/>
    <x v="0"/>
    <n v="0"/>
    <s v=""/>
    <e v="#N/A"/>
    <x v="6"/>
  </r>
  <r>
    <x v="1"/>
    <x v="4"/>
    <s v="CANTINE"/>
    <s v="HERMET"/>
    <s v="Laurianne"/>
    <d v="2013-08-07T00:00:00"/>
    <x v="5"/>
    <x v="0"/>
    <n v="0"/>
    <n v="0"/>
    <s v="sept."/>
    <n v="2017"/>
    <s v="oui"/>
    <x v="129"/>
    <x v="4"/>
    <x v="0"/>
    <n v="0"/>
    <s v=""/>
    <e v="#N/A"/>
    <x v="6"/>
  </r>
  <r>
    <x v="1"/>
    <x v="4"/>
    <s v="CANTINE"/>
    <s v="IKOUBEL"/>
    <s v="Jeanne"/>
    <d v="2013-04-07T00:00:00"/>
    <x v="5"/>
    <x v="0"/>
    <n v="0"/>
    <n v="0"/>
    <s v="sept."/>
    <n v="2017"/>
    <s v="oui"/>
    <x v="78"/>
    <x v="4"/>
    <x v="0"/>
    <n v="0"/>
    <s v=""/>
    <e v="#N/A"/>
    <x v="6"/>
  </r>
  <r>
    <x v="1"/>
    <x v="4"/>
    <s v="CANTINE"/>
    <s v="JACQUIN"/>
    <s v="Zoé"/>
    <d v="2012-09-09T00:00:00"/>
    <x v="0"/>
    <x v="0"/>
    <n v="0"/>
    <n v="0"/>
    <s v="sept."/>
    <n v="2017"/>
    <s v="oui"/>
    <x v="205"/>
    <x v="0"/>
    <x v="0"/>
    <n v="0"/>
    <s v=""/>
    <e v="#N/A"/>
    <x v="6"/>
  </r>
  <r>
    <x v="1"/>
    <x v="4"/>
    <s v="CANTINE"/>
    <s v="JAILLET"/>
    <s v="Manon"/>
    <d v="2011-05-18T00:00:00"/>
    <x v="8"/>
    <x v="0"/>
    <n v="0"/>
    <n v="0"/>
    <s v="sept."/>
    <n v="2017"/>
    <s v="oui"/>
    <x v="206"/>
    <x v="6"/>
    <x v="0"/>
    <n v="0"/>
    <s v=""/>
    <e v="#N/A"/>
    <x v="6"/>
  </r>
  <r>
    <x v="1"/>
    <x v="4"/>
    <s v="CANTINE"/>
    <s v="JELASSI"/>
    <s v="Sasha"/>
    <d v="2011-12-03T00:00:00"/>
    <x v="9"/>
    <x v="0"/>
    <n v="0"/>
    <n v="0"/>
    <s v="sept."/>
    <n v="2017"/>
    <s v="oui"/>
    <x v="130"/>
    <x v="6"/>
    <x v="0"/>
    <n v="0"/>
    <s v=""/>
    <e v="#N/A"/>
    <x v="6"/>
  </r>
  <r>
    <x v="1"/>
    <x v="4"/>
    <s v="CANTINE"/>
    <s v="KOSUMI"/>
    <s v="Audrina"/>
    <d v="2011-06-13T00:00:00"/>
    <x v="9"/>
    <x v="1"/>
    <n v="0"/>
    <n v="0"/>
    <s v="sept."/>
    <n v="2017"/>
    <s v="oui"/>
    <x v="33"/>
    <x v="6"/>
    <x v="0"/>
    <n v="0"/>
    <s v=""/>
    <e v="#N/A"/>
    <x v="6"/>
  </r>
  <r>
    <x v="1"/>
    <x v="4"/>
    <s v="CANTINE"/>
    <s v="LACROIX"/>
    <s v="Dylan"/>
    <d v="2010-05-10T00:00:00"/>
    <x v="8"/>
    <x v="0"/>
    <n v="0"/>
    <n v="0"/>
    <s v="sept."/>
    <n v="2017"/>
    <s v="non"/>
    <x v="131"/>
    <x v="1"/>
    <x v="0"/>
    <n v="0"/>
    <s v=""/>
    <e v="#N/A"/>
    <x v="6"/>
  </r>
  <r>
    <x v="1"/>
    <x v="4"/>
    <s v="CANTINE"/>
    <s v="LAMERE"/>
    <s v="Thomas"/>
    <d v="2013-12-22T00:00:00"/>
    <x v="7"/>
    <x v="0"/>
    <n v="0"/>
    <n v="0"/>
    <s v="sept."/>
    <n v="2017"/>
    <s v="oui"/>
    <x v="207"/>
    <x v="4"/>
    <x v="0"/>
    <n v="0"/>
    <s v=""/>
    <e v="#N/A"/>
    <x v="6"/>
  </r>
  <r>
    <x v="1"/>
    <x v="4"/>
    <s v="CANTINE"/>
    <s v="LE BOURGEOIS"/>
    <s v="Oyan"/>
    <d v="2011-01-24T00:00:00"/>
    <x v="9"/>
    <x v="0"/>
    <n v="0"/>
    <n v="0"/>
    <s v="sept."/>
    <n v="2017"/>
    <s v="oui"/>
    <x v="132"/>
    <x v="6"/>
    <x v="0"/>
    <n v="0"/>
    <s v=""/>
    <e v="#N/A"/>
    <x v="6"/>
  </r>
  <r>
    <x v="1"/>
    <x v="4"/>
    <s v="CANTINE"/>
    <s v="LE REVEREND"/>
    <s v="Grégoire"/>
    <d v="2009-08-20T00:00:00"/>
    <x v="1"/>
    <x v="0"/>
    <n v="0"/>
    <n v="0"/>
    <s v="sept."/>
    <n v="2017"/>
    <s v="non"/>
    <x v="133"/>
    <x v="3"/>
    <x v="0"/>
    <n v="0"/>
    <s v=""/>
    <e v="#N/A"/>
    <x v="6"/>
  </r>
  <r>
    <x v="1"/>
    <x v="4"/>
    <s v="CANTINE"/>
    <s v="LE REVEREND"/>
    <s v="Hector"/>
    <d v="2011-09-14T00:00:00"/>
    <x v="9"/>
    <x v="0"/>
    <n v="0"/>
    <n v="0"/>
    <s v="sept."/>
    <n v="2017"/>
    <s v="oui"/>
    <x v="134"/>
    <x v="6"/>
    <x v="0"/>
    <n v="0"/>
    <s v=""/>
    <e v="#N/A"/>
    <x v="6"/>
  </r>
  <r>
    <x v="1"/>
    <x v="4"/>
    <s v="CANTINE"/>
    <s v="LEFRANCOIS"/>
    <s v="Soren"/>
    <d v="2009-07-20T00:00:00"/>
    <x v="4"/>
    <x v="0"/>
    <n v="0"/>
    <n v="0"/>
    <s v="sept."/>
    <n v="2017"/>
    <s v="non"/>
    <x v="135"/>
    <x v="3"/>
    <x v="0"/>
    <n v="0"/>
    <s v=""/>
    <e v="#N/A"/>
    <x v="6"/>
  </r>
  <r>
    <x v="1"/>
    <x v="4"/>
    <s v="CANTINE"/>
    <s v="LEMAITRE"/>
    <s v="Raphaël"/>
    <d v="2008-07-28T00:00:00"/>
    <x v="6"/>
    <x v="0"/>
    <n v="0"/>
    <n v="0"/>
    <s v="sept."/>
    <n v="2017"/>
    <s v="non"/>
    <x v="208"/>
    <x v="5"/>
    <x v="0"/>
    <n v="0"/>
    <s v=""/>
    <e v="#N/A"/>
    <x v="6"/>
  </r>
  <r>
    <x v="1"/>
    <x v="4"/>
    <s v="CANTINE"/>
    <s v="LEONARDUZZI"/>
    <s v="Lina"/>
    <d v="2008-11-08T00:00:00"/>
    <x v="6"/>
    <x v="0"/>
    <n v="0"/>
    <n v="0"/>
    <s v="sept."/>
    <n v="2017"/>
    <s v="non"/>
    <x v="136"/>
    <x v="5"/>
    <x v="0"/>
    <n v="0"/>
    <s v=""/>
    <e v="#N/A"/>
    <x v="6"/>
  </r>
  <r>
    <x v="1"/>
    <x v="4"/>
    <s v="CANTINE"/>
    <s v="LIAUDET"/>
    <s v="Chloé"/>
    <d v="2012-06-16T00:00:00"/>
    <x v="0"/>
    <x v="0"/>
    <n v="0"/>
    <n v="0"/>
    <s v="sept."/>
    <n v="2017"/>
    <s v="oui"/>
    <x v="137"/>
    <x v="0"/>
    <x v="0"/>
    <n v="0"/>
    <s v=""/>
    <e v="#N/A"/>
    <x v="6"/>
  </r>
  <r>
    <x v="1"/>
    <x v="4"/>
    <s v="CANTINE"/>
    <s v="LIAUDET"/>
    <s v="Elisa"/>
    <d v="2008-03-27T00:00:00"/>
    <x v="6"/>
    <x v="0"/>
    <n v="0"/>
    <n v="0"/>
    <s v="sept."/>
    <n v="2017"/>
    <s v="non"/>
    <x v="138"/>
    <x v="5"/>
    <x v="0"/>
    <n v="0"/>
    <s v=""/>
    <e v="#N/A"/>
    <x v="6"/>
  </r>
  <r>
    <x v="1"/>
    <x v="4"/>
    <s v="CANTINE"/>
    <s v="MALAURIE"/>
    <s v="Antonin"/>
    <d v="2012-01-10T00:00:00"/>
    <x v="9"/>
    <x v="0"/>
    <n v="0"/>
    <n v="0"/>
    <s v="sept."/>
    <n v="2017"/>
    <s v="oui"/>
    <x v="139"/>
    <x v="6"/>
    <x v="0"/>
    <n v="0"/>
    <s v=""/>
    <e v="#N/A"/>
    <x v="6"/>
  </r>
  <r>
    <x v="1"/>
    <x v="4"/>
    <s v="CANTINE"/>
    <s v="MALPERTUIS"/>
    <s v="Maëva"/>
    <d v="2007-11-28T00:00:00"/>
    <x v="2"/>
    <x v="0"/>
    <n v="0"/>
    <n v="0"/>
    <s v="sept."/>
    <n v="2017"/>
    <s v="non"/>
    <x v="209"/>
    <x v="2"/>
    <x v="0"/>
    <n v="0"/>
    <s v=""/>
    <e v="#N/A"/>
    <x v="6"/>
  </r>
  <r>
    <x v="1"/>
    <x v="4"/>
    <s v="CANTINE"/>
    <s v="MARTIN"/>
    <s v="Gautier"/>
    <d v="2008-01-19T00:00:00"/>
    <x v="6"/>
    <x v="0"/>
    <n v="0"/>
    <n v="0"/>
    <s v="sept."/>
    <n v="2017"/>
    <s v="non"/>
    <x v="140"/>
    <x v="5"/>
    <x v="0"/>
    <n v="0"/>
    <s v=""/>
    <e v="#N/A"/>
    <x v="6"/>
  </r>
  <r>
    <x v="1"/>
    <x v="4"/>
    <s v="CANTINE"/>
    <s v="MONTES"/>
    <s v="Mattéo"/>
    <d v="2011-10-20T00:00:00"/>
    <x v="8"/>
    <x v="0"/>
    <n v="0"/>
    <n v="0"/>
    <s v="sept."/>
    <n v="2017"/>
    <s v="oui"/>
    <x v="40"/>
    <x v="6"/>
    <x v="0"/>
    <n v="0"/>
    <s v=""/>
    <e v="#N/A"/>
    <x v="6"/>
  </r>
  <r>
    <x v="1"/>
    <x v="4"/>
    <s v="CANTINE"/>
    <s v="MORIN"/>
    <s v="Anais"/>
    <d v="2010-02-15T00:00:00"/>
    <x v="1"/>
    <x v="0"/>
    <n v="0"/>
    <n v="0"/>
    <s v="sept."/>
    <n v="2017"/>
    <s v="non"/>
    <x v="141"/>
    <x v="1"/>
    <x v="0"/>
    <n v="0"/>
    <s v=""/>
    <e v="#N/A"/>
    <x v="6"/>
  </r>
  <r>
    <x v="1"/>
    <x v="4"/>
    <s v="CANTINE"/>
    <s v="MORINO"/>
    <s v="Kalie"/>
    <d v="2012-09-16T00:00:00"/>
    <x v="0"/>
    <x v="0"/>
    <n v="0"/>
    <n v="0"/>
    <s v="sept."/>
    <n v="2017"/>
    <s v="oui"/>
    <x v="210"/>
    <x v="0"/>
    <x v="0"/>
    <n v="0"/>
    <s v=""/>
    <e v="#N/A"/>
    <x v="6"/>
  </r>
  <r>
    <x v="1"/>
    <x v="4"/>
    <s v="CANTINE"/>
    <s v="MUFF"/>
    <s v="Elise"/>
    <d v="2012-01-20T00:00:00"/>
    <x v="0"/>
    <x v="0"/>
    <n v="0"/>
    <n v="0"/>
    <s v="sept."/>
    <n v="2017"/>
    <s v="oui"/>
    <x v="142"/>
    <x v="0"/>
    <x v="0"/>
    <n v="0"/>
    <s v=""/>
    <e v="#N/A"/>
    <x v="6"/>
  </r>
  <r>
    <x v="1"/>
    <x v="4"/>
    <s v="CANTINE"/>
    <s v="MUNSCH"/>
    <s v="Charlotte"/>
    <d v="2011-04-24T00:00:00"/>
    <x v="8"/>
    <x v="0"/>
    <n v="0"/>
    <n v="0"/>
    <s v="sept."/>
    <n v="2017"/>
    <s v="oui"/>
    <x v="41"/>
    <x v="6"/>
    <x v="0"/>
    <n v="0"/>
    <s v=""/>
    <e v="#N/A"/>
    <x v="6"/>
  </r>
  <r>
    <x v="1"/>
    <x v="4"/>
    <s v="CANTINE"/>
    <s v="OLIVERA"/>
    <s v="Hugo"/>
    <d v="2012-12-15T00:00:00"/>
    <x v="0"/>
    <x v="0"/>
    <n v="0"/>
    <n v="0"/>
    <s v="sept."/>
    <n v="2017"/>
    <s v="oui"/>
    <x v="143"/>
    <x v="0"/>
    <x v="0"/>
    <n v="0"/>
    <s v=""/>
    <e v="#N/A"/>
    <x v="6"/>
  </r>
  <r>
    <x v="1"/>
    <x v="4"/>
    <s v="CANTINE"/>
    <s v="PASTRELLO"/>
    <s v="Enzo"/>
    <d v="2011-07-27T00:00:00"/>
    <x v="9"/>
    <x v="0"/>
    <n v="0"/>
    <n v="0"/>
    <s v="sept."/>
    <n v="2017"/>
    <s v="oui"/>
    <x v="144"/>
    <x v="6"/>
    <x v="0"/>
    <n v="0"/>
    <s v=""/>
    <e v="#N/A"/>
    <x v="6"/>
  </r>
  <r>
    <x v="1"/>
    <x v="4"/>
    <s v="CANTINE"/>
    <s v="PASTRELLO"/>
    <s v="Téo"/>
    <d v="2007-01-21T00:00:00"/>
    <x v="2"/>
    <x v="0"/>
    <n v="0"/>
    <n v="0"/>
    <s v="sept."/>
    <n v="2017"/>
    <s v="non"/>
    <x v="145"/>
    <x v="2"/>
    <x v="0"/>
    <n v="0"/>
    <s v=""/>
    <e v="#N/A"/>
    <x v="6"/>
  </r>
  <r>
    <x v="1"/>
    <x v="4"/>
    <s v="CANTINE"/>
    <s v="PAYEN"/>
    <s v="Romain"/>
    <d v="2013-02-25T00:00:00"/>
    <x v="5"/>
    <x v="0"/>
    <n v="0"/>
    <n v="0"/>
    <s v="sept."/>
    <n v="2017"/>
    <s v="oui"/>
    <x v="146"/>
    <x v="4"/>
    <x v="0"/>
    <n v="0"/>
    <s v=""/>
    <e v="#N/A"/>
    <x v="6"/>
  </r>
  <r>
    <x v="1"/>
    <x v="4"/>
    <s v="CANTINE"/>
    <s v="PERCONTI"/>
    <s v="Lou"/>
    <d v="2007-05-10T00:00:00"/>
    <x v="2"/>
    <x v="0"/>
    <n v="0"/>
    <n v="0"/>
    <s v="sept."/>
    <n v="2017"/>
    <s v="non"/>
    <x v="211"/>
    <x v="2"/>
    <x v="0"/>
    <n v="0"/>
    <s v=""/>
    <e v="#N/A"/>
    <x v="6"/>
  </r>
  <r>
    <x v="1"/>
    <x v="4"/>
    <s v="CANTINE"/>
    <s v="PERCONTI"/>
    <s v="Rosie"/>
    <d v="2011-08-21T00:00:00"/>
    <x v="9"/>
    <x v="0"/>
    <n v="0"/>
    <n v="0"/>
    <s v="sept."/>
    <n v="2017"/>
    <s v="oui"/>
    <x v="212"/>
    <x v="6"/>
    <x v="0"/>
    <n v="0"/>
    <s v=""/>
    <e v="#N/A"/>
    <x v="6"/>
  </r>
  <r>
    <x v="1"/>
    <x v="4"/>
    <s v="CANTINE"/>
    <s v="PERROT BLENNER"/>
    <s v="Alice"/>
    <d v="2013-12-21T00:00:00"/>
    <x v="7"/>
    <x v="0"/>
    <n v="0"/>
    <n v="0"/>
    <s v="sept."/>
    <n v="2017"/>
    <s v="oui"/>
    <x v="42"/>
    <x v="4"/>
    <x v="0"/>
    <n v="0"/>
    <s v=""/>
    <e v="#N/A"/>
    <x v="6"/>
  </r>
  <r>
    <x v="1"/>
    <x v="4"/>
    <s v="CANTINE"/>
    <s v="PETREL"/>
    <s v="Joé"/>
    <d v="2009-07-27T00:00:00"/>
    <x v="4"/>
    <x v="0"/>
    <n v="0"/>
    <n v="0"/>
    <s v="sept."/>
    <n v="2017"/>
    <s v="non"/>
    <x v="147"/>
    <x v="3"/>
    <x v="0"/>
    <n v="0"/>
    <s v=""/>
    <e v="#N/A"/>
    <x v="6"/>
  </r>
  <r>
    <x v="1"/>
    <x v="4"/>
    <s v="CANTINE"/>
    <s v="PETROCELLI"/>
    <s v="Loann"/>
    <d v="2012-03-14T00:00:00"/>
    <x v="3"/>
    <x v="0"/>
    <n v="0"/>
    <n v="0"/>
    <s v="sept."/>
    <n v="2017"/>
    <s v="oui"/>
    <x v="148"/>
    <x v="0"/>
    <x v="0"/>
    <n v="0"/>
    <s v=""/>
    <e v="#N/A"/>
    <x v="6"/>
  </r>
  <r>
    <x v="1"/>
    <x v="4"/>
    <s v="CANTINE"/>
    <s v="PITTET"/>
    <s v="Lilou"/>
    <d v="2007-05-17T00:00:00"/>
    <x v="2"/>
    <x v="1"/>
    <n v="0"/>
    <n v="0"/>
    <s v="sept."/>
    <n v="2017"/>
    <s v="non"/>
    <x v="76"/>
    <x v="2"/>
    <x v="0"/>
    <n v="0"/>
    <s v=""/>
    <e v="#N/A"/>
    <x v="6"/>
  </r>
  <r>
    <x v="1"/>
    <x v="4"/>
    <s v="CANTINE"/>
    <s v="PITTET"/>
    <s v="Lizy"/>
    <d v="2011-02-07T00:00:00"/>
    <x v="9"/>
    <x v="1"/>
    <n v="0"/>
    <n v="0"/>
    <s v="sept."/>
    <n v="2017"/>
    <s v="oui"/>
    <x v="83"/>
    <x v="6"/>
    <x v="0"/>
    <n v="0"/>
    <s v=""/>
    <e v="#N/A"/>
    <x v="6"/>
  </r>
  <r>
    <x v="1"/>
    <x v="4"/>
    <s v="CANTINE"/>
    <s v="PORTO"/>
    <s v="Eloïse"/>
    <d v="2013-07-27T00:00:00"/>
    <x v="7"/>
    <x v="0"/>
    <n v="0"/>
    <n v="0"/>
    <s v="sept."/>
    <n v="2017"/>
    <s v="oui"/>
    <x v="149"/>
    <x v="4"/>
    <x v="0"/>
    <n v="0"/>
    <s v=""/>
    <e v="#N/A"/>
    <x v="6"/>
  </r>
  <r>
    <x v="1"/>
    <x v="4"/>
    <s v="CANTINE"/>
    <s v="PORTO"/>
    <s v="Maëlys"/>
    <d v="2010-02-28T00:00:00"/>
    <x v="8"/>
    <x v="0"/>
    <n v="0"/>
    <n v="0"/>
    <s v="sept."/>
    <n v="2017"/>
    <s v="non"/>
    <x v="150"/>
    <x v="1"/>
    <x v="0"/>
    <n v="0"/>
    <s v=""/>
    <e v="#N/A"/>
    <x v="6"/>
  </r>
  <r>
    <x v="1"/>
    <x v="4"/>
    <s v="CANTINE"/>
    <s v="POULET"/>
    <s v="Jean"/>
    <d v="2010-06-05T00:00:00"/>
    <x v="1"/>
    <x v="0"/>
    <n v="0"/>
    <n v="0"/>
    <s v="sept."/>
    <n v="2017"/>
    <s v="non"/>
    <x v="213"/>
    <x v="1"/>
    <x v="0"/>
    <n v="0"/>
    <s v=""/>
    <e v="#N/A"/>
    <x v="6"/>
  </r>
  <r>
    <x v="1"/>
    <x v="4"/>
    <s v="CANTINE"/>
    <s v="POULET"/>
    <s v="Maël"/>
    <d v="2011-10-12T00:00:00"/>
    <x v="9"/>
    <x v="0"/>
    <n v="0"/>
    <n v="0"/>
    <s v="sept."/>
    <n v="2017"/>
    <s v="oui"/>
    <x v="214"/>
    <x v="6"/>
    <x v="0"/>
    <n v="0"/>
    <s v=""/>
    <e v="#N/A"/>
    <x v="6"/>
  </r>
  <r>
    <x v="1"/>
    <x v="4"/>
    <s v="CANTINE"/>
    <s v="QUIQUEREZ"/>
    <s v="Lise"/>
    <d v="2011-03-10T00:00:00"/>
    <x v="8"/>
    <x v="0"/>
    <n v="0"/>
    <n v="0"/>
    <s v="sept."/>
    <n v="2017"/>
    <s v="oui"/>
    <x v="151"/>
    <x v="6"/>
    <x v="0"/>
    <n v="0"/>
    <s v=""/>
    <e v="#N/A"/>
    <x v="6"/>
  </r>
  <r>
    <x v="1"/>
    <x v="4"/>
    <s v="CANTINE"/>
    <s v="RENARD"/>
    <s v="Agathe"/>
    <d v="2009-10-09T00:00:00"/>
    <x v="4"/>
    <x v="0"/>
    <n v="0"/>
    <n v="0"/>
    <s v="sept."/>
    <n v="2017"/>
    <s v="non"/>
    <x v="152"/>
    <x v="3"/>
    <x v="0"/>
    <n v="0"/>
    <s v=""/>
    <e v="#N/A"/>
    <x v="6"/>
  </r>
  <r>
    <x v="1"/>
    <x v="4"/>
    <s v="CANTINE"/>
    <s v="RIVAL"/>
    <s v="Hugo"/>
    <d v="2012-04-07T00:00:00"/>
    <x v="3"/>
    <x v="1"/>
    <n v="0"/>
    <n v="0"/>
    <s v="sept."/>
    <n v="2017"/>
    <s v="oui"/>
    <x v="215"/>
    <x v="0"/>
    <x v="0"/>
    <n v="0"/>
    <s v=""/>
    <e v="#N/A"/>
    <x v="6"/>
  </r>
  <r>
    <x v="1"/>
    <x v="4"/>
    <s v="CANTINE"/>
    <s v="ROUVIERE"/>
    <s v="Léa"/>
    <d v="2011-12-02T00:00:00"/>
    <x v="8"/>
    <x v="1"/>
    <n v="0"/>
    <n v="0"/>
    <s v="sept."/>
    <n v="2017"/>
    <s v="oui"/>
    <x v="44"/>
    <x v="6"/>
    <x v="0"/>
    <n v="0"/>
    <s v=""/>
    <e v="#N/A"/>
    <x v="6"/>
  </r>
  <r>
    <x v="1"/>
    <x v="4"/>
    <s v="CANTINE"/>
    <s v="ROUVIERE"/>
    <s v="Lilou"/>
    <d v="2009-10-09T00:00:00"/>
    <x v="4"/>
    <x v="1"/>
    <n v="0"/>
    <n v="0"/>
    <s v="sept."/>
    <n v="2017"/>
    <s v="non"/>
    <x v="45"/>
    <x v="3"/>
    <x v="0"/>
    <n v="0"/>
    <s v=""/>
    <e v="#N/A"/>
    <x v="6"/>
  </r>
  <r>
    <x v="1"/>
    <x v="4"/>
    <s v="CANTINE"/>
    <s v="SADANI"/>
    <s v="Ayoub"/>
    <d v="2011-08-13T00:00:00"/>
    <x v="8"/>
    <x v="0"/>
    <n v="0"/>
    <n v="0"/>
    <s v="sept."/>
    <n v="2017"/>
    <s v="oui"/>
    <x v="153"/>
    <x v="6"/>
    <x v="2"/>
    <n v="0"/>
    <s v=""/>
    <e v="#N/A"/>
    <x v="6"/>
  </r>
  <r>
    <x v="1"/>
    <x v="4"/>
    <s v="CANTINE"/>
    <s v="SADANI"/>
    <s v="Haïssa"/>
    <d v="2007-08-02T00:00:00"/>
    <x v="2"/>
    <x v="0"/>
    <n v="0"/>
    <n v="0"/>
    <s v="sept."/>
    <n v="2017"/>
    <s v="non"/>
    <x v="154"/>
    <x v="2"/>
    <x v="2"/>
    <n v="0"/>
    <s v=""/>
    <e v="#N/A"/>
    <x v="6"/>
  </r>
  <r>
    <x v="1"/>
    <x v="4"/>
    <s v="CANTINE"/>
    <s v="SALVIGNOL"/>
    <s v="Léni"/>
    <d v="2008-01-02T00:00:00"/>
    <x v="4"/>
    <x v="0"/>
    <n v="0"/>
    <n v="0"/>
    <s v="sept."/>
    <n v="2017"/>
    <s v="non"/>
    <x v="155"/>
    <x v="5"/>
    <x v="0"/>
    <n v="0"/>
    <s v=""/>
    <e v="#N/A"/>
    <x v="6"/>
  </r>
  <r>
    <x v="1"/>
    <x v="4"/>
    <s v="CANTINE"/>
    <s v="SECK"/>
    <s v="Erwann"/>
    <d v="2011-10-27T00:00:00"/>
    <x v="9"/>
    <x v="0"/>
    <n v="0"/>
    <n v="0"/>
    <s v="sept."/>
    <n v="2017"/>
    <s v="oui"/>
    <x v="46"/>
    <x v="6"/>
    <x v="1"/>
    <n v="0"/>
    <s v=""/>
    <e v="#N/A"/>
    <x v="6"/>
  </r>
  <r>
    <x v="1"/>
    <x v="4"/>
    <s v="CANTINE"/>
    <s v="SECK"/>
    <s v="Norah"/>
    <d v="2007-09-04T00:00:00"/>
    <x v="2"/>
    <x v="0"/>
    <n v="0"/>
    <n v="0"/>
    <s v="sept."/>
    <n v="2017"/>
    <s v="non"/>
    <x v="47"/>
    <x v="2"/>
    <x v="1"/>
    <n v="0"/>
    <s v=""/>
    <e v="#N/A"/>
    <x v="6"/>
  </r>
  <r>
    <x v="1"/>
    <x v="4"/>
    <s v="CANTINE"/>
    <s v="SMAJLI"/>
    <s v="Mélia"/>
    <d v="2012-05-24T00:00:00"/>
    <x v="0"/>
    <x v="0"/>
    <n v="0"/>
    <n v="0"/>
    <s v="sept."/>
    <n v="2017"/>
    <s v="oui"/>
    <x v="156"/>
    <x v="0"/>
    <x v="0"/>
    <n v="0"/>
    <s v=""/>
    <e v="#N/A"/>
    <x v="6"/>
  </r>
  <r>
    <x v="1"/>
    <x v="4"/>
    <s v="CANTINE"/>
    <s v="SONNIER"/>
    <s v="Lizéa"/>
    <d v="2010-10-07T00:00:00"/>
    <x v="8"/>
    <x v="0"/>
    <n v="0"/>
    <n v="0"/>
    <s v="sept."/>
    <n v="2017"/>
    <s v="non"/>
    <x v="157"/>
    <x v="1"/>
    <x v="0"/>
    <n v="0"/>
    <s v=""/>
    <e v="#N/A"/>
    <x v="6"/>
  </r>
  <r>
    <x v="1"/>
    <x v="4"/>
    <s v="CANTINE"/>
    <s v="SONNIER"/>
    <s v="Loris"/>
    <d v="2007-10-02T00:00:00"/>
    <x v="2"/>
    <x v="0"/>
    <n v="0"/>
    <n v="0"/>
    <s v="sept."/>
    <n v="2017"/>
    <s v="non"/>
    <x v="158"/>
    <x v="2"/>
    <x v="0"/>
    <n v="0"/>
    <s v=""/>
    <e v="#N/A"/>
    <x v="6"/>
  </r>
  <r>
    <x v="1"/>
    <x v="4"/>
    <s v="CANTINE"/>
    <s v="TAHA"/>
    <s v="Jade"/>
    <d v="2009-11-23T00:00:00"/>
    <x v="1"/>
    <x v="0"/>
    <n v="0"/>
    <n v="0"/>
    <s v="sept."/>
    <n v="2017"/>
    <s v="non"/>
    <x v="216"/>
    <x v="3"/>
    <x v="0"/>
    <n v="0"/>
    <s v=""/>
    <e v="#N/A"/>
    <x v="6"/>
  </r>
  <r>
    <x v="1"/>
    <x v="4"/>
    <s v="CANTINE"/>
    <s v="TEDETTI"/>
    <s v="Victor"/>
    <d v="2010-05-12T00:00:00"/>
    <x v="8"/>
    <x v="0"/>
    <n v="0"/>
    <n v="0"/>
    <s v="sept."/>
    <n v="2017"/>
    <s v="non"/>
    <x v="159"/>
    <x v="1"/>
    <x v="0"/>
    <n v="0"/>
    <s v=""/>
    <e v="#N/A"/>
    <x v="6"/>
  </r>
  <r>
    <x v="1"/>
    <x v="4"/>
    <s v="CANTINE"/>
    <s v="TINANT"/>
    <s v="Lola"/>
    <d v="2012-04-30T00:00:00"/>
    <x v="3"/>
    <x v="0"/>
    <n v="0"/>
    <n v="0"/>
    <s v="sept."/>
    <n v="2017"/>
    <s v="oui"/>
    <x v="160"/>
    <x v="0"/>
    <x v="0"/>
    <n v="0"/>
    <s v=""/>
    <e v="#N/A"/>
    <x v="6"/>
  </r>
  <r>
    <x v="1"/>
    <x v="4"/>
    <s v="CANTINE"/>
    <s v="TINANT"/>
    <s v="Mathys"/>
    <d v="2008-06-13T00:00:00"/>
    <x v="6"/>
    <x v="0"/>
    <n v="0"/>
    <n v="0"/>
    <s v="sept."/>
    <n v="2017"/>
    <s v="non"/>
    <x v="161"/>
    <x v="5"/>
    <x v="0"/>
    <n v="0"/>
    <s v=""/>
    <e v="#N/A"/>
    <x v="6"/>
  </r>
  <r>
    <x v="1"/>
    <x v="4"/>
    <s v="CANTINE"/>
    <s v="TISSERAND"/>
    <s v="Sacha"/>
    <d v="2010-06-15T00:00:00"/>
    <x v="1"/>
    <x v="0"/>
    <n v="0"/>
    <n v="0"/>
    <s v="sept."/>
    <n v="2017"/>
    <s v="non"/>
    <x v="162"/>
    <x v="1"/>
    <x v="0"/>
    <n v="0"/>
    <s v=""/>
    <e v="#N/A"/>
    <x v="6"/>
  </r>
  <r>
    <x v="1"/>
    <x v="4"/>
    <s v="CANTINE"/>
    <s v="TOCQUEVILLE COLIN"/>
    <s v="Tyméo"/>
    <d v="2013-05-30T00:00:00"/>
    <x v="7"/>
    <x v="0"/>
    <n v="0"/>
    <n v="0"/>
    <s v="sept."/>
    <n v="2017"/>
    <s v="oui"/>
    <x v="163"/>
    <x v="4"/>
    <x v="0"/>
    <n v="0"/>
    <s v=""/>
    <e v="#N/A"/>
    <x v="6"/>
  </r>
  <r>
    <x v="1"/>
    <x v="4"/>
    <s v="CANTINE"/>
    <s v="TRICOLI"/>
    <s v="Clément"/>
    <d v="2010-07-26T00:00:00"/>
    <x v="1"/>
    <x v="0"/>
    <n v="0"/>
    <n v="0"/>
    <s v="sept."/>
    <n v="2017"/>
    <s v="non"/>
    <x v="164"/>
    <x v="1"/>
    <x v="0"/>
    <n v="0"/>
    <s v=""/>
    <e v="#N/A"/>
    <x v="6"/>
  </r>
  <r>
    <x v="1"/>
    <x v="4"/>
    <s v="CANTINE"/>
    <s v="URBINO"/>
    <s v="Enzo"/>
    <d v="2008-09-03T00:00:00"/>
    <x v="6"/>
    <x v="0"/>
    <n v="0"/>
    <n v="0"/>
    <s v="sept."/>
    <n v="2017"/>
    <s v="non"/>
    <x v="217"/>
    <x v="5"/>
    <x v="0"/>
    <n v="0"/>
    <s v=""/>
    <e v="#N/A"/>
    <x v="6"/>
  </r>
  <r>
    <x v="1"/>
    <x v="4"/>
    <s v="CANTINE"/>
    <s v="VALDING"/>
    <s v="Hugo"/>
    <d v="2013-07-27T00:00:00"/>
    <x v="5"/>
    <x v="0"/>
    <n v="0"/>
    <n v="0"/>
    <s v="sept."/>
    <n v="2017"/>
    <s v="oui"/>
    <x v="165"/>
    <x v="4"/>
    <x v="0"/>
    <n v="0"/>
    <s v=""/>
    <e v="#N/A"/>
    <x v="6"/>
  </r>
  <r>
    <x v="1"/>
    <x v="4"/>
    <s v="CANTINE"/>
    <s v="VIRETON"/>
    <s v="Diego"/>
    <d v="2008-10-26T00:00:00"/>
    <x v="6"/>
    <x v="0"/>
    <n v="0"/>
    <n v="0"/>
    <s v="sept."/>
    <n v="2017"/>
    <s v="non"/>
    <x v="52"/>
    <x v="5"/>
    <x v="0"/>
    <n v="0"/>
    <s v=""/>
    <e v="#N/A"/>
    <x v="6"/>
  </r>
  <r>
    <x v="1"/>
    <x v="4"/>
    <s v="CANTINE"/>
    <s v="VIRETON"/>
    <s v="Nilla"/>
    <d v="2013-09-22T00:00:00"/>
    <x v="7"/>
    <x v="0"/>
    <n v="0"/>
    <n v="0"/>
    <s v="sept."/>
    <n v="2017"/>
    <s v="oui"/>
    <x v="53"/>
    <x v="4"/>
    <x v="0"/>
    <n v="0"/>
    <s v=""/>
    <e v="#N/A"/>
    <x v="6"/>
  </r>
  <r>
    <x v="1"/>
    <x v="4"/>
    <s v="CANTINE"/>
    <s v="VULLIET"/>
    <s v="Tiphaine"/>
    <d v="2013-11-25T00:00:00"/>
    <x v="5"/>
    <x v="0"/>
    <n v="0"/>
    <n v="0"/>
    <s v="sept."/>
    <n v="2017"/>
    <s v="oui"/>
    <x v="168"/>
    <x v="4"/>
    <x v="0"/>
    <n v="0"/>
    <s v=""/>
    <e v="#N/A"/>
    <x v="6"/>
  </r>
  <r>
    <x v="1"/>
    <x v="4"/>
    <s v="CANTINE"/>
    <s v="YAKER"/>
    <s v="Maksen"/>
    <d v="2007-08-30T00:00:00"/>
    <x v="2"/>
    <x v="0"/>
    <n v="0"/>
    <n v="0"/>
    <s v="sept."/>
    <n v="2017"/>
    <s v="non"/>
    <x v="56"/>
    <x v="2"/>
    <x v="1"/>
    <n v="0"/>
    <s v=""/>
    <e v="#N/A"/>
    <x v="6"/>
  </r>
  <r>
    <x v="1"/>
    <x v="4"/>
    <s v="CANTINE"/>
    <s v="YAKER"/>
    <s v="Nora"/>
    <d v="2009-08-15T00:00:00"/>
    <x v="1"/>
    <x v="0"/>
    <n v="0"/>
    <n v="0"/>
    <s v="sept."/>
    <n v="2017"/>
    <s v="non"/>
    <x v="57"/>
    <x v="3"/>
    <x v="1"/>
    <n v="0"/>
    <s v=""/>
    <e v="#N/A"/>
    <x v="6"/>
  </r>
  <r>
    <x v="1"/>
    <x v="4"/>
    <s v="CANTINE"/>
    <s v="CAISSO-RUIZ"/>
    <s v="Estéban"/>
    <d v="2007-05-20T00:00:00"/>
    <x v="2"/>
    <x v="0"/>
    <n v="0"/>
    <n v="0"/>
    <s v="sept."/>
    <n v="2017"/>
    <s v="non"/>
    <x v="101"/>
    <x v="2"/>
    <x v="0"/>
    <n v="0"/>
    <s v=""/>
    <e v="#N/A"/>
    <x v="6"/>
  </r>
  <r>
    <x v="1"/>
    <x v="4"/>
    <s v="CANTINE"/>
    <s v="DESIR"/>
    <s v="Auguste"/>
    <d v="2014-02-25T00:00:00"/>
    <x v="3"/>
    <x v="0"/>
    <n v="0"/>
    <n v="0"/>
    <s v="sept."/>
    <n v="2017"/>
    <s v="oui"/>
    <x v="58"/>
    <x v="7"/>
    <x v="0"/>
    <n v="0"/>
    <s v=""/>
    <e v="#N/A"/>
    <x v="6"/>
  </r>
  <r>
    <x v="1"/>
    <x v="4"/>
    <s v="CANTINE"/>
    <s v="DUVAL"/>
    <s v="Enora"/>
    <d v="2014-09-16T00:00:00"/>
    <x v="7"/>
    <x v="0"/>
    <n v="0"/>
    <n v="0"/>
    <s v="sept."/>
    <n v="2017"/>
    <s v="oui"/>
    <x v="59"/>
    <x v="7"/>
    <x v="0"/>
    <n v="0"/>
    <s v=""/>
    <e v="#N/A"/>
    <x v="6"/>
  </r>
  <r>
    <x v="1"/>
    <x v="4"/>
    <s v="CANTINE"/>
    <s v="SECK"/>
    <s v="Ismaël"/>
    <d v="2014-01-11T00:00:00"/>
    <x v="7"/>
    <x v="0"/>
    <n v="0"/>
    <n v="0"/>
    <s v="sept."/>
    <n v="2017"/>
    <s v="oui"/>
    <x v="61"/>
    <x v="7"/>
    <x v="1"/>
    <n v="0"/>
    <s v=""/>
    <e v="#N/A"/>
    <x v="6"/>
  </r>
  <r>
    <x v="1"/>
    <x v="4"/>
    <s v="CANTINE"/>
    <s v="RABU SOMERS"/>
    <s v="Antonin"/>
    <d v="2014-03-03T00:00:00"/>
    <x v="7"/>
    <x v="1"/>
    <n v="0"/>
    <n v="0"/>
    <s v="sept."/>
    <n v="2017"/>
    <s v="oui"/>
    <x v="63"/>
    <x v="7"/>
    <x v="0"/>
    <n v="0"/>
    <s v=""/>
    <e v="#N/A"/>
    <x v="6"/>
  </r>
  <r>
    <x v="1"/>
    <x v="4"/>
    <s v="CANTINE"/>
    <s v="TERRENI"/>
    <s v="Flavia"/>
    <d v="2008-01-27T00:00:00"/>
    <x v="6"/>
    <x v="0"/>
    <n v="0"/>
    <n v="0"/>
    <s v="sept."/>
    <n v="2017"/>
    <s v="non"/>
    <x v="64"/>
    <x v="5"/>
    <x v="0"/>
    <n v="0"/>
    <s v=""/>
    <e v="#N/A"/>
    <x v="6"/>
  </r>
  <r>
    <x v="1"/>
    <x v="4"/>
    <s v="CANTINE"/>
    <s v="LEHMANN"/>
    <s v="Liv"/>
    <d v="2013-08-03T00:00:00"/>
    <x v="5"/>
    <x v="0"/>
    <n v="0"/>
    <n v="0"/>
    <s v="sept."/>
    <n v="2017"/>
    <s v="oui"/>
    <x v="65"/>
    <x v="4"/>
    <x v="0"/>
    <n v="0"/>
    <s v=""/>
    <e v="#N/A"/>
    <x v="6"/>
  </r>
  <r>
    <x v="1"/>
    <x v="4"/>
    <s v="CANTINE"/>
    <s v="LEHMANN"/>
    <s v="Abel"/>
    <d v="2010-04-02T00:00:00"/>
    <x v="1"/>
    <x v="0"/>
    <n v="0"/>
    <n v="0"/>
    <s v="sept."/>
    <n v="2017"/>
    <s v="non"/>
    <x v="66"/>
    <x v="1"/>
    <x v="0"/>
    <n v="0"/>
    <s v=""/>
    <e v="#N/A"/>
    <x v="6"/>
  </r>
  <r>
    <x v="1"/>
    <x v="4"/>
    <s v="CANTINE"/>
    <s v="CORREDOR IZQUIERDO"/>
    <s v="Adriana"/>
    <d v="2014-08-18T00:00:00"/>
    <x v="7"/>
    <x v="0"/>
    <n v="0"/>
    <n v="0"/>
    <s v="sept."/>
    <n v="2017"/>
    <s v="oui"/>
    <x v="67"/>
    <x v="7"/>
    <x v="0"/>
    <n v="0"/>
    <s v=""/>
    <e v="#N/A"/>
    <x v="6"/>
  </r>
  <r>
    <x v="1"/>
    <x v="4"/>
    <s v="CANTINE"/>
    <s v="AUDEMA"/>
    <s v="Ambroise"/>
    <d v="2014-03-08T00:00:00"/>
    <x v="0"/>
    <x v="0"/>
    <n v="0"/>
    <n v="0"/>
    <s v="sept."/>
    <n v="2017"/>
    <s v="oui"/>
    <x v="169"/>
    <x v="7"/>
    <x v="0"/>
    <n v="0"/>
    <s v=""/>
    <e v="#N/A"/>
    <x v="6"/>
  </r>
  <r>
    <x v="1"/>
    <x v="4"/>
    <s v="CANTINE"/>
    <s v="BAGLIN LEON"/>
    <s v="Léo"/>
    <d v="2014-02-01T00:00:00"/>
    <x v="3"/>
    <x v="0"/>
    <n v="0"/>
    <n v="0"/>
    <s v="sept."/>
    <n v="2017"/>
    <s v="oui"/>
    <x v="170"/>
    <x v="7"/>
    <x v="0"/>
    <n v="0"/>
    <s v=""/>
    <e v="#N/A"/>
    <x v="6"/>
  </r>
  <r>
    <x v="1"/>
    <x v="4"/>
    <s v="CANTINE"/>
    <s v="GREAU"/>
    <s v="Gauthier"/>
    <d v="2013-08-01T00:00:00"/>
    <x v="5"/>
    <x v="0"/>
    <n v="0"/>
    <n v="0"/>
    <s v="sept."/>
    <n v="2017"/>
    <s v="oui"/>
    <x v="172"/>
    <x v="4"/>
    <x v="0"/>
    <n v="0"/>
    <s v=""/>
    <e v="#N/A"/>
    <x v="6"/>
  </r>
  <r>
    <x v="1"/>
    <x v="4"/>
    <s v="CANTINE"/>
    <s v="LAZARETH"/>
    <s v="Hugo"/>
    <d v="2010-11-08T00:00:00"/>
    <x v="1"/>
    <x v="0"/>
    <n v="0"/>
    <n v="0"/>
    <s v="sept."/>
    <n v="2017"/>
    <s v="non"/>
    <x v="173"/>
    <x v="1"/>
    <x v="0"/>
    <n v="0"/>
    <s v=""/>
    <e v="#N/A"/>
    <x v="6"/>
  </r>
  <r>
    <x v="1"/>
    <x v="4"/>
    <s v="CANTINE"/>
    <s v="LAZARETH"/>
    <s v="Jules"/>
    <d v="2013-09-07T00:00:00"/>
    <x v="7"/>
    <x v="0"/>
    <n v="0"/>
    <n v="0"/>
    <s v="sept."/>
    <n v="2017"/>
    <s v="oui"/>
    <x v="174"/>
    <x v="4"/>
    <x v="0"/>
    <n v="0"/>
    <s v=""/>
    <e v="#N/A"/>
    <x v="6"/>
  </r>
  <r>
    <x v="1"/>
    <x v="4"/>
    <s v="CANTINE"/>
    <s v="MALLET"/>
    <s v="Ethan"/>
    <d v="2008-09-22T00:00:00"/>
    <x v="6"/>
    <x v="0"/>
    <n v="0"/>
    <n v="0"/>
    <s v="sept."/>
    <n v="2017"/>
    <s v="non"/>
    <x v="175"/>
    <x v="5"/>
    <x v="0"/>
    <n v="0"/>
    <s v=""/>
    <e v="#N/A"/>
    <x v="6"/>
  </r>
  <r>
    <x v="1"/>
    <x v="4"/>
    <s v="CANTINE"/>
    <s v="MALLET"/>
    <s v="Chloé"/>
    <d v="2012-01-10T00:00:00"/>
    <x v="3"/>
    <x v="0"/>
    <n v="0"/>
    <n v="0"/>
    <s v="sept."/>
    <n v="2017"/>
    <s v="oui"/>
    <x v="176"/>
    <x v="0"/>
    <x v="0"/>
    <n v="0"/>
    <s v=""/>
    <e v="#N/A"/>
    <x v="6"/>
  </r>
  <r>
    <x v="1"/>
    <x v="4"/>
    <s v="CANTINE"/>
    <s v="MALLET"/>
    <s v="Léa"/>
    <d v="2010-03-28T00:00:00"/>
    <x v="1"/>
    <x v="0"/>
    <n v="0"/>
    <n v="0"/>
    <s v="sept."/>
    <n v="2017"/>
    <s v="non"/>
    <x v="177"/>
    <x v="1"/>
    <x v="0"/>
    <n v="0"/>
    <s v=""/>
    <e v="#N/A"/>
    <x v="6"/>
  </r>
  <r>
    <x v="1"/>
    <x v="4"/>
    <s v="CANTINE"/>
    <s v="PERROTEAU"/>
    <s v="Séléna"/>
    <d v="2012-02-12T00:00:00"/>
    <x v="3"/>
    <x v="0"/>
    <n v="0"/>
    <n v="0"/>
    <s v="sept."/>
    <n v="2017"/>
    <s v="oui"/>
    <x v="178"/>
    <x v="0"/>
    <x v="0"/>
    <n v="0"/>
    <s v=""/>
    <e v="#N/A"/>
    <x v="6"/>
  </r>
  <r>
    <x v="1"/>
    <x v="4"/>
    <s v="CANTINE"/>
    <s v="PERROTEAU"/>
    <s v="Maëlia"/>
    <d v="2009-08-13T00:00:00"/>
    <x v="4"/>
    <x v="0"/>
    <n v="0"/>
    <n v="0"/>
    <s v="sept."/>
    <n v="2017"/>
    <s v="non"/>
    <x v="179"/>
    <x v="3"/>
    <x v="0"/>
    <n v="0"/>
    <s v=""/>
    <e v="#N/A"/>
    <x v="6"/>
  </r>
  <r>
    <x v="1"/>
    <x v="4"/>
    <s v="CANTINE"/>
    <s v="MACALOU"/>
    <s v="Ndeye Ngone"/>
    <d v="2014-11-18T00:00:00"/>
    <x v="7"/>
    <x v="0"/>
    <n v="0"/>
    <n v="0"/>
    <s v="sept."/>
    <n v="2017"/>
    <s v="oui"/>
    <x v="180"/>
    <x v="7"/>
    <x v="1"/>
    <n v="0"/>
    <s v=""/>
    <e v="#N/A"/>
    <x v="6"/>
  </r>
  <r>
    <x v="1"/>
    <x v="4"/>
    <s v="CANTINE"/>
    <s v="BOCHATON"/>
    <s v="Jean"/>
    <d v="2014-08-15T00:00:00"/>
    <x v="0"/>
    <x v="0"/>
    <n v="0"/>
    <n v="0"/>
    <s v="sept."/>
    <n v="2017"/>
    <s v="oui"/>
    <x v="181"/>
    <x v="7"/>
    <x v="0"/>
    <n v="0"/>
    <s v=""/>
    <e v="#N/A"/>
    <x v="6"/>
  </r>
  <r>
    <x v="1"/>
    <x v="4"/>
    <s v="CANTINE"/>
    <s v="BLANC"/>
    <s v="Dimitry"/>
    <d v="2014-01-03T00:00:00"/>
    <x v="3"/>
    <x v="0"/>
    <n v="0"/>
    <n v="0"/>
    <s v="sept."/>
    <n v="2017"/>
    <s v="oui"/>
    <x v="182"/>
    <x v="7"/>
    <x v="0"/>
    <n v="0"/>
    <s v=""/>
    <e v="#N/A"/>
    <x v="6"/>
  </r>
  <r>
    <x v="1"/>
    <x v="4"/>
    <s v="CANTINE"/>
    <s v="MUFF"/>
    <s v="Mathilde"/>
    <d v="2014-01-18T00:00:00"/>
    <x v="5"/>
    <x v="0"/>
    <n v="0"/>
    <n v="0"/>
    <s v="sept."/>
    <n v="2017"/>
    <s v="oui"/>
    <x v="183"/>
    <x v="7"/>
    <x v="0"/>
    <n v="0"/>
    <s v=""/>
    <e v="#N/A"/>
    <x v="6"/>
  </r>
  <r>
    <x v="1"/>
    <x v="4"/>
    <s v="CANTINE"/>
    <s v="DE CLERCQ"/>
    <s v="GIULIA"/>
    <d v="2014-02-03T00:00:00"/>
    <x v="3"/>
    <x v="1"/>
    <n v="0"/>
    <n v="0"/>
    <s v="sept."/>
    <n v="2017"/>
    <s v="oui"/>
    <x v="184"/>
    <x v="7"/>
    <x v="0"/>
    <n v="0"/>
    <s v=""/>
    <e v="#N/A"/>
    <x v="6"/>
  </r>
  <r>
    <x v="1"/>
    <x v="4"/>
    <s v="CANTINE"/>
    <s v="DESPRES"/>
    <s v="Nina"/>
    <d v="2011-04-21T00:00:00"/>
    <x v="9"/>
    <x v="0"/>
    <n v="0"/>
    <n v="0"/>
    <s v="sept."/>
    <n v="2017"/>
    <s v="oui"/>
    <x v="185"/>
    <x v="6"/>
    <x v="0"/>
    <n v="0"/>
    <s v=""/>
    <e v="#N/A"/>
    <x v="6"/>
  </r>
  <r>
    <x v="1"/>
    <x v="4"/>
    <s v="CANTINE"/>
    <s v="DESPRES"/>
    <s v="Oscar"/>
    <d v="2013-08-16T00:00:00"/>
    <x v="7"/>
    <x v="0"/>
    <n v="0"/>
    <n v="0"/>
    <s v="sept."/>
    <n v="2017"/>
    <s v="oui"/>
    <x v="186"/>
    <x v="4"/>
    <x v="0"/>
    <n v="0"/>
    <s v=""/>
    <e v="#N/A"/>
    <x v="6"/>
  </r>
  <r>
    <x v="1"/>
    <x v="4"/>
    <s v="CANTINE"/>
    <s v="DUDOIT"/>
    <s v="Antoine"/>
    <d v="2007-01-28T00:00:00"/>
    <x v="2"/>
    <x v="0"/>
    <n v="0"/>
    <n v="0"/>
    <s v="sept."/>
    <n v="2017"/>
    <s v="non"/>
    <x v="187"/>
    <x v="2"/>
    <x v="0"/>
    <n v="0"/>
    <s v=""/>
    <e v="#N/A"/>
    <x v="6"/>
  </r>
  <r>
    <x v="1"/>
    <x v="4"/>
    <s v="CANTINE"/>
    <s v="EL MRADMI"/>
    <s v="Noham"/>
    <d v="2014-06-25T00:00:00"/>
    <x v="3"/>
    <x v="0"/>
    <n v="0"/>
    <n v="0"/>
    <s v="sept."/>
    <n v="2017"/>
    <s v="oui"/>
    <x v="68"/>
    <x v="7"/>
    <x v="1"/>
    <n v="0"/>
    <s v=""/>
    <e v="#N/A"/>
    <x v="6"/>
  </r>
  <r>
    <x v="1"/>
    <x v="4"/>
    <s v="CANTINE"/>
    <s v="DE CORDIER"/>
    <s v="Léa"/>
    <d v="2013-05-28T00:00:00"/>
    <x v="7"/>
    <x v="0"/>
    <n v="0"/>
    <n v="0"/>
    <s v="sept."/>
    <n v="2017"/>
    <s v="oui"/>
    <x v="69"/>
    <x v="4"/>
    <x v="0"/>
    <n v="0"/>
    <s v=""/>
    <e v="#N/A"/>
    <x v="6"/>
  </r>
  <r>
    <x v="1"/>
    <x v="4"/>
    <s v="CANTINE"/>
    <s v="DE CORDIER"/>
    <s v="Kylian"/>
    <d v="2009-08-14T00:00:00"/>
    <x v="4"/>
    <x v="0"/>
    <n v="0"/>
    <n v="0"/>
    <s v="sept."/>
    <n v="2017"/>
    <s v="non"/>
    <x v="70"/>
    <x v="3"/>
    <x v="0"/>
    <n v="0"/>
    <s v=""/>
    <e v="#N/A"/>
    <x v="6"/>
  </r>
  <r>
    <x v="1"/>
    <x v="4"/>
    <s v="CANTINE"/>
    <s v="PAYEN"/>
    <s v="Clément"/>
    <d v="2014-09-26T00:00:00"/>
    <x v="3"/>
    <x v="0"/>
    <n v="0"/>
    <n v="0"/>
    <s v="sept."/>
    <n v="2017"/>
    <s v="oui"/>
    <x v="188"/>
    <x v="7"/>
    <x v="0"/>
    <n v="0"/>
    <s v=""/>
    <e v="#N/A"/>
    <x v="6"/>
  </r>
  <r>
    <x v="1"/>
    <x v="4"/>
    <s v="CANTINE"/>
    <s v="VUILLET"/>
    <s v="Louise"/>
    <d v="2017-10-08T00:00:00"/>
    <x v="3"/>
    <x v="0"/>
    <n v="0"/>
    <n v="0"/>
    <s v="sept."/>
    <n v="2017"/>
    <s v="oui"/>
    <x v="189"/>
    <x v="7"/>
    <x v="0"/>
    <n v="0"/>
    <s v=""/>
    <e v="#N/A"/>
    <x v="6"/>
  </r>
  <r>
    <x v="1"/>
    <x v="4"/>
    <s v="CANTINE"/>
    <s v="GUILLOTEAU"/>
    <s v="Mila"/>
    <d v="2010-10-21T00:00:00"/>
    <x v="1"/>
    <x v="0"/>
    <n v="0"/>
    <n v="0"/>
    <s v="sept."/>
    <n v="2017"/>
    <s v="non"/>
    <x v="218"/>
    <x v="1"/>
    <x v="0"/>
    <n v="0"/>
    <s v=""/>
    <e v="#N/A"/>
    <x v="6"/>
  </r>
  <r>
    <x v="1"/>
    <x v="4"/>
    <s v="CANTINE"/>
    <s v="GUILLOTEAU"/>
    <s v="Justine"/>
    <d v="2009-07-16T00:00:00"/>
    <x v="4"/>
    <x v="0"/>
    <n v="0"/>
    <n v="0"/>
    <s v="sept."/>
    <n v="2017"/>
    <s v="non"/>
    <x v="219"/>
    <x v="3"/>
    <x v="0"/>
    <n v="0"/>
    <s v=""/>
    <e v="#N/A"/>
    <x v="6"/>
  </r>
  <r>
    <x v="1"/>
    <x v="4"/>
    <s v="CANTINE"/>
    <s v="LE REVEREND"/>
    <s v="Raphaël"/>
    <d v="2014-09-05T00:00:00"/>
    <x v="5"/>
    <x v="0"/>
    <n v="0"/>
    <n v="0"/>
    <s v="sept."/>
    <n v="2017"/>
    <s v="oui"/>
    <x v="190"/>
    <x v="7"/>
    <x v="0"/>
    <n v="0"/>
    <s v=""/>
    <e v="#N/A"/>
    <x v="6"/>
  </r>
  <r>
    <x v="1"/>
    <x v="4"/>
    <s v="CANTINE"/>
    <s v="RIVAL"/>
    <s v="Emma"/>
    <d v="2014-08-04T00:00:00"/>
    <x v="0"/>
    <x v="1"/>
    <n v="0"/>
    <n v="0"/>
    <s v="sept."/>
    <n v="2017"/>
    <s v="oui"/>
    <x v="220"/>
    <x v="7"/>
    <x v="0"/>
    <n v="0"/>
    <s v=""/>
    <e v="#N/A"/>
    <x v="6"/>
  </r>
  <r>
    <x v="1"/>
    <x v="4"/>
    <s v="CANTINE"/>
    <s v="MIRANDA KIEFFER"/>
    <s v="Enzo"/>
    <d v="2014-07-04T00:00:00"/>
    <x v="0"/>
    <x v="0"/>
    <n v="0"/>
    <n v="0"/>
    <s v="sept."/>
    <n v="2017"/>
    <s v="oui"/>
    <x v="191"/>
    <x v="7"/>
    <x v="0"/>
    <n v="0"/>
    <s v=""/>
    <e v="#N/A"/>
    <x v="6"/>
  </r>
  <r>
    <x v="1"/>
    <x v="4"/>
    <s v="CANTINE"/>
    <s v="TEDETTI"/>
    <s v="Charly"/>
    <d v="2014-09-20T00:00:00"/>
    <x v="0"/>
    <x v="0"/>
    <n v="0"/>
    <n v="0"/>
    <s v="sept."/>
    <n v="2017"/>
    <s v="oui"/>
    <x v="192"/>
    <x v="7"/>
    <x v="0"/>
    <n v="0"/>
    <s v=""/>
    <e v="#N/A"/>
    <x v="6"/>
  </r>
  <r>
    <x v="1"/>
    <x v="4"/>
    <s v="CANTINE"/>
    <s v="BENED"/>
    <s v="Chloé"/>
    <d v="2014-08-14T00:00:00"/>
    <x v="5"/>
    <x v="0"/>
    <n v="0"/>
    <n v="0"/>
    <s v="sept."/>
    <n v="2017"/>
    <s v="oui"/>
    <x v="193"/>
    <x v="7"/>
    <x v="0"/>
    <n v="0"/>
    <s v=""/>
    <e v="#N/A"/>
    <x v="6"/>
  </r>
  <r>
    <x v="1"/>
    <x v="4"/>
    <s v="CANTINE"/>
    <s v="MARCOS"/>
    <s v="Lola"/>
    <d v="2013-12-06T00:00:00"/>
    <x v="7"/>
    <x v="0"/>
    <n v="0"/>
    <n v="0"/>
    <s v="sept."/>
    <n v="2017"/>
    <s v="oui"/>
    <x v="194"/>
    <x v="4"/>
    <x v="0"/>
    <n v="0"/>
    <s v=""/>
    <e v="#N/A"/>
    <x v="6"/>
  </r>
  <r>
    <x v="1"/>
    <x v="4"/>
    <s v="CANTINE"/>
    <s v="MELIANI"/>
    <s v="Rayan Ayoub"/>
    <d v="2008-03-21T00:00:00"/>
    <x v="6"/>
    <x v="0"/>
    <n v="0"/>
    <n v="0"/>
    <s v="sept."/>
    <n v="2017"/>
    <s v="non"/>
    <x v="195"/>
    <x v="5"/>
    <x v="2"/>
    <n v="0"/>
    <s v=""/>
    <e v="#N/A"/>
    <x v="6"/>
  </r>
  <r>
    <x v="1"/>
    <x v="4"/>
    <s v="CANTINE"/>
    <s v="MOUNDJI"/>
    <s v="Keziah"/>
    <d v="2009-02-17T00:00:00"/>
    <x v="4"/>
    <x v="0"/>
    <n v="0"/>
    <n v="0"/>
    <s v="sept."/>
    <n v="2017"/>
    <s v="non"/>
    <x v="72"/>
    <x v="3"/>
    <x v="1"/>
    <n v="0"/>
    <s v=""/>
    <e v="#N/A"/>
    <x v="6"/>
  </r>
  <r>
    <x v="1"/>
    <x v="4"/>
    <s v="CANTINE"/>
    <s v="TEAV CORBANESE"/>
    <s v="Léni"/>
    <d v="2013-12-10T00:00:00"/>
    <x v="5"/>
    <x v="0"/>
    <n v="0"/>
    <n v="0"/>
    <s v="sept."/>
    <n v="2017"/>
    <s v="oui"/>
    <x v="221"/>
    <x v="4"/>
    <x v="0"/>
    <n v="0"/>
    <s v=""/>
    <e v="#N/A"/>
    <x v="6"/>
  </r>
  <r>
    <x v="1"/>
    <x v="4"/>
    <s v="CANTINE"/>
    <s v="VUARGNOZ"/>
    <s v="Véronique"/>
    <d v="2017-08-30T00:00:00"/>
    <x v="10"/>
    <x v="1"/>
    <n v="0"/>
    <n v="0"/>
    <s v="sept."/>
    <n v="2017"/>
    <s v="oui"/>
    <x v="222"/>
    <x v="8"/>
    <x v="0"/>
    <n v="0"/>
    <s v=""/>
    <e v="#N/A"/>
    <x v="6"/>
  </r>
  <r>
    <x v="1"/>
    <x v="4"/>
    <s v="CANTINE"/>
    <s v="HARDIVILLE"/>
    <s v="Pascal"/>
    <d v="2017-08-31T00:00:00"/>
    <x v="10"/>
    <x v="0"/>
    <n v="0"/>
    <n v="0"/>
    <s v="sept."/>
    <n v="2017"/>
    <s v="oui"/>
    <x v="196"/>
    <x v="8"/>
    <x v="0"/>
    <n v="0"/>
    <s v=""/>
    <e v="#N/A"/>
    <x v="6"/>
  </r>
  <r>
    <x v="3"/>
    <x v="4"/>
    <s v="CANTINE"/>
    <s v="ABBIATECI"/>
    <s v="Alexandre"/>
    <d v="2012-09-14T00:00:00"/>
    <x v="0"/>
    <x v="0"/>
    <n v="0"/>
    <n v="0"/>
    <s v="sept."/>
    <n v="2017"/>
    <s v="oui"/>
    <x v="0"/>
    <x v="0"/>
    <x v="0"/>
    <n v="0"/>
    <s v=""/>
    <e v="#N/A"/>
    <x v="6"/>
  </r>
  <r>
    <x v="3"/>
    <x v="4"/>
    <s v="CANTINE"/>
    <s v="ABBIATECI"/>
    <s v="Mathieu"/>
    <d v="2010-02-25T00:00:00"/>
    <x v="1"/>
    <x v="0"/>
    <n v="0"/>
    <n v="0"/>
    <s v="sept."/>
    <n v="2017"/>
    <s v="non"/>
    <x v="1"/>
    <x v="1"/>
    <x v="0"/>
    <n v="0"/>
    <s v=""/>
    <e v="#N/A"/>
    <x v="6"/>
  </r>
  <r>
    <x v="3"/>
    <x v="4"/>
    <s v="CANTINE"/>
    <s v="ALOUANI"/>
    <s v="Naël"/>
    <d v="2012-11-26T00:00:00"/>
    <x v="3"/>
    <x v="0"/>
    <n v="0"/>
    <n v="0"/>
    <s v="sept."/>
    <n v="2017"/>
    <s v="oui"/>
    <x v="4"/>
    <x v="0"/>
    <x v="1"/>
    <n v="0"/>
    <s v=""/>
    <e v="#N/A"/>
    <x v="6"/>
  </r>
  <r>
    <x v="3"/>
    <x v="4"/>
    <s v="CANTINE"/>
    <s v="ALOUANI"/>
    <s v="Rayan"/>
    <d v="2009-01-19T00:00:00"/>
    <x v="4"/>
    <x v="0"/>
    <n v="0"/>
    <n v="0"/>
    <s v="sept."/>
    <n v="2017"/>
    <s v="non"/>
    <x v="5"/>
    <x v="3"/>
    <x v="1"/>
    <n v="0"/>
    <s v=""/>
    <e v="#N/A"/>
    <x v="6"/>
  </r>
  <r>
    <x v="3"/>
    <x v="4"/>
    <s v="CANTINE"/>
    <s v="ALPERN"/>
    <s v="David"/>
    <d v="2013-01-29T00:00:00"/>
    <x v="5"/>
    <x v="1"/>
    <n v="0"/>
    <n v="0"/>
    <s v="sept."/>
    <n v="2017"/>
    <s v="oui"/>
    <x v="6"/>
    <x v="4"/>
    <x v="0"/>
    <n v="0"/>
    <s v=""/>
    <e v="#N/A"/>
    <x v="6"/>
  </r>
  <r>
    <x v="3"/>
    <x v="4"/>
    <s v="CANTINE"/>
    <s v="ANDRÉ"/>
    <s v="Clara"/>
    <d v="2009-01-10T00:00:00"/>
    <x v="4"/>
    <x v="0"/>
    <n v="0"/>
    <n v="0"/>
    <s v="sept."/>
    <n v="2017"/>
    <s v="non"/>
    <x v="84"/>
    <x v="3"/>
    <x v="0"/>
    <n v="0"/>
    <s v=""/>
    <e v="#N/A"/>
    <x v="6"/>
  </r>
  <r>
    <x v="3"/>
    <x v="4"/>
    <s v="CANTINE"/>
    <s v="BABIN"/>
    <s v="Timéo"/>
    <d v="2012-11-08T00:00:00"/>
    <x v="3"/>
    <x v="0"/>
    <n v="0"/>
    <n v="0"/>
    <s v="sept."/>
    <n v="2017"/>
    <s v="oui"/>
    <x v="7"/>
    <x v="0"/>
    <x v="0"/>
    <n v="0"/>
    <s v=""/>
    <e v="#N/A"/>
    <x v="6"/>
  </r>
  <r>
    <x v="3"/>
    <x v="4"/>
    <s v="CANTINE"/>
    <s v="BARNABE"/>
    <s v="Hugo"/>
    <d v="2007-08-06T00:00:00"/>
    <x v="2"/>
    <x v="0"/>
    <n v="0"/>
    <n v="0"/>
    <s v="sept."/>
    <n v="2017"/>
    <s v="non"/>
    <x v="85"/>
    <x v="2"/>
    <x v="0"/>
    <n v="0"/>
    <s v=""/>
    <e v="#N/A"/>
    <x v="6"/>
  </r>
  <r>
    <x v="3"/>
    <x v="4"/>
    <s v="CANTINE"/>
    <s v="BAUNOV"/>
    <s v="Artem"/>
    <d v="2011-09-02T00:00:00"/>
    <x v="9"/>
    <x v="0"/>
    <n v="0"/>
    <n v="0"/>
    <s v="sept."/>
    <n v="2017"/>
    <s v="oui"/>
    <x v="86"/>
    <x v="6"/>
    <x v="0"/>
    <n v="0"/>
    <s v=""/>
    <e v="#N/A"/>
    <x v="6"/>
  </r>
  <r>
    <x v="3"/>
    <x v="4"/>
    <s v="CANTINE"/>
    <s v="BEKA"/>
    <s v="Enzo"/>
    <d v="2008-02-01T00:00:00"/>
    <x v="6"/>
    <x v="0"/>
    <n v="0"/>
    <n v="0"/>
    <s v="sept."/>
    <n v="2017"/>
    <s v="non"/>
    <x v="223"/>
    <x v="5"/>
    <x v="1"/>
    <n v="0"/>
    <s v=""/>
    <e v="#N/A"/>
    <x v="6"/>
  </r>
  <r>
    <x v="3"/>
    <x v="4"/>
    <s v="CANTINE"/>
    <s v="BELLORINI"/>
    <s v="Raphaëlle"/>
    <d v="2010-09-17T00:00:00"/>
    <x v="8"/>
    <x v="0"/>
    <n v="0"/>
    <n v="0"/>
    <s v="sept."/>
    <n v="2017"/>
    <s v="non"/>
    <x v="73"/>
    <x v="1"/>
    <x v="0"/>
    <n v="0"/>
    <s v=""/>
    <e v="#N/A"/>
    <x v="6"/>
  </r>
  <r>
    <x v="3"/>
    <x v="4"/>
    <s v="CANTINE"/>
    <s v="BELMOND CHOLLET"/>
    <s v="Yûna"/>
    <d v="2011-05-09T00:00:00"/>
    <x v="9"/>
    <x v="0"/>
    <n v="0"/>
    <n v="0"/>
    <s v="sept."/>
    <n v="2017"/>
    <s v="oui"/>
    <x v="87"/>
    <x v="6"/>
    <x v="0"/>
    <n v="0"/>
    <s v=""/>
    <e v="#N/A"/>
    <x v="6"/>
  </r>
  <r>
    <x v="3"/>
    <x v="4"/>
    <s v="CANTINE"/>
    <s v="BEN ROMDANE"/>
    <s v="Hilal"/>
    <d v="2008-07-17T00:00:00"/>
    <x v="6"/>
    <x v="0"/>
    <n v="0"/>
    <n v="0"/>
    <s v="sept."/>
    <n v="2017"/>
    <s v="non"/>
    <x v="8"/>
    <x v="5"/>
    <x v="2"/>
    <n v="0"/>
    <s v=""/>
    <e v="#N/A"/>
    <x v="6"/>
  </r>
  <r>
    <x v="3"/>
    <x v="4"/>
    <s v="CANTINE"/>
    <s v="BEN ROMDANE"/>
    <s v="Younès"/>
    <d v="2008-07-17T00:00:00"/>
    <x v="6"/>
    <x v="0"/>
    <n v="0"/>
    <n v="0"/>
    <s v="sept."/>
    <n v="2017"/>
    <s v="non"/>
    <x v="9"/>
    <x v="5"/>
    <x v="2"/>
    <n v="0"/>
    <s v=""/>
    <e v="#N/A"/>
    <x v="6"/>
  </r>
  <r>
    <x v="3"/>
    <x v="4"/>
    <s v="CANTINE"/>
    <s v="BENOIST FAYE"/>
    <s v="Emma"/>
    <d v="2013-07-03T00:00:00"/>
    <x v="7"/>
    <x v="0"/>
    <n v="0"/>
    <n v="0"/>
    <s v="sept."/>
    <n v="2017"/>
    <s v="oui"/>
    <x v="88"/>
    <x v="4"/>
    <x v="0"/>
    <n v="0"/>
    <s v=""/>
    <e v="#N/A"/>
    <x v="6"/>
  </r>
  <r>
    <x v="3"/>
    <x v="4"/>
    <s v="CANTINE"/>
    <s v="BLAIN"/>
    <s v="Eléonore"/>
    <d v="2007-07-08T00:00:00"/>
    <x v="2"/>
    <x v="0"/>
    <n v="0"/>
    <n v="0"/>
    <s v="sept."/>
    <n v="2017"/>
    <s v="non"/>
    <x v="89"/>
    <x v="2"/>
    <x v="0"/>
    <n v="0"/>
    <s v=""/>
    <e v="#N/A"/>
    <x v="6"/>
  </r>
  <r>
    <x v="3"/>
    <x v="4"/>
    <s v="CANTINE"/>
    <s v="BLAIN"/>
    <s v="Rebecca"/>
    <d v="2013-03-31T00:00:00"/>
    <x v="5"/>
    <x v="0"/>
    <n v="0"/>
    <n v="0"/>
    <s v="sept."/>
    <n v="2017"/>
    <s v="oui"/>
    <x v="90"/>
    <x v="4"/>
    <x v="0"/>
    <n v="0"/>
    <s v=""/>
    <e v="#N/A"/>
    <x v="6"/>
  </r>
  <r>
    <x v="3"/>
    <x v="4"/>
    <s v="CANTINE"/>
    <s v="BLANC"/>
    <s v="Anthony"/>
    <d v="2008-06-04T00:00:00"/>
    <x v="6"/>
    <x v="0"/>
    <n v="0"/>
    <n v="0"/>
    <s v="sept."/>
    <n v="2017"/>
    <s v="non"/>
    <x v="91"/>
    <x v="5"/>
    <x v="0"/>
    <n v="0"/>
    <s v=""/>
    <e v="#N/A"/>
    <x v="6"/>
  </r>
  <r>
    <x v="3"/>
    <x v="4"/>
    <s v="CANTINE"/>
    <s v="BOCHATON"/>
    <s v="Lina"/>
    <d v="2010-08-28T00:00:00"/>
    <x v="1"/>
    <x v="0"/>
    <n v="0"/>
    <n v="0"/>
    <s v="sept."/>
    <n v="2017"/>
    <s v="non"/>
    <x v="92"/>
    <x v="1"/>
    <x v="0"/>
    <n v="0"/>
    <s v=""/>
    <e v="#N/A"/>
    <x v="6"/>
  </r>
  <r>
    <x v="3"/>
    <x v="4"/>
    <s v="CANTINE"/>
    <s v="BOUILLEZ"/>
    <s v="Elise"/>
    <d v="2009-07-12T00:00:00"/>
    <x v="4"/>
    <x v="0"/>
    <n v="0"/>
    <n v="0"/>
    <s v="sept."/>
    <n v="2017"/>
    <s v="non"/>
    <x v="11"/>
    <x v="3"/>
    <x v="0"/>
    <n v="0"/>
    <s v=""/>
    <e v="#N/A"/>
    <x v="6"/>
  </r>
  <r>
    <x v="3"/>
    <x v="4"/>
    <s v="CANTINE"/>
    <s v="BRAHMI"/>
    <s v="Ilan"/>
    <d v="2013-11-29T00:00:00"/>
    <x v="7"/>
    <x v="0"/>
    <n v="0"/>
    <n v="0"/>
    <s v="sept."/>
    <n v="2017"/>
    <s v="oui"/>
    <x v="93"/>
    <x v="4"/>
    <x v="0"/>
    <n v="0"/>
    <s v=""/>
    <e v="#N/A"/>
    <x v="6"/>
  </r>
  <r>
    <x v="3"/>
    <x v="4"/>
    <s v="CANTINE"/>
    <s v="BREBION"/>
    <s v="Ted"/>
    <d v="2013-04-12T00:00:00"/>
    <x v="5"/>
    <x v="1"/>
    <n v="0"/>
    <n v="0"/>
    <s v="sept."/>
    <n v="2017"/>
    <s v="oui"/>
    <x v="94"/>
    <x v="4"/>
    <x v="0"/>
    <n v="0"/>
    <s v=""/>
    <e v="#N/A"/>
    <x v="6"/>
  </r>
  <r>
    <x v="3"/>
    <x v="4"/>
    <s v="CANTINE"/>
    <s v="BREBION"/>
    <s v="Tim"/>
    <d v="2013-04-12T00:00:00"/>
    <x v="7"/>
    <x v="1"/>
    <n v="0"/>
    <n v="0"/>
    <s v="sept."/>
    <n v="2017"/>
    <s v="oui"/>
    <x v="95"/>
    <x v="4"/>
    <x v="0"/>
    <n v="0"/>
    <s v=""/>
    <e v="#N/A"/>
    <x v="6"/>
  </r>
  <r>
    <x v="3"/>
    <x v="4"/>
    <s v="CANTINE"/>
    <s v="BUISSON"/>
    <s v="Sarah"/>
    <d v="2010-07-17T00:00:00"/>
    <x v="1"/>
    <x v="0"/>
    <n v="0"/>
    <n v="0"/>
    <s v="sept."/>
    <n v="2017"/>
    <s v="non"/>
    <x v="79"/>
    <x v="1"/>
    <x v="0"/>
    <n v="0"/>
    <s v=""/>
    <e v="#N/A"/>
    <x v="6"/>
  </r>
  <r>
    <x v="3"/>
    <x v="4"/>
    <s v="CANTINE"/>
    <s v="BURBAN"/>
    <s v="Alix"/>
    <d v="2008-12-08T00:00:00"/>
    <x v="6"/>
    <x v="0"/>
    <n v="0"/>
    <n v="0"/>
    <s v="sept."/>
    <n v="2017"/>
    <s v="non"/>
    <x v="96"/>
    <x v="5"/>
    <x v="0"/>
    <n v="0"/>
    <s v=""/>
    <e v="#N/A"/>
    <x v="6"/>
  </r>
  <r>
    <x v="3"/>
    <x v="4"/>
    <s v="CANTINE"/>
    <s v="BURBAN"/>
    <s v="Telma"/>
    <d v="2008-12-08T00:00:00"/>
    <x v="6"/>
    <x v="0"/>
    <n v="0"/>
    <n v="0"/>
    <s v="sept."/>
    <n v="2017"/>
    <s v="non"/>
    <x v="97"/>
    <x v="5"/>
    <x v="0"/>
    <n v="0"/>
    <s v=""/>
    <e v="#N/A"/>
    <x v="6"/>
  </r>
  <r>
    <x v="3"/>
    <x v="4"/>
    <s v="CANTINE"/>
    <s v="BURGAUD"/>
    <s v="Timéo"/>
    <d v="2008-11-28T00:00:00"/>
    <x v="6"/>
    <x v="0"/>
    <n v="0"/>
    <n v="0"/>
    <s v="sept."/>
    <n v="2017"/>
    <s v="non"/>
    <x v="12"/>
    <x v="5"/>
    <x v="0"/>
    <n v="0"/>
    <s v=""/>
    <e v="#N/A"/>
    <x v="6"/>
  </r>
  <r>
    <x v="3"/>
    <x v="4"/>
    <s v="CANTINE"/>
    <s v="BURNAT"/>
    <s v="Nico"/>
    <d v="2011-03-01T00:00:00"/>
    <x v="9"/>
    <x v="0"/>
    <n v="0"/>
    <n v="0"/>
    <s v="sept."/>
    <n v="2017"/>
    <s v="oui"/>
    <x v="98"/>
    <x v="6"/>
    <x v="0"/>
    <n v="0"/>
    <s v=""/>
    <e v="#N/A"/>
    <x v="6"/>
  </r>
  <r>
    <x v="3"/>
    <x v="4"/>
    <s v="CANTINE"/>
    <s v="BUYSSENS"/>
    <s v="Alice"/>
    <d v="2010-03-27T00:00:00"/>
    <x v="1"/>
    <x v="0"/>
    <n v="0"/>
    <n v="0"/>
    <s v="sept."/>
    <n v="2017"/>
    <s v="non"/>
    <x v="99"/>
    <x v="1"/>
    <x v="0"/>
    <n v="0"/>
    <s v=""/>
    <e v="#N/A"/>
    <x v="6"/>
  </r>
  <r>
    <x v="3"/>
    <x v="4"/>
    <s v="CANTINE"/>
    <s v="BUYSSENS"/>
    <s v="Lou"/>
    <d v="2008-10-01T00:00:00"/>
    <x v="6"/>
    <x v="0"/>
    <n v="0"/>
    <n v="0"/>
    <s v="sept."/>
    <n v="2017"/>
    <s v="non"/>
    <x v="100"/>
    <x v="5"/>
    <x v="0"/>
    <n v="0"/>
    <s v=""/>
    <e v="#N/A"/>
    <x v="6"/>
  </r>
  <r>
    <x v="3"/>
    <x v="4"/>
    <s v="CANTINE"/>
    <s v="CAISSO-RUIZ"/>
    <s v="Estéban"/>
    <d v="2007-05-20T00:00:00"/>
    <x v="2"/>
    <x v="1"/>
    <n v="0"/>
    <n v="0"/>
    <s v="sept."/>
    <n v="2017"/>
    <s v="non"/>
    <x v="101"/>
    <x v="2"/>
    <x v="0"/>
    <n v="0"/>
    <s v=""/>
    <e v="#N/A"/>
    <x v="6"/>
  </r>
  <r>
    <x v="3"/>
    <x v="4"/>
    <s v="CANTINE"/>
    <s v="CASTA"/>
    <s v="Renma"/>
    <d v="2013-11-29T00:00:00"/>
    <x v="7"/>
    <x v="0"/>
    <n v="0"/>
    <n v="0"/>
    <s v="sept."/>
    <n v="2017"/>
    <s v="oui"/>
    <x v="224"/>
    <x v="4"/>
    <x v="0"/>
    <n v="0"/>
    <s v=""/>
    <e v="#N/A"/>
    <x v="6"/>
  </r>
  <r>
    <x v="3"/>
    <x v="4"/>
    <s v="CANTINE"/>
    <s v="CELLARD"/>
    <s v="Léonie"/>
    <d v="2013-07-05T00:00:00"/>
    <x v="7"/>
    <x v="0"/>
    <n v="0"/>
    <n v="0"/>
    <s v="sept."/>
    <n v="2017"/>
    <s v="oui"/>
    <x v="197"/>
    <x v="4"/>
    <x v="0"/>
    <n v="0"/>
    <s v=""/>
    <e v="#N/A"/>
    <x v="6"/>
  </r>
  <r>
    <x v="3"/>
    <x v="4"/>
    <s v="CANTINE"/>
    <s v="CELLARD"/>
    <s v="Louise"/>
    <d v="2010-12-25T00:00:00"/>
    <x v="8"/>
    <x v="0"/>
    <n v="0"/>
    <n v="0"/>
    <s v="sept."/>
    <n v="2017"/>
    <s v="non"/>
    <x v="198"/>
    <x v="1"/>
    <x v="0"/>
    <n v="0"/>
    <s v=""/>
    <e v="#N/A"/>
    <x v="6"/>
  </r>
  <r>
    <x v="3"/>
    <x v="4"/>
    <s v="CANTINE"/>
    <s v="CHACHKINE"/>
    <s v="Elie"/>
    <d v="2011-02-07T00:00:00"/>
    <x v="8"/>
    <x v="0"/>
    <n v="0"/>
    <n v="0"/>
    <s v="sept."/>
    <n v="2017"/>
    <s v="oui"/>
    <x v="102"/>
    <x v="6"/>
    <x v="0"/>
    <n v="0"/>
    <s v=""/>
    <e v="#N/A"/>
    <x v="6"/>
  </r>
  <r>
    <x v="3"/>
    <x v="4"/>
    <s v="CANTINE"/>
    <s v="CHAMPETIER ENJOLRAS"/>
    <s v="Alix"/>
    <d v="2012-08-09T00:00:00"/>
    <x v="0"/>
    <x v="0"/>
    <n v="0"/>
    <n v="0"/>
    <s v="sept."/>
    <n v="2017"/>
    <s v="oui"/>
    <x v="103"/>
    <x v="0"/>
    <x v="0"/>
    <n v="0"/>
    <s v=""/>
    <e v="#N/A"/>
    <x v="6"/>
  </r>
  <r>
    <x v="3"/>
    <x v="4"/>
    <s v="CANTINE"/>
    <s v="CHAMPETIER ENJOLRAS"/>
    <s v="Priscille"/>
    <d v="2009-05-29T00:00:00"/>
    <x v="4"/>
    <x v="0"/>
    <n v="0"/>
    <n v="0"/>
    <s v="sept."/>
    <n v="2017"/>
    <s v="non"/>
    <x v="104"/>
    <x v="5"/>
    <x v="0"/>
    <n v="0"/>
    <s v=""/>
    <e v="#N/A"/>
    <x v="6"/>
  </r>
  <r>
    <x v="3"/>
    <x v="4"/>
    <s v="CANTINE"/>
    <s v="CHRAMDHI"/>
    <s v="Owen"/>
    <d v="2012-09-10T00:00:00"/>
    <x v="3"/>
    <x v="0"/>
    <n v="0"/>
    <n v="0"/>
    <s v="sept."/>
    <n v="2017"/>
    <s v="oui"/>
    <x v="80"/>
    <x v="0"/>
    <x v="0"/>
    <n v="0"/>
    <s v=""/>
    <e v="#N/A"/>
    <x v="6"/>
  </r>
  <r>
    <x v="3"/>
    <x v="4"/>
    <s v="CANTINE"/>
    <s v="CONIGLIARO"/>
    <s v="Natéo"/>
    <d v="2010-01-01T00:00:00"/>
    <x v="1"/>
    <x v="0"/>
    <n v="0"/>
    <n v="0"/>
    <s v="sept."/>
    <n v="2017"/>
    <s v="non"/>
    <x v="105"/>
    <x v="1"/>
    <x v="0"/>
    <n v="0"/>
    <s v=""/>
    <e v="#N/A"/>
    <x v="6"/>
  </r>
  <r>
    <x v="3"/>
    <x v="4"/>
    <s v="CANTINE"/>
    <s v="COSTINHA"/>
    <s v="Matéo"/>
    <d v="2013-04-19T00:00:00"/>
    <x v="7"/>
    <x v="0"/>
    <n v="0"/>
    <n v="0"/>
    <s v="sept."/>
    <n v="2017"/>
    <s v="oui"/>
    <x v="106"/>
    <x v="4"/>
    <x v="0"/>
    <n v="0"/>
    <s v=""/>
    <e v="#N/A"/>
    <x v="6"/>
  </r>
  <r>
    <x v="3"/>
    <x v="4"/>
    <s v="CANTINE"/>
    <s v="COUPRIE VILLADANGOS"/>
    <s v="Malena"/>
    <d v="2007-01-25T00:00:00"/>
    <x v="2"/>
    <x v="0"/>
    <n v="0"/>
    <n v="0"/>
    <s v="sept."/>
    <n v="2017"/>
    <s v="non"/>
    <x v="107"/>
    <x v="2"/>
    <x v="0"/>
    <n v="0"/>
    <s v=""/>
    <e v="#N/A"/>
    <x v="6"/>
  </r>
  <r>
    <x v="3"/>
    <x v="4"/>
    <s v="CANTINE"/>
    <s v="CRETON"/>
    <s v="Célya"/>
    <d v="2012-03-27T00:00:00"/>
    <x v="0"/>
    <x v="0"/>
    <n v="0"/>
    <n v="0"/>
    <s v="sept."/>
    <n v="2017"/>
    <s v="oui"/>
    <x v="108"/>
    <x v="0"/>
    <x v="0"/>
    <n v="0"/>
    <s v=""/>
    <e v="#N/A"/>
    <x v="6"/>
  </r>
  <r>
    <x v="3"/>
    <x v="4"/>
    <s v="CANTINE"/>
    <s v="DAAB"/>
    <s v="Noham"/>
    <d v="2008-01-29T00:00:00"/>
    <x v="6"/>
    <x v="0"/>
    <n v="0"/>
    <n v="0"/>
    <s v="sept."/>
    <n v="2017"/>
    <s v="non"/>
    <x v="225"/>
    <x v="5"/>
    <x v="1"/>
    <n v="0"/>
    <s v=""/>
    <e v="#N/A"/>
    <x v="6"/>
  </r>
  <r>
    <x v="3"/>
    <x v="4"/>
    <s v="CANTINE"/>
    <s v="DALBERGUE"/>
    <s v="Peter"/>
    <d v="2012-03-05T00:00:00"/>
    <x v="0"/>
    <x v="0"/>
    <n v="0"/>
    <n v="0"/>
    <s v="sept."/>
    <n v="2017"/>
    <s v="oui"/>
    <x v="16"/>
    <x v="0"/>
    <x v="0"/>
    <n v="0"/>
    <s v=""/>
    <e v="#N/A"/>
    <x v="6"/>
  </r>
  <r>
    <x v="3"/>
    <x v="4"/>
    <s v="CANTINE"/>
    <s v="DEBERT"/>
    <s v="Léo"/>
    <d v="2007-09-21T00:00:00"/>
    <x v="2"/>
    <x v="1"/>
    <n v="0"/>
    <n v="0"/>
    <s v="sept."/>
    <n v="2017"/>
    <s v="non"/>
    <x v="109"/>
    <x v="2"/>
    <x v="0"/>
    <n v="0"/>
    <s v=""/>
    <e v="#N/A"/>
    <x v="6"/>
  </r>
  <r>
    <x v="3"/>
    <x v="4"/>
    <s v="CANTINE"/>
    <s v="DEBERT"/>
    <s v="Terry"/>
    <d v="2010-02-06T00:00:00"/>
    <x v="8"/>
    <x v="1"/>
    <n v="0"/>
    <n v="0"/>
    <s v="sept."/>
    <n v="2017"/>
    <s v="non"/>
    <x v="203"/>
    <x v="1"/>
    <x v="0"/>
    <n v="0"/>
    <s v=""/>
    <e v="#N/A"/>
    <x v="6"/>
  </r>
  <r>
    <x v="3"/>
    <x v="4"/>
    <s v="CANTINE"/>
    <s v="DELLENBACH"/>
    <s v="Milla"/>
    <d v="2007-10-31T00:00:00"/>
    <x v="2"/>
    <x v="0"/>
    <n v="0"/>
    <n v="0"/>
    <s v="sept."/>
    <n v="2017"/>
    <s v="non"/>
    <x v="17"/>
    <x v="2"/>
    <x v="0"/>
    <n v="0"/>
    <s v=""/>
    <e v="#N/A"/>
    <x v="6"/>
  </r>
  <r>
    <x v="3"/>
    <x v="4"/>
    <s v="CANTINE"/>
    <s v="DELPLANQUE"/>
    <s v="Jules"/>
    <d v="2012-10-17T00:00:00"/>
    <x v="0"/>
    <x v="0"/>
    <n v="0"/>
    <n v="0"/>
    <s v="sept."/>
    <n v="2017"/>
    <s v="oui"/>
    <x v="81"/>
    <x v="0"/>
    <x v="0"/>
    <n v="0"/>
    <s v=""/>
    <e v="#N/A"/>
    <x v="6"/>
  </r>
  <r>
    <x v="3"/>
    <x v="4"/>
    <s v="CANTINE"/>
    <s v="DEPIERRE"/>
    <s v="Louise"/>
    <d v="2013-12-20T00:00:00"/>
    <x v="7"/>
    <x v="0"/>
    <n v="0"/>
    <n v="0"/>
    <s v="sept."/>
    <n v="2017"/>
    <s v="oui"/>
    <x v="110"/>
    <x v="4"/>
    <x v="0"/>
    <n v="0"/>
    <s v=""/>
    <e v="#N/A"/>
    <x v="6"/>
  </r>
  <r>
    <x v="3"/>
    <x v="4"/>
    <s v="CANTINE"/>
    <s v="DESCLAUX"/>
    <s v="Charly"/>
    <d v="2012-01-09T00:00:00"/>
    <x v="3"/>
    <x v="0"/>
    <n v="0"/>
    <n v="0"/>
    <s v="sept."/>
    <n v="2017"/>
    <s v="oui"/>
    <x v="77"/>
    <x v="0"/>
    <x v="0"/>
    <n v="0"/>
    <s v=""/>
    <e v="#N/A"/>
    <x v="6"/>
  </r>
  <r>
    <x v="3"/>
    <x v="4"/>
    <s v="CANTINE"/>
    <s v="DESIR"/>
    <s v="Honoré"/>
    <d v="2010-07-13T00:00:00"/>
    <x v="1"/>
    <x v="0"/>
    <n v="0"/>
    <n v="0"/>
    <s v="sept."/>
    <n v="2017"/>
    <s v="non"/>
    <x v="18"/>
    <x v="1"/>
    <x v="0"/>
    <n v="0"/>
    <s v=""/>
    <e v="#N/A"/>
    <x v="6"/>
  </r>
  <r>
    <x v="3"/>
    <x v="4"/>
    <s v="CANTINE"/>
    <s v="DESIR"/>
    <s v="Odette"/>
    <d v="2007-01-12T00:00:00"/>
    <x v="2"/>
    <x v="0"/>
    <n v="0"/>
    <n v="0"/>
    <s v="sept."/>
    <n v="2017"/>
    <s v="non"/>
    <x v="19"/>
    <x v="2"/>
    <x v="0"/>
    <n v="0"/>
    <s v=""/>
    <e v="#N/A"/>
    <x v="6"/>
  </r>
  <r>
    <x v="3"/>
    <x v="4"/>
    <s v="CANTINE"/>
    <s v="DETRAZ"/>
    <s v="Matéa"/>
    <d v="2013-03-27T00:00:00"/>
    <x v="7"/>
    <x v="0"/>
    <n v="0"/>
    <n v="0"/>
    <s v="sept."/>
    <n v="2017"/>
    <s v="oui"/>
    <x v="111"/>
    <x v="4"/>
    <x v="0"/>
    <n v="0"/>
    <s v=""/>
    <e v="#N/A"/>
    <x v="6"/>
  </r>
  <r>
    <x v="3"/>
    <x v="4"/>
    <s v="CANTINE"/>
    <s v="DEVIGNY"/>
    <s v="Lyséa"/>
    <d v="2008-03-15T00:00:00"/>
    <x v="6"/>
    <x v="0"/>
    <n v="0"/>
    <n v="0"/>
    <s v="sept."/>
    <n v="2017"/>
    <s v="non"/>
    <x v="20"/>
    <x v="5"/>
    <x v="0"/>
    <n v="0"/>
    <s v=""/>
    <e v="#N/A"/>
    <x v="6"/>
  </r>
  <r>
    <x v="3"/>
    <x v="4"/>
    <s v="CANTINE"/>
    <s v="DEVIGNY"/>
    <s v="Ryan"/>
    <d v="2009-09-22T00:00:00"/>
    <x v="4"/>
    <x v="0"/>
    <n v="0"/>
    <n v="0"/>
    <s v="sept."/>
    <n v="2017"/>
    <s v="non"/>
    <x v="74"/>
    <x v="3"/>
    <x v="0"/>
    <n v="0"/>
    <s v=""/>
    <e v="#N/A"/>
    <x v="6"/>
  </r>
  <r>
    <x v="3"/>
    <x v="4"/>
    <s v="CANTINE"/>
    <s v="DOUCET"/>
    <s v="Arsène"/>
    <d v="2010-06-10T00:00:00"/>
    <x v="8"/>
    <x v="0"/>
    <n v="0"/>
    <n v="0"/>
    <s v="sept."/>
    <n v="2017"/>
    <s v="non"/>
    <x v="21"/>
    <x v="1"/>
    <x v="0"/>
    <n v="0"/>
    <s v=""/>
    <e v="#N/A"/>
    <x v="6"/>
  </r>
  <r>
    <x v="3"/>
    <x v="4"/>
    <s v="CANTINE"/>
    <s v="DOUCET"/>
    <s v="Edgar"/>
    <d v="2008-11-23T00:00:00"/>
    <x v="6"/>
    <x v="0"/>
    <n v="0"/>
    <n v="0"/>
    <s v="sept."/>
    <n v="2017"/>
    <s v="non"/>
    <x v="22"/>
    <x v="5"/>
    <x v="0"/>
    <n v="0"/>
    <s v=""/>
    <e v="#N/A"/>
    <x v="6"/>
  </r>
  <r>
    <x v="3"/>
    <x v="4"/>
    <s v="CANTINE"/>
    <s v="DOZOUL"/>
    <s v="Nolan"/>
    <d v="2011-11-04T00:00:00"/>
    <x v="9"/>
    <x v="0"/>
    <n v="0"/>
    <n v="0"/>
    <s v="sept."/>
    <n v="2017"/>
    <s v="oui"/>
    <x v="112"/>
    <x v="6"/>
    <x v="0"/>
    <n v="0"/>
    <s v=""/>
    <e v="#N/A"/>
    <x v="6"/>
  </r>
  <r>
    <x v="3"/>
    <x v="4"/>
    <s v="CANTINE"/>
    <s v="DUBOIS LOUKIL"/>
    <s v="Liam"/>
    <d v="2011-06-08T00:00:00"/>
    <x v="9"/>
    <x v="0"/>
    <n v="0"/>
    <n v="0"/>
    <s v="sept."/>
    <n v="2017"/>
    <s v="oui"/>
    <x v="23"/>
    <x v="6"/>
    <x v="0"/>
    <n v="0"/>
    <s v=""/>
    <e v="#N/A"/>
    <x v="6"/>
  </r>
  <r>
    <x v="3"/>
    <x v="4"/>
    <s v="CANTINE"/>
    <s v="DULARY"/>
    <s v="Noa"/>
    <d v="2010-03-27T00:00:00"/>
    <x v="1"/>
    <x v="0"/>
    <n v="0"/>
    <n v="0"/>
    <s v="sept."/>
    <n v="2017"/>
    <s v="non"/>
    <x v="24"/>
    <x v="1"/>
    <x v="0"/>
    <n v="0"/>
    <s v=""/>
    <e v="#N/A"/>
    <x v="6"/>
  </r>
  <r>
    <x v="3"/>
    <x v="4"/>
    <s v="CANTINE"/>
    <s v="DUVAL"/>
    <s v="Matys"/>
    <d v="2012-01-24T00:00:00"/>
    <x v="0"/>
    <x v="0"/>
    <n v="0"/>
    <n v="0"/>
    <s v="sept."/>
    <n v="2017"/>
    <s v="oui"/>
    <x v="25"/>
    <x v="0"/>
    <x v="0"/>
    <n v="0"/>
    <s v=""/>
    <e v="#N/A"/>
    <x v="6"/>
  </r>
  <r>
    <x v="3"/>
    <x v="4"/>
    <s v="CANTINE"/>
    <s v="DUVAL MICHOUD"/>
    <s v="Jade"/>
    <d v="2012-08-05T00:00:00"/>
    <x v="0"/>
    <x v="1"/>
    <n v="0"/>
    <n v="0"/>
    <s v="sept."/>
    <n v="2017"/>
    <s v="oui"/>
    <x v="26"/>
    <x v="0"/>
    <x v="0"/>
    <n v="0"/>
    <s v=""/>
    <e v="#N/A"/>
    <x v="6"/>
  </r>
  <r>
    <x v="3"/>
    <x v="4"/>
    <s v="CANTINE"/>
    <s v="EDMOND"/>
    <s v="Lilou"/>
    <d v="2011-11-24T00:00:00"/>
    <x v="8"/>
    <x v="0"/>
    <n v="0"/>
    <n v="0"/>
    <s v="sept."/>
    <n v="2017"/>
    <s v="oui"/>
    <x v="113"/>
    <x v="6"/>
    <x v="0"/>
    <n v="0"/>
    <s v=""/>
    <e v="#N/A"/>
    <x v="6"/>
  </r>
  <r>
    <x v="3"/>
    <x v="4"/>
    <s v="CANTINE"/>
    <s v="EDMOND"/>
    <s v="Quentin"/>
    <d v="2007-01-10T00:00:00"/>
    <x v="2"/>
    <x v="0"/>
    <n v="0"/>
    <n v="0"/>
    <s v="sept."/>
    <n v="2017"/>
    <s v="non"/>
    <x v="114"/>
    <x v="2"/>
    <x v="0"/>
    <n v="0"/>
    <s v=""/>
    <e v="#N/A"/>
    <x v="6"/>
  </r>
  <r>
    <x v="3"/>
    <x v="4"/>
    <s v="CANTINE"/>
    <s v="EL MRADMI"/>
    <s v="Marwane"/>
    <d v="2010-09-18T00:00:00"/>
    <x v="8"/>
    <x v="0"/>
    <n v="0"/>
    <n v="0"/>
    <s v="sept."/>
    <n v="2017"/>
    <s v="non"/>
    <x v="27"/>
    <x v="1"/>
    <x v="1"/>
    <n v="0"/>
    <s v=""/>
    <e v="#N/A"/>
    <x v="6"/>
  </r>
  <r>
    <x v="3"/>
    <x v="4"/>
    <s v="CANTINE"/>
    <s v="ELLENRIEDER"/>
    <s v="Célian"/>
    <d v="2012-03-04T00:00:00"/>
    <x v="0"/>
    <x v="1"/>
    <n v="0"/>
    <n v="0"/>
    <s v="sept."/>
    <n v="2017"/>
    <s v="oui"/>
    <x v="75"/>
    <x v="0"/>
    <x v="0"/>
    <n v="0"/>
    <s v=""/>
    <e v="#N/A"/>
    <x v="6"/>
  </r>
  <r>
    <x v="3"/>
    <x v="4"/>
    <s v="CANTINE"/>
    <s v="FERACO"/>
    <s v="Elie"/>
    <d v="2009-06-27T00:00:00"/>
    <x v="4"/>
    <x v="0"/>
    <n v="0"/>
    <n v="0"/>
    <s v="sept."/>
    <n v="2017"/>
    <s v="non"/>
    <x v="115"/>
    <x v="3"/>
    <x v="0"/>
    <n v="0"/>
    <s v=""/>
    <e v="#N/A"/>
    <x v="6"/>
  </r>
  <r>
    <x v="3"/>
    <x v="4"/>
    <s v="CANTINE"/>
    <s v="FERACO"/>
    <s v="Sasha"/>
    <d v="2008-02-12T00:00:00"/>
    <x v="6"/>
    <x v="0"/>
    <n v="0"/>
    <n v="0"/>
    <s v="sept."/>
    <n v="2017"/>
    <s v="non"/>
    <x v="116"/>
    <x v="5"/>
    <x v="0"/>
    <n v="0"/>
    <s v=""/>
    <e v="#N/A"/>
    <x v="6"/>
  </r>
  <r>
    <x v="3"/>
    <x v="4"/>
    <s v="CANTINE"/>
    <s v="FRANCESCHINI-SAINTON"/>
    <s v="Paul"/>
    <d v="2010-01-18T00:00:00"/>
    <x v="1"/>
    <x v="1"/>
    <n v="0"/>
    <n v="0"/>
    <s v="sept."/>
    <n v="2017"/>
    <s v="non"/>
    <x v="117"/>
    <x v="1"/>
    <x v="0"/>
    <n v="0"/>
    <s v=""/>
    <e v="#N/A"/>
    <x v="6"/>
  </r>
  <r>
    <x v="3"/>
    <x v="4"/>
    <s v="CANTINE"/>
    <s v="FRERY"/>
    <s v="Mika"/>
    <d v="2008-08-08T00:00:00"/>
    <x v="6"/>
    <x v="0"/>
    <n v="0"/>
    <n v="0"/>
    <s v="sept."/>
    <n v="2017"/>
    <s v="non"/>
    <x v="118"/>
    <x v="5"/>
    <x v="0"/>
    <n v="0"/>
    <s v=""/>
    <e v="#N/A"/>
    <x v="6"/>
  </r>
  <r>
    <x v="3"/>
    <x v="4"/>
    <s v="CANTINE"/>
    <s v="GAUTIER"/>
    <s v="Alessia"/>
    <d v="2011-08-15T00:00:00"/>
    <x v="9"/>
    <x v="0"/>
    <n v="0"/>
    <n v="0"/>
    <s v="sept."/>
    <n v="2017"/>
    <s v="oui"/>
    <x v="119"/>
    <x v="6"/>
    <x v="0"/>
    <n v="0"/>
    <s v=""/>
    <e v="#N/A"/>
    <x v="6"/>
  </r>
  <r>
    <x v="3"/>
    <x v="4"/>
    <s v="CANTINE"/>
    <s v="GENOIS"/>
    <s v="Pauline"/>
    <d v="2007-08-13T00:00:00"/>
    <x v="2"/>
    <x v="1"/>
    <n v="0"/>
    <n v="0"/>
    <s v="sept."/>
    <n v="2017"/>
    <s v="non"/>
    <x v="120"/>
    <x v="2"/>
    <x v="0"/>
    <n v="0"/>
    <s v=""/>
    <e v="#N/A"/>
    <x v="6"/>
  </r>
  <r>
    <x v="3"/>
    <x v="4"/>
    <s v="CANTINE"/>
    <s v="GERUSZ"/>
    <s v="Tristan"/>
    <d v="2008-11-03T00:00:00"/>
    <x v="6"/>
    <x v="0"/>
    <n v="0"/>
    <n v="0"/>
    <s v="sept."/>
    <n v="2017"/>
    <s v="non"/>
    <x v="121"/>
    <x v="5"/>
    <x v="0"/>
    <n v="0"/>
    <s v=""/>
    <e v="#N/A"/>
    <x v="6"/>
  </r>
  <r>
    <x v="3"/>
    <x v="4"/>
    <s v="CANTINE"/>
    <s v="GILLET"/>
    <s v="Naëly"/>
    <d v="2013-02-24T00:00:00"/>
    <x v="5"/>
    <x v="0"/>
    <n v="0"/>
    <n v="0"/>
    <s v="sept."/>
    <n v="2017"/>
    <s v="oui"/>
    <x v="122"/>
    <x v="4"/>
    <x v="0"/>
    <n v="0"/>
    <s v=""/>
    <e v="#N/A"/>
    <x v="6"/>
  </r>
  <r>
    <x v="3"/>
    <x v="4"/>
    <s v="CANTINE"/>
    <s v="GRANDJEAN"/>
    <s v="Alice"/>
    <d v="2013-03-15T00:00:00"/>
    <x v="5"/>
    <x v="0"/>
    <n v="0"/>
    <n v="0"/>
    <s v="sept."/>
    <n v="2017"/>
    <s v="oui"/>
    <x v="123"/>
    <x v="4"/>
    <x v="0"/>
    <n v="0"/>
    <s v=""/>
    <e v="#N/A"/>
    <x v="6"/>
  </r>
  <r>
    <x v="3"/>
    <x v="4"/>
    <s v="CANTINE"/>
    <s v="GRANDJEAN"/>
    <s v="Lucie"/>
    <d v="2011-01-02T00:00:00"/>
    <x v="9"/>
    <x v="0"/>
    <n v="0"/>
    <n v="0"/>
    <s v="sept."/>
    <n v="2017"/>
    <s v="oui"/>
    <x v="124"/>
    <x v="6"/>
    <x v="0"/>
    <n v="0"/>
    <s v=""/>
    <e v="#N/A"/>
    <x v="6"/>
  </r>
  <r>
    <x v="3"/>
    <x v="4"/>
    <s v="CANTINE"/>
    <s v="GRANJUX"/>
    <s v="Kenza"/>
    <d v="2010-12-09T00:00:00"/>
    <x v="1"/>
    <x v="0"/>
    <n v="0"/>
    <n v="0"/>
    <s v="sept."/>
    <n v="2017"/>
    <s v="non"/>
    <x v="125"/>
    <x v="1"/>
    <x v="0"/>
    <n v="0"/>
    <s v=""/>
    <e v="#N/A"/>
    <x v="6"/>
  </r>
  <r>
    <x v="3"/>
    <x v="4"/>
    <s v="CANTINE"/>
    <s v="GRANJUX"/>
    <s v="Timeo"/>
    <d v="2012-07-07T00:00:00"/>
    <x v="3"/>
    <x v="0"/>
    <n v="0"/>
    <n v="0"/>
    <s v="sept."/>
    <n v="2017"/>
    <s v="oui"/>
    <x v="126"/>
    <x v="0"/>
    <x v="0"/>
    <n v="0"/>
    <s v=""/>
    <e v="#N/A"/>
    <x v="6"/>
  </r>
  <r>
    <x v="3"/>
    <x v="4"/>
    <s v="CANTINE"/>
    <s v="GUEIT RANALDI"/>
    <s v="Valentine"/>
    <d v="2013-10-23T00:00:00"/>
    <x v="5"/>
    <x v="0"/>
    <n v="0"/>
    <n v="0"/>
    <s v="sept."/>
    <n v="2017"/>
    <s v="oui"/>
    <x v="82"/>
    <x v="4"/>
    <x v="0"/>
    <n v="0"/>
    <s v=""/>
    <e v="#N/A"/>
    <x v="6"/>
  </r>
  <r>
    <x v="3"/>
    <x v="4"/>
    <s v="CANTINE"/>
    <s v="HAMIMID"/>
    <s v="Soan"/>
    <d v="2009-10-22T00:00:00"/>
    <x v="4"/>
    <x v="0"/>
    <n v="0"/>
    <n v="0"/>
    <s v="sept."/>
    <n v="2017"/>
    <s v="non"/>
    <x v="127"/>
    <x v="3"/>
    <x v="1"/>
    <n v="0"/>
    <s v=""/>
    <e v="#N/A"/>
    <x v="6"/>
  </r>
  <r>
    <x v="3"/>
    <x v="4"/>
    <s v="CANTINE"/>
    <s v="HERMET"/>
    <s v="Baptiste"/>
    <d v="2010-12-25T00:00:00"/>
    <x v="1"/>
    <x v="0"/>
    <n v="0"/>
    <n v="0"/>
    <s v="sept."/>
    <n v="2017"/>
    <s v="non"/>
    <x v="128"/>
    <x v="1"/>
    <x v="0"/>
    <n v="0"/>
    <s v=""/>
    <e v="#N/A"/>
    <x v="6"/>
  </r>
  <r>
    <x v="3"/>
    <x v="4"/>
    <s v="CANTINE"/>
    <s v="HERMET"/>
    <s v="Laurianne"/>
    <d v="2013-08-07T00:00:00"/>
    <x v="5"/>
    <x v="0"/>
    <n v="0"/>
    <n v="0"/>
    <s v="sept."/>
    <n v="2017"/>
    <s v="oui"/>
    <x v="129"/>
    <x v="4"/>
    <x v="0"/>
    <n v="0"/>
    <s v=""/>
    <e v="#N/A"/>
    <x v="6"/>
  </r>
  <r>
    <x v="3"/>
    <x v="4"/>
    <s v="CANTINE"/>
    <s v="IKOUBEL"/>
    <s v="Jeanne"/>
    <d v="2013-04-07T00:00:00"/>
    <x v="5"/>
    <x v="1"/>
    <n v="0"/>
    <n v="0"/>
    <s v="sept."/>
    <n v="2017"/>
    <s v="oui"/>
    <x v="78"/>
    <x v="4"/>
    <x v="0"/>
    <n v="0"/>
    <s v=""/>
    <e v="#N/A"/>
    <x v="6"/>
  </r>
  <r>
    <x v="3"/>
    <x v="4"/>
    <s v="CANTINE"/>
    <s v="JELASSI"/>
    <s v="Sasha"/>
    <d v="2011-12-03T00:00:00"/>
    <x v="9"/>
    <x v="0"/>
    <n v="0"/>
    <n v="0"/>
    <s v="sept."/>
    <n v="2017"/>
    <s v="oui"/>
    <x v="130"/>
    <x v="6"/>
    <x v="0"/>
    <n v="0"/>
    <s v=""/>
    <e v="#N/A"/>
    <x v="6"/>
  </r>
  <r>
    <x v="3"/>
    <x v="4"/>
    <s v="CANTINE"/>
    <s v="KOSUMI"/>
    <s v="Audrina"/>
    <d v="2011-06-13T00:00:00"/>
    <x v="9"/>
    <x v="0"/>
    <n v="0"/>
    <n v="0"/>
    <s v="sept."/>
    <n v="2017"/>
    <s v="oui"/>
    <x v="33"/>
    <x v="6"/>
    <x v="0"/>
    <n v="0"/>
    <s v=""/>
    <e v="#N/A"/>
    <x v="6"/>
  </r>
  <r>
    <x v="3"/>
    <x v="4"/>
    <s v="CANTINE"/>
    <s v="LACROIX"/>
    <s v="Dylan"/>
    <d v="2010-05-10T00:00:00"/>
    <x v="8"/>
    <x v="0"/>
    <n v="0"/>
    <n v="0"/>
    <s v="sept."/>
    <n v="2017"/>
    <s v="non"/>
    <x v="131"/>
    <x v="1"/>
    <x v="0"/>
    <n v="0"/>
    <s v=""/>
    <e v="#N/A"/>
    <x v="6"/>
  </r>
  <r>
    <x v="3"/>
    <x v="4"/>
    <s v="CANTINE"/>
    <s v="LE BOURGEOIS"/>
    <s v="Oyan"/>
    <d v="2011-01-24T00:00:00"/>
    <x v="9"/>
    <x v="0"/>
    <n v="0"/>
    <n v="0"/>
    <s v="sept."/>
    <n v="2017"/>
    <s v="oui"/>
    <x v="132"/>
    <x v="6"/>
    <x v="0"/>
    <n v="0"/>
    <s v=""/>
    <e v="#N/A"/>
    <x v="6"/>
  </r>
  <r>
    <x v="3"/>
    <x v="4"/>
    <s v="CANTINE"/>
    <s v="LE REVEREND"/>
    <s v="Grégoire"/>
    <d v="2009-08-20T00:00:00"/>
    <x v="1"/>
    <x v="0"/>
    <n v="0"/>
    <n v="0"/>
    <s v="sept."/>
    <n v="2017"/>
    <s v="non"/>
    <x v="133"/>
    <x v="3"/>
    <x v="0"/>
    <n v="0"/>
    <s v=""/>
    <e v="#N/A"/>
    <x v="6"/>
  </r>
  <r>
    <x v="3"/>
    <x v="4"/>
    <s v="CANTINE"/>
    <s v="LE REVEREND"/>
    <s v="Hector"/>
    <d v="2011-09-14T00:00:00"/>
    <x v="9"/>
    <x v="0"/>
    <n v="0"/>
    <n v="0"/>
    <s v="sept."/>
    <n v="2017"/>
    <s v="oui"/>
    <x v="134"/>
    <x v="6"/>
    <x v="0"/>
    <n v="0"/>
    <s v=""/>
    <e v="#N/A"/>
    <x v="6"/>
  </r>
  <r>
    <x v="3"/>
    <x v="4"/>
    <s v="CANTINE"/>
    <s v="LEFRANCOIS"/>
    <s v="Soren"/>
    <d v="2009-07-20T00:00:00"/>
    <x v="4"/>
    <x v="0"/>
    <n v="0"/>
    <n v="0"/>
    <s v="sept."/>
    <n v="2017"/>
    <s v="non"/>
    <x v="135"/>
    <x v="3"/>
    <x v="0"/>
    <n v="0"/>
    <s v=""/>
    <e v="#N/A"/>
    <x v="6"/>
  </r>
  <r>
    <x v="3"/>
    <x v="4"/>
    <s v="CANTINE"/>
    <s v="LEONARDUZZI"/>
    <s v="Lina"/>
    <d v="2008-11-08T00:00:00"/>
    <x v="6"/>
    <x v="0"/>
    <n v="0"/>
    <n v="0"/>
    <s v="sept."/>
    <n v="2017"/>
    <s v="non"/>
    <x v="136"/>
    <x v="5"/>
    <x v="0"/>
    <n v="0"/>
    <s v=""/>
    <e v="#N/A"/>
    <x v="6"/>
  </r>
  <r>
    <x v="3"/>
    <x v="4"/>
    <s v="CANTINE"/>
    <s v="LIAUDET"/>
    <s v="Chloé"/>
    <d v="2012-06-16T00:00:00"/>
    <x v="0"/>
    <x v="0"/>
    <n v="0"/>
    <n v="0"/>
    <s v="sept."/>
    <n v="2017"/>
    <s v="oui"/>
    <x v="137"/>
    <x v="0"/>
    <x v="0"/>
    <n v="0"/>
    <s v=""/>
    <e v="#N/A"/>
    <x v="6"/>
  </r>
  <r>
    <x v="3"/>
    <x v="4"/>
    <s v="CANTINE"/>
    <s v="LIAUDET"/>
    <s v="Elisa"/>
    <d v="2008-03-27T00:00:00"/>
    <x v="6"/>
    <x v="0"/>
    <n v="0"/>
    <n v="0"/>
    <s v="sept."/>
    <n v="2017"/>
    <s v="non"/>
    <x v="138"/>
    <x v="5"/>
    <x v="0"/>
    <n v="0"/>
    <s v=""/>
    <e v="#N/A"/>
    <x v="6"/>
  </r>
  <r>
    <x v="3"/>
    <x v="4"/>
    <s v="CANTINE"/>
    <s v="MALAURIE"/>
    <s v="Antonin"/>
    <d v="2012-01-10T00:00:00"/>
    <x v="9"/>
    <x v="0"/>
    <n v="0"/>
    <n v="0"/>
    <s v="sept."/>
    <n v="2017"/>
    <s v="oui"/>
    <x v="139"/>
    <x v="6"/>
    <x v="0"/>
    <n v="0"/>
    <s v=""/>
    <e v="#N/A"/>
    <x v="6"/>
  </r>
  <r>
    <x v="3"/>
    <x v="4"/>
    <s v="CANTINE"/>
    <s v="MALPERTUIS"/>
    <s v="Maëva"/>
    <d v="2007-11-28T00:00:00"/>
    <x v="2"/>
    <x v="1"/>
    <n v="0"/>
    <n v="0"/>
    <s v="sept."/>
    <n v="2017"/>
    <s v="non"/>
    <x v="209"/>
    <x v="2"/>
    <x v="0"/>
    <n v="0"/>
    <s v=""/>
    <e v="#N/A"/>
    <x v="6"/>
  </r>
  <r>
    <x v="3"/>
    <x v="4"/>
    <s v="CANTINE"/>
    <s v="MANICHE"/>
    <s v="Soryan"/>
    <d v="2007-09-07T00:00:00"/>
    <x v="2"/>
    <x v="1"/>
    <n v="0"/>
    <n v="0"/>
    <s v="sept."/>
    <n v="2017"/>
    <s v="non"/>
    <x v="36"/>
    <x v="2"/>
    <x v="1"/>
    <n v="0"/>
    <s v=""/>
    <e v="#N/A"/>
    <x v="6"/>
  </r>
  <r>
    <x v="3"/>
    <x v="4"/>
    <s v="CANTINE"/>
    <s v="MARTIN"/>
    <s v="Gautier"/>
    <d v="2008-01-19T00:00:00"/>
    <x v="6"/>
    <x v="0"/>
    <n v="0"/>
    <n v="0"/>
    <s v="sept."/>
    <n v="2017"/>
    <s v="non"/>
    <x v="140"/>
    <x v="5"/>
    <x v="0"/>
    <n v="0"/>
    <s v=""/>
    <e v="#N/A"/>
    <x v="6"/>
  </r>
  <r>
    <x v="3"/>
    <x v="4"/>
    <s v="CANTINE"/>
    <s v="MATHIEU"/>
    <s v="Annabelle"/>
    <d v="2008-06-10T00:00:00"/>
    <x v="4"/>
    <x v="0"/>
    <n v="0"/>
    <n v="0"/>
    <s v="sept."/>
    <n v="2017"/>
    <s v="non"/>
    <x v="226"/>
    <x v="5"/>
    <x v="0"/>
    <n v="0"/>
    <s v=""/>
    <e v="#N/A"/>
    <x v="6"/>
  </r>
  <r>
    <x v="3"/>
    <x v="4"/>
    <s v="CANTINE"/>
    <s v="MATHIEU"/>
    <s v="Félicien"/>
    <d v="2012-09-21T00:00:00"/>
    <x v="3"/>
    <x v="0"/>
    <n v="0"/>
    <n v="0"/>
    <s v="sept."/>
    <n v="2017"/>
    <s v="oui"/>
    <x v="227"/>
    <x v="0"/>
    <x v="0"/>
    <n v="0"/>
    <s v=""/>
    <e v="#N/A"/>
    <x v="6"/>
  </r>
  <r>
    <x v="3"/>
    <x v="4"/>
    <s v="CANTINE"/>
    <s v="MONTES"/>
    <s v="Mattéo"/>
    <d v="2011-10-20T00:00:00"/>
    <x v="8"/>
    <x v="0"/>
    <n v="0"/>
    <n v="0"/>
    <s v="sept."/>
    <n v="2017"/>
    <s v="oui"/>
    <x v="40"/>
    <x v="6"/>
    <x v="0"/>
    <n v="0"/>
    <s v=""/>
    <e v="#N/A"/>
    <x v="6"/>
  </r>
  <r>
    <x v="3"/>
    <x v="4"/>
    <s v="CANTINE"/>
    <s v="MORIN"/>
    <s v="Anais"/>
    <d v="2010-02-15T00:00:00"/>
    <x v="1"/>
    <x v="0"/>
    <n v="0"/>
    <n v="0"/>
    <s v="sept."/>
    <n v="2017"/>
    <s v="non"/>
    <x v="141"/>
    <x v="1"/>
    <x v="0"/>
    <n v="0"/>
    <s v=""/>
    <e v="#N/A"/>
    <x v="6"/>
  </r>
  <r>
    <x v="3"/>
    <x v="4"/>
    <s v="CANTINE"/>
    <s v="MORITZ"/>
    <s v="Marie"/>
    <d v="2012-05-03T00:00:00"/>
    <x v="3"/>
    <x v="0"/>
    <n v="0"/>
    <n v="0"/>
    <s v="sept."/>
    <n v="2017"/>
    <s v="oui"/>
    <x v="228"/>
    <x v="0"/>
    <x v="0"/>
    <n v="0"/>
    <s v=""/>
    <e v="#N/A"/>
    <x v="6"/>
  </r>
  <r>
    <x v="3"/>
    <x v="4"/>
    <s v="CANTINE"/>
    <s v="MUFF"/>
    <s v="Elise"/>
    <d v="2012-01-20T00:00:00"/>
    <x v="0"/>
    <x v="0"/>
    <n v="0"/>
    <n v="0"/>
    <s v="sept."/>
    <n v="2017"/>
    <s v="oui"/>
    <x v="142"/>
    <x v="0"/>
    <x v="0"/>
    <n v="0"/>
    <s v=""/>
    <e v="#N/A"/>
    <x v="6"/>
  </r>
  <r>
    <x v="3"/>
    <x v="4"/>
    <s v="CANTINE"/>
    <s v="MUNSCH"/>
    <s v="Charlotte"/>
    <d v="2011-04-24T00:00:00"/>
    <x v="8"/>
    <x v="0"/>
    <n v="0"/>
    <n v="0"/>
    <s v="sept."/>
    <n v="2017"/>
    <s v="oui"/>
    <x v="41"/>
    <x v="6"/>
    <x v="0"/>
    <n v="0"/>
    <s v=""/>
    <e v="#N/A"/>
    <x v="6"/>
  </r>
  <r>
    <x v="3"/>
    <x v="4"/>
    <s v="CANTINE"/>
    <s v="OLIVERA"/>
    <s v="Hugo"/>
    <d v="2012-12-15T00:00:00"/>
    <x v="0"/>
    <x v="1"/>
    <n v="0"/>
    <n v="0"/>
    <s v="sept."/>
    <n v="2017"/>
    <s v="oui"/>
    <x v="143"/>
    <x v="0"/>
    <x v="0"/>
    <n v="0"/>
    <s v=""/>
    <e v="#N/A"/>
    <x v="6"/>
  </r>
  <r>
    <x v="3"/>
    <x v="4"/>
    <s v="CANTINE"/>
    <s v="PASTRELLO"/>
    <s v="Enzo"/>
    <d v="2011-07-27T00:00:00"/>
    <x v="9"/>
    <x v="0"/>
    <n v="0"/>
    <n v="0"/>
    <s v="sept."/>
    <n v="2017"/>
    <s v="oui"/>
    <x v="144"/>
    <x v="6"/>
    <x v="0"/>
    <n v="0"/>
    <s v=""/>
    <e v="#N/A"/>
    <x v="6"/>
  </r>
  <r>
    <x v="3"/>
    <x v="4"/>
    <s v="CANTINE"/>
    <s v="PASTRELLO"/>
    <s v="Téo"/>
    <d v="2007-01-21T00:00:00"/>
    <x v="2"/>
    <x v="0"/>
    <n v="0"/>
    <n v="0"/>
    <s v="sept."/>
    <n v="2017"/>
    <s v="non"/>
    <x v="145"/>
    <x v="2"/>
    <x v="0"/>
    <n v="0"/>
    <s v=""/>
    <e v="#N/A"/>
    <x v="6"/>
  </r>
  <r>
    <x v="3"/>
    <x v="4"/>
    <s v="CANTINE"/>
    <s v="PAYEN"/>
    <s v="Romain"/>
    <d v="2013-02-25T00:00:00"/>
    <x v="5"/>
    <x v="0"/>
    <n v="0"/>
    <n v="0"/>
    <s v="sept."/>
    <n v="2017"/>
    <s v="oui"/>
    <x v="146"/>
    <x v="4"/>
    <x v="0"/>
    <n v="0"/>
    <s v=""/>
    <e v="#N/A"/>
    <x v="6"/>
  </r>
  <r>
    <x v="3"/>
    <x v="4"/>
    <s v="CANTINE"/>
    <s v="PERCONTI"/>
    <s v="Lou"/>
    <d v="2007-05-10T00:00:00"/>
    <x v="2"/>
    <x v="0"/>
    <n v="0"/>
    <n v="0"/>
    <s v="sept."/>
    <n v="2017"/>
    <s v="non"/>
    <x v="211"/>
    <x v="2"/>
    <x v="0"/>
    <n v="0"/>
    <s v=""/>
    <e v="#N/A"/>
    <x v="6"/>
  </r>
  <r>
    <x v="3"/>
    <x v="4"/>
    <s v="CANTINE"/>
    <s v="PERCONTI"/>
    <s v="Rosie"/>
    <d v="2011-08-21T00:00:00"/>
    <x v="9"/>
    <x v="0"/>
    <n v="0"/>
    <n v="0"/>
    <s v="sept."/>
    <n v="2017"/>
    <s v="oui"/>
    <x v="212"/>
    <x v="6"/>
    <x v="0"/>
    <n v="0"/>
    <s v=""/>
    <e v="#N/A"/>
    <x v="6"/>
  </r>
  <r>
    <x v="3"/>
    <x v="4"/>
    <s v="CANTINE"/>
    <s v="PERROT BLENNER"/>
    <s v="Alice"/>
    <d v="2013-12-21T00:00:00"/>
    <x v="7"/>
    <x v="0"/>
    <n v="0"/>
    <n v="0"/>
    <s v="sept."/>
    <n v="2017"/>
    <s v="oui"/>
    <x v="42"/>
    <x v="4"/>
    <x v="0"/>
    <n v="0"/>
    <s v=""/>
    <e v="#N/A"/>
    <x v="6"/>
  </r>
  <r>
    <x v="3"/>
    <x v="4"/>
    <s v="CANTINE"/>
    <s v="PETREL"/>
    <s v="Joé"/>
    <d v="2009-07-27T00:00:00"/>
    <x v="4"/>
    <x v="0"/>
    <n v="0"/>
    <n v="0"/>
    <s v="sept."/>
    <n v="2017"/>
    <s v="non"/>
    <x v="147"/>
    <x v="3"/>
    <x v="0"/>
    <n v="0"/>
    <s v=""/>
    <e v="#N/A"/>
    <x v="6"/>
  </r>
  <r>
    <x v="3"/>
    <x v="4"/>
    <s v="CANTINE"/>
    <s v="PETROCELLI"/>
    <s v="Loann"/>
    <d v="2012-03-14T00:00:00"/>
    <x v="3"/>
    <x v="0"/>
    <n v="0"/>
    <n v="0"/>
    <s v="sept."/>
    <n v="2017"/>
    <s v="oui"/>
    <x v="148"/>
    <x v="0"/>
    <x v="0"/>
    <n v="0"/>
    <s v=""/>
    <e v="#N/A"/>
    <x v="6"/>
  </r>
  <r>
    <x v="3"/>
    <x v="4"/>
    <s v="CANTINE"/>
    <s v="PITTET"/>
    <s v="Lilou"/>
    <d v="2007-05-17T00:00:00"/>
    <x v="2"/>
    <x v="1"/>
    <n v="0"/>
    <n v="0"/>
    <s v="sept."/>
    <n v="2017"/>
    <s v="non"/>
    <x v="76"/>
    <x v="2"/>
    <x v="0"/>
    <n v="0"/>
    <s v=""/>
    <e v="#N/A"/>
    <x v="6"/>
  </r>
  <r>
    <x v="3"/>
    <x v="4"/>
    <s v="CANTINE"/>
    <s v="PITTET"/>
    <s v="Lizy"/>
    <d v="2011-02-07T00:00:00"/>
    <x v="9"/>
    <x v="1"/>
    <n v="0"/>
    <n v="0"/>
    <s v="sept."/>
    <n v="2017"/>
    <s v="oui"/>
    <x v="83"/>
    <x v="6"/>
    <x v="0"/>
    <n v="0"/>
    <s v=""/>
    <e v="#N/A"/>
    <x v="6"/>
  </r>
  <r>
    <x v="3"/>
    <x v="4"/>
    <s v="CANTINE"/>
    <s v="PORTO"/>
    <s v="Eloïse"/>
    <d v="2013-07-27T00:00:00"/>
    <x v="7"/>
    <x v="0"/>
    <n v="0"/>
    <n v="0"/>
    <s v="sept."/>
    <n v="2017"/>
    <s v="oui"/>
    <x v="149"/>
    <x v="4"/>
    <x v="0"/>
    <n v="0"/>
    <s v=""/>
    <e v="#N/A"/>
    <x v="6"/>
  </r>
  <r>
    <x v="3"/>
    <x v="4"/>
    <s v="CANTINE"/>
    <s v="PORTO"/>
    <s v="Maëlys"/>
    <d v="2010-02-28T00:00:00"/>
    <x v="8"/>
    <x v="0"/>
    <n v="0"/>
    <n v="0"/>
    <s v="sept."/>
    <n v="2017"/>
    <s v="non"/>
    <x v="150"/>
    <x v="1"/>
    <x v="0"/>
    <n v="0"/>
    <s v=""/>
    <e v="#N/A"/>
    <x v="6"/>
  </r>
  <r>
    <x v="3"/>
    <x v="4"/>
    <s v="CANTINE"/>
    <s v="POULET"/>
    <s v="Jean"/>
    <d v="2010-06-05T00:00:00"/>
    <x v="1"/>
    <x v="0"/>
    <n v="0"/>
    <n v="0"/>
    <s v="sept."/>
    <n v="2017"/>
    <s v="non"/>
    <x v="213"/>
    <x v="1"/>
    <x v="0"/>
    <n v="0"/>
    <s v=""/>
    <e v="#N/A"/>
    <x v="6"/>
  </r>
  <r>
    <x v="3"/>
    <x v="4"/>
    <s v="CANTINE"/>
    <s v="POULET"/>
    <s v="Maël"/>
    <d v="2011-10-12T00:00:00"/>
    <x v="9"/>
    <x v="0"/>
    <n v="0"/>
    <n v="0"/>
    <s v="sept."/>
    <n v="2017"/>
    <s v="oui"/>
    <x v="214"/>
    <x v="6"/>
    <x v="0"/>
    <n v="0"/>
    <s v=""/>
    <e v="#N/A"/>
    <x v="6"/>
  </r>
  <r>
    <x v="3"/>
    <x v="4"/>
    <s v="CANTINE"/>
    <s v="QUIQUEREZ"/>
    <s v="Lise"/>
    <d v="2011-03-10T00:00:00"/>
    <x v="8"/>
    <x v="0"/>
    <n v="0"/>
    <n v="0"/>
    <s v="sept."/>
    <n v="2017"/>
    <s v="oui"/>
    <x v="151"/>
    <x v="6"/>
    <x v="0"/>
    <n v="0"/>
    <s v=""/>
    <e v="#N/A"/>
    <x v="6"/>
  </r>
  <r>
    <x v="3"/>
    <x v="4"/>
    <s v="CANTINE"/>
    <s v="RENARD"/>
    <s v="Agathe"/>
    <d v="2009-10-09T00:00:00"/>
    <x v="4"/>
    <x v="0"/>
    <n v="0"/>
    <n v="0"/>
    <s v="sept."/>
    <n v="2017"/>
    <s v="non"/>
    <x v="152"/>
    <x v="3"/>
    <x v="0"/>
    <n v="0"/>
    <s v=""/>
    <e v="#N/A"/>
    <x v="6"/>
  </r>
  <r>
    <x v="3"/>
    <x v="4"/>
    <s v="CANTINE"/>
    <s v="RIVAL"/>
    <s v="Hugo"/>
    <d v="2012-04-07T00:00:00"/>
    <x v="3"/>
    <x v="0"/>
    <n v="0"/>
    <n v="0"/>
    <s v="sept."/>
    <n v="2017"/>
    <s v="oui"/>
    <x v="215"/>
    <x v="0"/>
    <x v="0"/>
    <n v="0"/>
    <s v=""/>
    <e v="#N/A"/>
    <x v="6"/>
  </r>
  <r>
    <x v="3"/>
    <x v="4"/>
    <s v="CANTINE"/>
    <s v="ROUVIERE"/>
    <s v="Léa"/>
    <d v="2011-12-02T00:00:00"/>
    <x v="8"/>
    <x v="0"/>
    <n v="0"/>
    <n v="0"/>
    <s v="sept."/>
    <n v="2017"/>
    <s v="oui"/>
    <x v="44"/>
    <x v="6"/>
    <x v="0"/>
    <n v="0"/>
    <s v=""/>
    <e v="#N/A"/>
    <x v="6"/>
  </r>
  <r>
    <x v="3"/>
    <x v="4"/>
    <s v="CANTINE"/>
    <s v="ROUVIERE"/>
    <s v="Lilou"/>
    <d v="2009-10-09T00:00:00"/>
    <x v="4"/>
    <x v="0"/>
    <n v="0"/>
    <n v="0"/>
    <s v="sept."/>
    <n v="2017"/>
    <s v="non"/>
    <x v="45"/>
    <x v="3"/>
    <x v="0"/>
    <n v="0"/>
    <s v=""/>
    <e v="#N/A"/>
    <x v="6"/>
  </r>
  <r>
    <x v="3"/>
    <x v="4"/>
    <s v="CANTINE"/>
    <s v="RUFFIER"/>
    <s v="Lana"/>
    <d v="2009-06-12T00:00:00"/>
    <x v="4"/>
    <x v="0"/>
    <n v="0"/>
    <n v="0"/>
    <s v="sept."/>
    <n v="2017"/>
    <s v="non"/>
    <x v="229"/>
    <x v="3"/>
    <x v="0"/>
    <n v="0"/>
    <s v=""/>
    <e v="#N/A"/>
    <x v="6"/>
  </r>
  <r>
    <x v="3"/>
    <x v="4"/>
    <s v="CANTINE"/>
    <s v="SADANI"/>
    <s v="Ayoub"/>
    <d v="2011-08-13T00:00:00"/>
    <x v="8"/>
    <x v="0"/>
    <n v="0"/>
    <n v="0"/>
    <s v="sept."/>
    <n v="2017"/>
    <s v="oui"/>
    <x v="153"/>
    <x v="6"/>
    <x v="2"/>
    <n v="0"/>
    <s v=""/>
    <e v="#N/A"/>
    <x v="6"/>
  </r>
  <r>
    <x v="3"/>
    <x v="4"/>
    <s v="CANTINE"/>
    <s v="SADANI"/>
    <s v="Haïssa"/>
    <d v="2007-08-02T00:00:00"/>
    <x v="2"/>
    <x v="0"/>
    <n v="0"/>
    <n v="0"/>
    <s v="sept."/>
    <n v="2017"/>
    <s v="non"/>
    <x v="154"/>
    <x v="2"/>
    <x v="2"/>
    <n v="0"/>
    <s v=""/>
    <e v="#N/A"/>
    <x v="6"/>
  </r>
  <r>
    <x v="3"/>
    <x v="4"/>
    <s v="CANTINE"/>
    <s v="SALVIGNOL"/>
    <s v="Léni"/>
    <d v="2008-01-02T00:00:00"/>
    <x v="4"/>
    <x v="0"/>
    <n v="0"/>
    <n v="0"/>
    <s v="sept."/>
    <n v="2017"/>
    <s v="non"/>
    <x v="155"/>
    <x v="5"/>
    <x v="0"/>
    <n v="0"/>
    <s v=""/>
    <e v="#N/A"/>
    <x v="6"/>
  </r>
  <r>
    <x v="3"/>
    <x v="4"/>
    <s v="CANTINE"/>
    <s v="SECK"/>
    <s v="Erwann"/>
    <d v="2011-10-27T00:00:00"/>
    <x v="9"/>
    <x v="0"/>
    <n v="0"/>
    <n v="0"/>
    <s v="sept."/>
    <n v="2017"/>
    <s v="oui"/>
    <x v="46"/>
    <x v="6"/>
    <x v="1"/>
    <n v="0"/>
    <s v=""/>
    <e v="#N/A"/>
    <x v="6"/>
  </r>
  <r>
    <x v="3"/>
    <x v="4"/>
    <s v="CANTINE"/>
    <s v="SECK"/>
    <s v="Norah"/>
    <d v="2007-09-04T00:00:00"/>
    <x v="2"/>
    <x v="0"/>
    <n v="0"/>
    <n v="0"/>
    <s v="sept."/>
    <n v="2017"/>
    <s v="non"/>
    <x v="47"/>
    <x v="2"/>
    <x v="1"/>
    <n v="0"/>
    <s v=""/>
    <e v="#N/A"/>
    <x v="6"/>
  </r>
  <r>
    <x v="3"/>
    <x v="4"/>
    <s v="CANTINE"/>
    <s v="SMAJLI"/>
    <s v="Mélia"/>
    <d v="2012-05-24T00:00:00"/>
    <x v="0"/>
    <x v="0"/>
    <n v="0"/>
    <n v="0"/>
    <s v="sept."/>
    <n v="2017"/>
    <s v="oui"/>
    <x v="156"/>
    <x v="0"/>
    <x v="0"/>
    <n v="0"/>
    <s v=""/>
    <e v="#N/A"/>
    <x v="6"/>
  </r>
  <r>
    <x v="3"/>
    <x v="4"/>
    <s v="CANTINE"/>
    <s v="SONNIER"/>
    <s v="Lizéa"/>
    <d v="2010-10-07T00:00:00"/>
    <x v="8"/>
    <x v="1"/>
    <n v="0"/>
    <n v="0"/>
    <s v="sept."/>
    <n v="2017"/>
    <s v="non"/>
    <x v="157"/>
    <x v="1"/>
    <x v="0"/>
    <n v="0"/>
    <s v=""/>
    <e v="#N/A"/>
    <x v="6"/>
  </r>
  <r>
    <x v="3"/>
    <x v="4"/>
    <s v="CANTINE"/>
    <s v="SONNIER"/>
    <s v="Loris"/>
    <d v="2007-10-02T00:00:00"/>
    <x v="2"/>
    <x v="1"/>
    <n v="0"/>
    <n v="0"/>
    <s v="sept."/>
    <n v="2017"/>
    <s v="non"/>
    <x v="158"/>
    <x v="2"/>
    <x v="0"/>
    <n v="0"/>
    <s v=""/>
    <e v="#N/A"/>
    <x v="6"/>
  </r>
  <r>
    <x v="3"/>
    <x v="4"/>
    <s v="CANTINE"/>
    <s v="STEPHAN"/>
    <s v="Lola"/>
    <d v="2013-02-22T00:00:00"/>
    <x v="5"/>
    <x v="0"/>
    <n v="0"/>
    <n v="0"/>
    <s v="sept."/>
    <n v="2017"/>
    <s v="oui"/>
    <x v="48"/>
    <x v="4"/>
    <x v="0"/>
    <n v="0"/>
    <s v=""/>
    <e v="#N/A"/>
    <x v="6"/>
  </r>
  <r>
    <x v="3"/>
    <x v="4"/>
    <s v="CANTINE"/>
    <s v="TAHA"/>
    <s v="Jade"/>
    <d v="2009-11-23T00:00:00"/>
    <x v="1"/>
    <x v="0"/>
    <n v="0"/>
    <n v="0"/>
    <s v="sept."/>
    <n v="2017"/>
    <s v="non"/>
    <x v="216"/>
    <x v="3"/>
    <x v="0"/>
    <n v="0"/>
    <s v=""/>
    <e v="#N/A"/>
    <x v="6"/>
  </r>
  <r>
    <x v="3"/>
    <x v="4"/>
    <s v="CANTINE"/>
    <s v="TEDETTI"/>
    <s v="Victor"/>
    <d v="2010-05-12T00:00:00"/>
    <x v="8"/>
    <x v="0"/>
    <n v="0"/>
    <n v="0"/>
    <s v="sept."/>
    <n v="2017"/>
    <s v="non"/>
    <x v="159"/>
    <x v="1"/>
    <x v="0"/>
    <n v="0"/>
    <s v=""/>
    <e v="#N/A"/>
    <x v="6"/>
  </r>
  <r>
    <x v="3"/>
    <x v="4"/>
    <s v="CANTINE"/>
    <s v="TINANT"/>
    <s v="Lola"/>
    <d v="2012-04-30T00:00:00"/>
    <x v="3"/>
    <x v="0"/>
    <n v="0"/>
    <n v="0"/>
    <s v="sept."/>
    <n v="2017"/>
    <s v="oui"/>
    <x v="160"/>
    <x v="0"/>
    <x v="0"/>
    <n v="0"/>
    <s v=""/>
    <e v="#N/A"/>
    <x v="6"/>
  </r>
  <r>
    <x v="3"/>
    <x v="4"/>
    <s v="CANTINE"/>
    <s v="TINANT"/>
    <s v="Mathys"/>
    <d v="2008-06-13T00:00:00"/>
    <x v="6"/>
    <x v="0"/>
    <n v="0"/>
    <n v="0"/>
    <s v="sept."/>
    <n v="2017"/>
    <s v="non"/>
    <x v="161"/>
    <x v="5"/>
    <x v="0"/>
    <n v="0"/>
    <s v=""/>
    <e v="#N/A"/>
    <x v="6"/>
  </r>
  <r>
    <x v="3"/>
    <x v="4"/>
    <s v="CANTINE"/>
    <s v="TISSERAND"/>
    <s v="Sacha"/>
    <d v="2010-06-15T00:00:00"/>
    <x v="1"/>
    <x v="0"/>
    <n v="0"/>
    <n v="0"/>
    <s v="sept."/>
    <n v="2017"/>
    <s v="non"/>
    <x v="162"/>
    <x v="1"/>
    <x v="0"/>
    <n v="0"/>
    <s v=""/>
    <e v="#N/A"/>
    <x v="6"/>
  </r>
  <r>
    <x v="3"/>
    <x v="4"/>
    <s v="CANTINE"/>
    <s v="TOCQUEVILLE COLIN"/>
    <s v="Tyméo"/>
    <d v="2013-05-30T00:00:00"/>
    <x v="7"/>
    <x v="1"/>
    <n v="0"/>
    <n v="0"/>
    <s v="sept."/>
    <n v="2017"/>
    <s v="oui"/>
    <x v="163"/>
    <x v="4"/>
    <x v="0"/>
    <n v="0"/>
    <s v=""/>
    <e v="#N/A"/>
    <x v="6"/>
  </r>
  <r>
    <x v="3"/>
    <x v="4"/>
    <s v="CANTINE"/>
    <s v="TOUTA"/>
    <s v="Rayan"/>
    <d v="2012-07-01T00:00:00"/>
    <x v="0"/>
    <x v="1"/>
    <n v="0"/>
    <n v="0"/>
    <s v="sept."/>
    <n v="2017"/>
    <s v="oui"/>
    <x v="49"/>
    <x v="0"/>
    <x v="2"/>
    <n v="0"/>
    <s v=""/>
    <e v="#N/A"/>
    <x v="6"/>
  </r>
  <r>
    <x v="3"/>
    <x v="4"/>
    <s v="CANTINE"/>
    <s v="TRICOLI"/>
    <s v="Clément"/>
    <d v="2010-07-26T00:00:00"/>
    <x v="1"/>
    <x v="0"/>
    <n v="0"/>
    <n v="0"/>
    <s v="sept."/>
    <n v="2017"/>
    <s v="non"/>
    <x v="164"/>
    <x v="1"/>
    <x v="0"/>
    <n v="0"/>
    <s v=""/>
    <e v="#N/A"/>
    <x v="6"/>
  </r>
  <r>
    <x v="3"/>
    <x v="4"/>
    <s v="CANTINE"/>
    <s v="URBINO"/>
    <s v="Enzo"/>
    <d v="2008-09-03T00:00:00"/>
    <x v="6"/>
    <x v="0"/>
    <n v="0"/>
    <n v="0"/>
    <s v="sept."/>
    <n v="2017"/>
    <s v="non"/>
    <x v="217"/>
    <x v="5"/>
    <x v="0"/>
    <n v="0"/>
    <s v=""/>
    <e v="#N/A"/>
    <x v="6"/>
  </r>
  <r>
    <x v="3"/>
    <x v="4"/>
    <s v="CANTINE"/>
    <s v="VALDING"/>
    <s v="Hugo"/>
    <d v="2013-07-27T00:00:00"/>
    <x v="5"/>
    <x v="0"/>
    <n v="0"/>
    <n v="0"/>
    <s v="sept."/>
    <n v="2017"/>
    <s v="oui"/>
    <x v="165"/>
    <x v="4"/>
    <x v="0"/>
    <n v="0"/>
    <s v=""/>
    <e v="#N/A"/>
    <x v="6"/>
  </r>
  <r>
    <x v="3"/>
    <x v="4"/>
    <s v="CANTINE"/>
    <s v="VIRETON"/>
    <s v="Diego"/>
    <d v="2008-10-26T00:00:00"/>
    <x v="6"/>
    <x v="0"/>
    <n v="0"/>
    <n v="0"/>
    <s v="sept."/>
    <n v="2017"/>
    <s v="non"/>
    <x v="52"/>
    <x v="5"/>
    <x v="0"/>
    <n v="0"/>
    <s v=""/>
    <e v="#N/A"/>
    <x v="6"/>
  </r>
  <r>
    <x v="3"/>
    <x v="4"/>
    <s v="CANTINE"/>
    <s v="VIRETON"/>
    <s v="Nilla"/>
    <d v="2013-09-22T00:00:00"/>
    <x v="7"/>
    <x v="0"/>
    <n v="0"/>
    <n v="0"/>
    <s v="sept."/>
    <n v="2017"/>
    <s v="oui"/>
    <x v="53"/>
    <x v="4"/>
    <x v="0"/>
    <n v="0"/>
    <s v=""/>
    <e v="#N/A"/>
    <x v="6"/>
  </r>
  <r>
    <x v="3"/>
    <x v="4"/>
    <s v="CANTINE"/>
    <s v="VULLIET"/>
    <s v="Léna"/>
    <d v="2011-04-29T00:00:00"/>
    <x v="9"/>
    <x v="0"/>
    <n v="0"/>
    <n v="0"/>
    <s v="sept."/>
    <n v="2017"/>
    <s v="oui"/>
    <x v="166"/>
    <x v="6"/>
    <x v="0"/>
    <n v="0"/>
    <s v=""/>
    <e v="#N/A"/>
    <x v="6"/>
  </r>
  <r>
    <x v="3"/>
    <x v="4"/>
    <s v="CANTINE"/>
    <s v="VULLIET"/>
    <s v="Rosy"/>
    <d v="2013-03-02T00:00:00"/>
    <x v="7"/>
    <x v="0"/>
    <n v="0"/>
    <n v="0"/>
    <s v="sept."/>
    <n v="2017"/>
    <s v="oui"/>
    <x v="167"/>
    <x v="4"/>
    <x v="0"/>
    <n v="0"/>
    <s v=""/>
    <e v="#N/A"/>
    <x v="6"/>
  </r>
  <r>
    <x v="3"/>
    <x v="4"/>
    <s v="CANTINE"/>
    <s v="VULLIET"/>
    <s v="Tiphaine"/>
    <d v="2013-11-25T00:00:00"/>
    <x v="5"/>
    <x v="0"/>
    <n v="0"/>
    <n v="0"/>
    <s v="sept."/>
    <n v="2017"/>
    <s v="oui"/>
    <x v="168"/>
    <x v="4"/>
    <x v="0"/>
    <n v="0"/>
    <s v=""/>
    <e v="#N/A"/>
    <x v="6"/>
  </r>
  <r>
    <x v="3"/>
    <x v="4"/>
    <s v="CANTINE"/>
    <s v="YAKER"/>
    <s v="Maksen"/>
    <d v="2007-08-30T00:00:00"/>
    <x v="2"/>
    <x v="0"/>
    <n v="0"/>
    <n v="0"/>
    <s v="sept."/>
    <n v="2017"/>
    <s v="non"/>
    <x v="56"/>
    <x v="2"/>
    <x v="1"/>
    <n v="0"/>
    <s v=""/>
    <e v="#N/A"/>
    <x v="6"/>
  </r>
  <r>
    <x v="3"/>
    <x v="4"/>
    <s v="CANTINE"/>
    <s v="YAKER"/>
    <s v="Nora"/>
    <d v="2009-08-15T00:00:00"/>
    <x v="1"/>
    <x v="0"/>
    <n v="0"/>
    <n v="0"/>
    <s v="sept."/>
    <n v="2017"/>
    <s v="non"/>
    <x v="57"/>
    <x v="3"/>
    <x v="1"/>
    <n v="0"/>
    <s v=""/>
    <e v="#N/A"/>
    <x v="6"/>
  </r>
  <r>
    <x v="3"/>
    <x v="4"/>
    <s v="CANTINE"/>
    <s v="CAISSO-RUIZ"/>
    <s v="Estéban"/>
    <d v="2007-05-20T00:00:00"/>
    <x v="2"/>
    <x v="0"/>
    <n v="0"/>
    <n v="0"/>
    <s v="sept."/>
    <n v="2017"/>
    <s v="non"/>
    <x v="101"/>
    <x v="2"/>
    <x v="0"/>
    <n v="0"/>
    <s v=""/>
    <e v="#N/A"/>
    <x v="6"/>
  </r>
  <r>
    <x v="3"/>
    <x v="4"/>
    <s v="CANTINE"/>
    <s v="DESIR"/>
    <s v="Auguste"/>
    <d v="2014-02-25T00:00:00"/>
    <x v="3"/>
    <x v="1"/>
    <n v="0"/>
    <n v="0"/>
    <s v="sept."/>
    <n v="2017"/>
    <s v="oui"/>
    <x v="58"/>
    <x v="7"/>
    <x v="0"/>
    <n v="0"/>
    <s v=""/>
    <e v="#N/A"/>
    <x v="6"/>
  </r>
  <r>
    <x v="3"/>
    <x v="4"/>
    <s v="CANTINE"/>
    <s v="DUVAL"/>
    <s v="Enora"/>
    <d v="2014-09-16T00:00:00"/>
    <x v="7"/>
    <x v="0"/>
    <n v="0"/>
    <n v="0"/>
    <s v="sept."/>
    <n v="2017"/>
    <s v="oui"/>
    <x v="59"/>
    <x v="7"/>
    <x v="0"/>
    <n v="0"/>
    <s v=""/>
    <e v="#N/A"/>
    <x v="6"/>
  </r>
  <r>
    <x v="3"/>
    <x v="4"/>
    <s v="CANTINE"/>
    <s v="SECK"/>
    <s v="Ismaël"/>
    <d v="2014-01-11T00:00:00"/>
    <x v="7"/>
    <x v="0"/>
    <n v="0"/>
    <n v="0"/>
    <s v="sept."/>
    <n v="2017"/>
    <s v="oui"/>
    <x v="61"/>
    <x v="7"/>
    <x v="1"/>
    <n v="0"/>
    <s v=""/>
    <e v="#N/A"/>
    <x v="6"/>
  </r>
  <r>
    <x v="3"/>
    <x v="4"/>
    <s v="CANTINE"/>
    <s v="RABU SOMERS"/>
    <s v="Antonin"/>
    <d v="2014-03-03T00:00:00"/>
    <x v="7"/>
    <x v="0"/>
    <n v="0"/>
    <n v="0"/>
    <s v="sept."/>
    <n v="2017"/>
    <s v="oui"/>
    <x v="63"/>
    <x v="7"/>
    <x v="0"/>
    <n v="0"/>
    <s v=""/>
    <e v="#N/A"/>
    <x v="6"/>
  </r>
  <r>
    <x v="3"/>
    <x v="4"/>
    <s v="CANTINE"/>
    <s v="TERRENI"/>
    <s v="Flavia"/>
    <d v="2008-01-27T00:00:00"/>
    <x v="6"/>
    <x v="0"/>
    <n v="0"/>
    <n v="0"/>
    <s v="sept."/>
    <n v="2017"/>
    <s v="non"/>
    <x v="64"/>
    <x v="5"/>
    <x v="0"/>
    <n v="0"/>
    <s v=""/>
    <e v="#N/A"/>
    <x v="6"/>
  </r>
  <r>
    <x v="3"/>
    <x v="4"/>
    <s v="CANTINE"/>
    <s v="LEHMANN"/>
    <s v="Liv"/>
    <d v="2013-08-03T00:00:00"/>
    <x v="5"/>
    <x v="0"/>
    <n v="0"/>
    <n v="0"/>
    <s v="sept."/>
    <n v="2017"/>
    <s v="oui"/>
    <x v="65"/>
    <x v="4"/>
    <x v="0"/>
    <n v="0"/>
    <s v=""/>
    <e v="#N/A"/>
    <x v="6"/>
  </r>
  <r>
    <x v="3"/>
    <x v="4"/>
    <s v="CANTINE"/>
    <s v="LEHMANN"/>
    <s v="Abel"/>
    <d v="2010-04-02T00:00:00"/>
    <x v="1"/>
    <x v="0"/>
    <n v="0"/>
    <n v="0"/>
    <s v="sept."/>
    <n v="2017"/>
    <s v="non"/>
    <x v="66"/>
    <x v="1"/>
    <x v="0"/>
    <n v="0"/>
    <s v=""/>
    <e v="#N/A"/>
    <x v="6"/>
  </r>
  <r>
    <x v="3"/>
    <x v="4"/>
    <s v="CANTINE"/>
    <s v="AUDEMA"/>
    <s v="Ambroise"/>
    <d v="2014-03-08T00:00:00"/>
    <x v="0"/>
    <x v="0"/>
    <n v="0"/>
    <n v="0"/>
    <s v="sept."/>
    <n v="2017"/>
    <s v="oui"/>
    <x v="169"/>
    <x v="7"/>
    <x v="0"/>
    <n v="0"/>
    <s v=""/>
    <e v="#N/A"/>
    <x v="6"/>
  </r>
  <r>
    <x v="3"/>
    <x v="4"/>
    <s v="CANTINE"/>
    <s v="BAGLIN LEON"/>
    <s v="Léo"/>
    <d v="2014-02-01T00:00:00"/>
    <x v="3"/>
    <x v="0"/>
    <n v="0"/>
    <n v="0"/>
    <s v="sept."/>
    <n v="2017"/>
    <s v="oui"/>
    <x v="170"/>
    <x v="7"/>
    <x v="0"/>
    <n v="0"/>
    <s v=""/>
    <e v="#N/A"/>
    <x v="6"/>
  </r>
  <r>
    <x v="3"/>
    <x v="4"/>
    <s v="CANTINE"/>
    <s v="GREAU"/>
    <s v="Gauthier"/>
    <d v="2013-08-01T00:00:00"/>
    <x v="5"/>
    <x v="0"/>
    <n v="0"/>
    <n v="0"/>
    <s v="sept."/>
    <n v="2017"/>
    <s v="oui"/>
    <x v="172"/>
    <x v="4"/>
    <x v="0"/>
    <n v="0"/>
    <s v=""/>
    <e v="#N/A"/>
    <x v="6"/>
  </r>
  <r>
    <x v="3"/>
    <x v="4"/>
    <s v="CANTINE"/>
    <s v="LAZARETH"/>
    <s v="Hugo"/>
    <d v="2010-11-08T00:00:00"/>
    <x v="1"/>
    <x v="0"/>
    <n v="0"/>
    <n v="0"/>
    <s v="sept."/>
    <n v="2017"/>
    <s v="non"/>
    <x v="173"/>
    <x v="1"/>
    <x v="0"/>
    <n v="0"/>
    <s v=""/>
    <e v="#N/A"/>
    <x v="6"/>
  </r>
  <r>
    <x v="3"/>
    <x v="4"/>
    <s v="CANTINE"/>
    <s v="LAZARETH"/>
    <s v="Jules"/>
    <d v="2013-09-07T00:00:00"/>
    <x v="7"/>
    <x v="0"/>
    <n v="0"/>
    <n v="0"/>
    <s v="sept."/>
    <n v="2017"/>
    <s v="oui"/>
    <x v="174"/>
    <x v="4"/>
    <x v="0"/>
    <n v="0"/>
    <s v=""/>
    <e v="#N/A"/>
    <x v="6"/>
  </r>
  <r>
    <x v="3"/>
    <x v="4"/>
    <s v="CANTINE"/>
    <s v="MALLET"/>
    <s v="Ethan"/>
    <d v="2008-09-22T00:00:00"/>
    <x v="6"/>
    <x v="0"/>
    <n v="0"/>
    <n v="0"/>
    <s v="sept."/>
    <n v="2017"/>
    <s v="non"/>
    <x v="175"/>
    <x v="5"/>
    <x v="0"/>
    <n v="0"/>
    <s v=""/>
    <e v="#N/A"/>
    <x v="6"/>
  </r>
  <r>
    <x v="3"/>
    <x v="4"/>
    <s v="CANTINE"/>
    <s v="MALLET"/>
    <s v="Chloé"/>
    <d v="2012-01-10T00:00:00"/>
    <x v="3"/>
    <x v="0"/>
    <n v="0"/>
    <n v="0"/>
    <s v="sept."/>
    <n v="2017"/>
    <s v="oui"/>
    <x v="176"/>
    <x v="0"/>
    <x v="0"/>
    <n v="0"/>
    <s v=""/>
    <e v="#N/A"/>
    <x v="6"/>
  </r>
  <r>
    <x v="3"/>
    <x v="4"/>
    <s v="CANTINE"/>
    <s v="MALLET"/>
    <s v="Léa"/>
    <d v="2010-03-28T00:00:00"/>
    <x v="1"/>
    <x v="0"/>
    <n v="0"/>
    <n v="0"/>
    <s v="sept."/>
    <n v="2017"/>
    <s v="non"/>
    <x v="177"/>
    <x v="1"/>
    <x v="0"/>
    <n v="0"/>
    <s v=""/>
    <e v="#N/A"/>
    <x v="6"/>
  </r>
  <r>
    <x v="3"/>
    <x v="4"/>
    <s v="CANTINE"/>
    <s v="PERROTEAU"/>
    <s v="Séléna"/>
    <d v="2012-02-12T00:00:00"/>
    <x v="3"/>
    <x v="0"/>
    <n v="0"/>
    <n v="0"/>
    <s v="sept."/>
    <n v="2017"/>
    <s v="oui"/>
    <x v="178"/>
    <x v="0"/>
    <x v="0"/>
    <n v="0"/>
    <s v=""/>
    <e v="#N/A"/>
    <x v="6"/>
  </r>
  <r>
    <x v="3"/>
    <x v="4"/>
    <s v="CANTINE"/>
    <s v="PERROTEAU"/>
    <s v="Maëlia"/>
    <d v="2009-08-13T00:00:00"/>
    <x v="4"/>
    <x v="0"/>
    <n v="0"/>
    <n v="0"/>
    <s v="sept."/>
    <n v="2017"/>
    <s v="non"/>
    <x v="179"/>
    <x v="3"/>
    <x v="0"/>
    <n v="0"/>
    <s v=""/>
    <e v="#N/A"/>
    <x v="6"/>
  </r>
  <r>
    <x v="3"/>
    <x v="4"/>
    <s v="CANTINE"/>
    <s v="MACALOU"/>
    <s v="Ndeye Ngone"/>
    <d v="2014-11-18T00:00:00"/>
    <x v="7"/>
    <x v="0"/>
    <n v="0"/>
    <n v="0"/>
    <s v="sept."/>
    <n v="2017"/>
    <s v="oui"/>
    <x v="180"/>
    <x v="7"/>
    <x v="1"/>
    <n v="0"/>
    <s v=""/>
    <e v="#N/A"/>
    <x v="6"/>
  </r>
  <r>
    <x v="3"/>
    <x v="4"/>
    <s v="CANTINE"/>
    <s v="BOCHATON"/>
    <s v="Jean"/>
    <d v="2014-08-15T00:00:00"/>
    <x v="0"/>
    <x v="0"/>
    <n v="0"/>
    <n v="0"/>
    <s v="sept."/>
    <n v="2017"/>
    <s v="oui"/>
    <x v="181"/>
    <x v="7"/>
    <x v="0"/>
    <n v="0"/>
    <s v=""/>
    <e v="#N/A"/>
    <x v="6"/>
  </r>
  <r>
    <x v="3"/>
    <x v="4"/>
    <s v="CANTINE"/>
    <s v="BLANC"/>
    <s v="Dimitry"/>
    <d v="2014-01-03T00:00:00"/>
    <x v="3"/>
    <x v="0"/>
    <n v="0"/>
    <n v="0"/>
    <s v="sept."/>
    <n v="2017"/>
    <s v="oui"/>
    <x v="182"/>
    <x v="7"/>
    <x v="0"/>
    <n v="0"/>
    <s v=""/>
    <e v="#N/A"/>
    <x v="6"/>
  </r>
  <r>
    <x v="3"/>
    <x v="4"/>
    <s v="CANTINE"/>
    <s v="MUFF"/>
    <s v="Mathilde"/>
    <d v="2014-01-18T00:00:00"/>
    <x v="5"/>
    <x v="0"/>
    <n v="0"/>
    <n v="0"/>
    <s v="sept."/>
    <n v="2017"/>
    <s v="oui"/>
    <x v="183"/>
    <x v="7"/>
    <x v="0"/>
    <n v="0"/>
    <s v=""/>
    <e v="#N/A"/>
    <x v="6"/>
  </r>
  <r>
    <x v="3"/>
    <x v="4"/>
    <s v="CANTINE"/>
    <s v="DE CLERCQ"/>
    <s v="GIULIA"/>
    <d v="2014-02-03T00:00:00"/>
    <x v="3"/>
    <x v="0"/>
    <n v="0"/>
    <n v="0"/>
    <s v="sept."/>
    <n v="2017"/>
    <s v="oui"/>
    <x v="184"/>
    <x v="7"/>
    <x v="0"/>
    <n v="0"/>
    <s v=""/>
    <e v="#N/A"/>
    <x v="6"/>
  </r>
  <r>
    <x v="3"/>
    <x v="4"/>
    <s v="CANTINE"/>
    <s v="DESPRES"/>
    <s v="Nina"/>
    <d v="2011-04-21T00:00:00"/>
    <x v="9"/>
    <x v="0"/>
    <n v="0"/>
    <n v="0"/>
    <s v="sept."/>
    <n v="2017"/>
    <s v="oui"/>
    <x v="185"/>
    <x v="6"/>
    <x v="0"/>
    <n v="0"/>
    <s v=""/>
    <e v="#N/A"/>
    <x v="6"/>
  </r>
  <r>
    <x v="3"/>
    <x v="4"/>
    <s v="CANTINE"/>
    <s v="DESPRES"/>
    <s v="Oscar"/>
    <d v="2013-08-16T00:00:00"/>
    <x v="7"/>
    <x v="0"/>
    <n v="0"/>
    <n v="0"/>
    <s v="sept."/>
    <n v="2017"/>
    <s v="oui"/>
    <x v="186"/>
    <x v="4"/>
    <x v="0"/>
    <n v="0"/>
    <s v=""/>
    <e v="#N/A"/>
    <x v="6"/>
  </r>
  <r>
    <x v="3"/>
    <x v="4"/>
    <s v="CANTINE"/>
    <s v="DUDOIT"/>
    <s v="Antoine"/>
    <d v="2007-01-28T00:00:00"/>
    <x v="2"/>
    <x v="0"/>
    <n v="0"/>
    <n v="0"/>
    <s v="sept."/>
    <n v="2017"/>
    <s v="non"/>
    <x v="187"/>
    <x v="2"/>
    <x v="0"/>
    <n v="0"/>
    <s v=""/>
    <e v="#N/A"/>
    <x v="6"/>
  </r>
  <r>
    <x v="3"/>
    <x v="4"/>
    <s v="CANTINE"/>
    <s v="EL MRADMI"/>
    <s v="Noham"/>
    <d v="2014-06-25T00:00:00"/>
    <x v="3"/>
    <x v="0"/>
    <n v="0"/>
    <n v="0"/>
    <s v="sept."/>
    <n v="2017"/>
    <s v="oui"/>
    <x v="68"/>
    <x v="7"/>
    <x v="1"/>
    <n v="0"/>
    <s v=""/>
    <e v="#N/A"/>
    <x v="6"/>
  </r>
  <r>
    <x v="3"/>
    <x v="4"/>
    <s v="CANTINE"/>
    <s v="DE CORDIER"/>
    <s v="Léa"/>
    <d v="2013-05-28T00:00:00"/>
    <x v="7"/>
    <x v="0"/>
    <n v="0"/>
    <n v="0"/>
    <s v="sept."/>
    <n v="2017"/>
    <s v="oui"/>
    <x v="69"/>
    <x v="4"/>
    <x v="0"/>
    <n v="0"/>
    <s v=""/>
    <e v="#N/A"/>
    <x v="6"/>
  </r>
  <r>
    <x v="3"/>
    <x v="4"/>
    <s v="CANTINE"/>
    <s v="DE CORDIER"/>
    <s v="Kylian"/>
    <d v="2009-08-14T00:00:00"/>
    <x v="4"/>
    <x v="0"/>
    <n v="0"/>
    <n v="0"/>
    <s v="sept."/>
    <n v="2017"/>
    <s v="non"/>
    <x v="70"/>
    <x v="3"/>
    <x v="0"/>
    <n v="0"/>
    <s v=""/>
    <e v="#N/A"/>
    <x v="6"/>
  </r>
  <r>
    <x v="3"/>
    <x v="4"/>
    <s v="CANTINE"/>
    <s v="PAYEN"/>
    <s v="Clément"/>
    <d v="2014-09-26T00:00:00"/>
    <x v="3"/>
    <x v="0"/>
    <n v="0"/>
    <n v="0"/>
    <s v="sept."/>
    <n v="2017"/>
    <s v="oui"/>
    <x v="188"/>
    <x v="7"/>
    <x v="0"/>
    <n v="0"/>
    <s v=""/>
    <e v="#N/A"/>
    <x v="6"/>
  </r>
  <r>
    <x v="3"/>
    <x v="4"/>
    <s v="CANTINE"/>
    <s v="VUILLET"/>
    <s v="Louise"/>
    <d v="2017-10-08T00:00:00"/>
    <x v="3"/>
    <x v="0"/>
    <n v="0"/>
    <n v="0"/>
    <s v="sept."/>
    <n v="2017"/>
    <s v="oui"/>
    <x v="189"/>
    <x v="7"/>
    <x v="0"/>
    <n v="0"/>
    <s v=""/>
    <e v="#N/A"/>
    <x v="6"/>
  </r>
  <r>
    <x v="3"/>
    <x v="4"/>
    <s v="CANTINE"/>
    <s v="GUILLOTEAU"/>
    <s v="Mila"/>
    <d v="2010-10-21T00:00:00"/>
    <x v="1"/>
    <x v="1"/>
    <n v="0"/>
    <n v="0"/>
    <s v="sept."/>
    <n v="2017"/>
    <s v="non"/>
    <x v="218"/>
    <x v="1"/>
    <x v="0"/>
    <n v="0"/>
    <s v=""/>
    <e v="#N/A"/>
    <x v="6"/>
  </r>
  <r>
    <x v="3"/>
    <x v="4"/>
    <s v="CANTINE"/>
    <s v="GUILLOTEAU"/>
    <s v="Justine"/>
    <d v="2009-07-16T00:00:00"/>
    <x v="4"/>
    <x v="1"/>
    <n v="0"/>
    <n v="0"/>
    <s v="sept."/>
    <n v="2017"/>
    <s v="non"/>
    <x v="219"/>
    <x v="3"/>
    <x v="0"/>
    <n v="0"/>
    <s v=""/>
    <e v="#N/A"/>
    <x v="6"/>
  </r>
  <r>
    <x v="3"/>
    <x v="4"/>
    <s v="CANTINE"/>
    <s v="LE REVEREND"/>
    <s v="Raphaël"/>
    <d v="2014-09-05T00:00:00"/>
    <x v="5"/>
    <x v="0"/>
    <n v="0"/>
    <n v="0"/>
    <s v="sept."/>
    <n v="2017"/>
    <s v="oui"/>
    <x v="190"/>
    <x v="7"/>
    <x v="0"/>
    <n v="0"/>
    <s v=""/>
    <e v="#N/A"/>
    <x v="6"/>
  </r>
  <r>
    <x v="3"/>
    <x v="4"/>
    <s v="CANTINE"/>
    <s v="RIVAL"/>
    <s v="Emma"/>
    <d v="2014-08-04T00:00:00"/>
    <x v="0"/>
    <x v="0"/>
    <n v="0"/>
    <n v="0"/>
    <s v="sept."/>
    <n v="2017"/>
    <s v="oui"/>
    <x v="220"/>
    <x v="7"/>
    <x v="0"/>
    <n v="0"/>
    <s v=""/>
    <e v="#N/A"/>
    <x v="6"/>
  </r>
  <r>
    <x v="3"/>
    <x v="4"/>
    <s v="CANTINE"/>
    <s v="MIRANDA KIEFFER"/>
    <s v="Enzo"/>
    <d v="2014-07-04T00:00:00"/>
    <x v="0"/>
    <x v="0"/>
    <n v="0"/>
    <n v="0"/>
    <s v="sept."/>
    <n v="2017"/>
    <s v="oui"/>
    <x v="191"/>
    <x v="7"/>
    <x v="0"/>
    <n v="0"/>
    <s v=""/>
    <e v="#N/A"/>
    <x v="6"/>
  </r>
  <r>
    <x v="3"/>
    <x v="4"/>
    <s v="CANTINE"/>
    <s v="TEDETTI"/>
    <s v="Charly"/>
    <d v="2014-09-20T00:00:00"/>
    <x v="0"/>
    <x v="0"/>
    <n v="0"/>
    <n v="0"/>
    <s v="sept."/>
    <n v="2017"/>
    <s v="oui"/>
    <x v="192"/>
    <x v="7"/>
    <x v="0"/>
    <n v="0"/>
    <s v=""/>
    <e v="#N/A"/>
    <x v="6"/>
  </r>
  <r>
    <x v="3"/>
    <x v="4"/>
    <s v="CANTINE"/>
    <s v="BENED"/>
    <s v="Chloé"/>
    <d v="2014-08-14T00:00:00"/>
    <x v="5"/>
    <x v="0"/>
    <n v="0"/>
    <n v="0"/>
    <s v="sept."/>
    <n v="2017"/>
    <s v="oui"/>
    <x v="193"/>
    <x v="7"/>
    <x v="0"/>
    <n v="0"/>
    <s v=""/>
    <e v="#N/A"/>
    <x v="6"/>
  </r>
  <r>
    <x v="3"/>
    <x v="4"/>
    <s v="CANTINE"/>
    <s v="MARCOS"/>
    <s v="Lola"/>
    <d v="2013-12-06T00:00:00"/>
    <x v="7"/>
    <x v="0"/>
    <n v="0"/>
    <n v="0"/>
    <s v="sept."/>
    <n v="2017"/>
    <s v="oui"/>
    <x v="194"/>
    <x v="4"/>
    <x v="0"/>
    <n v="0"/>
    <s v=""/>
    <e v="#N/A"/>
    <x v="6"/>
  </r>
  <r>
    <x v="3"/>
    <x v="4"/>
    <s v="CANTINE"/>
    <s v="MELIANI"/>
    <s v="Rayan Ayoub"/>
    <d v="2008-03-21T00:00:00"/>
    <x v="6"/>
    <x v="0"/>
    <n v="0"/>
    <n v="0"/>
    <s v="sept."/>
    <n v="2017"/>
    <s v="non"/>
    <x v="195"/>
    <x v="5"/>
    <x v="2"/>
    <n v="0"/>
    <s v=""/>
    <e v="#N/A"/>
    <x v="6"/>
  </r>
  <r>
    <x v="3"/>
    <x v="4"/>
    <s v="CANTINE"/>
    <s v="MOUNDJI"/>
    <s v="Keziah"/>
    <d v="2009-02-17T00:00:00"/>
    <x v="4"/>
    <x v="0"/>
    <n v="0"/>
    <n v="0"/>
    <s v="sept."/>
    <n v="2017"/>
    <s v="non"/>
    <x v="72"/>
    <x v="3"/>
    <x v="1"/>
    <n v="0"/>
    <s v=""/>
    <e v="#N/A"/>
    <x v="6"/>
  </r>
  <r>
    <x v="4"/>
    <x v="4"/>
    <s v="CANTINE"/>
    <s v="ABBIATECI"/>
    <s v="Alexandre"/>
    <d v="2012-09-14T00:00:00"/>
    <x v="0"/>
    <x v="0"/>
    <n v="0"/>
    <n v="0"/>
    <s v="sept."/>
    <n v="2017"/>
    <s v="oui"/>
    <x v="0"/>
    <x v="0"/>
    <x v="0"/>
    <n v="0"/>
    <s v=""/>
    <e v="#N/A"/>
    <x v="6"/>
  </r>
  <r>
    <x v="4"/>
    <x v="4"/>
    <s v="CANTINE"/>
    <s v="ABBIATECI"/>
    <s v="Mathieu"/>
    <d v="2010-02-25T00:00:00"/>
    <x v="1"/>
    <x v="0"/>
    <n v="0"/>
    <n v="0"/>
    <s v="sept."/>
    <n v="2017"/>
    <s v="non"/>
    <x v="1"/>
    <x v="1"/>
    <x v="0"/>
    <n v="0"/>
    <s v=""/>
    <e v="#N/A"/>
    <x v="6"/>
  </r>
  <r>
    <x v="4"/>
    <x v="4"/>
    <s v="CANTINE"/>
    <s v="ALPERN"/>
    <s v="David"/>
    <d v="2013-01-29T00:00:00"/>
    <x v="5"/>
    <x v="1"/>
    <n v="0"/>
    <n v="0"/>
    <s v="sept."/>
    <n v="2017"/>
    <s v="oui"/>
    <x v="6"/>
    <x v="4"/>
    <x v="0"/>
    <n v="0"/>
    <s v=""/>
    <e v="#N/A"/>
    <x v="6"/>
  </r>
  <r>
    <x v="4"/>
    <x v="4"/>
    <s v="CANTINE"/>
    <s v="ANDRÉ"/>
    <s v="Clara"/>
    <d v="2009-01-10T00:00:00"/>
    <x v="4"/>
    <x v="1"/>
    <n v="0"/>
    <n v="0"/>
    <s v="sept."/>
    <n v="2017"/>
    <s v="non"/>
    <x v="84"/>
    <x v="3"/>
    <x v="0"/>
    <n v="0"/>
    <s v=""/>
    <e v="#N/A"/>
    <x v="6"/>
  </r>
  <r>
    <x v="4"/>
    <x v="4"/>
    <s v="CANTINE"/>
    <s v="BABIN"/>
    <s v="Timéo"/>
    <d v="2012-11-08T00:00:00"/>
    <x v="3"/>
    <x v="0"/>
    <n v="0"/>
    <n v="0"/>
    <s v="sept."/>
    <n v="2017"/>
    <s v="oui"/>
    <x v="7"/>
    <x v="0"/>
    <x v="0"/>
    <n v="0"/>
    <s v=""/>
    <e v="#N/A"/>
    <x v="6"/>
  </r>
  <r>
    <x v="4"/>
    <x v="4"/>
    <s v="CANTINE"/>
    <s v="BARNABE"/>
    <s v="Hugo"/>
    <d v="2007-08-06T00:00:00"/>
    <x v="2"/>
    <x v="0"/>
    <n v="0"/>
    <n v="0"/>
    <s v="sept."/>
    <n v="2017"/>
    <s v="non"/>
    <x v="85"/>
    <x v="2"/>
    <x v="0"/>
    <n v="0"/>
    <s v=""/>
    <e v="#N/A"/>
    <x v="6"/>
  </r>
  <r>
    <x v="4"/>
    <x v="4"/>
    <s v="CANTINE"/>
    <s v="BAUNOV"/>
    <s v="Artem"/>
    <d v="2011-09-02T00:00:00"/>
    <x v="9"/>
    <x v="0"/>
    <n v="0"/>
    <n v="0"/>
    <s v="sept."/>
    <n v="2017"/>
    <s v="oui"/>
    <x v="86"/>
    <x v="6"/>
    <x v="0"/>
    <n v="0"/>
    <s v=""/>
    <e v="#N/A"/>
    <x v="6"/>
  </r>
  <r>
    <x v="4"/>
    <x v="4"/>
    <s v="CANTINE"/>
    <s v="BELLORINI"/>
    <s v="Raphaëlle"/>
    <d v="2010-09-17T00:00:00"/>
    <x v="8"/>
    <x v="0"/>
    <n v="0"/>
    <n v="0"/>
    <s v="sept."/>
    <n v="2017"/>
    <s v="non"/>
    <x v="73"/>
    <x v="1"/>
    <x v="0"/>
    <n v="0"/>
    <s v=""/>
    <e v="#N/A"/>
    <x v="6"/>
  </r>
  <r>
    <x v="4"/>
    <x v="4"/>
    <s v="CANTINE"/>
    <s v="BELMOND CHOLLET"/>
    <s v="Yûna"/>
    <d v="2011-05-09T00:00:00"/>
    <x v="9"/>
    <x v="0"/>
    <n v="0"/>
    <n v="0"/>
    <s v="sept."/>
    <n v="2017"/>
    <s v="oui"/>
    <x v="87"/>
    <x v="6"/>
    <x v="0"/>
    <n v="0"/>
    <s v=""/>
    <e v="#N/A"/>
    <x v="6"/>
  </r>
  <r>
    <x v="4"/>
    <x v="4"/>
    <s v="CANTINE"/>
    <s v="BEN ROMDANE"/>
    <s v="Hilal"/>
    <d v="2008-07-17T00:00:00"/>
    <x v="6"/>
    <x v="0"/>
    <n v="0"/>
    <n v="0"/>
    <s v="sept."/>
    <n v="2017"/>
    <s v="non"/>
    <x v="8"/>
    <x v="5"/>
    <x v="2"/>
    <n v="0"/>
    <s v=""/>
    <e v="#N/A"/>
    <x v="6"/>
  </r>
  <r>
    <x v="4"/>
    <x v="4"/>
    <s v="CANTINE"/>
    <s v="BEN ROMDANE"/>
    <s v="Younès"/>
    <d v="2008-07-17T00:00:00"/>
    <x v="6"/>
    <x v="0"/>
    <n v="0"/>
    <n v="0"/>
    <s v="sept."/>
    <n v="2017"/>
    <s v="non"/>
    <x v="9"/>
    <x v="5"/>
    <x v="2"/>
    <n v="0"/>
    <s v=""/>
    <e v="#N/A"/>
    <x v="6"/>
  </r>
  <r>
    <x v="4"/>
    <x v="4"/>
    <s v="CANTINE"/>
    <s v="BENOIST FAYE"/>
    <s v="Emma"/>
    <d v="2013-07-03T00:00:00"/>
    <x v="7"/>
    <x v="0"/>
    <n v="0"/>
    <n v="0"/>
    <s v="sept."/>
    <n v="2017"/>
    <s v="oui"/>
    <x v="88"/>
    <x v="4"/>
    <x v="0"/>
    <n v="0"/>
    <s v=""/>
    <e v="#N/A"/>
    <x v="6"/>
  </r>
  <r>
    <x v="4"/>
    <x v="4"/>
    <s v="CANTINE"/>
    <s v="BLAIN"/>
    <s v="Rebecca"/>
    <d v="2013-03-31T00:00:00"/>
    <x v="5"/>
    <x v="1"/>
    <n v="0"/>
    <n v="0"/>
    <s v="sept."/>
    <n v="2017"/>
    <s v="oui"/>
    <x v="90"/>
    <x v="4"/>
    <x v="0"/>
    <n v="0"/>
    <s v=""/>
    <e v="#N/A"/>
    <x v="6"/>
  </r>
  <r>
    <x v="4"/>
    <x v="4"/>
    <s v="CANTINE"/>
    <s v="BLANC"/>
    <s v="Anthony"/>
    <d v="2008-06-04T00:00:00"/>
    <x v="6"/>
    <x v="0"/>
    <n v="0"/>
    <n v="0"/>
    <s v="sept."/>
    <n v="2017"/>
    <s v="non"/>
    <x v="91"/>
    <x v="5"/>
    <x v="0"/>
    <n v="0"/>
    <s v=""/>
    <e v="#N/A"/>
    <x v="6"/>
  </r>
  <r>
    <x v="4"/>
    <x v="4"/>
    <s v="CANTINE"/>
    <s v="BOCHATON"/>
    <s v="Lina"/>
    <d v="2010-08-28T00:00:00"/>
    <x v="1"/>
    <x v="0"/>
    <n v="0"/>
    <n v="0"/>
    <s v="sept."/>
    <n v="2017"/>
    <s v="non"/>
    <x v="92"/>
    <x v="1"/>
    <x v="0"/>
    <n v="0"/>
    <s v=""/>
    <e v="#N/A"/>
    <x v="6"/>
  </r>
  <r>
    <x v="4"/>
    <x v="4"/>
    <s v="CANTINE"/>
    <s v="BONNEVIE"/>
    <s v="Anthony"/>
    <d v="2007-07-23T00:00:00"/>
    <x v="2"/>
    <x v="0"/>
    <n v="0"/>
    <n v="0"/>
    <s v="sept."/>
    <n v="2017"/>
    <s v="non"/>
    <x v="10"/>
    <x v="2"/>
    <x v="0"/>
    <n v="0"/>
    <s v=""/>
    <e v="#N/A"/>
    <x v="6"/>
  </r>
  <r>
    <x v="4"/>
    <x v="4"/>
    <s v="CANTINE"/>
    <s v="BOUILLEZ"/>
    <s v="Elise"/>
    <d v="2009-07-12T00:00:00"/>
    <x v="4"/>
    <x v="0"/>
    <n v="0"/>
    <n v="0"/>
    <s v="sept."/>
    <n v="2017"/>
    <s v="non"/>
    <x v="11"/>
    <x v="3"/>
    <x v="0"/>
    <n v="0"/>
    <s v=""/>
    <e v="#N/A"/>
    <x v="6"/>
  </r>
  <r>
    <x v="4"/>
    <x v="4"/>
    <s v="CANTINE"/>
    <s v="BRAHMI"/>
    <s v="Ilan"/>
    <d v="2013-11-29T00:00:00"/>
    <x v="7"/>
    <x v="0"/>
    <n v="0"/>
    <n v="0"/>
    <s v="sept."/>
    <n v="2017"/>
    <s v="oui"/>
    <x v="93"/>
    <x v="4"/>
    <x v="0"/>
    <n v="0"/>
    <s v=""/>
    <e v="#N/A"/>
    <x v="6"/>
  </r>
  <r>
    <x v="4"/>
    <x v="4"/>
    <s v="CANTINE"/>
    <s v="BREBION"/>
    <s v="Ted"/>
    <d v="2013-04-12T00:00:00"/>
    <x v="5"/>
    <x v="0"/>
    <n v="0"/>
    <n v="0"/>
    <s v="sept."/>
    <n v="2017"/>
    <s v="oui"/>
    <x v="94"/>
    <x v="4"/>
    <x v="0"/>
    <n v="0"/>
    <s v=""/>
    <e v="#N/A"/>
    <x v="6"/>
  </r>
  <r>
    <x v="4"/>
    <x v="4"/>
    <s v="CANTINE"/>
    <s v="BREBION"/>
    <s v="Tim"/>
    <d v="2013-04-12T00:00:00"/>
    <x v="7"/>
    <x v="0"/>
    <n v="0"/>
    <n v="0"/>
    <s v="sept."/>
    <n v="2017"/>
    <s v="oui"/>
    <x v="95"/>
    <x v="4"/>
    <x v="0"/>
    <n v="0"/>
    <s v=""/>
    <e v="#N/A"/>
    <x v="6"/>
  </r>
  <r>
    <x v="4"/>
    <x v="4"/>
    <s v="CANTINE"/>
    <s v="BUISSON"/>
    <s v="Sarah"/>
    <d v="2010-07-17T00:00:00"/>
    <x v="1"/>
    <x v="0"/>
    <n v="0"/>
    <n v="0"/>
    <s v="sept."/>
    <n v="2017"/>
    <s v="non"/>
    <x v="79"/>
    <x v="1"/>
    <x v="0"/>
    <n v="0"/>
    <s v=""/>
    <e v="#N/A"/>
    <x v="6"/>
  </r>
  <r>
    <x v="4"/>
    <x v="4"/>
    <s v="CANTINE"/>
    <s v="BURBAN"/>
    <s v="Alix"/>
    <d v="2008-12-08T00:00:00"/>
    <x v="6"/>
    <x v="0"/>
    <n v="0"/>
    <n v="0"/>
    <s v="sept."/>
    <n v="2017"/>
    <s v="non"/>
    <x v="96"/>
    <x v="5"/>
    <x v="0"/>
    <n v="0"/>
    <s v=""/>
    <e v="#N/A"/>
    <x v="6"/>
  </r>
  <r>
    <x v="4"/>
    <x v="4"/>
    <s v="CANTINE"/>
    <s v="BURBAN"/>
    <s v="Telma"/>
    <d v="2008-12-08T00:00:00"/>
    <x v="6"/>
    <x v="0"/>
    <n v="0"/>
    <n v="0"/>
    <s v="sept."/>
    <n v="2017"/>
    <s v="non"/>
    <x v="97"/>
    <x v="5"/>
    <x v="0"/>
    <n v="0"/>
    <s v=""/>
    <e v="#N/A"/>
    <x v="6"/>
  </r>
  <r>
    <x v="4"/>
    <x v="4"/>
    <s v="CANTINE"/>
    <s v="BURGAUD"/>
    <s v="Timéo"/>
    <d v="2008-11-28T00:00:00"/>
    <x v="6"/>
    <x v="0"/>
    <n v="0"/>
    <n v="0"/>
    <s v="sept."/>
    <n v="2017"/>
    <s v="non"/>
    <x v="12"/>
    <x v="5"/>
    <x v="0"/>
    <n v="0"/>
    <s v=""/>
    <e v="#N/A"/>
    <x v="6"/>
  </r>
  <r>
    <x v="4"/>
    <x v="4"/>
    <s v="CANTINE"/>
    <s v="BURNAT"/>
    <s v="Nico"/>
    <d v="2011-03-01T00:00:00"/>
    <x v="9"/>
    <x v="0"/>
    <n v="0"/>
    <n v="0"/>
    <s v="sept."/>
    <n v="2017"/>
    <s v="oui"/>
    <x v="98"/>
    <x v="6"/>
    <x v="0"/>
    <n v="0"/>
    <s v=""/>
    <e v="#N/A"/>
    <x v="6"/>
  </r>
  <r>
    <x v="4"/>
    <x v="4"/>
    <s v="CANTINE"/>
    <s v="BUYSSENS"/>
    <s v="Alice"/>
    <d v="2010-03-27T00:00:00"/>
    <x v="1"/>
    <x v="0"/>
    <n v="0"/>
    <n v="0"/>
    <s v="sept."/>
    <n v="2017"/>
    <s v="non"/>
    <x v="99"/>
    <x v="1"/>
    <x v="0"/>
    <n v="0"/>
    <s v=""/>
    <e v="#N/A"/>
    <x v="6"/>
  </r>
  <r>
    <x v="4"/>
    <x v="4"/>
    <s v="CANTINE"/>
    <s v="BUYSSENS"/>
    <s v="Lou"/>
    <d v="2008-10-01T00:00:00"/>
    <x v="6"/>
    <x v="0"/>
    <n v="0"/>
    <n v="0"/>
    <s v="sept."/>
    <n v="2017"/>
    <s v="non"/>
    <x v="100"/>
    <x v="5"/>
    <x v="0"/>
    <n v="0"/>
    <s v=""/>
    <e v="#N/A"/>
    <x v="6"/>
  </r>
  <r>
    <x v="4"/>
    <x v="4"/>
    <s v="CANTINE"/>
    <s v="CAISSO-RUIZ"/>
    <s v="Estéban"/>
    <d v="2007-05-20T00:00:00"/>
    <x v="2"/>
    <x v="1"/>
    <n v="0"/>
    <n v="0"/>
    <s v="sept."/>
    <n v="2017"/>
    <s v="non"/>
    <x v="101"/>
    <x v="2"/>
    <x v="0"/>
    <n v="0"/>
    <s v=""/>
    <e v="#N/A"/>
    <x v="6"/>
  </r>
  <r>
    <x v="4"/>
    <x v="4"/>
    <s v="CANTINE"/>
    <s v="CELLARD"/>
    <s v="Léonie"/>
    <d v="2013-07-05T00:00:00"/>
    <x v="7"/>
    <x v="0"/>
    <n v="0"/>
    <n v="0"/>
    <s v="sept."/>
    <n v="2017"/>
    <s v="oui"/>
    <x v="197"/>
    <x v="4"/>
    <x v="0"/>
    <n v="0"/>
    <s v=""/>
    <e v="#N/A"/>
    <x v="6"/>
  </r>
  <r>
    <x v="4"/>
    <x v="4"/>
    <s v="CANTINE"/>
    <s v="CELLARD"/>
    <s v="Louise"/>
    <d v="2010-12-25T00:00:00"/>
    <x v="8"/>
    <x v="0"/>
    <n v="0"/>
    <n v="0"/>
    <s v="sept."/>
    <n v="2017"/>
    <s v="non"/>
    <x v="198"/>
    <x v="1"/>
    <x v="0"/>
    <n v="0"/>
    <s v=""/>
    <e v="#N/A"/>
    <x v="6"/>
  </r>
  <r>
    <x v="4"/>
    <x v="4"/>
    <s v="CANTINE"/>
    <s v="CETTOUR MEUNIER"/>
    <s v="Emma"/>
    <d v="2010-10-19T00:00:00"/>
    <x v="1"/>
    <x v="0"/>
    <n v="0"/>
    <n v="0"/>
    <s v="sept."/>
    <n v="2017"/>
    <s v="non"/>
    <x v="13"/>
    <x v="1"/>
    <x v="0"/>
    <n v="0"/>
    <s v=""/>
    <e v="#N/A"/>
    <x v="6"/>
  </r>
  <r>
    <x v="4"/>
    <x v="4"/>
    <s v="CANTINE"/>
    <s v="CETTOUR MEUNIER"/>
    <s v="Margot"/>
    <d v="2013-01-16T00:00:00"/>
    <x v="7"/>
    <x v="0"/>
    <n v="0"/>
    <n v="0"/>
    <s v="sept."/>
    <n v="2017"/>
    <s v="oui"/>
    <x v="14"/>
    <x v="4"/>
    <x v="0"/>
    <n v="0"/>
    <s v=""/>
    <e v="#N/A"/>
    <x v="6"/>
  </r>
  <r>
    <x v="4"/>
    <x v="4"/>
    <s v="CANTINE"/>
    <s v="CHACHKINE"/>
    <s v="Elie"/>
    <d v="2011-02-07T00:00:00"/>
    <x v="8"/>
    <x v="0"/>
    <n v="0"/>
    <n v="0"/>
    <s v="sept."/>
    <n v="2017"/>
    <s v="oui"/>
    <x v="102"/>
    <x v="6"/>
    <x v="0"/>
    <n v="0"/>
    <s v=""/>
    <e v="#N/A"/>
    <x v="6"/>
  </r>
  <r>
    <x v="4"/>
    <x v="4"/>
    <s v="CANTINE"/>
    <s v="CHATELAIN"/>
    <s v="Enora"/>
    <d v="2012-03-26T00:00:00"/>
    <x v="3"/>
    <x v="0"/>
    <n v="0"/>
    <n v="0"/>
    <s v="sept."/>
    <n v="2017"/>
    <s v="oui"/>
    <x v="199"/>
    <x v="0"/>
    <x v="0"/>
    <n v="0"/>
    <s v=""/>
    <e v="#N/A"/>
    <x v="6"/>
  </r>
  <r>
    <x v="4"/>
    <x v="4"/>
    <s v="CANTINE"/>
    <s v="CHERUBINI"/>
    <s v="Baptiste"/>
    <d v="2013-04-03T00:00:00"/>
    <x v="5"/>
    <x v="0"/>
    <n v="0"/>
    <n v="0"/>
    <s v="sept."/>
    <n v="2017"/>
    <s v="oui"/>
    <x v="200"/>
    <x v="4"/>
    <x v="0"/>
    <n v="0"/>
    <s v=""/>
    <e v="#N/A"/>
    <x v="6"/>
  </r>
  <r>
    <x v="4"/>
    <x v="4"/>
    <s v="CANTINE"/>
    <s v="CHERUBINI"/>
    <s v="Lise"/>
    <d v="2011-08-16T00:00:00"/>
    <x v="9"/>
    <x v="0"/>
    <n v="0"/>
    <n v="0"/>
    <s v="sept."/>
    <n v="2017"/>
    <s v="oui"/>
    <x v="201"/>
    <x v="6"/>
    <x v="0"/>
    <n v="0"/>
    <s v=""/>
    <e v="#N/A"/>
    <x v="6"/>
  </r>
  <r>
    <x v="4"/>
    <x v="4"/>
    <s v="CANTINE"/>
    <s v="CHERUBINI"/>
    <s v="Natan"/>
    <d v="2009-03-18T00:00:00"/>
    <x v="1"/>
    <x v="0"/>
    <n v="0"/>
    <n v="0"/>
    <s v="sept."/>
    <n v="2017"/>
    <s v="non"/>
    <x v="202"/>
    <x v="3"/>
    <x v="0"/>
    <n v="0"/>
    <s v=""/>
    <e v="#N/A"/>
    <x v="6"/>
  </r>
  <r>
    <x v="4"/>
    <x v="4"/>
    <s v="CANTINE"/>
    <s v="CHRAMDHI"/>
    <s v="Owen"/>
    <d v="2012-09-10T00:00:00"/>
    <x v="3"/>
    <x v="0"/>
    <n v="0"/>
    <n v="0"/>
    <s v="sept."/>
    <n v="2017"/>
    <s v="oui"/>
    <x v="80"/>
    <x v="0"/>
    <x v="0"/>
    <n v="0"/>
    <s v=""/>
    <e v="#N/A"/>
    <x v="6"/>
  </r>
  <r>
    <x v="4"/>
    <x v="4"/>
    <s v="CANTINE"/>
    <s v="CONIGLIARO"/>
    <s v="Natéo"/>
    <d v="2010-01-01T00:00:00"/>
    <x v="1"/>
    <x v="0"/>
    <n v="0"/>
    <n v="0"/>
    <s v="sept."/>
    <n v="2017"/>
    <s v="non"/>
    <x v="105"/>
    <x v="1"/>
    <x v="0"/>
    <n v="0"/>
    <s v=""/>
    <e v="#N/A"/>
    <x v="6"/>
  </r>
  <r>
    <x v="4"/>
    <x v="4"/>
    <s v="CANTINE"/>
    <s v="COSTINHA"/>
    <s v="Matéo"/>
    <d v="2013-04-19T00:00:00"/>
    <x v="7"/>
    <x v="0"/>
    <n v="0"/>
    <n v="0"/>
    <s v="sept."/>
    <n v="2017"/>
    <s v="oui"/>
    <x v="106"/>
    <x v="4"/>
    <x v="0"/>
    <n v="0"/>
    <s v=""/>
    <e v="#N/A"/>
    <x v="6"/>
  </r>
  <r>
    <x v="4"/>
    <x v="4"/>
    <s v="CANTINE"/>
    <s v="COUPRIE VILLADANGOS"/>
    <s v="Malena"/>
    <d v="2007-01-25T00:00:00"/>
    <x v="2"/>
    <x v="0"/>
    <n v="0"/>
    <n v="0"/>
    <s v="sept."/>
    <n v="2017"/>
    <s v="non"/>
    <x v="107"/>
    <x v="2"/>
    <x v="0"/>
    <n v="0"/>
    <s v=""/>
    <e v="#N/A"/>
    <x v="6"/>
  </r>
  <r>
    <x v="4"/>
    <x v="4"/>
    <s v="CANTINE"/>
    <s v="CRETON"/>
    <s v="Célya"/>
    <d v="2012-03-27T00:00:00"/>
    <x v="0"/>
    <x v="0"/>
    <n v="0"/>
    <n v="0"/>
    <s v="sept."/>
    <n v="2017"/>
    <s v="oui"/>
    <x v="108"/>
    <x v="0"/>
    <x v="0"/>
    <n v="0"/>
    <s v=""/>
    <e v="#N/A"/>
    <x v="6"/>
  </r>
  <r>
    <x v="4"/>
    <x v="4"/>
    <s v="CANTINE"/>
    <s v="DAAB"/>
    <s v="Noham"/>
    <d v="2008-01-29T00:00:00"/>
    <x v="6"/>
    <x v="0"/>
    <n v="0"/>
    <n v="0"/>
    <s v="sept."/>
    <n v="2017"/>
    <s v="non"/>
    <x v="225"/>
    <x v="5"/>
    <x v="1"/>
    <n v="0"/>
    <s v=""/>
    <e v="#N/A"/>
    <x v="6"/>
  </r>
  <r>
    <x v="4"/>
    <x v="4"/>
    <s v="CANTINE"/>
    <s v="DALBERGUE"/>
    <s v="Peter"/>
    <d v="2012-03-05T00:00:00"/>
    <x v="0"/>
    <x v="0"/>
    <n v="0"/>
    <n v="0"/>
    <s v="sept."/>
    <n v="2017"/>
    <s v="oui"/>
    <x v="16"/>
    <x v="0"/>
    <x v="0"/>
    <n v="0"/>
    <s v=""/>
    <e v="#N/A"/>
    <x v="6"/>
  </r>
  <r>
    <x v="4"/>
    <x v="4"/>
    <s v="CANTINE"/>
    <s v="DEBERT"/>
    <s v="Léo"/>
    <d v="2007-09-21T00:00:00"/>
    <x v="2"/>
    <x v="1"/>
    <n v="0"/>
    <n v="0"/>
    <s v="sept."/>
    <n v="2017"/>
    <s v="non"/>
    <x v="109"/>
    <x v="2"/>
    <x v="0"/>
    <n v="0"/>
    <s v=""/>
    <e v="#N/A"/>
    <x v="6"/>
  </r>
  <r>
    <x v="4"/>
    <x v="4"/>
    <s v="CANTINE"/>
    <s v="DEBERT"/>
    <s v="Terry"/>
    <d v="2010-02-06T00:00:00"/>
    <x v="8"/>
    <x v="1"/>
    <n v="0"/>
    <n v="0"/>
    <s v="sept."/>
    <n v="2017"/>
    <s v="non"/>
    <x v="203"/>
    <x v="1"/>
    <x v="0"/>
    <n v="0"/>
    <s v=""/>
    <e v="#N/A"/>
    <x v="6"/>
  </r>
  <r>
    <x v="4"/>
    <x v="4"/>
    <s v="CANTINE"/>
    <s v="DELLENBACH"/>
    <s v="Milla"/>
    <d v="2007-10-31T00:00:00"/>
    <x v="2"/>
    <x v="0"/>
    <n v="0"/>
    <n v="0"/>
    <s v="sept."/>
    <n v="2017"/>
    <s v="non"/>
    <x v="17"/>
    <x v="2"/>
    <x v="0"/>
    <n v="0"/>
    <s v=""/>
    <e v="#N/A"/>
    <x v="6"/>
  </r>
  <r>
    <x v="4"/>
    <x v="4"/>
    <s v="CANTINE"/>
    <s v="DELPLANQUE"/>
    <s v="Jules"/>
    <d v="2012-10-17T00:00:00"/>
    <x v="0"/>
    <x v="0"/>
    <n v="0"/>
    <n v="0"/>
    <s v="sept."/>
    <n v="2017"/>
    <s v="oui"/>
    <x v="81"/>
    <x v="0"/>
    <x v="0"/>
    <n v="0"/>
    <s v=""/>
    <e v="#N/A"/>
    <x v="6"/>
  </r>
  <r>
    <x v="4"/>
    <x v="4"/>
    <s v="CANTINE"/>
    <s v="DESCLAUX"/>
    <s v="Charly"/>
    <d v="2012-01-09T00:00:00"/>
    <x v="3"/>
    <x v="0"/>
    <n v="0"/>
    <n v="0"/>
    <s v="sept."/>
    <n v="2017"/>
    <s v="oui"/>
    <x v="77"/>
    <x v="0"/>
    <x v="0"/>
    <n v="0"/>
    <s v=""/>
    <e v="#N/A"/>
    <x v="6"/>
  </r>
  <r>
    <x v="4"/>
    <x v="4"/>
    <s v="CANTINE"/>
    <s v="DESIR"/>
    <s v="Honoré"/>
    <d v="2010-07-13T00:00:00"/>
    <x v="1"/>
    <x v="0"/>
    <n v="0"/>
    <n v="0"/>
    <s v="sept."/>
    <n v="2017"/>
    <s v="non"/>
    <x v="18"/>
    <x v="1"/>
    <x v="0"/>
    <n v="0"/>
    <s v=""/>
    <e v="#N/A"/>
    <x v="6"/>
  </r>
  <r>
    <x v="4"/>
    <x v="4"/>
    <s v="CANTINE"/>
    <s v="DESIR"/>
    <s v="Odette"/>
    <d v="2007-01-12T00:00:00"/>
    <x v="2"/>
    <x v="0"/>
    <n v="0"/>
    <n v="0"/>
    <s v="sept."/>
    <n v="2017"/>
    <s v="non"/>
    <x v="19"/>
    <x v="2"/>
    <x v="0"/>
    <n v="0"/>
    <s v=""/>
    <e v="#N/A"/>
    <x v="6"/>
  </r>
  <r>
    <x v="4"/>
    <x v="4"/>
    <s v="CANTINE"/>
    <s v="DETRAZ"/>
    <s v="Matéa"/>
    <d v="2013-03-27T00:00:00"/>
    <x v="7"/>
    <x v="0"/>
    <n v="0"/>
    <n v="0"/>
    <s v="sept."/>
    <n v="2017"/>
    <s v="oui"/>
    <x v="111"/>
    <x v="4"/>
    <x v="0"/>
    <n v="0"/>
    <s v=""/>
    <e v="#N/A"/>
    <x v="6"/>
  </r>
  <r>
    <x v="4"/>
    <x v="4"/>
    <s v="CANTINE"/>
    <s v="DEVIGNY"/>
    <s v="Lyséa"/>
    <d v="2008-03-15T00:00:00"/>
    <x v="6"/>
    <x v="0"/>
    <n v="0"/>
    <n v="0"/>
    <s v="sept."/>
    <n v="2017"/>
    <s v="non"/>
    <x v="20"/>
    <x v="5"/>
    <x v="0"/>
    <n v="0"/>
    <s v=""/>
    <e v="#N/A"/>
    <x v="6"/>
  </r>
  <r>
    <x v="4"/>
    <x v="4"/>
    <s v="CANTINE"/>
    <s v="DEVIGNY"/>
    <s v="Ryan"/>
    <d v="2009-09-22T00:00:00"/>
    <x v="4"/>
    <x v="0"/>
    <n v="0"/>
    <n v="0"/>
    <s v="sept."/>
    <n v="2017"/>
    <s v="non"/>
    <x v="74"/>
    <x v="3"/>
    <x v="0"/>
    <n v="0"/>
    <s v=""/>
    <e v="#N/A"/>
    <x v="6"/>
  </r>
  <r>
    <x v="4"/>
    <x v="4"/>
    <s v="CANTINE"/>
    <s v="DOUCET"/>
    <s v="Arsène"/>
    <d v="2010-06-10T00:00:00"/>
    <x v="8"/>
    <x v="0"/>
    <n v="0"/>
    <n v="0"/>
    <s v="sept."/>
    <n v="2017"/>
    <s v="non"/>
    <x v="21"/>
    <x v="1"/>
    <x v="0"/>
    <n v="0"/>
    <s v=""/>
    <e v="#N/A"/>
    <x v="6"/>
  </r>
  <r>
    <x v="4"/>
    <x v="4"/>
    <s v="CANTINE"/>
    <s v="DOUCET"/>
    <s v="Edgar"/>
    <d v="2008-11-23T00:00:00"/>
    <x v="6"/>
    <x v="0"/>
    <n v="0"/>
    <n v="0"/>
    <s v="sept."/>
    <n v="2017"/>
    <s v="non"/>
    <x v="22"/>
    <x v="5"/>
    <x v="0"/>
    <n v="0"/>
    <s v=""/>
    <e v="#N/A"/>
    <x v="6"/>
  </r>
  <r>
    <x v="4"/>
    <x v="4"/>
    <s v="CANTINE"/>
    <s v="DOZOUL"/>
    <s v="Nolan"/>
    <d v="2011-11-04T00:00:00"/>
    <x v="9"/>
    <x v="0"/>
    <n v="0"/>
    <n v="0"/>
    <s v="sept."/>
    <n v="2017"/>
    <s v="oui"/>
    <x v="112"/>
    <x v="6"/>
    <x v="0"/>
    <n v="0"/>
    <s v=""/>
    <e v="#N/A"/>
    <x v="6"/>
  </r>
  <r>
    <x v="4"/>
    <x v="4"/>
    <s v="CANTINE"/>
    <s v="DUBOIS LOUKIL"/>
    <s v="Liam"/>
    <d v="2011-06-08T00:00:00"/>
    <x v="9"/>
    <x v="0"/>
    <n v="0"/>
    <n v="0"/>
    <s v="sept."/>
    <n v="2017"/>
    <s v="oui"/>
    <x v="23"/>
    <x v="6"/>
    <x v="0"/>
    <n v="0"/>
    <s v=""/>
    <e v="#N/A"/>
    <x v="6"/>
  </r>
  <r>
    <x v="4"/>
    <x v="4"/>
    <s v="CANTINE"/>
    <s v="DUVAL"/>
    <s v="Matys"/>
    <d v="2012-01-24T00:00:00"/>
    <x v="0"/>
    <x v="0"/>
    <n v="0"/>
    <n v="0"/>
    <s v="sept."/>
    <n v="2017"/>
    <s v="oui"/>
    <x v="25"/>
    <x v="0"/>
    <x v="0"/>
    <n v="0"/>
    <s v=""/>
    <e v="#N/A"/>
    <x v="6"/>
  </r>
  <r>
    <x v="4"/>
    <x v="4"/>
    <s v="CANTINE"/>
    <s v="DUVAL MICHOUD"/>
    <s v="Jade"/>
    <d v="2012-08-05T00:00:00"/>
    <x v="0"/>
    <x v="1"/>
    <n v="0"/>
    <n v="0"/>
    <s v="sept."/>
    <n v="2017"/>
    <s v="oui"/>
    <x v="26"/>
    <x v="0"/>
    <x v="0"/>
    <n v="0"/>
    <s v=""/>
    <e v="#N/A"/>
    <x v="6"/>
  </r>
  <r>
    <x v="4"/>
    <x v="4"/>
    <s v="CANTINE"/>
    <s v="EDMOND"/>
    <s v="Lilou"/>
    <d v="2011-11-24T00:00:00"/>
    <x v="8"/>
    <x v="0"/>
    <n v="0"/>
    <n v="0"/>
    <s v="sept."/>
    <n v="2017"/>
    <s v="oui"/>
    <x v="113"/>
    <x v="6"/>
    <x v="0"/>
    <n v="0"/>
    <s v=""/>
    <e v="#N/A"/>
    <x v="6"/>
  </r>
  <r>
    <x v="4"/>
    <x v="4"/>
    <s v="CANTINE"/>
    <s v="EDMOND"/>
    <s v="Quentin"/>
    <d v="2007-01-10T00:00:00"/>
    <x v="2"/>
    <x v="0"/>
    <n v="0"/>
    <n v="0"/>
    <s v="sept."/>
    <n v="2017"/>
    <s v="non"/>
    <x v="114"/>
    <x v="2"/>
    <x v="0"/>
    <n v="0"/>
    <s v=""/>
    <e v="#N/A"/>
    <x v="6"/>
  </r>
  <r>
    <x v="4"/>
    <x v="4"/>
    <s v="CANTINE"/>
    <s v="EL MRADMI"/>
    <s v="Marwane"/>
    <d v="2010-09-18T00:00:00"/>
    <x v="8"/>
    <x v="0"/>
    <n v="0"/>
    <n v="0"/>
    <s v="sept."/>
    <n v="2017"/>
    <s v="non"/>
    <x v="27"/>
    <x v="1"/>
    <x v="1"/>
    <n v="0"/>
    <s v=""/>
    <e v="#N/A"/>
    <x v="6"/>
  </r>
  <r>
    <x v="4"/>
    <x v="4"/>
    <s v="CANTINE"/>
    <s v="ELLENRIEDER"/>
    <s v="Célian"/>
    <d v="2012-03-04T00:00:00"/>
    <x v="0"/>
    <x v="0"/>
    <n v="0"/>
    <n v="0"/>
    <s v="sept."/>
    <n v="2017"/>
    <s v="oui"/>
    <x v="75"/>
    <x v="0"/>
    <x v="0"/>
    <n v="0"/>
    <s v=""/>
    <e v="#N/A"/>
    <x v="6"/>
  </r>
  <r>
    <x v="4"/>
    <x v="4"/>
    <s v="CANTINE"/>
    <s v="EVENO"/>
    <s v="Manel"/>
    <d v="2012-11-17T00:00:00"/>
    <x v="3"/>
    <x v="0"/>
    <n v="0"/>
    <n v="0"/>
    <s v="sept."/>
    <n v="2017"/>
    <s v="oui"/>
    <x v="28"/>
    <x v="0"/>
    <x v="2"/>
    <n v="0"/>
    <s v=""/>
    <e v="#N/A"/>
    <x v="6"/>
  </r>
  <r>
    <x v="4"/>
    <x v="4"/>
    <s v="CANTINE"/>
    <s v="FAVRE"/>
    <s v="Emma"/>
    <d v="2011-11-17T00:00:00"/>
    <x v="8"/>
    <x v="0"/>
    <n v="0"/>
    <n v="0"/>
    <s v="sept."/>
    <n v="2017"/>
    <s v="oui"/>
    <x v="204"/>
    <x v="6"/>
    <x v="0"/>
    <n v="0"/>
    <s v=""/>
    <e v="#N/A"/>
    <x v="6"/>
  </r>
  <r>
    <x v="4"/>
    <x v="4"/>
    <s v="CANTINE"/>
    <s v="FERACO"/>
    <s v="Elie"/>
    <d v="2009-06-27T00:00:00"/>
    <x v="4"/>
    <x v="0"/>
    <n v="0"/>
    <n v="0"/>
    <s v="sept."/>
    <n v="2017"/>
    <s v="non"/>
    <x v="115"/>
    <x v="3"/>
    <x v="0"/>
    <n v="0"/>
    <s v=""/>
    <e v="#N/A"/>
    <x v="6"/>
  </r>
  <r>
    <x v="4"/>
    <x v="4"/>
    <s v="CANTINE"/>
    <s v="FERACO"/>
    <s v="Sasha"/>
    <d v="2008-02-12T00:00:00"/>
    <x v="6"/>
    <x v="0"/>
    <n v="0"/>
    <n v="0"/>
    <s v="sept."/>
    <n v="2017"/>
    <s v="non"/>
    <x v="116"/>
    <x v="5"/>
    <x v="0"/>
    <n v="0"/>
    <s v=""/>
    <e v="#N/A"/>
    <x v="6"/>
  </r>
  <r>
    <x v="4"/>
    <x v="4"/>
    <s v="CANTINE"/>
    <s v="FRANCESCHINI-SAINTON"/>
    <s v="Paul"/>
    <d v="2010-01-18T00:00:00"/>
    <x v="1"/>
    <x v="1"/>
    <n v="0"/>
    <n v="0"/>
    <s v="sept."/>
    <n v="2017"/>
    <s v="non"/>
    <x v="117"/>
    <x v="1"/>
    <x v="0"/>
    <n v="0"/>
    <s v=""/>
    <e v="#N/A"/>
    <x v="6"/>
  </r>
  <r>
    <x v="4"/>
    <x v="4"/>
    <s v="CANTINE"/>
    <s v="FRERY"/>
    <s v="Mika"/>
    <d v="2008-08-08T00:00:00"/>
    <x v="6"/>
    <x v="1"/>
    <n v="0"/>
    <n v="0"/>
    <s v="sept."/>
    <n v="2017"/>
    <s v="non"/>
    <x v="118"/>
    <x v="5"/>
    <x v="0"/>
    <n v="0"/>
    <s v=""/>
    <e v="#N/A"/>
    <x v="6"/>
  </r>
  <r>
    <x v="4"/>
    <x v="4"/>
    <s v="CANTINE"/>
    <s v="GAUTIER"/>
    <s v="Alessia"/>
    <d v="2011-08-15T00:00:00"/>
    <x v="9"/>
    <x v="0"/>
    <n v="0"/>
    <n v="0"/>
    <s v="sept."/>
    <n v="2017"/>
    <s v="oui"/>
    <x v="119"/>
    <x v="6"/>
    <x v="0"/>
    <n v="0"/>
    <s v=""/>
    <e v="#N/A"/>
    <x v="6"/>
  </r>
  <r>
    <x v="4"/>
    <x v="4"/>
    <s v="CANTINE"/>
    <s v="GENOIS"/>
    <s v="Pauline"/>
    <d v="2007-08-13T00:00:00"/>
    <x v="2"/>
    <x v="1"/>
    <n v="0"/>
    <n v="0"/>
    <s v="sept."/>
    <n v="2017"/>
    <s v="non"/>
    <x v="120"/>
    <x v="2"/>
    <x v="0"/>
    <n v="0"/>
    <s v=""/>
    <e v="#N/A"/>
    <x v="6"/>
  </r>
  <r>
    <x v="4"/>
    <x v="4"/>
    <s v="CANTINE"/>
    <s v="GERUSZ"/>
    <s v="Tristan"/>
    <d v="2008-11-03T00:00:00"/>
    <x v="6"/>
    <x v="0"/>
    <n v="0"/>
    <n v="0"/>
    <s v="sept."/>
    <n v="2017"/>
    <s v="non"/>
    <x v="121"/>
    <x v="5"/>
    <x v="0"/>
    <n v="0"/>
    <s v=""/>
    <e v="#N/A"/>
    <x v="6"/>
  </r>
  <r>
    <x v="4"/>
    <x v="4"/>
    <s v="CANTINE"/>
    <s v="GILLET"/>
    <s v="Naëly"/>
    <d v="2013-02-24T00:00:00"/>
    <x v="5"/>
    <x v="0"/>
    <n v="0"/>
    <n v="0"/>
    <s v="sept."/>
    <n v="2017"/>
    <s v="oui"/>
    <x v="122"/>
    <x v="4"/>
    <x v="0"/>
    <n v="0"/>
    <s v=""/>
    <e v="#N/A"/>
    <x v="6"/>
  </r>
  <r>
    <x v="4"/>
    <x v="4"/>
    <s v="CANTINE"/>
    <s v="GRANJUX"/>
    <s v="Kenza"/>
    <d v="2010-12-09T00:00:00"/>
    <x v="1"/>
    <x v="0"/>
    <n v="0"/>
    <n v="0"/>
    <s v="sept."/>
    <n v="2017"/>
    <s v="non"/>
    <x v="125"/>
    <x v="1"/>
    <x v="0"/>
    <n v="0"/>
    <s v=""/>
    <e v="#N/A"/>
    <x v="6"/>
  </r>
  <r>
    <x v="4"/>
    <x v="4"/>
    <s v="CANTINE"/>
    <s v="GRANJUX"/>
    <s v="Timeo"/>
    <d v="2012-07-07T00:00:00"/>
    <x v="3"/>
    <x v="0"/>
    <n v="0"/>
    <n v="0"/>
    <s v="sept."/>
    <n v="2017"/>
    <s v="oui"/>
    <x v="126"/>
    <x v="0"/>
    <x v="0"/>
    <n v="0"/>
    <s v=""/>
    <e v="#N/A"/>
    <x v="6"/>
  </r>
  <r>
    <x v="4"/>
    <x v="4"/>
    <s v="CANTINE"/>
    <s v="GUEIT RANALDI"/>
    <s v="Valentine"/>
    <d v="2013-10-23T00:00:00"/>
    <x v="5"/>
    <x v="0"/>
    <n v="0"/>
    <n v="0"/>
    <s v="sept."/>
    <n v="2017"/>
    <s v="oui"/>
    <x v="82"/>
    <x v="4"/>
    <x v="0"/>
    <n v="0"/>
    <s v=""/>
    <e v="#N/A"/>
    <x v="6"/>
  </r>
  <r>
    <x v="4"/>
    <x v="4"/>
    <s v="CANTINE"/>
    <s v="HAMIMID"/>
    <s v="Soan"/>
    <d v="2009-10-22T00:00:00"/>
    <x v="4"/>
    <x v="0"/>
    <n v="0"/>
    <n v="0"/>
    <s v="sept."/>
    <n v="2017"/>
    <s v="non"/>
    <x v="127"/>
    <x v="3"/>
    <x v="1"/>
    <n v="0"/>
    <s v=""/>
    <e v="#N/A"/>
    <x v="6"/>
  </r>
  <r>
    <x v="4"/>
    <x v="4"/>
    <s v="CANTINE"/>
    <s v="HERMET"/>
    <s v="Baptiste"/>
    <d v="2010-12-25T00:00:00"/>
    <x v="1"/>
    <x v="0"/>
    <n v="0"/>
    <n v="0"/>
    <s v="sept."/>
    <n v="2017"/>
    <s v="non"/>
    <x v="128"/>
    <x v="1"/>
    <x v="0"/>
    <n v="0"/>
    <s v=""/>
    <e v="#N/A"/>
    <x v="6"/>
  </r>
  <r>
    <x v="4"/>
    <x v="4"/>
    <s v="CANTINE"/>
    <s v="HERMET"/>
    <s v="Laurianne"/>
    <d v="2013-08-07T00:00:00"/>
    <x v="5"/>
    <x v="0"/>
    <n v="0"/>
    <n v="0"/>
    <s v="sept."/>
    <n v="2017"/>
    <s v="oui"/>
    <x v="129"/>
    <x v="4"/>
    <x v="0"/>
    <n v="0"/>
    <s v=""/>
    <e v="#N/A"/>
    <x v="6"/>
  </r>
  <r>
    <x v="4"/>
    <x v="4"/>
    <s v="CANTINE"/>
    <s v="IKOUBEL"/>
    <s v="Jeanne"/>
    <d v="2013-04-07T00:00:00"/>
    <x v="5"/>
    <x v="1"/>
    <n v="0"/>
    <n v="0"/>
    <s v="sept."/>
    <n v="2017"/>
    <s v="oui"/>
    <x v="78"/>
    <x v="4"/>
    <x v="0"/>
    <n v="0"/>
    <s v=""/>
    <e v="#N/A"/>
    <x v="6"/>
  </r>
  <r>
    <x v="4"/>
    <x v="4"/>
    <s v="CANTINE"/>
    <s v="JACQUIN"/>
    <s v="Zoé"/>
    <d v="2012-09-09T00:00:00"/>
    <x v="0"/>
    <x v="0"/>
    <n v="0"/>
    <n v="0"/>
    <s v="sept."/>
    <n v="2017"/>
    <s v="oui"/>
    <x v="205"/>
    <x v="0"/>
    <x v="0"/>
    <n v="0"/>
    <s v=""/>
    <e v="#N/A"/>
    <x v="6"/>
  </r>
  <r>
    <x v="4"/>
    <x v="4"/>
    <s v="CANTINE"/>
    <s v="JAILLET"/>
    <s v="Manon"/>
    <d v="2011-05-18T00:00:00"/>
    <x v="8"/>
    <x v="0"/>
    <n v="0"/>
    <n v="0"/>
    <s v="sept."/>
    <n v="2017"/>
    <s v="oui"/>
    <x v="206"/>
    <x v="6"/>
    <x v="0"/>
    <n v="0"/>
    <s v=""/>
    <e v="#N/A"/>
    <x v="6"/>
  </r>
  <r>
    <x v="4"/>
    <x v="4"/>
    <s v="CANTINE"/>
    <s v="JELASSI"/>
    <s v="Sasha"/>
    <d v="2011-12-03T00:00:00"/>
    <x v="9"/>
    <x v="0"/>
    <n v="0"/>
    <n v="0"/>
    <s v="sept."/>
    <n v="2017"/>
    <s v="oui"/>
    <x v="130"/>
    <x v="6"/>
    <x v="0"/>
    <n v="0"/>
    <s v=""/>
    <e v="#N/A"/>
    <x v="6"/>
  </r>
  <r>
    <x v="4"/>
    <x v="4"/>
    <s v="CANTINE"/>
    <s v="KOSUMI"/>
    <s v="Audrina"/>
    <d v="2011-06-13T00:00:00"/>
    <x v="9"/>
    <x v="0"/>
    <n v="0"/>
    <n v="0"/>
    <s v="sept."/>
    <n v="2017"/>
    <s v="oui"/>
    <x v="33"/>
    <x v="6"/>
    <x v="0"/>
    <n v="0"/>
    <s v=""/>
    <e v="#N/A"/>
    <x v="6"/>
  </r>
  <r>
    <x v="4"/>
    <x v="4"/>
    <s v="CANTINE"/>
    <s v="LACROIX"/>
    <s v="Dylan"/>
    <d v="2010-05-10T00:00:00"/>
    <x v="8"/>
    <x v="0"/>
    <n v="0"/>
    <n v="0"/>
    <s v="sept."/>
    <n v="2017"/>
    <s v="non"/>
    <x v="131"/>
    <x v="1"/>
    <x v="0"/>
    <n v="0"/>
    <s v=""/>
    <e v="#N/A"/>
    <x v="6"/>
  </r>
  <r>
    <x v="4"/>
    <x v="4"/>
    <s v="CANTINE"/>
    <s v="LAMBRECHT"/>
    <s v="Jade"/>
    <d v="2008-12-01T00:00:00"/>
    <x v="6"/>
    <x v="0"/>
    <n v="0"/>
    <n v="0"/>
    <s v="sept."/>
    <n v="2017"/>
    <s v="non"/>
    <x v="34"/>
    <x v="5"/>
    <x v="0"/>
    <n v="0"/>
    <s v=""/>
    <e v="#N/A"/>
    <x v="6"/>
  </r>
  <r>
    <x v="4"/>
    <x v="4"/>
    <s v="CANTINE"/>
    <s v="LAMBRECHT"/>
    <s v="Maxence"/>
    <d v="2011-10-24T00:00:00"/>
    <x v="8"/>
    <x v="0"/>
    <n v="0"/>
    <n v="0"/>
    <s v="sept."/>
    <n v="2017"/>
    <s v="oui"/>
    <x v="35"/>
    <x v="6"/>
    <x v="0"/>
    <n v="0"/>
    <s v=""/>
    <e v="#N/A"/>
    <x v="6"/>
  </r>
  <r>
    <x v="4"/>
    <x v="4"/>
    <s v="CANTINE"/>
    <s v="LAMERE"/>
    <s v="Thomas"/>
    <d v="2013-12-22T00:00:00"/>
    <x v="7"/>
    <x v="0"/>
    <n v="0"/>
    <n v="0"/>
    <s v="sept."/>
    <n v="2017"/>
    <s v="oui"/>
    <x v="207"/>
    <x v="4"/>
    <x v="0"/>
    <n v="0"/>
    <s v=""/>
    <e v="#N/A"/>
    <x v="6"/>
  </r>
  <r>
    <x v="4"/>
    <x v="4"/>
    <s v="CANTINE"/>
    <s v="LE BOURGEOIS"/>
    <s v="Oyan"/>
    <d v="2011-01-24T00:00:00"/>
    <x v="9"/>
    <x v="0"/>
    <n v="0"/>
    <n v="0"/>
    <s v="sept."/>
    <n v="2017"/>
    <s v="oui"/>
    <x v="132"/>
    <x v="6"/>
    <x v="0"/>
    <n v="0"/>
    <s v=""/>
    <e v="#N/A"/>
    <x v="6"/>
  </r>
  <r>
    <x v="4"/>
    <x v="4"/>
    <s v="CANTINE"/>
    <s v="LE REVEREND"/>
    <s v="Grégoire"/>
    <d v="2009-08-20T00:00:00"/>
    <x v="1"/>
    <x v="1"/>
    <n v="0"/>
    <n v="0"/>
    <s v="sept."/>
    <n v="2017"/>
    <s v="non"/>
    <x v="133"/>
    <x v="3"/>
    <x v="0"/>
    <n v="0"/>
    <s v=""/>
    <e v="#N/A"/>
    <x v="6"/>
  </r>
  <r>
    <x v="4"/>
    <x v="4"/>
    <s v="CANTINE"/>
    <s v="LE REVEREND"/>
    <s v="Hector"/>
    <d v="2011-09-14T00:00:00"/>
    <x v="9"/>
    <x v="1"/>
    <n v="0"/>
    <n v="0"/>
    <s v="sept."/>
    <n v="2017"/>
    <s v="oui"/>
    <x v="134"/>
    <x v="6"/>
    <x v="0"/>
    <n v="0"/>
    <s v=""/>
    <e v="#N/A"/>
    <x v="6"/>
  </r>
  <r>
    <x v="4"/>
    <x v="4"/>
    <s v="CANTINE"/>
    <s v="LEFRANCOIS"/>
    <s v="Soren"/>
    <d v="2009-07-20T00:00:00"/>
    <x v="4"/>
    <x v="0"/>
    <n v="0"/>
    <n v="0"/>
    <s v="sept."/>
    <n v="2017"/>
    <s v="non"/>
    <x v="135"/>
    <x v="3"/>
    <x v="0"/>
    <n v="0"/>
    <s v=""/>
    <e v="#N/A"/>
    <x v="6"/>
  </r>
  <r>
    <x v="4"/>
    <x v="4"/>
    <s v="CANTINE"/>
    <s v="LEMAITRE"/>
    <s v="Raphaël"/>
    <d v="2008-07-28T00:00:00"/>
    <x v="6"/>
    <x v="0"/>
    <n v="0"/>
    <n v="0"/>
    <s v="sept."/>
    <n v="2017"/>
    <s v="non"/>
    <x v="208"/>
    <x v="5"/>
    <x v="0"/>
    <n v="0"/>
    <s v=""/>
    <e v="#N/A"/>
    <x v="6"/>
  </r>
  <r>
    <x v="4"/>
    <x v="4"/>
    <s v="CANTINE"/>
    <s v="LEONARDUZZI"/>
    <s v="Lina"/>
    <d v="2008-11-08T00:00:00"/>
    <x v="6"/>
    <x v="0"/>
    <n v="0"/>
    <n v="0"/>
    <s v="sept."/>
    <n v="2017"/>
    <s v="non"/>
    <x v="136"/>
    <x v="5"/>
    <x v="0"/>
    <n v="0"/>
    <s v=""/>
    <e v="#N/A"/>
    <x v="6"/>
  </r>
  <r>
    <x v="4"/>
    <x v="4"/>
    <s v="CANTINE"/>
    <s v="LIAUDET"/>
    <s v="Chloé"/>
    <d v="2012-06-16T00:00:00"/>
    <x v="0"/>
    <x v="0"/>
    <n v="0"/>
    <n v="0"/>
    <s v="sept."/>
    <n v="2017"/>
    <s v="oui"/>
    <x v="137"/>
    <x v="0"/>
    <x v="0"/>
    <n v="0"/>
    <s v=""/>
    <e v="#N/A"/>
    <x v="6"/>
  </r>
  <r>
    <x v="4"/>
    <x v="4"/>
    <s v="CANTINE"/>
    <s v="LIAUDET"/>
    <s v="Elisa"/>
    <d v="2008-03-27T00:00:00"/>
    <x v="6"/>
    <x v="0"/>
    <n v="0"/>
    <n v="0"/>
    <s v="sept."/>
    <n v="2017"/>
    <s v="non"/>
    <x v="138"/>
    <x v="5"/>
    <x v="0"/>
    <n v="0"/>
    <s v=""/>
    <e v="#N/A"/>
    <x v="6"/>
  </r>
  <r>
    <x v="4"/>
    <x v="4"/>
    <s v="CANTINE"/>
    <s v="MALAURIE"/>
    <s v="Antonin"/>
    <d v="2012-01-10T00:00:00"/>
    <x v="9"/>
    <x v="0"/>
    <n v="0"/>
    <n v="0"/>
    <s v="sept."/>
    <n v="2017"/>
    <s v="oui"/>
    <x v="139"/>
    <x v="6"/>
    <x v="0"/>
    <n v="0"/>
    <s v=""/>
    <e v="#N/A"/>
    <x v="6"/>
  </r>
  <r>
    <x v="4"/>
    <x v="4"/>
    <s v="CANTINE"/>
    <s v="MALPERTUIS"/>
    <s v="Maëva"/>
    <d v="2007-11-28T00:00:00"/>
    <x v="2"/>
    <x v="0"/>
    <n v="0"/>
    <n v="0"/>
    <s v="sept."/>
    <n v="2017"/>
    <s v="non"/>
    <x v="209"/>
    <x v="2"/>
    <x v="0"/>
    <n v="0"/>
    <s v=""/>
    <e v="#N/A"/>
    <x v="6"/>
  </r>
  <r>
    <x v="4"/>
    <x v="4"/>
    <s v="CANTINE"/>
    <s v="MARIE"/>
    <s v="Léorio"/>
    <d v="2013-06-18T00:00:00"/>
    <x v="5"/>
    <x v="0"/>
    <n v="0"/>
    <n v="0"/>
    <s v="sept."/>
    <n v="2017"/>
    <s v="oui"/>
    <x v="230"/>
    <x v="4"/>
    <x v="0"/>
    <n v="0"/>
    <s v=""/>
    <e v="#N/A"/>
    <x v="6"/>
  </r>
  <r>
    <x v="4"/>
    <x v="4"/>
    <s v="CANTINE"/>
    <s v="MARTIN"/>
    <s v="Gautier"/>
    <d v="2008-01-19T00:00:00"/>
    <x v="6"/>
    <x v="0"/>
    <n v="0"/>
    <n v="0"/>
    <s v="sept."/>
    <n v="2017"/>
    <s v="non"/>
    <x v="140"/>
    <x v="5"/>
    <x v="0"/>
    <n v="0"/>
    <s v=""/>
    <e v="#N/A"/>
    <x v="6"/>
  </r>
  <r>
    <x v="4"/>
    <x v="4"/>
    <s v="CANTINE"/>
    <s v="MONTES"/>
    <s v="Mattéo"/>
    <d v="2011-10-20T00:00:00"/>
    <x v="8"/>
    <x v="0"/>
    <n v="0"/>
    <n v="0"/>
    <s v="sept."/>
    <n v="2017"/>
    <s v="oui"/>
    <x v="40"/>
    <x v="6"/>
    <x v="0"/>
    <n v="0"/>
    <s v=""/>
    <e v="#N/A"/>
    <x v="6"/>
  </r>
  <r>
    <x v="4"/>
    <x v="4"/>
    <s v="CANTINE"/>
    <s v="MORIN"/>
    <s v="Anais"/>
    <d v="2010-02-15T00:00:00"/>
    <x v="1"/>
    <x v="0"/>
    <n v="0"/>
    <n v="0"/>
    <s v="sept."/>
    <n v="2017"/>
    <s v="non"/>
    <x v="141"/>
    <x v="1"/>
    <x v="0"/>
    <n v="0"/>
    <s v=""/>
    <e v="#N/A"/>
    <x v="6"/>
  </r>
  <r>
    <x v="4"/>
    <x v="4"/>
    <s v="CANTINE"/>
    <s v="MORITZ"/>
    <s v="Marie"/>
    <d v="2012-05-03T00:00:00"/>
    <x v="3"/>
    <x v="0"/>
    <n v="0"/>
    <n v="0"/>
    <s v="sept."/>
    <n v="2017"/>
    <s v="oui"/>
    <x v="228"/>
    <x v="0"/>
    <x v="0"/>
    <n v="0"/>
    <s v=""/>
    <e v="#N/A"/>
    <x v="6"/>
  </r>
  <r>
    <x v="4"/>
    <x v="4"/>
    <s v="CANTINE"/>
    <s v="MUFF"/>
    <s v="Elise"/>
    <d v="2012-01-20T00:00:00"/>
    <x v="0"/>
    <x v="0"/>
    <n v="0"/>
    <n v="0"/>
    <s v="sept."/>
    <n v="2017"/>
    <s v="oui"/>
    <x v="142"/>
    <x v="0"/>
    <x v="0"/>
    <n v="0"/>
    <s v=""/>
    <e v="#N/A"/>
    <x v="6"/>
  </r>
  <r>
    <x v="4"/>
    <x v="4"/>
    <s v="CANTINE"/>
    <s v="MUNSCH"/>
    <s v="Charlotte"/>
    <d v="2011-04-24T00:00:00"/>
    <x v="8"/>
    <x v="0"/>
    <n v="0"/>
    <n v="0"/>
    <s v="sept."/>
    <n v="2017"/>
    <s v="oui"/>
    <x v="41"/>
    <x v="6"/>
    <x v="0"/>
    <n v="0"/>
    <s v=""/>
    <e v="#N/A"/>
    <x v="6"/>
  </r>
  <r>
    <x v="4"/>
    <x v="4"/>
    <s v="CANTINE"/>
    <s v="PASTRELLO"/>
    <s v="Enzo"/>
    <d v="2011-07-27T00:00:00"/>
    <x v="9"/>
    <x v="0"/>
    <n v="0"/>
    <n v="0"/>
    <s v="sept."/>
    <n v="2017"/>
    <s v="oui"/>
    <x v="144"/>
    <x v="6"/>
    <x v="0"/>
    <n v="0"/>
    <s v=""/>
    <e v="#N/A"/>
    <x v="6"/>
  </r>
  <r>
    <x v="4"/>
    <x v="4"/>
    <s v="CANTINE"/>
    <s v="PASTRELLO"/>
    <s v="Téo"/>
    <d v="2007-01-21T00:00:00"/>
    <x v="2"/>
    <x v="0"/>
    <n v="0"/>
    <n v="0"/>
    <s v="sept."/>
    <n v="2017"/>
    <s v="non"/>
    <x v="145"/>
    <x v="2"/>
    <x v="0"/>
    <n v="0"/>
    <s v=""/>
    <e v="#N/A"/>
    <x v="6"/>
  </r>
  <r>
    <x v="4"/>
    <x v="4"/>
    <s v="CANTINE"/>
    <s v="PERCONTI"/>
    <s v="Lou"/>
    <d v="2007-05-10T00:00:00"/>
    <x v="2"/>
    <x v="0"/>
    <n v="0"/>
    <n v="0"/>
    <s v="sept."/>
    <n v="2017"/>
    <s v="non"/>
    <x v="211"/>
    <x v="2"/>
    <x v="0"/>
    <n v="0"/>
    <s v=""/>
    <e v="#N/A"/>
    <x v="6"/>
  </r>
  <r>
    <x v="4"/>
    <x v="4"/>
    <s v="CANTINE"/>
    <s v="PERCONTI"/>
    <s v="Rosie"/>
    <d v="2011-08-21T00:00:00"/>
    <x v="9"/>
    <x v="0"/>
    <n v="0"/>
    <n v="0"/>
    <s v="sept."/>
    <n v="2017"/>
    <s v="oui"/>
    <x v="212"/>
    <x v="6"/>
    <x v="0"/>
    <n v="0"/>
    <s v=""/>
    <e v="#N/A"/>
    <x v="6"/>
  </r>
  <r>
    <x v="4"/>
    <x v="4"/>
    <s v="CANTINE"/>
    <s v="PERROT BLENNER"/>
    <s v="Alice"/>
    <d v="2013-12-21T00:00:00"/>
    <x v="7"/>
    <x v="0"/>
    <n v="0"/>
    <n v="0"/>
    <s v="sept."/>
    <n v="2017"/>
    <s v="oui"/>
    <x v="42"/>
    <x v="4"/>
    <x v="0"/>
    <n v="0"/>
    <s v=""/>
    <e v="#N/A"/>
    <x v="6"/>
  </r>
  <r>
    <x v="4"/>
    <x v="4"/>
    <s v="CANTINE"/>
    <s v="PETREL"/>
    <s v="Joé"/>
    <d v="2009-07-27T00:00:00"/>
    <x v="4"/>
    <x v="0"/>
    <n v="0"/>
    <n v="0"/>
    <s v="sept."/>
    <n v="2017"/>
    <s v="non"/>
    <x v="147"/>
    <x v="3"/>
    <x v="0"/>
    <n v="0"/>
    <s v=""/>
    <e v="#N/A"/>
    <x v="6"/>
  </r>
  <r>
    <x v="4"/>
    <x v="4"/>
    <s v="CANTINE"/>
    <s v="PETROCELLI"/>
    <s v="Loann"/>
    <d v="2012-03-14T00:00:00"/>
    <x v="3"/>
    <x v="0"/>
    <n v="0"/>
    <n v="0"/>
    <s v="sept."/>
    <n v="2017"/>
    <s v="oui"/>
    <x v="148"/>
    <x v="0"/>
    <x v="0"/>
    <n v="0"/>
    <s v=""/>
    <e v="#N/A"/>
    <x v="6"/>
  </r>
  <r>
    <x v="4"/>
    <x v="4"/>
    <s v="CANTINE"/>
    <s v="PITTET"/>
    <s v="Lilou"/>
    <d v="2007-05-17T00:00:00"/>
    <x v="2"/>
    <x v="0"/>
    <n v="0"/>
    <n v="0"/>
    <s v="sept."/>
    <n v="2017"/>
    <s v="non"/>
    <x v="76"/>
    <x v="2"/>
    <x v="0"/>
    <n v="0"/>
    <s v=""/>
    <e v="#N/A"/>
    <x v="6"/>
  </r>
  <r>
    <x v="4"/>
    <x v="4"/>
    <s v="CANTINE"/>
    <s v="PITTET"/>
    <s v="Lizy"/>
    <d v="2011-02-07T00:00:00"/>
    <x v="9"/>
    <x v="0"/>
    <n v="0"/>
    <n v="0"/>
    <s v="sept."/>
    <n v="2017"/>
    <s v="oui"/>
    <x v="83"/>
    <x v="6"/>
    <x v="0"/>
    <n v="0"/>
    <s v=""/>
    <e v="#N/A"/>
    <x v="6"/>
  </r>
  <r>
    <x v="4"/>
    <x v="4"/>
    <s v="CANTINE"/>
    <s v="PORTO"/>
    <s v="Eloïse"/>
    <d v="2013-07-27T00:00:00"/>
    <x v="7"/>
    <x v="0"/>
    <n v="0"/>
    <n v="0"/>
    <s v="sept."/>
    <n v="2017"/>
    <s v="oui"/>
    <x v="149"/>
    <x v="4"/>
    <x v="0"/>
    <n v="0"/>
    <s v=""/>
    <e v="#N/A"/>
    <x v="6"/>
  </r>
  <r>
    <x v="4"/>
    <x v="4"/>
    <s v="CANTINE"/>
    <s v="PORTO"/>
    <s v="Maëlys"/>
    <d v="2010-02-28T00:00:00"/>
    <x v="8"/>
    <x v="0"/>
    <n v="0"/>
    <n v="0"/>
    <s v="sept."/>
    <n v="2017"/>
    <s v="non"/>
    <x v="150"/>
    <x v="1"/>
    <x v="0"/>
    <n v="0"/>
    <s v=""/>
    <e v="#N/A"/>
    <x v="6"/>
  </r>
  <r>
    <x v="4"/>
    <x v="4"/>
    <s v="CANTINE"/>
    <s v="POULET"/>
    <s v="Jean"/>
    <d v="2010-06-05T00:00:00"/>
    <x v="1"/>
    <x v="0"/>
    <n v="0"/>
    <n v="0"/>
    <s v="sept."/>
    <n v="2017"/>
    <s v="non"/>
    <x v="213"/>
    <x v="1"/>
    <x v="0"/>
    <n v="0"/>
    <s v=""/>
    <e v="#N/A"/>
    <x v="6"/>
  </r>
  <r>
    <x v="4"/>
    <x v="4"/>
    <s v="CANTINE"/>
    <s v="POULET"/>
    <s v="Maël"/>
    <d v="2011-10-12T00:00:00"/>
    <x v="9"/>
    <x v="0"/>
    <n v="0"/>
    <n v="0"/>
    <s v="sept."/>
    <n v="2017"/>
    <s v="oui"/>
    <x v="214"/>
    <x v="6"/>
    <x v="0"/>
    <n v="0"/>
    <s v=""/>
    <e v="#N/A"/>
    <x v="6"/>
  </r>
  <r>
    <x v="4"/>
    <x v="4"/>
    <s v="CANTINE"/>
    <s v="QUIQUEREZ"/>
    <s v="Lise"/>
    <d v="2011-03-10T00:00:00"/>
    <x v="8"/>
    <x v="0"/>
    <n v="0"/>
    <n v="0"/>
    <s v="sept."/>
    <n v="2017"/>
    <s v="oui"/>
    <x v="151"/>
    <x v="6"/>
    <x v="0"/>
    <n v="0"/>
    <s v=""/>
    <e v="#N/A"/>
    <x v="6"/>
  </r>
  <r>
    <x v="4"/>
    <x v="4"/>
    <s v="CANTINE"/>
    <s v="RAVAILLE"/>
    <s v="Basile"/>
    <d v="2008-10-15T00:00:00"/>
    <x v="4"/>
    <x v="0"/>
    <n v="0"/>
    <n v="0"/>
    <s v="sept."/>
    <n v="2017"/>
    <s v="non"/>
    <x v="231"/>
    <x v="5"/>
    <x v="0"/>
    <n v="0"/>
    <s v=""/>
    <e v="#N/A"/>
    <x v="6"/>
  </r>
  <r>
    <x v="4"/>
    <x v="4"/>
    <s v="CANTINE"/>
    <s v="RAVAILLE"/>
    <s v="Emma"/>
    <d v="2011-02-22T00:00:00"/>
    <x v="9"/>
    <x v="0"/>
    <n v="0"/>
    <n v="0"/>
    <s v="sept."/>
    <n v="2017"/>
    <s v="oui"/>
    <x v="232"/>
    <x v="6"/>
    <x v="0"/>
    <n v="0"/>
    <s v=""/>
    <e v="#N/A"/>
    <x v="6"/>
  </r>
  <r>
    <x v="4"/>
    <x v="4"/>
    <s v="CANTINE"/>
    <s v="RENARD"/>
    <s v="Agathe"/>
    <d v="2009-10-09T00:00:00"/>
    <x v="4"/>
    <x v="0"/>
    <n v="0"/>
    <n v="0"/>
    <s v="sept."/>
    <n v="2017"/>
    <s v="non"/>
    <x v="152"/>
    <x v="3"/>
    <x v="0"/>
    <n v="0"/>
    <s v=""/>
    <e v="#N/A"/>
    <x v="6"/>
  </r>
  <r>
    <x v="4"/>
    <x v="4"/>
    <s v="CANTINE"/>
    <s v="RIVAL"/>
    <s v="Hugo"/>
    <d v="2012-04-07T00:00:00"/>
    <x v="3"/>
    <x v="0"/>
    <n v="0"/>
    <n v="0"/>
    <s v="sept."/>
    <n v="2017"/>
    <s v="oui"/>
    <x v="215"/>
    <x v="0"/>
    <x v="0"/>
    <n v="0"/>
    <s v=""/>
    <e v="#N/A"/>
    <x v="6"/>
  </r>
  <r>
    <x v="4"/>
    <x v="4"/>
    <s v="CANTINE"/>
    <s v="ROUVIERE"/>
    <s v="Léa"/>
    <d v="2011-12-02T00:00:00"/>
    <x v="8"/>
    <x v="1"/>
    <n v="0"/>
    <n v="0"/>
    <s v="sept."/>
    <n v="2017"/>
    <s v="oui"/>
    <x v="44"/>
    <x v="6"/>
    <x v="0"/>
    <n v="0"/>
    <s v=""/>
    <e v="#N/A"/>
    <x v="6"/>
  </r>
  <r>
    <x v="4"/>
    <x v="4"/>
    <s v="CANTINE"/>
    <s v="ROUVIERE"/>
    <s v="Lilou"/>
    <d v="2009-10-09T00:00:00"/>
    <x v="4"/>
    <x v="1"/>
    <n v="0"/>
    <n v="0"/>
    <s v="sept."/>
    <n v="2017"/>
    <s v="non"/>
    <x v="45"/>
    <x v="3"/>
    <x v="0"/>
    <n v="0"/>
    <s v=""/>
    <e v="#N/A"/>
    <x v="6"/>
  </r>
  <r>
    <x v="4"/>
    <x v="4"/>
    <s v="CANTINE"/>
    <s v="SADANI"/>
    <s v="Ayoub"/>
    <d v="2011-08-13T00:00:00"/>
    <x v="8"/>
    <x v="0"/>
    <n v="0"/>
    <n v="0"/>
    <s v="sept."/>
    <n v="2017"/>
    <s v="oui"/>
    <x v="153"/>
    <x v="6"/>
    <x v="2"/>
    <n v="0"/>
    <s v=""/>
    <e v="#N/A"/>
    <x v="6"/>
  </r>
  <r>
    <x v="4"/>
    <x v="4"/>
    <s v="CANTINE"/>
    <s v="SADANI"/>
    <s v="Haïssa"/>
    <d v="2007-08-02T00:00:00"/>
    <x v="2"/>
    <x v="0"/>
    <n v="0"/>
    <n v="0"/>
    <s v="sept."/>
    <n v="2017"/>
    <s v="non"/>
    <x v="154"/>
    <x v="2"/>
    <x v="2"/>
    <n v="0"/>
    <s v=""/>
    <e v="#N/A"/>
    <x v="6"/>
  </r>
  <r>
    <x v="4"/>
    <x v="4"/>
    <s v="CANTINE"/>
    <s v="SALVIGNOL"/>
    <s v="Léni"/>
    <d v="2008-01-02T00:00:00"/>
    <x v="4"/>
    <x v="0"/>
    <n v="0"/>
    <n v="0"/>
    <s v="sept."/>
    <n v="2017"/>
    <s v="non"/>
    <x v="155"/>
    <x v="5"/>
    <x v="0"/>
    <n v="0"/>
    <s v=""/>
    <e v="#N/A"/>
    <x v="6"/>
  </r>
  <r>
    <x v="4"/>
    <x v="4"/>
    <s v="CANTINE"/>
    <s v="SECK"/>
    <s v="Erwann"/>
    <d v="2011-10-27T00:00:00"/>
    <x v="9"/>
    <x v="0"/>
    <n v="0"/>
    <n v="0"/>
    <s v="sept."/>
    <n v="2017"/>
    <s v="oui"/>
    <x v="46"/>
    <x v="6"/>
    <x v="1"/>
    <n v="0"/>
    <s v=""/>
    <e v="#N/A"/>
    <x v="6"/>
  </r>
  <r>
    <x v="4"/>
    <x v="4"/>
    <s v="CANTINE"/>
    <s v="SECK"/>
    <s v="Norah"/>
    <d v="2007-09-04T00:00:00"/>
    <x v="2"/>
    <x v="0"/>
    <n v="0"/>
    <n v="0"/>
    <s v="sept."/>
    <n v="2017"/>
    <s v="non"/>
    <x v="47"/>
    <x v="2"/>
    <x v="1"/>
    <n v="0"/>
    <s v=""/>
    <e v="#N/A"/>
    <x v="6"/>
  </r>
  <r>
    <x v="4"/>
    <x v="4"/>
    <s v="CANTINE"/>
    <s v="SMAJLI"/>
    <s v="Mélia"/>
    <d v="2012-05-24T00:00:00"/>
    <x v="0"/>
    <x v="0"/>
    <n v="0"/>
    <n v="0"/>
    <s v="sept."/>
    <n v="2017"/>
    <s v="oui"/>
    <x v="156"/>
    <x v="0"/>
    <x v="0"/>
    <n v="0"/>
    <s v=""/>
    <e v="#N/A"/>
    <x v="6"/>
  </r>
  <r>
    <x v="4"/>
    <x v="4"/>
    <s v="CANTINE"/>
    <s v="SONNIER"/>
    <s v="Lizéa"/>
    <d v="2010-10-07T00:00:00"/>
    <x v="8"/>
    <x v="1"/>
    <n v="0"/>
    <n v="0"/>
    <s v="sept."/>
    <n v="2017"/>
    <s v="non"/>
    <x v="157"/>
    <x v="1"/>
    <x v="0"/>
    <n v="0"/>
    <s v=""/>
    <e v="#N/A"/>
    <x v="6"/>
  </r>
  <r>
    <x v="4"/>
    <x v="4"/>
    <s v="CANTINE"/>
    <s v="SONNIER"/>
    <s v="Loris"/>
    <d v="2007-10-02T00:00:00"/>
    <x v="2"/>
    <x v="1"/>
    <n v="0"/>
    <n v="0"/>
    <s v="sept."/>
    <n v="2017"/>
    <s v="non"/>
    <x v="158"/>
    <x v="2"/>
    <x v="0"/>
    <n v="0"/>
    <s v=""/>
    <e v="#N/A"/>
    <x v="6"/>
  </r>
  <r>
    <x v="4"/>
    <x v="4"/>
    <s v="CANTINE"/>
    <s v="STEPHAN"/>
    <s v="Lola"/>
    <d v="2013-02-22T00:00:00"/>
    <x v="5"/>
    <x v="1"/>
    <n v="0"/>
    <n v="0"/>
    <s v="sept."/>
    <n v="2017"/>
    <s v="oui"/>
    <x v="48"/>
    <x v="4"/>
    <x v="0"/>
    <n v="0"/>
    <s v=""/>
    <e v="#N/A"/>
    <x v="6"/>
  </r>
  <r>
    <x v="4"/>
    <x v="4"/>
    <s v="CANTINE"/>
    <s v="TEDETTI"/>
    <s v="Victor"/>
    <d v="2010-05-12T00:00:00"/>
    <x v="8"/>
    <x v="0"/>
    <n v="0"/>
    <n v="0"/>
    <s v="sept."/>
    <n v="2017"/>
    <s v="non"/>
    <x v="159"/>
    <x v="1"/>
    <x v="0"/>
    <n v="0"/>
    <s v=""/>
    <e v="#N/A"/>
    <x v="6"/>
  </r>
  <r>
    <x v="4"/>
    <x v="4"/>
    <s v="CANTINE"/>
    <s v="TINANT"/>
    <s v="Lola"/>
    <d v="2012-04-30T00:00:00"/>
    <x v="3"/>
    <x v="0"/>
    <n v="0"/>
    <n v="0"/>
    <s v="sept."/>
    <n v="2017"/>
    <s v="oui"/>
    <x v="160"/>
    <x v="0"/>
    <x v="0"/>
    <n v="0"/>
    <s v=""/>
    <e v="#N/A"/>
    <x v="6"/>
  </r>
  <r>
    <x v="4"/>
    <x v="4"/>
    <s v="CANTINE"/>
    <s v="TINANT"/>
    <s v="Mathys"/>
    <d v="2008-06-13T00:00:00"/>
    <x v="6"/>
    <x v="0"/>
    <n v="0"/>
    <n v="0"/>
    <s v="sept."/>
    <n v="2017"/>
    <s v="non"/>
    <x v="161"/>
    <x v="5"/>
    <x v="0"/>
    <n v="0"/>
    <s v=""/>
    <e v="#N/A"/>
    <x v="6"/>
  </r>
  <r>
    <x v="4"/>
    <x v="4"/>
    <s v="CANTINE"/>
    <s v="TISSERAND"/>
    <s v="Sacha"/>
    <d v="2010-06-15T00:00:00"/>
    <x v="1"/>
    <x v="0"/>
    <n v="0"/>
    <n v="0"/>
    <s v="sept."/>
    <n v="2017"/>
    <s v="non"/>
    <x v="162"/>
    <x v="1"/>
    <x v="0"/>
    <n v="0"/>
    <s v=""/>
    <e v="#N/A"/>
    <x v="6"/>
  </r>
  <r>
    <x v="4"/>
    <x v="4"/>
    <s v="CANTINE"/>
    <s v="TRICOLI"/>
    <s v="Clément"/>
    <d v="2010-07-26T00:00:00"/>
    <x v="1"/>
    <x v="0"/>
    <n v="0"/>
    <n v="0"/>
    <s v="sept."/>
    <n v="2017"/>
    <s v="non"/>
    <x v="164"/>
    <x v="1"/>
    <x v="0"/>
    <n v="0"/>
    <s v=""/>
    <e v="#N/A"/>
    <x v="6"/>
  </r>
  <r>
    <x v="4"/>
    <x v="4"/>
    <s v="CANTINE"/>
    <s v="VALDING"/>
    <s v="Hugo"/>
    <d v="2013-07-27T00:00:00"/>
    <x v="5"/>
    <x v="0"/>
    <n v="0"/>
    <n v="0"/>
    <s v="sept."/>
    <n v="2017"/>
    <s v="oui"/>
    <x v="165"/>
    <x v="4"/>
    <x v="0"/>
    <n v="0"/>
    <s v=""/>
    <e v="#N/A"/>
    <x v="6"/>
  </r>
  <r>
    <x v="4"/>
    <x v="4"/>
    <s v="CANTINE"/>
    <s v="VIRETON"/>
    <s v="Diego"/>
    <d v="2008-10-26T00:00:00"/>
    <x v="6"/>
    <x v="0"/>
    <n v="0"/>
    <n v="0"/>
    <s v="sept."/>
    <n v="2017"/>
    <s v="non"/>
    <x v="52"/>
    <x v="5"/>
    <x v="0"/>
    <n v="0"/>
    <s v=""/>
    <e v="#N/A"/>
    <x v="6"/>
  </r>
  <r>
    <x v="4"/>
    <x v="4"/>
    <s v="CANTINE"/>
    <s v="VIRETON"/>
    <s v="Nilla"/>
    <d v="2013-09-22T00:00:00"/>
    <x v="7"/>
    <x v="0"/>
    <n v="0"/>
    <n v="0"/>
    <s v="sept."/>
    <n v="2017"/>
    <s v="oui"/>
    <x v="53"/>
    <x v="4"/>
    <x v="0"/>
    <n v="0"/>
    <s v=""/>
    <e v="#N/A"/>
    <x v="6"/>
  </r>
  <r>
    <x v="4"/>
    <x v="4"/>
    <s v="CANTINE"/>
    <s v="VULLIET"/>
    <s v="Léna"/>
    <d v="2011-04-29T00:00:00"/>
    <x v="9"/>
    <x v="0"/>
    <n v="0"/>
    <n v="0"/>
    <s v="sept."/>
    <n v="2017"/>
    <s v="oui"/>
    <x v="166"/>
    <x v="6"/>
    <x v="0"/>
    <n v="0"/>
    <s v=""/>
    <e v="#N/A"/>
    <x v="6"/>
  </r>
  <r>
    <x v="4"/>
    <x v="4"/>
    <s v="CANTINE"/>
    <s v="VULLIET"/>
    <s v="Rosy"/>
    <d v="2013-03-02T00:00:00"/>
    <x v="7"/>
    <x v="0"/>
    <n v="0"/>
    <n v="0"/>
    <s v="sept."/>
    <n v="2017"/>
    <s v="oui"/>
    <x v="167"/>
    <x v="4"/>
    <x v="0"/>
    <n v="0"/>
    <s v=""/>
    <e v="#N/A"/>
    <x v="6"/>
  </r>
  <r>
    <x v="4"/>
    <x v="4"/>
    <s v="CANTINE"/>
    <s v="VULLIET"/>
    <s v="Tiphaine"/>
    <d v="2013-11-25T00:00:00"/>
    <x v="5"/>
    <x v="0"/>
    <n v="0"/>
    <n v="0"/>
    <s v="sept."/>
    <n v="2017"/>
    <s v="oui"/>
    <x v="168"/>
    <x v="4"/>
    <x v="0"/>
    <n v="0"/>
    <s v=""/>
    <e v="#N/A"/>
    <x v="6"/>
  </r>
  <r>
    <x v="4"/>
    <x v="4"/>
    <s v="CANTINE"/>
    <s v="YAKER"/>
    <s v="Maksen"/>
    <d v="2007-08-30T00:00:00"/>
    <x v="2"/>
    <x v="0"/>
    <n v="0"/>
    <n v="0"/>
    <s v="sept."/>
    <n v="2017"/>
    <s v="non"/>
    <x v="56"/>
    <x v="2"/>
    <x v="1"/>
    <n v="0"/>
    <s v=""/>
    <e v="#N/A"/>
    <x v="6"/>
  </r>
  <r>
    <x v="4"/>
    <x v="4"/>
    <s v="CANTINE"/>
    <s v="YAKER"/>
    <s v="Nora"/>
    <d v="2009-08-15T00:00:00"/>
    <x v="1"/>
    <x v="0"/>
    <n v="0"/>
    <n v="0"/>
    <s v="sept."/>
    <n v="2017"/>
    <s v="non"/>
    <x v="57"/>
    <x v="3"/>
    <x v="1"/>
    <n v="0"/>
    <s v=""/>
    <e v="#N/A"/>
    <x v="6"/>
  </r>
  <r>
    <x v="4"/>
    <x v="4"/>
    <s v="CANTINE"/>
    <s v="CAISSO-RUIZ"/>
    <s v="Estéban"/>
    <d v="2007-05-20T00:00:00"/>
    <x v="2"/>
    <x v="0"/>
    <n v="0"/>
    <n v="0"/>
    <s v="sept."/>
    <n v="2017"/>
    <s v="non"/>
    <x v="101"/>
    <x v="2"/>
    <x v="0"/>
    <n v="0"/>
    <s v=""/>
    <e v="#N/A"/>
    <x v="6"/>
  </r>
  <r>
    <x v="4"/>
    <x v="4"/>
    <s v="CANTINE"/>
    <s v="DESIR"/>
    <s v="Auguste"/>
    <d v="2014-02-25T00:00:00"/>
    <x v="3"/>
    <x v="0"/>
    <n v="0"/>
    <n v="0"/>
    <s v="sept."/>
    <n v="2017"/>
    <s v="oui"/>
    <x v="58"/>
    <x v="7"/>
    <x v="0"/>
    <n v="0"/>
    <s v=""/>
    <e v="#N/A"/>
    <x v="6"/>
  </r>
  <r>
    <x v="4"/>
    <x v="4"/>
    <s v="CANTINE"/>
    <s v="DUVAL"/>
    <s v="Enora"/>
    <d v="2014-09-16T00:00:00"/>
    <x v="7"/>
    <x v="0"/>
    <n v="0"/>
    <n v="0"/>
    <s v="sept."/>
    <n v="2017"/>
    <s v="oui"/>
    <x v="59"/>
    <x v="7"/>
    <x v="0"/>
    <n v="0"/>
    <s v=""/>
    <e v="#N/A"/>
    <x v="6"/>
  </r>
  <r>
    <x v="4"/>
    <x v="4"/>
    <s v="CANTINE"/>
    <s v="SECK"/>
    <s v="Ismaël"/>
    <d v="2014-01-11T00:00:00"/>
    <x v="7"/>
    <x v="0"/>
    <n v="0"/>
    <n v="0"/>
    <s v="sept."/>
    <n v="2017"/>
    <s v="oui"/>
    <x v="61"/>
    <x v="7"/>
    <x v="1"/>
    <n v="0"/>
    <s v=""/>
    <e v="#N/A"/>
    <x v="6"/>
  </r>
  <r>
    <x v="4"/>
    <x v="4"/>
    <s v="CANTINE"/>
    <s v="RABU SOMERS"/>
    <s v="Antonin"/>
    <d v="2014-03-03T00:00:00"/>
    <x v="7"/>
    <x v="1"/>
    <n v="0"/>
    <n v="0"/>
    <s v="sept."/>
    <n v="2017"/>
    <s v="oui"/>
    <x v="63"/>
    <x v="7"/>
    <x v="0"/>
    <n v="0"/>
    <s v=""/>
    <e v="#N/A"/>
    <x v="6"/>
  </r>
  <r>
    <x v="4"/>
    <x v="4"/>
    <s v="CANTINE"/>
    <s v="TERRENI"/>
    <s v="Flavia"/>
    <d v="2008-01-27T00:00:00"/>
    <x v="6"/>
    <x v="0"/>
    <n v="0"/>
    <n v="0"/>
    <s v="sept."/>
    <n v="2017"/>
    <s v="non"/>
    <x v="64"/>
    <x v="5"/>
    <x v="0"/>
    <n v="0"/>
    <s v=""/>
    <e v="#N/A"/>
    <x v="6"/>
  </r>
  <r>
    <x v="4"/>
    <x v="4"/>
    <s v="CANTINE"/>
    <s v="LEHMANN"/>
    <s v="Liv"/>
    <d v="2013-08-03T00:00:00"/>
    <x v="5"/>
    <x v="0"/>
    <n v="0"/>
    <n v="0"/>
    <s v="sept."/>
    <n v="2017"/>
    <s v="oui"/>
    <x v="65"/>
    <x v="4"/>
    <x v="0"/>
    <n v="0"/>
    <s v=""/>
    <e v="#N/A"/>
    <x v="6"/>
  </r>
  <r>
    <x v="4"/>
    <x v="4"/>
    <s v="CANTINE"/>
    <s v="LEHMANN"/>
    <s v="Abel"/>
    <d v="2010-04-02T00:00:00"/>
    <x v="1"/>
    <x v="0"/>
    <n v="0"/>
    <n v="0"/>
    <s v="sept."/>
    <n v="2017"/>
    <s v="non"/>
    <x v="66"/>
    <x v="1"/>
    <x v="0"/>
    <n v="0"/>
    <s v=""/>
    <e v="#N/A"/>
    <x v="6"/>
  </r>
  <r>
    <x v="4"/>
    <x v="4"/>
    <s v="CANTINE"/>
    <s v="CORREDOR IZQUIERDO"/>
    <s v="Adriana"/>
    <d v="2014-08-18T00:00:00"/>
    <x v="7"/>
    <x v="0"/>
    <n v="0"/>
    <n v="0"/>
    <s v="sept."/>
    <n v="2017"/>
    <s v="oui"/>
    <x v="67"/>
    <x v="7"/>
    <x v="0"/>
    <n v="0"/>
    <s v=""/>
    <e v="#N/A"/>
    <x v="6"/>
  </r>
  <r>
    <x v="4"/>
    <x v="4"/>
    <s v="CANTINE"/>
    <s v="BAGLIN LEON"/>
    <s v="Léo"/>
    <d v="2014-02-01T00:00:00"/>
    <x v="3"/>
    <x v="0"/>
    <n v="0"/>
    <n v="0"/>
    <s v="sept."/>
    <n v="2017"/>
    <s v="oui"/>
    <x v="170"/>
    <x v="7"/>
    <x v="0"/>
    <n v="0"/>
    <s v=""/>
    <e v="#N/A"/>
    <x v="6"/>
  </r>
  <r>
    <x v="4"/>
    <x v="4"/>
    <s v="CANTINE"/>
    <s v="GREAU"/>
    <s v="Gauthier"/>
    <d v="2013-08-01T00:00:00"/>
    <x v="5"/>
    <x v="0"/>
    <n v="0"/>
    <n v="0"/>
    <s v="sept."/>
    <n v="2017"/>
    <s v="oui"/>
    <x v="172"/>
    <x v="4"/>
    <x v="0"/>
    <n v="0"/>
    <s v=""/>
    <e v="#N/A"/>
    <x v="6"/>
  </r>
  <r>
    <x v="4"/>
    <x v="4"/>
    <s v="CANTINE"/>
    <s v="LAZARETH"/>
    <s v="Hugo"/>
    <d v="2010-11-08T00:00:00"/>
    <x v="1"/>
    <x v="0"/>
    <n v="0"/>
    <n v="0"/>
    <s v="sept."/>
    <n v="2017"/>
    <s v="non"/>
    <x v="173"/>
    <x v="1"/>
    <x v="0"/>
    <n v="0"/>
    <s v=""/>
    <e v="#N/A"/>
    <x v="6"/>
  </r>
  <r>
    <x v="4"/>
    <x v="4"/>
    <s v="CANTINE"/>
    <s v="LAZARETH"/>
    <s v="Jules"/>
    <d v="2013-09-07T00:00:00"/>
    <x v="7"/>
    <x v="0"/>
    <n v="0"/>
    <n v="0"/>
    <s v="sept."/>
    <n v="2017"/>
    <s v="oui"/>
    <x v="174"/>
    <x v="4"/>
    <x v="0"/>
    <n v="0"/>
    <s v=""/>
    <e v="#N/A"/>
    <x v="6"/>
  </r>
  <r>
    <x v="4"/>
    <x v="4"/>
    <s v="CANTINE"/>
    <s v="MALLET"/>
    <s v="Ethan"/>
    <d v="2008-09-22T00:00:00"/>
    <x v="6"/>
    <x v="0"/>
    <n v="0"/>
    <n v="0"/>
    <s v="sept."/>
    <n v="2017"/>
    <s v="non"/>
    <x v="175"/>
    <x v="5"/>
    <x v="0"/>
    <n v="0"/>
    <s v=""/>
    <e v="#N/A"/>
    <x v="6"/>
  </r>
  <r>
    <x v="4"/>
    <x v="4"/>
    <s v="CANTINE"/>
    <s v="MALLET"/>
    <s v="Chloé"/>
    <d v="2012-01-10T00:00:00"/>
    <x v="3"/>
    <x v="0"/>
    <n v="0"/>
    <n v="0"/>
    <s v="sept."/>
    <n v="2017"/>
    <s v="oui"/>
    <x v="176"/>
    <x v="0"/>
    <x v="0"/>
    <n v="0"/>
    <s v=""/>
    <e v="#N/A"/>
    <x v="6"/>
  </r>
  <r>
    <x v="4"/>
    <x v="4"/>
    <s v="CANTINE"/>
    <s v="MALLET"/>
    <s v="Léa"/>
    <d v="2010-03-28T00:00:00"/>
    <x v="1"/>
    <x v="0"/>
    <n v="0"/>
    <n v="0"/>
    <s v="sept."/>
    <n v="2017"/>
    <s v="non"/>
    <x v="177"/>
    <x v="1"/>
    <x v="0"/>
    <n v="0"/>
    <s v=""/>
    <e v="#N/A"/>
    <x v="6"/>
  </r>
  <r>
    <x v="4"/>
    <x v="4"/>
    <s v="CANTINE"/>
    <s v="PERROTEAU"/>
    <s v="Séléna"/>
    <d v="2012-02-12T00:00:00"/>
    <x v="3"/>
    <x v="0"/>
    <n v="0"/>
    <n v="0"/>
    <s v="sept."/>
    <n v="2017"/>
    <s v="oui"/>
    <x v="178"/>
    <x v="0"/>
    <x v="0"/>
    <n v="0"/>
    <s v=""/>
    <e v="#N/A"/>
    <x v="6"/>
  </r>
  <r>
    <x v="4"/>
    <x v="4"/>
    <s v="CANTINE"/>
    <s v="PERROTEAU"/>
    <s v="Maëlia"/>
    <d v="2009-08-13T00:00:00"/>
    <x v="4"/>
    <x v="0"/>
    <n v="0"/>
    <n v="0"/>
    <s v="sept."/>
    <n v="2017"/>
    <s v="non"/>
    <x v="179"/>
    <x v="3"/>
    <x v="0"/>
    <n v="0"/>
    <s v=""/>
    <e v="#N/A"/>
    <x v="6"/>
  </r>
  <r>
    <x v="4"/>
    <x v="4"/>
    <s v="CANTINE"/>
    <s v="MACALOU"/>
    <s v="Ndeye Ngone"/>
    <d v="2014-11-18T00:00:00"/>
    <x v="7"/>
    <x v="0"/>
    <n v="0"/>
    <n v="0"/>
    <s v="sept."/>
    <n v="2017"/>
    <s v="oui"/>
    <x v="180"/>
    <x v="7"/>
    <x v="1"/>
    <n v="0"/>
    <s v=""/>
    <e v="#N/A"/>
    <x v="6"/>
  </r>
  <r>
    <x v="4"/>
    <x v="4"/>
    <s v="CANTINE"/>
    <s v="BOCHATON"/>
    <s v="Jean"/>
    <d v="2014-08-15T00:00:00"/>
    <x v="0"/>
    <x v="0"/>
    <n v="0"/>
    <n v="0"/>
    <s v="sept."/>
    <n v="2017"/>
    <s v="oui"/>
    <x v="181"/>
    <x v="7"/>
    <x v="0"/>
    <n v="0"/>
    <s v=""/>
    <e v="#N/A"/>
    <x v="6"/>
  </r>
  <r>
    <x v="4"/>
    <x v="4"/>
    <s v="CANTINE"/>
    <s v="BLANC"/>
    <s v="Dimitry"/>
    <d v="2014-01-03T00:00:00"/>
    <x v="3"/>
    <x v="0"/>
    <n v="0"/>
    <n v="0"/>
    <s v="sept."/>
    <n v="2017"/>
    <s v="oui"/>
    <x v="182"/>
    <x v="7"/>
    <x v="0"/>
    <n v="0"/>
    <s v=""/>
    <e v="#N/A"/>
    <x v="6"/>
  </r>
  <r>
    <x v="4"/>
    <x v="4"/>
    <s v="CANTINE"/>
    <s v="MUFF"/>
    <s v="Mathilde"/>
    <d v="2014-01-18T00:00:00"/>
    <x v="5"/>
    <x v="0"/>
    <n v="0"/>
    <n v="0"/>
    <s v="sept."/>
    <n v="2017"/>
    <s v="oui"/>
    <x v="183"/>
    <x v="7"/>
    <x v="0"/>
    <n v="0"/>
    <s v=""/>
    <e v="#N/A"/>
    <x v="6"/>
  </r>
  <r>
    <x v="4"/>
    <x v="4"/>
    <s v="CANTINE"/>
    <s v="DE CLERCQ"/>
    <s v="GIULIA"/>
    <d v="2014-02-03T00:00:00"/>
    <x v="3"/>
    <x v="0"/>
    <n v="0"/>
    <n v="0"/>
    <s v="sept."/>
    <n v="2017"/>
    <s v="oui"/>
    <x v="184"/>
    <x v="7"/>
    <x v="0"/>
    <n v="0"/>
    <s v=""/>
    <e v="#N/A"/>
    <x v="6"/>
  </r>
  <r>
    <x v="4"/>
    <x v="4"/>
    <s v="CANTINE"/>
    <s v="DESPRES"/>
    <s v="Nina"/>
    <d v="2011-04-21T00:00:00"/>
    <x v="9"/>
    <x v="0"/>
    <n v="0"/>
    <n v="0"/>
    <s v="sept."/>
    <n v="2017"/>
    <s v="oui"/>
    <x v="185"/>
    <x v="6"/>
    <x v="0"/>
    <n v="0"/>
    <s v=""/>
    <e v="#N/A"/>
    <x v="6"/>
  </r>
  <r>
    <x v="4"/>
    <x v="4"/>
    <s v="CANTINE"/>
    <s v="DESPRES"/>
    <s v="Oscar"/>
    <d v="2013-08-16T00:00:00"/>
    <x v="7"/>
    <x v="0"/>
    <n v="0"/>
    <n v="0"/>
    <s v="sept."/>
    <n v="2017"/>
    <s v="oui"/>
    <x v="186"/>
    <x v="4"/>
    <x v="0"/>
    <n v="0"/>
    <s v=""/>
    <e v="#N/A"/>
    <x v="6"/>
  </r>
  <r>
    <x v="4"/>
    <x v="4"/>
    <s v="CANTINE"/>
    <s v="DUDOIT"/>
    <s v="Antoine"/>
    <d v="2007-01-28T00:00:00"/>
    <x v="2"/>
    <x v="0"/>
    <n v="0"/>
    <n v="0"/>
    <s v="sept."/>
    <n v="2017"/>
    <s v="non"/>
    <x v="187"/>
    <x v="2"/>
    <x v="0"/>
    <n v="0"/>
    <s v=""/>
    <e v="#N/A"/>
    <x v="6"/>
  </r>
  <r>
    <x v="4"/>
    <x v="4"/>
    <s v="CANTINE"/>
    <s v="EL MRADMI"/>
    <s v="Noham"/>
    <d v="2014-06-25T00:00:00"/>
    <x v="3"/>
    <x v="0"/>
    <n v="0"/>
    <n v="0"/>
    <s v="sept."/>
    <n v="2017"/>
    <s v="oui"/>
    <x v="68"/>
    <x v="7"/>
    <x v="1"/>
    <n v="0"/>
    <s v=""/>
    <e v="#N/A"/>
    <x v="6"/>
  </r>
  <r>
    <x v="4"/>
    <x v="4"/>
    <s v="CANTINE"/>
    <s v="DE CORDIER"/>
    <s v="Léa"/>
    <d v="2013-05-28T00:00:00"/>
    <x v="7"/>
    <x v="0"/>
    <n v="0"/>
    <n v="0"/>
    <s v="sept."/>
    <n v="2017"/>
    <s v="oui"/>
    <x v="69"/>
    <x v="4"/>
    <x v="0"/>
    <n v="0"/>
    <s v=""/>
    <e v="#N/A"/>
    <x v="6"/>
  </r>
  <r>
    <x v="4"/>
    <x v="4"/>
    <s v="CANTINE"/>
    <s v="DE CORDIER"/>
    <s v="Kylian"/>
    <d v="2009-08-14T00:00:00"/>
    <x v="4"/>
    <x v="0"/>
    <n v="0"/>
    <n v="0"/>
    <s v="sept."/>
    <n v="2017"/>
    <s v="non"/>
    <x v="70"/>
    <x v="3"/>
    <x v="0"/>
    <n v="0"/>
    <s v=""/>
    <e v="#N/A"/>
    <x v="6"/>
  </r>
  <r>
    <x v="4"/>
    <x v="4"/>
    <s v="CANTINE"/>
    <s v="VUILLET"/>
    <s v="Louise"/>
    <d v="2017-10-08T00:00:00"/>
    <x v="3"/>
    <x v="0"/>
    <n v="0"/>
    <n v="0"/>
    <s v="sept."/>
    <n v="2017"/>
    <s v="oui"/>
    <x v="189"/>
    <x v="7"/>
    <x v="0"/>
    <n v="0"/>
    <s v=""/>
    <e v="#N/A"/>
    <x v="6"/>
  </r>
  <r>
    <x v="4"/>
    <x v="4"/>
    <s v="CANTINE"/>
    <s v="GUILLOTEAU"/>
    <s v="Mila"/>
    <d v="2010-10-21T00:00:00"/>
    <x v="1"/>
    <x v="0"/>
    <n v="0"/>
    <n v="0"/>
    <s v="sept."/>
    <n v="2017"/>
    <s v="non"/>
    <x v="218"/>
    <x v="1"/>
    <x v="0"/>
    <n v="0"/>
    <s v=""/>
    <e v="#N/A"/>
    <x v="6"/>
  </r>
  <r>
    <x v="4"/>
    <x v="4"/>
    <s v="CANTINE"/>
    <s v="GUILLOTEAU"/>
    <s v="Justine"/>
    <d v="2009-07-16T00:00:00"/>
    <x v="4"/>
    <x v="0"/>
    <n v="0"/>
    <n v="0"/>
    <s v="sept."/>
    <n v="2017"/>
    <s v="non"/>
    <x v="219"/>
    <x v="3"/>
    <x v="0"/>
    <n v="0"/>
    <s v=""/>
    <e v="#N/A"/>
    <x v="6"/>
  </r>
  <r>
    <x v="4"/>
    <x v="4"/>
    <s v="CANTINE"/>
    <s v="LE REVEREND"/>
    <s v="Raphaël"/>
    <d v="2014-09-05T00:00:00"/>
    <x v="5"/>
    <x v="1"/>
    <n v="0"/>
    <n v="0"/>
    <s v="sept."/>
    <n v="2017"/>
    <s v="oui"/>
    <x v="190"/>
    <x v="7"/>
    <x v="0"/>
    <n v="0"/>
    <s v=""/>
    <e v="#N/A"/>
    <x v="6"/>
  </r>
  <r>
    <x v="4"/>
    <x v="4"/>
    <s v="CANTINE"/>
    <s v="RIVAL"/>
    <s v="Emma"/>
    <d v="2014-08-04T00:00:00"/>
    <x v="0"/>
    <x v="0"/>
    <n v="0"/>
    <n v="0"/>
    <s v="sept."/>
    <n v="2017"/>
    <s v="oui"/>
    <x v="220"/>
    <x v="7"/>
    <x v="0"/>
    <n v="0"/>
    <s v=""/>
    <e v="#N/A"/>
    <x v="6"/>
  </r>
  <r>
    <x v="4"/>
    <x v="4"/>
    <s v="CANTINE"/>
    <s v="MIRANDA KIEFFER"/>
    <s v="Enzo"/>
    <d v="2014-07-04T00:00:00"/>
    <x v="0"/>
    <x v="0"/>
    <n v="0"/>
    <n v="0"/>
    <s v="sept."/>
    <n v="2017"/>
    <s v="oui"/>
    <x v="191"/>
    <x v="7"/>
    <x v="0"/>
    <n v="0"/>
    <s v=""/>
    <e v="#N/A"/>
    <x v="6"/>
  </r>
  <r>
    <x v="4"/>
    <x v="4"/>
    <s v="CANTINE"/>
    <s v="CHKIRI"/>
    <s v="Yliès"/>
    <d v="2014-01-08T00:00:00"/>
    <x v="0"/>
    <x v="0"/>
    <n v="0"/>
    <n v="0"/>
    <s v="sept."/>
    <n v="2017"/>
    <s v="oui"/>
    <x v="233"/>
    <x v="7"/>
    <x v="1"/>
    <n v="0"/>
    <s v=""/>
    <e v="#N/A"/>
    <x v="6"/>
  </r>
  <r>
    <x v="4"/>
    <x v="4"/>
    <s v="CANTINE"/>
    <s v="TEDETTI"/>
    <s v="Charly"/>
    <d v="2014-09-20T00:00:00"/>
    <x v="0"/>
    <x v="0"/>
    <n v="0"/>
    <n v="0"/>
    <s v="sept."/>
    <n v="2017"/>
    <s v="oui"/>
    <x v="192"/>
    <x v="7"/>
    <x v="0"/>
    <n v="0"/>
    <s v=""/>
    <e v="#N/A"/>
    <x v="6"/>
  </r>
  <r>
    <x v="4"/>
    <x v="4"/>
    <s v="CANTINE"/>
    <s v="BENED"/>
    <s v="Chloé"/>
    <d v="2014-08-14T00:00:00"/>
    <x v="5"/>
    <x v="0"/>
    <n v="0"/>
    <n v="0"/>
    <s v="sept."/>
    <n v="2017"/>
    <s v="oui"/>
    <x v="193"/>
    <x v="7"/>
    <x v="0"/>
    <n v="0"/>
    <s v=""/>
    <e v="#N/A"/>
    <x v="6"/>
  </r>
  <r>
    <x v="4"/>
    <x v="4"/>
    <s v="CANTINE"/>
    <s v="MELIANI"/>
    <s v="Rayan Ayoub"/>
    <d v="2008-03-21T00:00:00"/>
    <x v="6"/>
    <x v="0"/>
    <n v="0"/>
    <n v="0"/>
    <s v="sept."/>
    <n v="2017"/>
    <s v="non"/>
    <x v="195"/>
    <x v="5"/>
    <x v="2"/>
    <n v="0"/>
    <s v=""/>
    <e v="#N/A"/>
    <x v="6"/>
  </r>
  <r>
    <x v="4"/>
    <x v="4"/>
    <s v="CANTINE"/>
    <s v="MOUNDJI"/>
    <s v="Keziah"/>
    <d v="2009-02-17T00:00:00"/>
    <x v="4"/>
    <x v="0"/>
    <n v="0"/>
    <n v="0"/>
    <s v="sept."/>
    <n v="2017"/>
    <s v="non"/>
    <x v="72"/>
    <x v="3"/>
    <x v="1"/>
    <n v="0"/>
    <s v=""/>
    <e v="#N/A"/>
    <x v="6"/>
  </r>
  <r>
    <x v="4"/>
    <x v="4"/>
    <s v="CANTINE"/>
    <s v="TEAV CORBANESE"/>
    <s v="Léni"/>
    <d v="2013-12-10T00:00:00"/>
    <x v="5"/>
    <x v="0"/>
    <n v="0"/>
    <n v="0"/>
    <s v="sept."/>
    <n v="2017"/>
    <s v="oui"/>
    <x v="221"/>
    <x v="4"/>
    <x v="0"/>
    <n v="0"/>
    <s v=""/>
    <e v="#N/A"/>
    <x v="6"/>
  </r>
  <r>
    <x v="4"/>
    <x v="4"/>
    <s v="CANTINE"/>
    <s v="HARDIVILLE"/>
    <s v="Pascal"/>
    <d v="2017-08-31T00:00:00"/>
    <x v="10"/>
    <x v="0"/>
    <n v="0"/>
    <n v="0"/>
    <s v="sept."/>
    <n v="2017"/>
    <s v="oui"/>
    <x v="196"/>
    <x v="8"/>
    <x v="0"/>
    <n v="0"/>
    <s v=""/>
    <e v="#N/A"/>
    <x v="6"/>
  </r>
  <r>
    <x v="0"/>
    <x v="5"/>
    <s v="CANTINE"/>
    <s v="DEVIGNY"/>
    <s v="Bénévole Sofia"/>
    <d v="1990-01-01T00:00:00"/>
    <x v="11"/>
    <x v="0"/>
    <n v="0"/>
    <n v="0"/>
    <s v="sept."/>
    <n v="2017"/>
    <s v="non"/>
    <x v="234"/>
    <x v="9"/>
    <x v="3"/>
    <n v="0"/>
    <s v=""/>
    <e v="#N/A"/>
    <x v="6"/>
  </r>
  <r>
    <x v="0"/>
    <x v="5"/>
    <s v="CANTINE"/>
    <s v="ABBIATECI"/>
    <s v="Bénévole Anne"/>
    <d v="2017-07-06T00:00:00"/>
    <x v="11"/>
    <x v="0"/>
    <n v="0"/>
    <n v="0"/>
    <s v="sept."/>
    <n v="2017"/>
    <s v="oui"/>
    <x v="235"/>
    <x v="9"/>
    <x v="3"/>
    <n v="0"/>
    <s v=""/>
    <e v="#N/A"/>
    <x v="6"/>
  </r>
  <r>
    <x v="0"/>
    <x v="5"/>
    <s v="CANTINE"/>
    <s v="DOUCET"/>
    <s v="Bénévole Armelle"/>
    <d v="2017-07-06T00:00:00"/>
    <x v="11"/>
    <x v="0"/>
    <n v="0"/>
    <n v="0"/>
    <s v="sept."/>
    <n v="2017"/>
    <s v="oui"/>
    <x v="236"/>
    <x v="9"/>
    <x v="3"/>
    <n v="0"/>
    <s v=""/>
    <e v="#N/A"/>
    <x v="6"/>
  </r>
  <r>
    <x v="0"/>
    <x v="5"/>
    <s v="CANTINE"/>
    <s v="SECK"/>
    <s v="Bénévole Annicka"/>
    <d v="2017-08-20T00:00:00"/>
    <x v="11"/>
    <x v="0"/>
    <n v="0"/>
    <n v="0"/>
    <s v="sept."/>
    <n v="2017"/>
    <s v="oui"/>
    <x v="237"/>
    <x v="9"/>
    <x v="3"/>
    <n v="0"/>
    <s v=""/>
    <e v="#N/A"/>
    <x v="6"/>
  </r>
  <r>
    <x v="1"/>
    <x v="5"/>
    <s v="CANTINE"/>
    <s v="ALOUANI"/>
    <s v="Bénévole Alexandra"/>
    <d v="2017-07-06T00:00:00"/>
    <x v="11"/>
    <x v="1"/>
    <n v="0"/>
    <n v="0"/>
    <s v="sept."/>
    <n v="2017"/>
    <s v="oui"/>
    <x v="238"/>
    <x v="9"/>
    <x v="3"/>
    <n v="0"/>
    <s v=""/>
    <e v="#N/A"/>
    <x v="6"/>
  </r>
  <r>
    <x v="1"/>
    <x v="5"/>
    <s v="CANTINE"/>
    <s v="BENOIST FAYE"/>
    <s v="Bénévole Mathilde"/>
    <d v="2017-07-06T00:00:00"/>
    <x v="11"/>
    <x v="0"/>
    <n v="0"/>
    <n v="0"/>
    <s v="sept."/>
    <n v="2017"/>
    <s v="oui"/>
    <x v="239"/>
    <x v="9"/>
    <x v="3"/>
    <n v="0"/>
    <s v=""/>
    <e v="#N/A"/>
    <x v="6"/>
  </r>
  <r>
    <x v="1"/>
    <x v="5"/>
    <s v="CANTINE"/>
    <s v="COSTINHA"/>
    <s v="Bénévole Aline"/>
    <d v="2017-07-06T00:00:00"/>
    <x v="11"/>
    <x v="0"/>
    <n v="0"/>
    <n v="0"/>
    <s v="sept."/>
    <n v="2017"/>
    <s v="oui"/>
    <x v="240"/>
    <x v="9"/>
    <x v="3"/>
    <n v="0"/>
    <s v=""/>
    <e v="#N/A"/>
    <x v="6"/>
  </r>
  <r>
    <x v="1"/>
    <x v="5"/>
    <s v="CANTINE"/>
    <s v="DOUCET"/>
    <s v="Bénévole Armelle"/>
    <d v="2017-07-06T00:00:00"/>
    <x v="11"/>
    <x v="1"/>
    <n v="0"/>
    <n v="0"/>
    <s v="sept."/>
    <n v="2017"/>
    <s v="oui"/>
    <x v="236"/>
    <x v="9"/>
    <x v="3"/>
    <n v="0"/>
    <s v=""/>
    <e v="#N/A"/>
    <x v="6"/>
  </r>
  <r>
    <x v="1"/>
    <x v="5"/>
    <s v="CANTINE"/>
    <s v="FAVRE"/>
    <s v="Bénévole Carole"/>
    <d v="2017-07-06T00:00:00"/>
    <x v="11"/>
    <x v="0"/>
    <n v="0"/>
    <n v="0"/>
    <s v="sept."/>
    <n v="2017"/>
    <s v="oui"/>
    <x v="241"/>
    <x v="9"/>
    <x v="3"/>
    <n v="0"/>
    <s v=""/>
    <e v="#N/A"/>
    <x v="6"/>
  </r>
  <r>
    <x v="1"/>
    <x v="5"/>
    <s v="CANTINE"/>
    <s v="SECK"/>
    <s v="Bénévole Annicka"/>
    <d v="2017-08-20T00:00:00"/>
    <x v="11"/>
    <x v="0"/>
    <n v="0"/>
    <n v="0"/>
    <s v="sept."/>
    <n v="2017"/>
    <s v="oui"/>
    <x v="237"/>
    <x v="9"/>
    <x v="3"/>
    <n v="0"/>
    <s v=""/>
    <e v="#N/A"/>
    <x v="6"/>
  </r>
  <r>
    <x v="3"/>
    <x v="5"/>
    <s v="CANTINE"/>
    <s v="DEVIGNY"/>
    <s v="Bénévole Sofia"/>
    <d v="1990-01-01T00:00:00"/>
    <x v="11"/>
    <x v="0"/>
    <n v="0"/>
    <n v="0"/>
    <s v="sept."/>
    <n v="2017"/>
    <s v="non"/>
    <x v="234"/>
    <x v="9"/>
    <x v="3"/>
    <n v="0"/>
    <s v=""/>
    <e v="#N/A"/>
    <x v="6"/>
  </r>
  <r>
    <x v="3"/>
    <x v="5"/>
    <s v="CANTINE"/>
    <s v="DOUCET"/>
    <s v="Bénévole Armelle"/>
    <d v="2017-07-06T00:00:00"/>
    <x v="11"/>
    <x v="0"/>
    <n v="0"/>
    <n v="0"/>
    <s v="sept."/>
    <n v="2017"/>
    <s v="oui"/>
    <x v="236"/>
    <x v="9"/>
    <x v="3"/>
    <n v="0"/>
    <s v=""/>
    <e v="#N/A"/>
    <x v="6"/>
  </r>
  <r>
    <x v="3"/>
    <x v="5"/>
    <s v="CANTINE"/>
    <s v="DELPLANQUE"/>
    <s v="Bénévole Charles"/>
    <d v="2017-07-06T00:00:00"/>
    <x v="11"/>
    <x v="0"/>
    <n v="0"/>
    <n v="0"/>
    <s v="sept."/>
    <n v="2017"/>
    <s v="oui"/>
    <x v="242"/>
    <x v="9"/>
    <x v="3"/>
    <n v="0"/>
    <s v=""/>
    <e v="#N/A"/>
    <x v="6"/>
  </r>
  <r>
    <x v="4"/>
    <x v="5"/>
    <s v="CANTINE"/>
    <s v="DOUCET"/>
    <s v="Bénévole Armelle"/>
    <d v="2017-07-06T00:00:00"/>
    <x v="11"/>
    <x v="1"/>
    <n v="0"/>
    <n v="0"/>
    <s v="sept."/>
    <n v="2017"/>
    <s v="oui"/>
    <x v="236"/>
    <x v="9"/>
    <x v="3"/>
    <n v="0"/>
    <s v=""/>
    <e v="#N/A"/>
    <x v="6"/>
  </r>
  <r>
    <x v="4"/>
    <x v="5"/>
    <s v="CANTINE"/>
    <s v="VALDING"/>
    <s v="Bénévole Christel"/>
    <d v="2017-07-06T00:00:00"/>
    <x v="11"/>
    <x v="0"/>
    <n v="0"/>
    <n v="0"/>
    <s v="sept."/>
    <n v="2017"/>
    <s v="oui"/>
    <x v="243"/>
    <x v="9"/>
    <x v="3"/>
    <n v="0"/>
    <s v=""/>
    <e v="#N/A"/>
    <x v="6"/>
  </r>
  <r>
    <x v="4"/>
    <x v="5"/>
    <s v="CANTINE"/>
    <s v="DE CLERCQ"/>
    <s v="Bénévole Marinus"/>
    <d v="2017-07-06T00:00:00"/>
    <x v="11"/>
    <x v="0"/>
    <n v="0"/>
    <n v="0"/>
    <s v="sept."/>
    <n v="2017"/>
    <s v="oui"/>
    <x v="244"/>
    <x v="9"/>
    <x v="3"/>
    <n v="0"/>
    <s v=""/>
    <e v="#N/A"/>
    <x v="6"/>
  </r>
  <r>
    <x v="1"/>
    <x v="6"/>
    <s v="TAP"/>
    <s v="ABBIATECI"/>
    <s v="Alexandre"/>
    <d v="2012-09-14T00:00:00"/>
    <x v="0"/>
    <x v="0"/>
    <n v="0"/>
    <n v="0"/>
    <s v="sept."/>
    <n v="2017"/>
    <s v="oui"/>
    <x v="0"/>
    <x v="0"/>
    <x v="0"/>
    <n v="0"/>
    <s v=""/>
    <e v="#N/A"/>
    <x v="6"/>
  </r>
  <r>
    <x v="1"/>
    <x v="6"/>
    <s v="TAP"/>
    <s v="ABBIATECI"/>
    <s v="Mathieu"/>
    <d v="2010-02-25T00:00:00"/>
    <x v="1"/>
    <x v="0"/>
    <n v="0"/>
    <n v="0"/>
    <s v="sept."/>
    <n v="2017"/>
    <s v="non"/>
    <x v="1"/>
    <x v="1"/>
    <x v="0"/>
    <n v="0"/>
    <s v=""/>
    <e v="#N/A"/>
    <x v="6"/>
  </r>
  <r>
    <x v="1"/>
    <x v="6"/>
    <s v="TAP"/>
    <s v="ANDRÉ"/>
    <s v="Clara"/>
    <d v="2009-01-10T00:00:00"/>
    <x v="4"/>
    <x v="0"/>
    <n v="0"/>
    <n v="0"/>
    <s v="sept."/>
    <n v="2017"/>
    <s v="non"/>
    <x v="84"/>
    <x v="3"/>
    <x v="0"/>
    <n v="0"/>
    <s v=""/>
    <e v="#N/A"/>
    <x v="6"/>
  </r>
  <r>
    <x v="1"/>
    <x v="6"/>
    <s v="TAP"/>
    <s v="BARNABE"/>
    <s v="Hugo"/>
    <d v="2007-08-06T00:00:00"/>
    <x v="2"/>
    <x v="0"/>
    <n v="0"/>
    <n v="0"/>
    <s v="sept."/>
    <n v="2017"/>
    <s v="non"/>
    <x v="85"/>
    <x v="2"/>
    <x v="0"/>
    <n v="0"/>
    <s v=""/>
    <e v="#N/A"/>
    <x v="6"/>
  </r>
  <r>
    <x v="1"/>
    <x v="6"/>
    <s v="TAP"/>
    <s v="BELLORINI"/>
    <s v="Raphaëlle"/>
    <d v="2010-09-17T00:00:00"/>
    <x v="8"/>
    <x v="0"/>
    <n v="0"/>
    <n v="0"/>
    <s v="sept."/>
    <n v="2017"/>
    <s v="non"/>
    <x v="73"/>
    <x v="1"/>
    <x v="0"/>
    <n v="0"/>
    <s v=""/>
    <e v="#N/A"/>
    <x v="6"/>
  </r>
  <r>
    <x v="1"/>
    <x v="6"/>
    <s v="TAP"/>
    <s v="BELMOND CHOLLET"/>
    <s v="Yûna"/>
    <d v="2011-05-09T00:00:00"/>
    <x v="9"/>
    <x v="0"/>
    <n v="0"/>
    <n v="0"/>
    <s v="sept."/>
    <n v="2017"/>
    <s v="oui"/>
    <x v="87"/>
    <x v="6"/>
    <x v="0"/>
    <n v="0"/>
    <s v=""/>
    <e v="#N/A"/>
    <x v="6"/>
  </r>
  <r>
    <x v="1"/>
    <x v="6"/>
    <s v="TAP"/>
    <s v="BEN ROMDANE"/>
    <s v="Hilal"/>
    <d v="2008-07-17T00:00:00"/>
    <x v="6"/>
    <x v="0"/>
    <n v="0"/>
    <n v="0"/>
    <s v="sept."/>
    <n v="2017"/>
    <s v="non"/>
    <x v="8"/>
    <x v="5"/>
    <x v="2"/>
    <n v="0"/>
    <s v=""/>
    <e v="#N/A"/>
    <x v="6"/>
  </r>
  <r>
    <x v="1"/>
    <x v="6"/>
    <s v="TAP"/>
    <s v="BEN ROMDANE"/>
    <s v="Younès"/>
    <d v="2008-07-17T00:00:00"/>
    <x v="6"/>
    <x v="0"/>
    <n v="0"/>
    <n v="0"/>
    <s v="sept."/>
    <n v="2017"/>
    <s v="non"/>
    <x v="9"/>
    <x v="5"/>
    <x v="2"/>
    <n v="0"/>
    <s v=""/>
    <e v="#N/A"/>
    <x v="6"/>
  </r>
  <r>
    <x v="1"/>
    <x v="6"/>
    <s v="TAP"/>
    <s v="BENOIST FAYE"/>
    <s v="Emma"/>
    <d v="2013-07-03T00:00:00"/>
    <x v="7"/>
    <x v="1"/>
    <n v="0"/>
    <n v="0"/>
    <s v="sept."/>
    <n v="2017"/>
    <s v="oui"/>
    <x v="88"/>
    <x v="4"/>
    <x v="0"/>
    <n v="0"/>
    <s v=""/>
    <e v="#N/A"/>
    <x v="6"/>
  </r>
  <r>
    <x v="1"/>
    <x v="6"/>
    <s v="TAP"/>
    <s v="BLAIN"/>
    <s v="Rebecca"/>
    <d v="2013-03-31T00:00:00"/>
    <x v="5"/>
    <x v="0"/>
    <n v="0"/>
    <n v="0"/>
    <s v="sept."/>
    <n v="2017"/>
    <s v="oui"/>
    <x v="90"/>
    <x v="4"/>
    <x v="0"/>
    <n v="0"/>
    <s v=""/>
    <e v="#N/A"/>
    <x v="6"/>
  </r>
  <r>
    <x v="1"/>
    <x v="6"/>
    <s v="TAP"/>
    <s v="BLANC"/>
    <s v="Anthony"/>
    <d v="2008-06-04T00:00:00"/>
    <x v="6"/>
    <x v="0"/>
    <n v="0"/>
    <n v="0"/>
    <s v="sept."/>
    <n v="2017"/>
    <s v="non"/>
    <x v="91"/>
    <x v="5"/>
    <x v="0"/>
    <n v="0"/>
    <s v=""/>
    <e v="#N/A"/>
    <x v="6"/>
  </r>
  <r>
    <x v="1"/>
    <x v="6"/>
    <s v="TAP"/>
    <s v="BOCHATON"/>
    <s v="Lina"/>
    <d v="2010-08-28T00:00:00"/>
    <x v="1"/>
    <x v="0"/>
    <n v="0"/>
    <n v="0"/>
    <s v="sept."/>
    <n v="2017"/>
    <s v="non"/>
    <x v="92"/>
    <x v="1"/>
    <x v="0"/>
    <n v="0"/>
    <s v=""/>
    <e v="#N/A"/>
    <x v="6"/>
  </r>
  <r>
    <x v="1"/>
    <x v="6"/>
    <s v="TAP"/>
    <s v="BOUILLEZ"/>
    <s v="Elise"/>
    <d v="2009-07-12T00:00:00"/>
    <x v="4"/>
    <x v="0"/>
    <n v="0"/>
    <n v="0"/>
    <s v="sept."/>
    <n v="2017"/>
    <s v="non"/>
    <x v="11"/>
    <x v="3"/>
    <x v="0"/>
    <n v="0"/>
    <s v=""/>
    <e v="#N/A"/>
    <x v="6"/>
  </r>
  <r>
    <x v="1"/>
    <x v="6"/>
    <s v="TAP"/>
    <s v="BRAHMI"/>
    <s v="Ilan"/>
    <d v="2013-11-29T00:00:00"/>
    <x v="7"/>
    <x v="0"/>
    <n v="0"/>
    <n v="0"/>
    <s v="sept."/>
    <n v="2017"/>
    <s v="oui"/>
    <x v="93"/>
    <x v="4"/>
    <x v="0"/>
    <n v="0"/>
    <s v=""/>
    <e v="#N/A"/>
    <x v="6"/>
  </r>
  <r>
    <x v="1"/>
    <x v="6"/>
    <s v="TAP"/>
    <s v="BUISSON"/>
    <s v="Sarah"/>
    <d v="2010-07-17T00:00:00"/>
    <x v="1"/>
    <x v="0"/>
    <n v="0"/>
    <n v="0"/>
    <s v="sept."/>
    <n v="2017"/>
    <s v="non"/>
    <x v="79"/>
    <x v="1"/>
    <x v="0"/>
    <n v="0"/>
    <s v=""/>
    <e v="#N/A"/>
    <x v="6"/>
  </r>
  <r>
    <x v="1"/>
    <x v="6"/>
    <s v="TAP"/>
    <s v="BURBAN"/>
    <s v="Alix"/>
    <d v="2008-12-08T00:00:00"/>
    <x v="6"/>
    <x v="0"/>
    <n v="0"/>
    <n v="0"/>
    <s v="sept."/>
    <n v="2017"/>
    <s v="non"/>
    <x v="96"/>
    <x v="5"/>
    <x v="0"/>
    <n v="0"/>
    <s v=""/>
    <e v="#N/A"/>
    <x v="6"/>
  </r>
  <r>
    <x v="1"/>
    <x v="6"/>
    <s v="TAP"/>
    <s v="BURBAN"/>
    <s v="Telma"/>
    <d v="2008-12-08T00:00:00"/>
    <x v="6"/>
    <x v="0"/>
    <n v="0"/>
    <n v="0"/>
    <s v="sept."/>
    <n v="2017"/>
    <s v="non"/>
    <x v="97"/>
    <x v="5"/>
    <x v="0"/>
    <n v="0"/>
    <s v=""/>
    <e v="#N/A"/>
    <x v="6"/>
  </r>
  <r>
    <x v="1"/>
    <x v="6"/>
    <s v="TAP"/>
    <s v="CELLARD"/>
    <s v="Léonie"/>
    <d v="2013-07-05T00:00:00"/>
    <x v="7"/>
    <x v="0"/>
    <n v="0"/>
    <n v="0"/>
    <s v="sept."/>
    <n v="2017"/>
    <s v="oui"/>
    <x v="197"/>
    <x v="4"/>
    <x v="0"/>
    <n v="0"/>
    <s v=""/>
    <e v="#N/A"/>
    <x v="6"/>
  </r>
  <r>
    <x v="1"/>
    <x v="6"/>
    <s v="TAP"/>
    <s v="CELLARD"/>
    <s v="Louise"/>
    <d v="2010-12-25T00:00:00"/>
    <x v="8"/>
    <x v="0"/>
    <n v="0"/>
    <n v="0"/>
    <s v="sept."/>
    <n v="2017"/>
    <s v="non"/>
    <x v="198"/>
    <x v="1"/>
    <x v="0"/>
    <n v="0"/>
    <s v=""/>
    <e v="#N/A"/>
    <x v="6"/>
  </r>
  <r>
    <x v="1"/>
    <x v="6"/>
    <s v="TAP"/>
    <s v="CETTOUR MEUNIER"/>
    <s v="Emma"/>
    <d v="2010-10-19T00:00:00"/>
    <x v="1"/>
    <x v="0"/>
    <n v="0"/>
    <n v="0"/>
    <s v="sept."/>
    <n v="2017"/>
    <s v="non"/>
    <x v="13"/>
    <x v="1"/>
    <x v="0"/>
    <n v="0"/>
    <s v=""/>
    <e v="#N/A"/>
    <x v="6"/>
  </r>
  <r>
    <x v="1"/>
    <x v="6"/>
    <s v="TAP"/>
    <s v="CETTOUR MEUNIER"/>
    <s v="Margot"/>
    <d v="2013-01-16T00:00:00"/>
    <x v="7"/>
    <x v="0"/>
    <n v="0"/>
    <n v="0"/>
    <s v="sept."/>
    <n v="2017"/>
    <s v="oui"/>
    <x v="14"/>
    <x v="4"/>
    <x v="0"/>
    <n v="0"/>
    <s v=""/>
    <e v="#N/A"/>
    <x v="6"/>
  </r>
  <r>
    <x v="1"/>
    <x v="6"/>
    <s v="TAP"/>
    <s v="CHACHKINE"/>
    <s v="Elie"/>
    <d v="2011-02-07T00:00:00"/>
    <x v="8"/>
    <x v="0"/>
    <n v="0"/>
    <n v="0"/>
    <s v="sept."/>
    <n v="2017"/>
    <s v="oui"/>
    <x v="102"/>
    <x v="6"/>
    <x v="0"/>
    <n v="0"/>
    <s v=""/>
    <e v="#N/A"/>
    <x v="6"/>
  </r>
  <r>
    <x v="1"/>
    <x v="6"/>
    <s v="TAP"/>
    <s v="CHATELAIN"/>
    <s v="Enora"/>
    <d v="2012-03-26T00:00:00"/>
    <x v="3"/>
    <x v="0"/>
    <n v="0"/>
    <n v="0"/>
    <s v="sept."/>
    <n v="2017"/>
    <s v="oui"/>
    <x v="199"/>
    <x v="0"/>
    <x v="0"/>
    <n v="0"/>
    <s v=""/>
    <e v="#N/A"/>
    <x v="6"/>
  </r>
  <r>
    <x v="1"/>
    <x v="6"/>
    <s v="TAP"/>
    <s v="CHERUBINI"/>
    <s v="Baptiste"/>
    <d v="2013-04-03T00:00:00"/>
    <x v="5"/>
    <x v="0"/>
    <n v="0"/>
    <n v="0"/>
    <s v="sept."/>
    <n v="2017"/>
    <s v="oui"/>
    <x v="200"/>
    <x v="4"/>
    <x v="0"/>
    <n v="0"/>
    <s v=""/>
    <e v="#N/A"/>
    <x v="6"/>
  </r>
  <r>
    <x v="1"/>
    <x v="6"/>
    <s v="TAP"/>
    <s v="CHERUBINI"/>
    <s v="Lise"/>
    <d v="2011-08-16T00:00:00"/>
    <x v="9"/>
    <x v="0"/>
    <n v="0"/>
    <n v="0"/>
    <s v="sept."/>
    <n v="2017"/>
    <s v="oui"/>
    <x v="201"/>
    <x v="6"/>
    <x v="0"/>
    <n v="0"/>
    <s v=""/>
    <e v="#N/A"/>
    <x v="6"/>
  </r>
  <r>
    <x v="1"/>
    <x v="6"/>
    <s v="TAP"/>
    <s v="CHERUBINI"/>
    <s v="Natan"/>
    <d v="2009-03-18T00:00:00"/>
    <x v="1"/>
    <x v="0"/>
    <n v="0"/>
    <n v="0"/>
    <s v="sept."/>
    <n v="2017"/>
    <s v="non"/>
    <x v="202"/>
    <x v="3"/>
    <x v="0"/>
    <n v="0"/>
    <s v=""/>
    <e v="#N/A"/>
    <x v="6"/>
  </r>
  <r>
    <x v="1"/>
    <x v="6"/>
    <s v="TAP"/>
    <s v="COLLOMB"/>
    <s v="Clémentine"/>
    <d v="2010-03-11T00:00:00"/>
    <x v="8"/>
    <x v="0"/>
    <n v="0"/>
    <n v="0"/>
    <s v="sept."/>
    <n v="2017"/>
    <s v="non"/>
    <x v="15"/>
    <x v="1"/>
    <x v="0"/>
    <n v="0"/>
    <s v=""/>
    <e v="#N/A"/>
    <x v="6"/>
  </r>
  <r>
    <x v="1"/>
    <x v="6"/>
    <s v="TAP"/>
    <s v="COUPRIE VILLADANGOS"/>
    <s v="Malena"/>
    <d v="2007-01-25T00:00:00"/>
    <x v="2"/>
    <x v="0"/>
    <n v="0"/>
    <n v="0"/>
    <s v="sept."/>
    <n v="2017"/>
    <s v="non"/>
    <x v="107"/>
    <x v="2"/>
    <x v="0"/>
    <n v="0"/>
    <s v=""/>
    <e v="#N/A"/>
    <x v="6"/>
  </r>
  <r>
    <x v="1"/>
    <x v="6"/>
    <s v="TAP"/>
    <s v="CRETON"/>
    <s v="Célya"/>
    <d v="2012-03-27T00:00:00"/>
    <x v="0"/>
    <x v="0"/>
    <n v="0"/>
    <n v="0"/>
    <s v="sept."/>
    <n v="2017"/>
    <s v="oui"/>
    <x v="108"/>
    <x v="0"/>
    <x v="0"/>
    <n v="0"/>
    <s v=""/>
    <e v="#N/A"/>
    <x v="6"/>
  </r>
  <r>
    <x v="1"/>
    <x v="6"/>
    <s v="TAP"/>
    <s v="DALBERGUE"/>
    <s v="Peter"/>
    <d v="2012-03-05T00:00:00"/>
    <x v="0"/>
    <x v="0"/>
    <n v="0"/>
    <n v="0"/>
    <s v="sept."/>
    <n v="2017"/>
    <s v="oui"/>
    <x v="16"/>
    <x v="0"/>
    <x v="0"/>
    <n v="0"/>
    <s v=""/>
    <e v="#N/A"/>
    <x v="6"/>
  </r>
  <r>
    <x v="1"/>
    <x v="6"/>
    <s v="TAP"/>
    <s v="DELPLANQUE"/>
    <s v="Jules"/>
    <d v="2012-10-17T00:00:00"/>
    <x v="0"/>
    <x v="0"/>
    <n v="0"/>
    <n v="0"/>
    <s v="sept."/>
    <n v="2017"/>
    <s v="oui"/>
    <x v="81"/>
    <x v="0"/>
    <x v="0"/>
    <n v="0"/>
    <s v=""/>
    <e v="#N/A"/>
    <x v="6"/>
  </r>
  <r>
    <x v="1"/>
    <x v="6"/>
    <s v="TAP"/>
    <s v="DEPIERRE"/>
    <s v="Louise"/>
    <d v="2013-12-20T00:00:00"/>
    <x v="7"/>
    <x v="0"/>
    <n v="0"/>
    <n v="0"/>
    <s v="sept."/>
    <n v="2017"/>
    <s v="oui"/>
    <x v="110"/>
    <x v="4"/>
    <x v="0"/>
    <n v="0"/>
    <s v=""/>
    <e v="#N/A"/>
    <x v="6"/>
  </r>
  <r>
    <x v="1"/>
    <x v="6"/>
    <s v="TAP"/>
    <s v="DESCLAUX"/>
    <s v="Charly"/>
    <d v="2012-01-09T00:00:00"/>
    <x v="3"/>
    <x v="0"/>
    <n v="0"/>
    <n v="0"/>
    <s v="sept."/>
    <n v="2017"/>
    <s v="oui"/>
    <x v="77"/>
    <x v="0"/>
    <x v="0"/>
    <n v="0"/>
    <s v=""/>
    <e v="#N/A"/>
    <x v="6"/>
  </r>
  <r>
    <x v="1"/>
    <x v="6"/>
    <s v="TAP"/>
    <s v="DOZOUL"/>
    <s v="Nolan"/>
    <d v="2011-11-04T00:00:00"/>
    <x v="9"/>
    <x v="0"/>
    <n v="0"/>
    <n v="0"/>
    <s v="sept."/>
    <n v="2017"/>
    <s v="oui"/>
    <x v="112"/>
    <x v="6"/>
    <x v="0"/>
    <n v="0"/>
    <s v=""/>
    <e v="#N/A"/>
    <x v="6"/>
  </r>
  <r>
    <x v="1"/>
    <x v="6"/>
    <s v="TAP"/>
    <s v="DUVAL"/>
    <s v="Matys"/>
    <d v="2012-01-24T00:00:00"/>
    <x v="0"/>
    <x v="0"/>
    <n v="0"/>
    <n v="0"/>
    <s v="sept."/>
    <n v="2017"/>
    <s v="oui"/>
    <x v="25"/>
    <x v="0"/>
    <x v="0"/>
    <n v="0"/>
    <s v=""/>
    <e v="#N/A"/>
    <x v="6"/>
  </r>
  <r>
    <x v="1"/>
    <x v="6"/>
    <s v="TAP"/>
    <s v="EDMOND"/>
    <s v="Lilou"/>
    <d v="2011-11-24T00:00:00"/>
    <x v="8"/>
    <x v="0"/>
    <n v="0"/>
    <n v="0"/>
    <s v="sept."/>
    <n v="2017"/>
    <s v="oui"/>
    <x v="113"/>
    <x v="6"/>
    <x v="0"/>
    <n v="0"/>
    <s v=""/>
    <e v="#N/A"/>
    <x v="6"/>
  </r>
  <r>
    <x v="1"/>
    <x v="6"/>
    <s v="TAP"/>
    <s v="EDMOND"/>
    <s v="Quentin"/>
    <d v="2007-01-10T00:00:00"/>
    <x v="2"/>
    <x v="0"/>
    <n v="0"/>
    <n v="0"/>
    <s v="sept."/>
    <n v="2017"/>
    <s v="non"/>
    <x v="114"/>
    <x v="2"/>
    <x v="0"/>
    <n v="0"/>
    <s v=""/>
    <e v="#N/A"/>
    <x v="6"/>
  </r>
  <r>
    <x v="1"/>
    <x v="6"/>
    <s v="TAP"/>
    <s v="EL MRADMI"/>
    <s v="Marwane"/>
    <d v="2010-09-18T00:00:00"/>
    <x v="8"/>
    <x v="0"/>
    <n v="0"/>
    <n v="0"/>
    <s v="sept."/>
    <n v="2017"/>
    <s v="non"/>
    <x v="27"/>
    <x v="1"/>
    <x v="1"/>
    <n v="0"/>
    <s v=""/>
    <e v="#N/A"/>
    <x v="6"/>
  </r>
  <r>
    <x v="1"/>
    <x v="6"/>
    <s v="TAP"/>
    <s v="FERACO"/>
    <s v="Elie"/>
    <d v="2009-06-27T00:00:00"/>
    <x v="4"/>
    <x v="0"/>
    <n v="0"/>
    <n v="0"/>
    <s v="sept."/>
    <n v="2017"/>
    <s v="non"/>
    <x v="115"/>
    <x v="3"/>
    <x v="0"/>
    <n v="0"/>
    <s v=""/>
    <e v="#N/A"/>
    <x v="6"/>
  </r>
  <r>
    <x v="1"/>
    <x v="6"/>
    <s v="TAP"/>
    <s v="FERACO"/>
    <s v="Sasha"/>
    <d v="2008-02-12T00:00:00"/>
    <x v="6"/>
    <x v="0"/>
    <n v="0"/>
    <n v="0"/>
    <s v="sept."/>
    <n v="2017"/>
    <s v="non"/>
    <x v="116"/>
    <x v="5"/>
    <x v="0"/>
    <n v="0"/>
    <s v=""/>
    <e v="#N/A"/>
    <x v="6"/>
  </r>
  <r>
    <x v="1"/>
    <x v="6"/>
    <s v="TAP"/>
    <s v="GAUTIER"/>
    <s v="Alessia"/>
    <d v="2011-08-15T00:00:00"/>
    <x v="9"/>
    <x v="0"/>
    <n v="0"/>
    <n v="0"/>
    <s v="sept."/>
    <n v="2017"/>
    <s v="oui"/>
    <x v="119"/>
    <x v="6"/>
    <x v="0"/>
    <n v="0"/>
    <s v=""/>
    <e v="#N/A"/>
    <x v="6"/>
  </r>
  <r>
    <x v="1"/>
    <x v="6"/>
    <s v="TAP"/>
    <s v="GENOIS"/>
    <s v="Pauline"/>
    <d v="2007-08-13T00:00:00"/>
    <x v="2"/>
    <x v="0"/>
    <n v="0"/>
    <n v="0"/>
    <s v="sept."/>
    <n v="2017"/>
    <s v="non"/>
    <x v="120"/>
    <x v="2"/>
    <x v="0"/>
    <n v="0"/>
    <s v=""/>
    <e v="#N/A"/>
    <x v="6"/>
  </r>
  <r>
    <x v="1"/>
    <x v="6"/>
    <s v="TAP"/>
    <s v="GILLET"/>
    <s v="Naëly"/>
    <d v="2013-02-24T00:00:00"/>
    <x v="5"/>
    <x v="0"/>
    <n v="0"/>
    <n v="0"/>
    <s v="sept."/>
    <n v="2017"/>
    <s v="oui"/>
    <x v="122"/>
    <x v="4"/>
    <x v="0"/>
    <n v="0"/>
    <s v=""/>
    <e v="#N/A"/>
    <x v="6"/>
  </r>
  <r>
    <x v="1"/>
    <x v="6"/>
    <s v="TAP"/>
    <s v="GRANDJEAN"/>
    <s v="Alice"/>
    <d v="2013-03-15T00:00:00"/>
    <x v="5"/>
    <x v="0"/>
    <n v="0"/>
    <n v="0"/>
    <s v="sept."/>
    <n v="2017"/>
    <s v="oui"/>
    <x v="123"/>
    <x v="4"/>
    <x v="0"/>
    <n v="0"/>
    <s v=""/>
    <e v="#N/A"/>
    <x v="6"/>
  </r>
  <r>
    <x v="1"/>
    <x v="6"/>
    <s v="TAP"/>
    <s v="GRANDJEAN"/>
    <s v="Lucie"/>
    <d v="2011-01-02T00:00:00"/>
    <x v="9"/>
    <x v="0"/>
    <n v="0"/>
    <n v="0"/>
    <s v="sept."/>
    <n v="2017"/>
    <s v="oui"/>
    <x v="124"/>
    <x v="6"/>
    <x v="0"/>
    <n v="0"/>
    <s v=""/>
    <e v="#N/A"/>
    <x v="6"/>
  </r>
  <r>
    <x v="1"/>
    <x v="6"/>
    <s v="TAP"/>
    <s v="GRANJUX"/>
    <s v="Kenza"/>
    <d v="2010-12-09T00:00:00"/>
    <x v="1"/>
    <x v="0"/>
    <n v="0"/>
    <n v="0"/>
    <s v="sept."/>
    <n v="2017"/>
    <s v="non"/>
    <x v="125"/>
    <x v="1"/>
    <x v="0"/>
    <n v="0"/>
    <s v=""/>
    <e v="#N/A"/>
    <x v="6"/>
  </r>
  <r>
    <x v="1"/>
    <x v="6"/>
    <s v="TAP"/>
    <s v="GRANJUX"/>
    <s v="Timeo"/>
    <d v="2012-07-07T00:00:00"/>
    <x v="3"/>
    <x v="0"/>
    <n v="0"/>
    <n v="0"/>
    <s v="sept."/>
    <n v="2017"/>
    <s v="oui"/>
    <x v="126"/>
    <x v="0"/>
    <x v="0"/>
    <n v="0"/>
    <s v=""/>
    <e v="#N/A"/>
    <x v="6"/>
  </r>
  <r>
    <x v="1"/>
    <x v="6"/>
    <s v="TAP"/>
    <s v="HAMIMID"/>
    <s v="Soan"/>
    <d v="2009-10-22T00:00:00"/>
    <x v="4"/>
    <x v="0"/>
    <n v="0"/>
    <n v="0"/>
    <s v="sept."/>
    <n v="2017"/>
    <s v="non"/>
    <x v="127"/>
    <x v="3"/>
    <x v="1"/>
    <n v="0"/>
    <s v=""/>
    <e v="#N/A"/>
    <x v="6"/>
  </r>
  <r>
    <x v="1"/>
    <x v="6"/>
    <s v="TAP"/>
    <s v="HERMET"/>
    <s v="Baptiste"/>
    <d v="2010-12-25T00:00:00"/>
    <x v="1"/>
    <x v="0"/>
    <n v="0"/>
    <n v="0"/>
    <s v="sept."/>
    <n v="2017"/>
    <s v="non"/>
    <x v="128"/>
    <x v="1"/>
    <x v="0"/>
    <n v="0"/>
    <s v=""/>
    <e v="#N/A"/>
    <x v="6"/>
  </r>
  <r>
    <x v="1"/>
    <x v="6"/>
    <s v="TAP"/>
    <s v="HERMET"/>
    <s v="Laurianne"/>
    <d v="2013-08-07T00:00:00"/>
    <x v="5"/>
    <x v="0"/>
    <n v="0"/>
    <n v="0"/>
    <s v="sept."/>
    <n v="2017"/>
    <s v="oui"/>
    <x v="129"/>
    <x v="4"/>
    <x v="0"/>
    <n v="0"/>
    <s v=""/>
    <e v="#N/A"/>
    <x v="6"/>
  </r>
  <r>
    <x v="1"/>
    <x v="6"/>
    <s v="TAP"/>
    <s v="IKOUBEL"/>
    <s v="Jeanne"/>
    <d v="2013-04-07T00:00:00"/>
    <x v="5"/>
    <x v="0"/>
    <n v="0"/>
    <n v="0"/>
    <s v="sept."/>
    <n v="2017"/>
    <s v="oui"/>
    <x v="78"/>
    <x v="4"/>
    <x v="0"/>
    <n v="0"/>
    <s v=""/>
    <e v="#N/A"/>
    <x v="6"/>
  </r>
  <r>
    <x v="1"/>
    <x v="6"/>
    <s v="TAP"/>
    <s v="JAILLET"/>
    <s v="Manon"/>
    <d v="2011-05-18T00:00:00"/>
    <x v="8"/>
    <x v="0"/>
    <n v="0"/>
    <n v="0"/>
    <s v="sept."/>
    <n v="2017"/>
    <s v="oui"/>
    <x v="206"/>
    <x v="6"/>
    <x v="0"/>
    <n v="0"/>
    <s v=""/>
    <e v="#N/A"/>
    <x v="6"/>
  </r>
  <r>
    <x v="1"/>
    <x v="6"/>
    <s v="TAP"/>
    <s v="JELASSI"/>
    <s v="Sasha"/>
    <d v="2011-12-03T00:00:00"/>
    <x v="9"/>
    <x v="0"/>
    <n v="0"/>
    <n v="0"/>
    <s v="sept."/>
    <n v="2017"/>
    <s v="oui"/>
    <x v="130"/>
    <x v="6"/>
    <x v="0"/>
    <n v="0"/>
    <s v=""/>
    <e v="#N/A"/>
    <x v="6"/>
  </r>
  <r>
    <x v="1"/>
    <x v="6"/>
    <s v="TAP"/>
    <s v="LE BOURGEOIS"/>
    <s v="Oyan"/>
    <d v="2011-01-24T00:00:00"/>
    <x v="9"/>
    <x v="0"/>
    <n v="0"/>
    <n v="0"/>
    <s v="sept."/>
    <n v="2017"/>
    <s v="oui"/>
    <x v="132"/>
    <x v="6"/>
    <x v="0"/>
    <n v="0"/>
    <s v=""/>
    <e v="#N/A"/>
    <x v="6"/>
  </r>
  <r>
    <x v="1"/>
    <x v="6"/>
    <s v="TAP"/>
    <s v="LE REVEREND"/>
    <s v="Grégoire"/>
    <d v="2009-08-20T00:00:00"/>
    <x v="1"/>
    <x v="0"/>
    <n v="0"/>
    <n v="0"/>
    <s v="sept."/>
    <n v="2017"/>
    <s v="non"/>
    <x v="133"/>
    <x v="3"/>
    <x v="0"/>
    <n v="0"/>
    <s v=""/>
    <e v="#N/A"/>
    <x v="6"/>
  </r>
  <r>
    <x v="1"/>
    <x v="6"/>
    <s v="TAP"/>
    <s v="LE REVEREND"/>
    <s v="Hector"/>
    <d v="2011-09-14T00:00:00"/>
    <x v="9"/>
    <x v="0"/>
    <n v="0"/>
    <n v="0"/>
    <s v="sept."/>
    <n v="2017"/>
    <s v="oui"/>
    <x v="134"/>
    <x v="6"/>
    <x v="0"/>
    <n v="0"/>
    <s v=""/>
    <e v="#N/A"/>
    <x v="6"/>
  </r>
  <r>
    <x v="1"/>
    <x v="6"/>
    <s v="TAP"/>
    <s v="LEFRANCOIS"/>
    <s v="Soren"/>
    <d v="2009-07-20T00:00:00"/>
    <x v="4"/>
    <x v="0"/>
    <n v="0"/>
    <n v="0"/>
    <s v="sept."/>
    <n v="2017"/>
    <s v="non"/>
    <x v="135"/>
    <x v="3"/>
    <x v="0"/>
    <n v="0"/>
    <s v=""/>
    <e v="#N/A"/>
    <x v="6"/>
  </r>
  <r>
    <x v="1"/>
    <x v="6"/>
    <s v="TAP"/>
    <s v="LEMAITRE"/>
    <s v="Raphaël"/>
    <d v="2008-07-28T00:00:00"/>
    <x v="6"/>
    <x v="0"/>
    <n v="0"/>
    <n v="0"/>
    <s v="sept."/>
    <n v="2017"/>
    <s v="non"/>
    <x v="208"/>
    <x v="5"/>
    <x v="0"/>
    <n v="0"/>
    <s v=""/>
    <e v="#N/A"/>
    <x v="6"/>
  </r>
  <r>
    <x v="1"/>
    <x v="6"/>
    <s v="TAP"/>
    <s v="LEONARDUZZI"/>
    <s v="Lina"/>
    <d v="2008-11-08T00:00:00"/>
    <x v="6"/>
    <x v="0"/>
    <n v="0"/>
    <n v="0"/>
    <s v="sept."/>
    <n v="2017"/>
    <s v="non"/>
    <x v="136"/>
    <x v="5"/>
    <x v="0"/>
    <n v="0"/>
    <s v=""/>
    <e v="#N/A"/>
    <x v="6"/>
  </r>
  <r>
    <x v="1"/>
    <x v="6"/>
    <s v="TAP"/>
    <s v="LIAUDET"/>
    <s v="Chloé"/>
    <d v="2012-06-16T00:00:00"/>
    <x v="0"/>
    <x v="0"/>
    <n v="0"/>
    <n v="0"/>
    <s v="sept."/>
    <n v="2017"/>
    <s v="oui"/>
    <x v="137"/>
    <x v="0"/>
    <x v="0"/>
    <n v="0"/>
    <s v=""/>
    <e v="#N/A"/>
    <x v="6"/>
  </r>
  <r>
    <x v="1"/>
    <x v="6"/>
    <s v="TAP"/>
    <s v="LIAUDET"/>
    <s v="Elisa"/>
    <d v="2008-03-27T00:00:00"/>
    <x v="6"/>
    <x v="0"/>
    <n v="0"/>
    <n v="0"/>
    <s v="sept."/>
    <n v="2017"/>
    <s v="non"/>
    <x v="138"/>
    <x v="5"/>
    <x v="0"/>
    <n v="0"/>
    <s v=""/>
    <e v="#N/A"/>
    <x v="6"/>
  </r>
  <r>
    <x v="1"/>
    <x v="6"/>
    <s v="TAP"/>
    <s v="MALAURIE"/>
    <s v="Antonin"/>
    <d v="2012-01-10T00:00:00"/>
    <x v="9"/>
    <x v="0"/>
    <n v="0"/>
    <n v="0"/>
    <s v="sept."/>
    <n v="2017"/>
    <s v="oui"/>
    <x v="139"/>
    <x v="6"/>
    <x v="0"/>
    <n v="0"/>
    <s v=""/>
    <e v="#N/A"/>
    <x v="6"/>
  </r>
  <r>
    <x v="1"/>
    <x v="6"/>
    <s v="TAP"/>
    <s v="MALPERTUIS"/>
    <s v="Maëva"/>
    <d v="2007-11-28T00:00:00"/>
    <x v="2"/>
    <x v="0"/>
    <n v="0"/>
    <n v="0"/>
    <s v="sept."/>
    <n v="2017"/>
    <s v="non"/>
    <x v="209"/>
    <x v="2"/>
    <x v="0"/>
    <n v="0"/>
    <s v=""/>
    <e v="#N/A"/>
    <x v="6"/>
  </r>
  <r>
    <x v="1"/>
    <x v="6"/>
    <s v="TAP"/>
    <s v="MATHIEU"/>
    <s v="Annabelle"/>
    <d v="2008-06-10T00:00:00"/>
    <x v="4"/>
    <x v="0"/>
    <n v="0"/>
    <n v="0"/>
    <s v="sept."/>
    <n v="2017"/>
    <s v="non"/>
    <x v="226"/>
    <x v="5"/>
    <x v="0"/>
    <n v="0"/>
    <s v=""/>
    <e v="#N/A"/>
    <x v="6"/>
  </r>
  <r>
    <x v="1"/>
    <x v="6"/>
    <s v="TAP"/>
    <s v="MATHIEU"/>
    <s v="Félicien"/>
    <d v="2012-09-21T00:00:00"/>
    <x v="3"/>
    <x v="0"/>
    <n v="0"/>
    <n v="0"/>
    <s v="sept."/>
    <n v="2017"/>
    <s v="oui"/>
    <x v="227"/>
    <x v="0"/>
    <x v="0"/>
    <n v="0"/>
    <s v=""/>
    <e v="#N/A"/>
    <x v="6"/>
  </r>
  <r>
    <x v="1"/>
    <x v="6"/>
    <s v="TAP"/>
    <s v="MONTES"/>
    <s v="Mattéo"/>
    <d v="2011-10-20T00:00:00"/>
    <x v="8"/>
    <x v="0"/>
    <n v="0"/>
    <n v="0"/>
    <s v="sept."/>
    <n v="2017"/>
    <s v="oui"/>
    <x v="40"/>
    <x v="6"/>
    <x v="0"/>
    <n v="0"/>
    <s v=""/>
    <e v="#N/A"/>
    <x v="6"/>
  </r>
  <r>
    <x v="1"/>
    <x v="6"/>
    <s v="TAP"/>
    <s v="MORIN"/>
    <s v="Anais"/>
    <d v="2010-02-15T00:00:00"/>
    <x v="1"/>
    <x v="0"/>
    <n v="0"/>
    <n v="0"/>
    <s v="sept."/>
    <n v="2017"/>
    <s v="non"/>
    <x v="141"/>
    <x v="1"/>
    <x v="0"/>
    <n v="0"/>
    <s v=""/>
    <e v="#N/A"/>
    <x v="6"/>
  </r>
  <r>
    <x v="1"/>
    <x v="6"/>
    <s v="TAP"/>
    <s v="MUFF"/>
    <s v="Elise"/>
    <d v="2012-01-20T00:00:00"/>
    <x v="0"/>
    <x v="0"/>
    <n v="0"/>
    <n v="0"/>
    <s v="sept."/>
    <n v="2017"/>
    <s v="oui"/>
    <x v="142"/>
    <x v="0"/>
    <x v="0"/>
    <n v="0"/>
    <s v=""/>
    <e v="#N/A"/>
    <x v="6"/>
  </r>
  <r>
    <x v="1"/>
    <x v="6"/>
    <s v="TAP"/>
    <s v="MUNSCH"/>
    <s v="Charlotte"/>
    <d v="2011-04-24T00:00:00"/>
    <x v="8"/>
    <x v="0"/>
    <n v="0"/>
    <n v="0"/>
    <s v="sept."/>
    <n v="2017"/>
    <s v="oui"/>
    <x v="41"/>
    <x v="6"/>
    <x v="0"/>
    <n v="0"/>
    <s v=""/>
    <e v="#N/A"/>
    <x v="6"/>
  </r>
  <r>
    <x v="1"/>
    <x v="6"/>
    <s v="TAP"/>
    <s v="OLIVERA"/>
    <s v="Hugo"/>
    <d v="2012-12-15T00:00:00"/>
    <x v="0"/>
    <x v="0"/>
    <n v="0"/>
    <n v="0"/>
    <s v="sept."/>
    <n v="2017"/>
    <s v="oui"/>
    <x v="143"/>
    <x v="0"/>
    <x v="0"/>
    <n v="0"/>
    <s v=""/>
    <e v="#N/A"/>
    <x v="6"/>
  </r>
  <r>
    <x v="1"/>
    <x v="6"/>
    <s v="TAP"/>
    <s v="PASTRELLO"/>
    <s v="Enzo"/>
    <d v="2011-07-27T00:00:00"/>
    <x v="9"/>
    <x v="0"/>
    <n v="0"/>
    <n v="0"/>
    <s v="sept."/>
    <n v="2017"/>
    <s v="oui"/>
    <x v="144"/>
    <x v="6"/>
    <x v="0"/>
    <n v="0"/>
    <s v=""/>
    <e v="#N/A"/>
    <x v="6"/>
  </r>
  <r>
    <x v="1"/>
    <x v="6"/>
    <s v="TAP"/>
    <s v="PASTRELLO"/>
    <s v="Téo"/>
    <d v="2007-01-21T00:00:00"/>
    <x v="2"/>
    <x v="0"/>
    <n v="0"/>
    <n v="0"/>
    <s v="sept."/>
    <n v="2017"/>
    <s v="non"/>
    <x v="145"/>
    <x v="2"/>
    <x v="0"/>
    <n v="0"/>
    <s v=""/>
    <e v="#N/A"/>
    <x v="6"/>
  </r>
  <r>
    <x v="1"/>
    <x v="6"/>
    <s v="TAP"/>
    <s v="PAYEN"/>
    <s v="Romain"/>
    <d v="2013-02-25T00:00:00"/>
    <x v="5"/>
    <x v="0"/>
    <n v="0"/>
    <n v="0"/>
    <s v="sept."/>
    <n v="2017"/>
    <s v="oui"/>
    <x v="146"/>
    <x v="4"/>
    <x v="0"/>
    <n v="0"/>
    <s v=""/>
    <e v="#N/A"/>
    <x v="6"/>
  </r>
  <r>
    <x v="1"/>
    <x v="6"/>
    <s v="TAP"/>
    <s v="PERCONTI"/>
    <s v="Lou"/>
    <d v="2007-05-10T00:00:00"/>
    <x v="2"/>
    <x v="0"/>
    <n v="0"/>
    <n v="0"/>
    <s v="sept."/>
    <n v="2017"/>
    <s v="non"/>
    <x v="211"/>
    <x v="2"/>
    <x v="0"/>
    <n v="0"/>
    <s v=""/>
    <e v="#N/A"/>
    <x v="6"/>
  </r>
  <r>
    <x v="1"/>
    <x v="6"/>
    <s v="TAP"/>
    <s v="PERCONTI"/>
    <s v="Rosie"/>
    <d v="2011-08-21T00:00:00"/>
    <x v="9"/>
    <x v="0"/>
    <n v="0"/>
    <n v="0"/>
    <s v="sept."/>
    <n v="2017"/>
    <s v="oui"/>
    <x v="212"/>
    <x v="6"/>
    <x v="0"/>
    <n v="0"/>
    <s v=""/>
    <e v="#N/A"/>
    <x v="6"/>
  </r>
  <r>
    <x v="1"/>
    <x v="6"/>
    <s v="TAP"/>
    <s v="PETROCELLI"/>
    <s v="Loann"/>
    <d v="2012-03-14T00:00:00"/>
    <x v="3"/>
    <x v="0"/>
    <n v="0"/>
    <n v="0"/>
    <s v="sept."/>
    <n v="2017"/>
    <s v="oui"/>
    <x v="148"/>
    <x v="0"/>
    <x v="0"/>
    <n v="0"/>
    <s v=""/>
    <e v="#N/A"/>
    <x v="6"/>
  </r>
  <r>
    <x v="1"/>
    <x v="6"/>
    <s v="TAP"/>
    <s v="PORTO"/>
    <s v="Eloïse"/>
    <d v="2013-07-27T00:00:00"/>
    <x v="7"/>
    <x v="0"/>
    <n v="0"/>
    <n v="0"/>
    <s v="sept."/>
    <n v="2017"/>
    <s v="oui"/>
    <x v="149"/>
    <x v="4"/>
    <x v="0"/>
    <n v="0"/>
    <s v=""/>
    <e v="#N/A"/>
    <x v="6"/>
  </r>
  <r>
    <x v="1"/>
    <x v="6"/>
    <s v="TAP"/>
    <s v="PORTO"/>
    <s v="Maëlys"/>
    <d v="2010-02-28T00:00:00"/>
    <x v="8"/>
    <x v="0"/>
    <n v="0"/>
    <n v="0"/>
    <s v="sept."/>
    <n v="2017"/>
    <s v="non"/>
    <x v="150"/>
    <x v="1"/>
    <x v="0"/>
    <n v="0"/>
    <s v=""/>
    <e v="#N/A"/>
    <x v="6"/>
  </r>
  <r>
    <x v="1"/>
    <x v="6"/>
    <s v="TAP"/>
    <s v="POULET"/>
    <s v="Jean"/>
    <d v="2010-06-05T00:00:00"/>
    <x v="1"/>
    <x v="0"/>
    <n v="0"/>
    <n v="0"/>
    <s v="sept."/>
    <n v="2017"/>
    <s v="non"/>
    <x v="213"/>
    <x v="1"/>
    <x v="0"/>
    <n v="0"/>
    <s v=""/>
    <e v="#N/A"/>
    <x v="6"/>
  </r>
  <r>
    <x v="1"/>
    <x v="6"/>
    <s v="TAP"/>
    <s v="POULET"/>
    <s v="Maël"/>
    <d v="2011-10-12T00:00:00"/>
    <x v="9"/>
    <x v="0"/>
    <n v="0"/>
    <n v="0"/>
    <s v="sept."/>
    <n v="2017"/>
    <s v="oui"/>
    <x v="214"/>
    <x v="6"/>
    <x v="0"/>
    <n v="0"/>
    <s v=""/>
    <e v="#N/A"/>
    <x v="6"/>
  </r>
  <r>
    <x v="1"/>
    <x v="6"/>
    <s v="TAP"/>
    <s v="QUIQUEREZ"/>
    <s v="Lise"/>
    <d v="2011-03-10T00:00:00"/>
    <x v="8"/>
    <x v="0"/>
    <n v="0"/>
    <n v="0"/>
    <s v="sept."/>
    <n v="2017"/>
    <s v="oui"/>
    <x v="151"/>
    <x v="6"/>
    <x v="0"/>
    <n v="0"/>
    <s v=""/>
    <e v="#N/A"/>
    <x v="6"/>
  </r>
  <r>
    <x v="1"/>
    <x v="6"/>
    <s v="TAP"/>
    <s v="RENARD"/>
    <s v="Agathe"/>
    <d v="2009-10-09T00:00:00"/>
    <x v="4"/>
    <x v="0"/>
    <n v="0"/>
    <n v="0"/>
    <s v="sept."/>
    <n v="2017"/>
    <s v="non"/>
    <x v="152"/>
    <x v="3"/>
    <x v="0"/>
    <n v="0"/>
    <s v=""/>
    <e v="#N/A"/>
    <x v="6"/>
  </r>
  <r>
    <x v="1"/>
    <x v="6"/>
    <s v="TAP"/>
    <s v="RIVAL"/>
    <s v="Hugo"/>
    <d v="2012-04-07T00:00:00"/>
    <x v="3"/>
    <x v="0"/>
    <n v="0"/>
    <n v="0"/>
    <s v="sept."/>
    <n v="2017"/>
    <s v="oui"/>
    <x v="215"/>
    <x v="0"/>
    <x v="0"/>
    <n v="0"/>
    <s v=""/>
    <e v="#N/A"/>
    <x v="6"/>
  </r>
  <r>
    <x v="1"/>
    <x v="6"/>
    <s v="TAP"/>
    <s v="SADANI"/>
    <s v="Ayoub"/>
    <d v="2011-08-13T00:00:00"/>
    <x v="8"/>
    <x v="0"/>
    <n v="0"/>
    <n v="0"/>
    <s v="sept."/>
    <n v="2017"/>
    <s v="oui"/>
    <x v="153"/>
    <x v="6"/>
    <x v="2"/>
    <n v="0"/>
    <s v=""/>
    <e v="#N/A"/>
    <x v="6"/>
  </r>
  <r>
    <x v="1"/>
    <x v="6"/>
    <s v="TAP"/>
    <s v="SADANI"/>
    <s v="Haïssa"/>
    <d v="2007-08-02T00:00:00"/>
    <x v="2"/>
    <x v="0"/>
    <n v="0"/>
    <n v="0"/>
    <s v="sept."/>
    <n v="2017"/>
    <s v="non"/>
    <x v="154"/>
    <x v="2"/>
    <x v="2"/>
    <n v="0"/>
    <s v=""/>
    <e v="#N/A"/>
    <x v="6"/>
  </r>
  <r>
    <x v="1"/>
    <x v="6"/>
    <s v="TAP"/>
    <s v="SMAJLI"/>
    <s v="Mélia"/>
    <d v="2012-05-24T00:00:00"/>
    <x v="0"/>
    <x v="0"/>
    <n v="0"/>
    <n v="0"/>
    <s v="sept."/>
    <n v="2017"/>
    <s v="oui"/>
    <x v="156"/>
    <x v="0"/>
    <x v="0"/>
    <n v="0"/>
    <s v=""/>
    <e v="#N/A"/>
    <x v="6"/>
  </r>
  <r>
    <x v="1"/>
    <x v="6"/>
    <s v="TAP"/>
    <s v="SONNIER"/>
    <s v="Lizéa"/>
    <d v="2010-10-07T00:00:00"/>
    <x v="8"/>
    <x v="0"/>
    <n v="0"/>
    <n v="0"/>
    <s v="sept."/>
    <n v="2017"/>
    <s v="non"/>
    <x v="157"/>
    <x v="1"/>
    <x v="0"/>
    <n v="0"/>
    <s v=""/>
    <e v="#N/A"/>
    <x v="6"/>
  </r>
  <r>
    <x v="1"/>
    <x v="6"/>
    <s v="TAP"/>
    <s v="SONNIER"/>
    <s v="Loris"/>
    <d v="2007-10-02T00:00:00"/>
    <x v="2"/>
    <x v="0"/>
    <n v="0"/>
    <n v="0"/>
    <s v="sept."/>
    <n v="2017"/>
    <s v="non"/>
    <x v="158"/>
    <x v="2"/>
    <x v="0"/>
    <n v="0"/>
    <s v=""/>
    <e v="#N/A"/>
    <x v="6"/>
  </r>
  <r>
    <x v="1"/>
    <x v="6"/>
    <s v="TAP"/>
    <s v="TEDETTI"/>
    <s v="Victor"/>
    <d v="2010-05-12T00:00:00"/>
    <x v="8"/>
    <x v="0"/>
    <n v="0"/>
    <n v="0"/>
    <s v="sept."/>
    <n v="2017"/>
    <s v="non"/>
    <x v="159"/>
    <x v="1"/>
    <x v="0"/>
    <n v="0"/>
    <s v=""/>
    <e v="#N/A"/>
    <x v="6"/>
  </r>
  <r>
    <x v="1"/>
    <x v="6"/>
    <s v="TAP"/>
    <s v="TINANT"/>
    <s v="Lola"/>
    <d v="2012-04-30T00:00:00"/>
    <x v="3"/>
    <x v="0"/>
    <n v="0"/>
    <n v="0"/>
    <s v="sept."/>
    <n v="2017"/>
    <s v="oui"/>
    <x v="160"/>
    <x v="0"/>
    <x v="0"/>
    <n v="0"/>
    <s v=""/>
    <e v="#N/A"/>
    <x v="6"/>
  </r>
  <r>
    <x v="1"/>
    <x v="6"/>
    <s v="TAP"/>
    <s v="TINANT"/>
    <s v="Mathys"/>
    <d v="2008-06-13T00:00:00"/>
    <x v="6"/>
    <x v="0"/>
    <n v="0"/>
    <n v="0"/>
    <s v="sept."/>
    <n v="2017"/>
    <s v="non"/>
    <x v="161"/>
    <x v="5"/>
    <x v="0"/>
    <n v="0"/>
    <s v=""/>
    <e v="#N/A"/>
    <x v="6"/>
  </r>
  <r>
    <x v="1"/>
    <x v="6"/>
    <s v="TAP"/>
    <s v="TISSERAND"/>
    <s v="Sacha"/>
    <d v="2010-06-15T00:00:00"/>
    <x v="1"/>
    <x v="0"/>
    <n v="0"/>
    <n v="0"/>
    <s v="sept."/>
    <n v="2017"/>
    <s v="non"/>
    <x v="162"/>
    <x v="1"/>
    <x v="0"/>
    <n v="0"/>
    <s v=""/>
    <e v="#N/A"/>
    <x v="6"/>
  </r>
  <r>
    <x v="1"/>
    <x v="6"/>
    <s v="TAP"/>
    <s v="TRICOLI"/>
    <s v="Clément"/>
    <d v="2010-07-26T00:00:00"/>
    <x v="1"/>
    <x v="0"/>
    <n v="0"/>
    <n v="0"/>
    <s v="sept."/>
    <n v="2017"/>
    <s v="non"/>
    <x v="164"/>
    <x v="1"/>
    <x v="0"/>
    <n v="0"/>
    <s v=""/>
    <e v="#N/A"/>
    <x v="6"/>
  </r>
  <r>
    <x v="1"/>
    <x v="6"/>
    <s v="TAP"/>
    <s v="VULLIET"/>
    <s v="Tiphaine"/>
    <d v="2013-11-25T00:00:00"/>
    <x v="5"/>
    <x v="0"/>
    <n v="0"/>
    <n v="0"/>
    <s v="sept."/>
    <n v="2017"/>
    <s v="oui"/>
    <x v="168"/>
    <x v="4"/>
    <x v="0"/>
    <n v="0"/>
    <s v=""/>
    <e v="#N/A"/>
    <x v="6"/>
  </r>
  <r>
    <x v="1"/>
    <x v="6"/>
    <s v="TAP"/>
    <s v="DUVAL"/>
    <s v="Enora"/>
    <d v="2014-09-16T00:00:00"/>
    <x v="7"/>
    <x v="0"/>
    <n v="0"/>
    <n v="0"/>
    <s v="sept."/>
    <n v="2017"/>
    <s v="oui"/>
    <x v="59"/>
    <x v="7"/>
    <x v="0"/>
    <n v="0"/>
    <s v=""/>
    <e v="#N/A"/>
    <x v="6"/>
  </r>
  <r>
    <x v="1"/>
    <x v="6"/>
    <s v="TAP"/>
    <s v="LEHMANN"/>
    <s v="Liv"/>
    <d v="2013-08-03T00:00:00"/>
    <x v="5"/>
    <x v="0"/>
    <n v="0"/>
    <n v="0"/>
    <s v="sept."/>
    <n v="2017"/>
    <s v="oui"/>
    <x v="65"/>
    <x v="4"/>
    <x v="0"/>
    <n v="0"/>
    <s v=""/>
    <e v="#N/A"/>
    <x v="6"/>
  </r>
  <r>
    <x v="1"/>
    <x v="6"/>
    <s v="TAP"/>
    <s v="LEHMANN"/>
    <s v="Abel"/>
    <d v="2010-04-02T00:00:00"/>
    <x v="1"/>
    <x v="0"/>
    <n v="0"/>
    <n v="0"/>
    <s v="sept."/>
    <n v="2017"/>
    <s v="non"/>
    <x v="66"/>
    <x v="1"/>
    <x v="0"/>
    <n v="0"/>
    <s v=""/>
    <e v="#N/A"/>
    <x v="6"/>
  </r>
  <r>
    <x v="1"/>
    <x v="6"/>
    <s v="TAP"/>
    <s v="CORREDOR IZQUIERDO"/>
    <s v="Adriana"/>
    <d v="2014-08-18T00:00:00"/>
    <x v="7"/>
    <x v="0"/>
    <n v="0"/>
    <n v="0"/>
    <s v="sept."/>
    <n v="2017"/>
    <s v="oui"/>
    <x v="67"/>
    <x v="7"/>
    <x v="0"/>
    <n v="0"/>
    <s v=""/>
    <e v="#N/A"/>
    <x v="6"/>
  </r>
  <r>
    <x v="1"/>
    <x v="6"/>
    <s v="TAP"/>
    <s v="BAGLIN LEON"/>
    <s v="Léo"/>
    <d v="2014-02-01T00:00:00"/>
    <x v="3"/>
    <x v="0"/>
    <n v="0"/>
    <n v="0"/>
    <s v="sept."/>
    <n v="2017"/>
    <s v="oui"/>
    <x v="170"/>
    <x v="7"/>
    <x v="0"/>
    <n v="0"/>
    <s v=""/>
    <e v="#N/A"/>
    <x v="6"/>
  </r>
  <r>
    <x v="1"/>
    <x v="6"/>
    <s v="TAP"/>
    <s v="BAKAJIKA"/>
    <s v="Rayan Elikya"/>
    <d v="2017-12-15T00:00:00"/>
    <x v="5"/>
    <x v="0"/>
    <n v="0"/>
    <n v="0"/>
    <s v="sept."/>
    <n v="2017"/>
    <s v="oui"/>
    <x v="171"/>
    <x v="7"/>
    <x v="1"/>
    <n v="0"/>
    <s v=""/>
    <e v="#N/A"/>
    <x v="6"/>
  </r>
  <r>
    <x v="1"/>
    <x v="6"/>
    <s v="TAP"/>
    <s v="GREAU"/>
    <s v="Gauthier"/>
    <d v="2013-08-01T00:00:00"/>
    <x v="5"/>
    <x v="0"/>
    <n v="0"/>
    <n v="0"/>
    <s v="sept."/>
    <n v="2017"/>
    <s v="oui"/>
    <x v="172"/>
    <x v="4"/>
    <x v="0"/>
    <n v="0"/>
    <s v=""/>
    <e v="#N/A"/>
    <x v="6"/>
  </r>
  <r>
    <x v="1"/>
    <x v="6"/>
    <s v="TAP"/>
    <s v="LAZARETH"/>
    <s v="Hugo"/>
    <d v="2010-11-08T00:00:00"/>
    <x v="1"/>
    <x v="0"/>
    <n v="0"/>
    <n v="0"/>
    <s v="sept."/>
    <n v="2017"/>
    <s v="non"/>
    <x v="173"/>
    <x v="1"/>
    <x v="0"/>
    <n v="0"/>
    <s v=""/>
    <e v="#N/A"/>
    <x v="6"/>
  </r>
  <r>
    <x v="1"/>
    <x v="6"/>
    <s v="TAP"/>
    <s v="LAZARETH"/>
    <s v="Jules"/>
    <d v="2013-09-07T00:00:00"/>
    <x v="7"/>
    <x v="0"/>
    <n v="0"/>
    <n v="0"/>
    <s v="sept."/>
    <n v="2017"/>
    <s v="oui"/>
    <x v="174"/>
    <x v="4"/>
    <x v="0"/>
    <n v="0"/>
    <s v=""/>
    <e v="#N/A"/>
    <x v="6"/>
  </r>
  <r>
    <x v="1"/>
    <x v="6"/>
    <s v="TAP"/>
    <s v="MALLET"/>
    <s v="Ethan"/>
    <d v="2008-09-22T00:00:00"/>
    <x v="6"/>
    <x v="0"/>
    <n v="0"/>
    <n v="0"/>
    <s v="sept."/>
    <n v="2017"/>
    <s v="non"/>
    <x v="175"/>
    <x v="5"/>
    <x v="0"/>
    <n v="0"/>
    <s v=""/>
    <e v="#N/A"/>
    <x v="6"/>
  </r>
  <r>
    <x v="1"/>
    <x v="6"/>
    <s v="TAP"/>
    <s v="MALLET"/>
    <s v="Chloé"/>
    <d v="2012-01-10T00:00:00"/>
    <x v="3"/>
    <x v="0"/>
    <n v="0"/>
    <n v="0"/>
    <s v="sept."/>
    <n v="2017"/>
    <s v="oui"/>
    <x v="176"/>
    <x v="0"/>
    <x v="0"/>
    <n v="0"/>
    <s v=""/>
    <e v="#N/A"/>
    <x v="6"/>
  </r>
  <r>
    <x v="1"/>
    <x v="6"/>
    <s v="TAP"/>
    <s v="MALLET"/>
    <s v="Léa"/>
    <d v="2010-03-28T00:00:00"/>
    <x v="1"/>
    <x v="0"/>
    <n v="0"/>
    <n v="0"/>
    <s v="sept."/>
    <n v="2017"/>
    <s v="non"/>
    <x v="177"/>
    <x v="1"/>
    <x v="0"/>
    <n v="0"/>
    <s v=""/>
    <e v="#N/A"/>
    <x v="6"/>
  </r>
  <r>
    <x v="1"/>
    <x v="6"/>
    <s v="TAP"/>
    <s v="PERROTEAU"/>
    <s v="Séléna"/>
    <d v="2012-02-12T00:00:00"/>
    <x v="3"/>
    <x v="0"/>
    <n v="0"/>
    <n v="0"/>
    <s v="sept."/>
    <n v="2017"/>
    <s v="oui"/>
    <x v="178"/>
    <x v="0"/>
    <x v="0"/>
    <n v="0"/>
    <s v=""/>
    <e v="#N/A"/>
    <x v="6"/>
  </r>
  <r>
    <x v="1"/>
    <x v="6"/>
    <s v="TAP"/>
    <s v="PERROTEAU"/>
    <s v="Maëlia"/>
    <d v="2009-08-13T00:00:00"/>
    <x v="4"/>
    <x v="0"/>
    <n v="0"/>
    <n v="0"/>
    <s v="sept."/>
    <n v="2017"/>
    <s v="non"/>
    <x v="179"/>
    <x v="3"/>
    <x v="0"/>
    <n v="0"/>
    <s v=""/>
    <e v="#N/A"/>
    <x v="6"/>
  </r>
  <r>
    <x v="1"/>
    <x v="6"/>
    <s v="TAP"/>
    <s v="MACALOU"/>
    <s v="Ndeye Ngone"/>
    <d v="2014-11-18T00:00:00"/>
    <x v="7"/>
    <x v="0"/>
    <n v="0"/>
    <n v="0"/>
    <s v="sept."/>
    <n v="2017"/>
    <s v="oui"/>
    <x v="180"/>
    <x v="7"/>
    <x v="1"/>
    <n v="0"/>
    <s v=""/>
    <e v="#N/A"/>
    <x v="6"/>
  </r>
  <r>
    <x v="1"/>
    <x v="6"/>
    <s v="TAP"/>
    <s v="BOCHATON"/>
    <s v="Jean"/>
    <d v="2014-08-15T00:00:00"/>
    <x v="0"/>
    <x v="0"/>
    <n v="0"/>
    <n v="0"/>
    <s v="sept."/>
    <n v="2017"/>
    <s v="oui"/>
    <x v="181"/>
    <x v="7"/>
    <x v="0"/>
    <n v="0"/>
    <s v=""/>
    <e v="#N/A"/>
    <x v="6"/>
  </r>
  <r>
    <x v="1"/>
    <x v="6"/>
    <s v="TAP"/>
    <s v="BLANC"/>
    <s v="Dimitry"/>
    <d v="2014-01-03T00:00:00"/>
    <x v="3"/>
    <x v="0"/>
    <n v="0"/>
    <n v="0"/>
    <s v="sept."/>
    <n v="2017"/>
    <s v="oui"/>
    <x v="182"/>
    <x v="7"/>
    <x v="0"/>
    <n v="0"/>
    <s v=""/>
    <e v="#N/A"/>
    <x v="6"/>
  </r>
  <r>
    <x v="1"/>
    <x v="6"/>
    <s v="TAP"/>
    <s v="MUFF"/>
    <s v="Mathilde"/>
    <d v="2014-01-18T00:00:00"/>
    <x v="5"/>
    <x v="0"/>
    <n v="0"/>
    <n v="0"/>
    <s v="sept."/>
    <n v="2017"/>
    <s v="oui"/>
    <x v="183"/>
    <x v="7"/>
    <x v="0"/>
    <n v="0"/>
    <s v=""/>
    <e v="#N/A"/>
    <x v="6"/>
  </r>
  <r>
    <x v="1"/>
    <x v="6"/>
    <s v="TAP"/>
    <s v="DESPRES"/>
    <s v="Nina"/>
    <d v="2011-04-21T00:00:00"/>
    <x v="9"/>
    <x v="0"/>
    <n v="0"/>
    <n v="0"/>
    <s v="sept."/>
    <n v="2017"/>
    <s v="oui"/>
    <x v="185"/>
    <x v="6"/>
    <x v="0"/>
    <n v="0"/>
    <s v=""/>
    <e v="#N/A"/>
    <x v="6"/>
  </r>
  <r>
    <x v="1"/>
    <x v="6"/>
    <s v="TAP"/>
    <s v="DESPRES"/>
    <s v="Oscar"/>
    <d v="2013-08-16T00:00:00"/>
    <x v="7"/>
    <x v="0"/>
    <n v="0"/>
    <n v="0"/>
    <s v="sept."/>
    <n v="2017"/>
    <s v="oui"/>
    <x v="186"/>
    <x v="4"/>
    <x v="0"/>
    <n v="0"/>
    <s v=""/>
    <e v="#N/A"/>
    <x v="6"/>
  </r>
  <r>
    <x v="1"/>
    <x v="6"/>
    <s v="TAP"/>
    <s v="DOZOUL"/>
    <s v="Nora"/>
    <d v="2014-09-19T00:00:00"/>
    <x v="5"/>
    <x v="0"/>
    <n v="0"/>
    <n v="0"/>
    <s v="sept."/>
    <n v="2017"/>
    <s v="oui"/>
    <x v="245"/>
    <x v="7"/>
    <x v="0"/>
    <n v="0"/>
    <s v=""/>
    <e v="#N/A"/>
    <x v="6"/>
  </r>
  <r>
    <x v="1"/>
    <x v="6"/>
    <s v="TAP"/>
    <s v="DUDOIT"/>
    <s v="Antoine"/>
    <d v="2007-01-28T00:00:00"/>
    <x v="2"/>
    <x v="0"/>
    <n v="0"/>
    <n v="0"/>
    <s v="sept."/>
    <n v="2017"/>
    <s v="non"/>
    <x v="187"/>
    <x v="2"/>
    <x v="0"/>
    <n v="0"/>
    <s v=""/>
    <e v="#N/A"/>
    <x v="6"/>
  </r>
  <r>
    <x v="1"/>
    <x v="6"/>
    <s v="TAP"/>
    <s v="EL MRADMI"/>
    <s v="Noham"/>
    <d v="2014-06-25T00:00:00"/>
    <x v="3"/>
    <x v="0"/>
    <n v="0"/>
    <n v="0"/>
    <s v="sept."/>
    <n v="2017"/>
    <s v="oui"/>
    <x v="68"/>
    <x v="7"/>
    <x v="1"/>
    <n v="0"/>
    <s v=""/>
    <e v="#N/A"/>
    <x v="6"/>
  </r>
  <r>
    <x v="1"/>
    <x v="6"/>
    <s v="TAP"/>
    <s v="DE CORDIER"/>
    <s v="Léa"/>
    <d v="2013-05-28T00:00:00"/>
    <x v="7"/>
    <x v="0"/>
    <n v="0"/>
    <n v="0"/>
    <s v="sept."/>
    <n v="2017"/>
    <s v="oui"/>
    <x v="69"/>
    <x v="4"/>
    <x v="0"/>
    <n v="0"/>
    <s v=""/>
    <e v="#N/A"/>
    <x v="6"/>
  </r>
  <r>
    <x v="1"/>
    <x v="6"/>
    <s v="TAP"/>
    <s v="DE CORDIER"/>
    <s v="Kylian"/>
    <d v="2009-08-14T00:00:00"/>
    <x v="4"/>
    <x v="0"/>
    <n v="0"/>
    <n v="0"/>
    <s v="sept."/>
    <n v="2017"/>
    <s v="non"/>
    <x v="70"/>
    <x v="3"/>
    <x v="0"/>
    <n v="0"/>
    <s v=""/>
    <e v="#N/A"/>
    <x v="6"/>
  </r>
  <r>
    <x v="1"/>
    <x v="6"/>
    <s v="TAP"/>
    <s v="PAYEN"/>
    <s v="Clément"/>
    <d v="2014-09-26T00:00:00"/>
    <x v="3"/>
    <x v="0"/>
    <n v="0"/>
    <n v="0"/>
    <s v="sept."/>
    <n v="2017"/>
    <s v="oui"/>
    <x v="188"/>
    <x v="7"/>
    <x v="0"/>
    <n v="0"/>
    <s v=""/>
    <e v="#N/A"/>
    <x v="6"/>
  </r>
  <r>
    <x v="1"/>
    <x v="6"/>
    <s v="TAP"/>
    <s v="VUILLET"/>
    <s v="Louise"/>
    <d v="2017-10-08T00:00:00"/>
    <x v="3"/>
    <x v="0"/>
    <n v="0"/>
    <n v="0"/>
    <s v="sept."/>
    <n v="2017"/>
    <s v="oui"/>
    <x v="189"/>
    <x v="7"/>
    <x v="0"/>
    <n v="0"/>
    <s v=""/>
    <e v="#N/A"/>
    <x v="6"/>
  </r>
  <r>
    <x v="1"/>
    <x v="6"/>
    <s v="TAP"/>
    <s v="GUILLOTEAU"/>
    <s v="Mila"/>
    <d v="2010-10-21T00:00:00"/>
    <x v="1"/>
    <x v="0"/>
    <n v="0"/>
    <n v="0"/>
    <s v="sept."/>
    <n v="2017"/>
    <s v="non"/>
    <x v="218"/>
    <x v="1"/>
    <x v="0"/>
    <n v="0"/>
    <s v=""/>
    <e v="#N/A"/>
    <x v="6"/>
  </r>
  <r>
    <x v="1"/>
    <x v="6"/>
    <s v="TAP"/>
    <s v="GUILLOTEAU"/>
    <s v="Justine"/>
    <d v="2009-07-16T00:00:00"/>
    <x v="4"/>
    <x v="0"/>
    <n v="0"/>
    <n v="0"/>
    <s v="sept."/>
    <n v="2017"/>
    <s v="non"/>
    <x v="219"/>
    <x v="3"/>
    <x v="0"/>
    <n v="0"/>
    <s v=""/>
    <e v="#N/A"/>
    <x v="6"/>
  </r>
  <r>
    <x v="1"/>
    <x v="6"/>
    <s v="TAP"/>
    <s v="LE REVEREND"/>
    <s v="Raphaël"/>
    <d v="2014-09-05T00:00:00"/>
    <x v="5"/>
    <x v="0"/>
    <n v="0"/>
    <n v="0"/>
    <s v="sept."/>
    <n v="2017"/>
    <s v="oui"/>
    <x v="190"/>
    <x v="7"/>
    <x v="0"/>
    <n v="0"/>
    <s v=""/>
    <e v="#N/A"/>
    <x v="6"/>
  </r>
  <r>
    <x v="1"/>
    <x v="6"/>
    <s v="TAP"/>
    <s v="MIRANDA KIEFFER"/>
    <s v="Enzo"/>
    <d v="2014-07-04T00:00:00"/>
    <x v="0"/>
    <x v="0"/>
    <n v="0"/>
    <n v="0"/>
    <s v="sept."/>
    <n v="2017"/>
    <s v="oui"/>
    <x v="191"/>
    <x v="7"/>
    <x v="0"/>
    <n v="0"/>
    <s v=""/>
    <e v="#N/A"/>
    <x v="6"/>
  </r>
  <r>
    <x v="1"/>
    <x v="6"/>
    <s v="TAP"/>
    <s v="TEDETTI"/>
    <s v="Charly"/>
    <d v="2014-09-20T00:00:00"/>
    <x v="0"/>
    <x v="0"/>
    <n v="0"/>
    <n v="0"/>
    <s v="sept."/>
    <n v="2017"/>
    <s v="oui"/>
    <x v="192"/>
    <x v="7"/>
    <x v="0"/>
    <n v="0"/>
    <s v=""/>
    <e v="#N/A"/>
    <x v="6"/>
  </r>
  <r>
    <x v="1"/>
    <x v="6"/>
    <s v="TAP"/>
    <s v="MARCOS"/>
    <s v="Lola"/>
    <d v="2013-12-06T00:00:00"/>
    <x v="7"/>
    <x v="0"/>
    <n v="0"/>
    <n v="0"/>
    <s v="sept."/>
    <n v="2017"/>
    <s v="oui"/>
    <x v="194"/>
    <x v="4"/>
    <x v="0"/>
    <n v="0"/>
    <s v=""/>
    <e v="#N/A"/>
    <x v="6"/>
  </r>
  <r>
    <x v="1"/>
    <x v="6"/>
    <s v="TAP"/>
    <s v="MELIANI"/>
    <s v="Rayan Ayoub"/>
    <d v="2008-03-21T00:00:00"/>
    <x v="6"/>
    <x v="0"/>
    <n v="0"/>
    <n v="0"/>
    <s v="sept."/>
    <n v="2017"/>
    <s v="non"/>
    <x v="195"/>
    <x v="5"/>
    <x v="2"/>
    <n v="0"/>
    <s v=""/>
    <e v="#N/A"/>
    <x v="6"/>
  </r>
  <r>
    <x v="4"/>
    <x v="6"/>
    <s v="TAP"/>
    <s v="ABBIATECI"/>
    <s v="Alexandre"/>
    <d v="2012-09-14T00:00:00"/>
    <x v="0"/>
    <x v="0"/>
    <n v="0"/>
    <n v="0"/>
    <s v="sept."/>
    <n v="2017"/>
    <s v="oui"/>
    <x v="0"/>
    <x v="0"/>
    <x v="0"/>
    <n v="0"/>
    <s v=""/>
    <e v="#N/A"/>
    <x v="6"/>
  </r>
  <r>
    <x v="4"/>
    <x v="6"/>
    <s v="TAP"/>
    <s v="ABBIATECI"/>
    <s v="Mathieu"/>
    <d v="2010-02-25T00:00:00"/>
    <x v="1"/>
    <x v="0"/>
    <n v="0"/>
    <n v="0"/>
    <s v="sept."/>
    <n v="2017"/>
    <s v="non"/>
    <x v="1"/>
    <x v="1"/>
    <x v="0"/>
    <n v="0"/>
    <s v=""/>
    <e v="#N/A"/>
    <x v="6"/>
  </r>
  <r>
    <x v="4"/>
    <x v="6"/>
    <s v="TAP"/>
    <s v="ANDRÉ"/>
    <s v="Clara"/>
    <d v="2009-01-10T00:00:00"/>
    <x v="4"/>
    <x v="0"/>
    <n v="0"/>
    <n v="0"/>
    <s v="sept."/>
    <n v="2017"/>
    <s v="non"/>
    <x v="84"/>
    <x v="3"/>
    <x v="0"/>
    <n v="0"/>
    <s v=""/>
    <e v="#N/A"/>
    <x v="6"/>
  </r>
  <r>
    <x v="4"/>
    <x v="6"/>
    <s v="TAP"/>
    <s v="BELLORINI"/>
    <s v="Raphaëlle"/>
    <d v="2010-09-17T00:00:00"/>
    <x v="8"/>
    <x v="0"/>
    <n v="0"/>
    <n v="0"/>
    <s v="sept."/>
    <n v="2017"/>
    <s v="non"/>
    <x v="73"/>
    <x v="1"/>
    <x v="0"/>
    <n v="0"/>
    <s v=""/>
    <e v="#N/A"/>
    <x v="6"/>
  </r>
  <r>
    <x v="4"/>
    <x v="6"/>
    <s v="TAP"/>
    <s v="BELMOND CHOLLET"/>
    <s v="Yûna"/>
    <d v="2011-05-09T00:00:00"/>
    <x v="9"/>
    <x v="0"/>
    <n v="0"/>
    <n v="0"/>
    <s v="sept."/>
    <n v="2017"/>
    <s v="oui"/>
    <x v="87"/>
    <x v="6"/>
    <x v="0"/>
    <n v="0"/>
    <s v=""/>
    <e v="#N/A"/>
    <x v="6"/>
  </r>
  <r>
    <x v="4"/>
    <x v="6"/>
    <s v="TAP"/>
    <s v="BEN ROMDANE"/>
    <s v="Hilal"/>
    <d v="2008-07-17T00:00:00"/>
    <x v="6"/>
    <x v="0"/>
    <n v="0"/>
    <n v="0"/>
    <s v="sept."/>
    <n v="2017"/>
    <s v="non"/>
    <x v="8"/>
    <x v="5"/>
    <x v="2"/>
    <n v="0"/>
    <s v=""/>
    <e v="#N/A"/>
    <x v="6"/>
  </r>
  <r>
    <x v="4"/>
    <x v="6"/>
    <s v="TAP"/>
    <s v="BEN ROMDANE"/>
    <s v="Younès"/>
    <d v="2008-07-17T00:00:00"/>
    <x v="6"/>
    <x v="0"/>
    <n v="0"/>
    <n v="0"/>
    <s v="sept."/>
    <n v="2017"/>
    <s v="non"/>
    <x v="9"/>
    <x v="5"/>
    <x v="2"/>
    <n v="0"/>
    <s v=""/>
    <e v="#N/A"/>
    <x v="6"/>
  </r>
  <r>
    <x v="4"/>
    <x v="6"/>
    <s v="TAP"/>
    <s v="BENOIST FAYE"/>
    <s v="Emma"/>
    <d v="2013-07-03T00:00:00"/>
    <x v="7"/>
    <x v="0"/>
    <n v="0"/>
    <n v="0"/>
    <s v="sept."/>
    <n v="2017"/>
    <s v="oui"/>
    <x v="88"/>
    <x v="4"/>
    <x v="0"/>
    <n v="0"/>
    <s v=""/>
    <e v="#N/A"/>
    <x v="6"/>
  </r>
  <r>
    <x v="4"/>
    <x v="6"/>
    <s v="TAP"/>
    <s v="BLANC"/>
    <s v="Anthony"/>
    <d v="2008-06-04T00:00:00"/>
    <x v="6"/>
    <x v="0"/>
    <n v="0"/>
    <n v="0"/>
    <s v="sept."/>
    <n v="2017"/>
    <s v="non"/>
    <x v="91"/>
    <x v="5"/>
    <x v="0"/>
    <n v="0"/>
    <s v=""/>
    <e v="#N/A"/>
    <x v="6"/>
  </r>
  <r>
    <x v="4"/>
    <x v="6"/>
    <s v="TAP"/>
    <s v="BOCHATON"/>
    <s v="Lina"/>
    <d v="2010-08-28T00:00:00"/>
    <x v="1"/>
    <x v="0"/>
    <n v="0"/>
    <n v="0"/>
    <s v="sept."/>
    <n v="2017"/>
    <s v="non"/>
    <x v="92"/>
    <x v="1"/>
    <x v="0"/>
    <n v="0"/>
    <s v=""/>
    <e v="#N/A"/>
    <x v="6"/>
  </r>
  <r>
    <x v="4"/>
    <x v="6"/>
    <s v="TAP"/>
    <s v="BRAHMI"/>
    <s v="Ilan"/>
    <d v="2013-11-29T00:00:00"/>
    <x v="7"/>
    <x v="0"/>
    <n v="0"/>
    <n v="0"/>
    <s v="sept."/>
    <n v="2017"/>
    <s v="oui"/>
    <x v="93"/>
    <x v="4"/>
    <x v="0"/>
    <n v="0"/>
    <s v=""/>
    <e v="#N/A"/>
    <x v="6"/>
  </r>
  <r>
    <x v="4"/>
    <x v="6"/>
    <s v="TAP"/>
    <s v="BUISSON"/>
    <s v="Sarah"/>
    <d v="2010-07-17T00:00:00"/>
    <x v="1"/>
    <x v="0"/>
    <n v="0"/>
    <n v="0"/>
    <s v="sept."/>
    <n v="2017"/>
    <s v="non"/>
    <x v="79"/>
    <x v="1"/>
    <x v="0"/>
    <n v="0"/>
    <s v=""/>
    <e v="#N/A"/>
    <x v="6"/>
  </r>
  <r>
    <x v="4"/>
    <x v="6"/>
    <s v="TAP"/>
    <s v="BURBAN"/>
    <s v="Alix"/>
    <d v="2008-12-08T00:00:00"/>
    <x v="6"/>
    <x v="0"/>
    <n v="0"/>
    <n v="0"/>
    <s v="sept."/>
    <n v="2017"/>
    <s v="non"/>
    <x v="96"/>
    <x v="5"/>
    <x v="0"/>
    <n v="0"/>
    <s v=""/>
    <e v="#N/A"/>
    <x v="6"/>
  </r>
  <r>
    <x v="4"/>
    <x v="6"/>
    <s v="TAP"/>
    <s v="BURBAN"/>
    <s v="Telma"/>
    <d v="2008-12-08T00:00:00"/>
    <x v="6"/>
    <x v="0"/>
    <n v="0"/>
    <n v="0"/>
    <s v="sept."/>
    <n v="2017"/>
    <s v="non"/>
    <x v="97"/>
    <x v="5"/>
    <x v="0"/>
    <n v="0"/>
    <s v=""/>
    <e v="#N/A"/>
    <x v="6"/>
  </r>
  <r>
    <x v="4"/>
    <x v="6"/>
    <s v="TAP"/>
    <s v="CELLARD"/>
    <s v="Léonie"/>
    <d v="2013-07-05T00:00:00"/>
    <x v="7"/>
    <x v="0"/>
    <n v="0"/>
    <n v="0"/>
    <s v="sept."/>
    <n v="2017"/>
    <s v="oui"/>
    <x v="197"/>
    <x v="4"/>
    <x v="0"/>
    <n v="0"/>
    <s v=""/>
    <e v="#N/A"/>
    <x v="6"/>
  </r>
  <r>
    <x v="4"/>
    <x v="6"/>
    <s v="TAP"/>
    <s v="CELLARD"/>
    <s v="Louise"/>
    <d v="2010-12-25T00:00:00"/>
    <x v="8"/>
    <x v="0"/>
    <n v="0"/>
    <n v="0"/>
    <s v="sept."/>
    <n v="2017"/>
    <s v="non"/>
    <x v="198"/>
    <x v="1"/>
    <x v="0"/>
    <n v="0"/>
    <s v=""/>
    <e v="#N/A"/>
    <x v="6"/>
  </r>
  <r>
    <x v="4"/>
    <x v="6"/>
    <s v="TAP"/>
    <s v="CETTOUR MEUNIER"/>
    <s v="Emma"/>
    <d v="2010-10-19T00:00:00"/>
    <x v="1"/>
    <x v="0"/>
    <n v="0"/>
    <n v="0"/>
    <s v="sept."/>
    <n v="2017"/>
    <s v="non"/>
    <x v="13"/>
    <x v="1"/>
    <x v="0"/>
    <n v="0"/>
    <s v=""/>
    <e v="#N/A"/>
    <x v="6"/>
  </r>
  <r>
    <x v="4"/>
    <x v="6"/>
    <s v="TAP"/>
    <s v="CETTOUR MEUNIER"/>
    <s v="Margot"/>
    <d v="2013-01-16T00:00:00"/>
    <x v="7"/>
    <x v="0"/>
    <n v="0"/>
    <n v="0"/>
    <s v="sept."/>
    <n v="2017"/>
    <s v="oui"/>
    <x v="14"/>
    <x v="4"/>
    <x v="0"/>
    <n v="0"/>
    <s v=""/>
    <e v="#N/A"/>
    <x v="6"/>
  </r>
  <r>
    <x v="4"/>
    <x v="6"/>
    <s v="TAP"/>
    <s v="CHACHKINE"/>
    <s v="Elie"/>
    <d v="2011-02-07T00:00:00"/>
    <x v="8"/>
    <x v="0"/>
    <n v="0"/>
    <n v="0"/>
    <s v="sept."/>
    <n v="2017"/>
    <s v="oui"/>
    <x v="102"/>
    <x v="6"/>
    <x v="0"/>
    <n v="0"/>
    <s v=""/>
    <e v="#N/A"/>
    <x v="6"/>
  </r>
  <r>
    <x v="4"/>
    <x v="6"/>
    <s v="TAP"/>
    <s v="CRETON"/>
    <s v="Célya"/>
    <d v="2012-03-27T00:00:00"/>
    <x v="0"/>
    <x v="0"/>
    <n v="0"/>
    <n v="0"/>
    <s v="sept."/>
    <n v="2017"/>
    <s v="oui"/>
    <x v="108"/>
    <x v="0"/>
    <x v="0"/>
    <n v="0"/>
    <s v=""/>
    <e v="#N/A"/>
    <x v="6"/>
  </r>
  <r>
    <x v="4"/>
    <x v="6"/>
    <s v="TAP"/>
    <s v="DELPLANQUE"/>
    <s v="Jules"/>
    <d v="2012-10-17T00:00:00"/>
    <x v="0"/>
    <x v="0"/>
    <n v="0"/>
    <n v="0"/>
    <s v="sept."/>
    <n v="2017"/>
    <s v="oui"/>
    <x v="81"/>
    <x v="0"/>
    <x v="0"/>
    <n v="0"/>
    <s v=""/>
    <e v="#N/A"/>
    <x v="6"/>
  </r>
  <r>
    <x v="4"/>
    <x v="6"/>
    <s v="TAP"/>
    <s v="DESCLAUX"/>
    <s v="Charly"/>
    <d v="2012-01-09T00:00:00"/>
    <x v="3"/>
    <x v="0"/>
    <n v="0"/>
    <n v="0"/>
    <s v="sept."/>
    <n v="2017"/>
    <s v="oui"/>
    <x v="77"/>
    <x v="0"/>
    <x v="0"/>
    <n v="0"/>
    <s v=""/>
    <e v="#N/A"/>
    <x v="6"/>
  </r>
  <r>
    <x v="4"/>
    <x v="6"/>
    <s v="TAP"/>
    <s v="DOZOUL"/>
    <s v="Nolan"/>
    <d v="2011-11-04T00:00:00"/>
    <x v="9"/>
    <x v="0"/>
    <n v="0"/>
    <n v="0"/>
    <s v="sept."/>
    <n v="2017"/>
    <s v="oui"/>
    <x v="112"/>
    <x v="6"/>
    <x v="0"/>
    <n v="0"/>
    <s v=""/>
    <e v="#N/A"/>
    <x v="6"/>
  </r>
  <r>
    <x v="4"/>
    <x v="6"/>
    <s v="TAP"/>
    <s v="EDMOND"/>
    <s v="Lilou"/>
    <d v="2011-11-24T00:00:00"/>
    <x v="8"/>
    <x v="0"/>
    <n v="0"/>
    <n v="0"/>
    <s v="sept."/>
    <n v="2017"/>
    <s v="oui"/>
    <x v="113"/>
    <x v="6"/>
    <x v="0"/>
    <n v="0"/>
    <s v=""/>
    <e v="#N/A"/>
    <x v="6"/>
  </r>
  <r>
    <x v="4"/>
    <x v="6"/>
    <s v="TAP"/>
    <s v="EDMOND"/>
    <s v="Quentin"/>
    <d v="2007-01-10T00:00:00"/>
    <x v="2"/>
    <x v="0"/>
    <n v="0"/>
    <n v="0"/>
    <s v="sept."/>
    <n v="2017"/>
    <s v="non"/>
    <x v="114"/>
    <x v="2"/>
    <x v="0"/>
    <n v="0"/>
    <s v=""/>
    <e v="#N/A"/>
    <x v="6"/>
  </r>
  <r>
    <x v="4"/>
    <x v="6"/>
    <s v="TAP"/>
    <s v="EL MRADMI"/>
    <s v="Marwane"/>
    <d v="2010-09-18T00:00:00"/>
    <x v="8"/>
    <x v="0"/>
    <n v="0"/>
    <n v="0"/>
    <s v="sept."/>
    <n v="2017"/>
    <s v="non"/>
    <x v="27"/>
    <x v="1"/>
    <x v="1"/>
    <n v="0"/>
    <s v=""/>
    <e v="#N/A"/>
    <x v="6"/>
  </r>
  <r>
    <x v="4"/>
    <x v="6"/>
    <s v="TAP"/>
    <s v="FRERY"/>
    <s v="Mika"/>
    <d v="2008-08-08T00:00:00"/>
    <x v="6"/>
    <x v="0"/>
    <n v="0"/>
    <n v="0"/>
    <s v="sept."/>
    <n v="2017"/>
    <s v="non"/>
    <x v="118"/>
    <x v="5"/>
    <x v="0"/>
    <n v="0"/>
    <s v=""/>
    <e v="#N/A"/>
    <x v="6"/>
  </r>
  <r>
    <x v="4"/>
    <x v="6"/>
    <s v="TAP"/>
    <s v="GAUTIER"/>
    <s v="Alessia"/>
    <d v="2011-08-15T00:00:00"/>
    <x v="9"/>
    <x v="0"/>
    <n v="0"/>
    <n v="0"/>
    <s v="sept."/>
    <n v="2017"/>
    <s v="oui"/>
    <x v="119"/>
    <x v="6"/>
    <x v="0"/>
    <n v="0"/>
    <s v=""/>
    <e v="#N/A"/>
    <x v="6"/>
  </r>
  <r>
    <x v="4"/>
    <x v="6"/>
    <s v="TAP"/>
    <s v="GENOIS"/>
    <s v="Pauline"/>
    <d v="2007-08-13T00:00:00"/>
    <x v="2"/>
    <x v="0"/>
    <n v="0"/>
    <n v="0"/>
    <s v="sept."/>
    <n v="2017"/>
    <s v="non"/>
    <x v="120"/>
    <x v="2"/>
    <x v="0"/>
    <n v="0"/>
    <s v=""/>
    <e v="#N/A"/>
    <x v="6"/>
  </r>
  <r>
    <x v="4"/>
    <x v="6"/>
    <s v="TAP"/>
    <s v="GILLET"/>
    <s v="Naëly"/>
    <d v="2013-02-24T00:00:00"/>
    <x v="5"/>
    <x v="0"/>
    <n v="0"/>
    <n v="0"/>
    <s v="sept."/>
    <n v="2017"/>
    <s v="oui"/>
    <x v="122"/>
    <x v="4"/>
    <x v="0"/>
    <n v="0"/>
    <s v=""/>
    <e v="#N/A"/>
    <x v="6"/>
  </r>
  <r>
    <x v="4"/>
    <x v="6"/>
    <s v="TAP"/>
    <s v="GRANDJEAN"/>
    <s v="Alice"/>
    <d v="2013-03-15T00:00:00"/>
    <x v="5"/>
    <x v="0"/>
    <n v="0"/>
    <n v="0"/>
    <s v="sept."/>
    <n v="2017"/>
    <s v="oui"/>
    <x v="123"/>
    <x v="4"/>
    <x v="0"/>
    <n v="0"/>
    <s v=""/>
    <e v="#N/A"/>
    <x v="6"/>
  </r>
  <r>
    <x v="4"/>
    <x v="6"/>
    <s v="TAP"/>
    <s v="GRANDJEAN"/>
    <s v="Lucie"/>
    <d v="2011-01-02T00:00:00"/>
    <x v="9"/>
    <x v="0"/>
    <n v="0"/>
    <n v="0"/>
    <s v="sept."/>
    <n v="2017"/>
    <s v="oui"/>
    <x v="124"/>
    <x v="6"/>
    <x v="0"/>
    <n v="0"/>
    <s v=""/>
    <e v="#N/A"/>
    <x v="6"/>
  </r>
  <r>
    <x v="4"/>
    <x v="6"/>
    <s v="TAP"/>
    <s v="GRANJUX"/>
    <s v="Kenza"/>
    <d v="2010-12-09T00:00:00"/>
    <x v="1"/>
    <x v="0"/>
    <n v="0"/>
    <n v="0"/>
    <s v="sept."/>
    <n v="2017"/>
    <s v="non"/>
    <x v="125"/>
    <x v="1"/>
    <x v="0"/>
    <n v="0"/>
    <s v=""/>
    <e v="#N/A"/>
    <x v="6"/>
  </r>
  <r>
    <x v="4"/>
    <x v="6"/>
    <s v="TAP"/>
    <s v="GRANJUX"/>
    <s v="Timeo"/>
    <d v="2012-07-07T00:00:00"/>
    <x v="3"/>
    <x v="0"/>
    <n v="0"/>
    <n v="0"/>
    <s v="sept."/>
    <n v="2017"/>
    <s v="oui"/>
    <x v="126"/>
    <x v="0"/>
    <x v="0"/>
    <n v="0"/>
    <s v=""/>
    <e v="#N/A"/>
    <x v="6"/>
  </r>
  <r>
    <x v="4"/>
    <x v="6"/>
    <s v="TAP"/>
    <s v="HAMIMID"/>
    <s v="Soan"/>
    <d v="2009-10-22T00:00:00"/>
    <x v="4"/>
    <x v="0"/>
    <n v="0"/>
    <n v="0"/>
    <s v="sept."/>
    <n v="2017"/>
    <s v="non"/>
    <x v="127"/>
    <x v="3"/>
    <x v="1"/>
    <n v="0"/>
    <s v=""/>
    <e v="#N/A"/>
    <x v="6"/>
  </r>
  <r>
    <x v="4"/>
    <x v="6"/>
    <s v="TAP"/>
    <s v="HERMET"/>
    <s v="Baptiste"/>
    <d v="2010-12-25T00:00:00"/>
    <x v="1"/>
    <x v="0"/>
    <n v="0"/>
    <n v="0"/>
    <s v="sept."/>
    <n v="2017"/>
    <s v="non"/>
    <x v="128"/>
    <x v="1"/>
    <x v="0"/>
    <n v="0"/>
    <s v=""/>
    <e v="#N/A"/>
    <x v="6"/>
  </r>
  <r>
    <x v="4"/>
    <x v="6"/>
    <s v="TAP"/>
    <s v="HERMET"/>
    <s v="Laurianne"/>
    <d v="2013-08-07T00:00:00"/>
    <x v="5"/>
    <x v="0"/>
    <n v="0"/>
    <n v="0"/>
    <s v="sept."/>
    <n v="2017"/>
    <s v="oui"/>
    <x v="129"/>
    <x v="4"/>
    <x v="0"/>
    <n v="0"/>
    <s v=""/>
    <e v="#N/A"/>
    <x v="6"/>
  </r>
  <r>
    <x v="4"/>
    <x v="6"/>
    <s v="TAP"/>
    <s v="JAILLET"/>
    <s v="Manon"/>
    <d v="2011-05-18T00:00:00"/>
    <x v="8"/>
    <x v="0"/>
    <n v="0"/>
    <n v="0"/>
    <s v="sept."/>
    <n v="2017"/>
    <s v="oui"/>
    <x v="206"/>
    <x v="6"/>
    <x v="0"/>
    <n v="0"/>
    <s v=""/>
    <e v="#N/A"/>
    <x v="6"/>
  </r>
  <r>
    <x v="4"/>
    <x v="6"/>
    <s v="TAP"/>
    <s v="JELASSI"/>
    <s v="Sasha"/>
    <d v="2011-12-03T00:00:00"/>
    <x v="9"/>
    <x v="0"/>
    <n v="0"/>
    <n v="0"/>
    <s v="sept."/>
    <n v="2017"/>
    <s v="oui"/>
    <x v="130"/>
    <x v="6"/>
    <x v="0"/>
    <n v="0"/>
    <s v=""/>
    <e v="#N/A"/>
    <x v="6"/>
  </r>
  <r>
    <x v="4"/>
    <x v="6"/>
    <s v="TAP"/>
    <s v="LE BOURGEOIS"/>
    <s v="Oyan"/>
    <d v="2011-01-24T00:00:00"/>
    <x v="9"/>
    <x v="0"/>
    <n v="0"/>
    <n v="0"/>
    <s v="sept."/>
    <n v="2017"/>
    <s v="oui"/>
    <x v="132"/>
    <x v="6"/>
    <x v="0"/>
    <n v="0"/>
    <s v=""/>
    <e v="#N/A"/>
    <x v="6"/>
  </r>
  <r>
    <x v="4"/>
    <x v="6"/>
    <s v="TAP"/>
    <s v="LE REVEREND"/>
    <s v="Grégoire"/>
    <d v="2009-08-20T00:00:00"/>
    <x v="1"/>
    <x v="0"/>
    <n v="0"/>
    <n v="0"/>
    <s v="sept."/>
    <n v="2017"/>
    <s v="non"/>
    <x v="133"/>
    <x v="3"/>
    <x v="0"/>
    <n v="0"/>
    <s v=""/>
    <e v="#N/A"/>
    <x v="6"/>
  </r>
  <r>
    <x v="4"/>
    <x v="6"/>
    <s v="TAP"/>
    <s v="LE REVEREND"/>
    <s v="Hector"/>
    <d v="2011-09-14T00:00:00"/>
    <x v="9"/>
    <x v="0"/>
    <n v="0"/>
    <n v="0"/>
    <s v="sept."/>
    <n v="2017"/>
    <s v="oui"/>
    <x v="134"/>
    <x v="6"/>
    <x v="0"/>
    <n v="0"/>
    <s v=""/>
    <e v="#N/A"/>
    <x v="6"/>
  </r>
  <r>
    <x v="4"/>
    <x v="6"/>
    <s v="TAP"/>
    <s v="LEFRANCOIS"/>
    <s v="Soren"/>
    <d v="2009-07-20T00:00:00"/>
    <x v="4"/>
    <x v="0"/>
    <n v="0"/>
    <n v="0"/>
    <s v="sept."/>
    <n v="2017"/>
    <s v="non"/>
    <x v="135"/>
    <x v="3"/>
    <x v="0"/>
    <n v="0"/>
    <s v=""/>
    <e v="#N/A"/>
    <x v="6"/>
  </r>
  <r>
    <x v="4"/>
    <x v="6"/>
    <s v="TAP"/>
    <s v="LEONARDUZZI"/>
    <s v="Lina"/>
    <d v="2008-11-08T00:00:00"/>
    <x v="6"/>
    <x v="0"/>
    <n v="0"/>
    <n v="0"/>
    <s v="sept."/>
    <n v="2017"/>
    <s v="non"/>
    <x v="136"/>
    <x v="5"/>
    <x v="0"/>
    <n v="0"/>
    <s v=""/>
    <e v="#N/A"/>
    <x v="6"/>
  </r>
  <r>
    <x v="4"/>
    <x v="6"/>
    <s v="TAP"/>
    <s v="LIAUDET"/>
    <s v="Chloé"/>
    <d v="2012-06-16T00:00:00"/>
    <x v="0"/>
    <x v="0"/>
    <n v="0"/>
    <n v="0"/>
    <s v="sept."/>
    <n v="2017"/>
    <s v="oui"/>
    <x v="137"/>
    <x v="0"/>
    <x v="0"/>
    <n v="0"/>
    <s v=""/>
    <e v="#N/A"/>
    <x v="6"/>
  </r>
  <r>
    <x v="4"/>
    <x v="6"/>
    <s v="TAP"/>
    <s v="LIAUDET"/>
    <s v="Elisa"/>
    <d v="2008-03-27T00:00:00"/>
    <x v="6"/>
    <x v="0"/>
    <n v="0"/>
    <n v="0"/>
    <s v="sept."/>
    <n v="2017"/>
    <s v="non"/>
    <x v="138"/>
    <x v="5"/>
    <x v="0"/>
    <n v="0"/>
    <s v=""/>
    <e v="#N/A"/>
    <x v="6"/>
  </r>
  <r>
    <x v="4"/>
    <x v="6"/>
    <s v="TAP"/>
    <s v="MALAURIE"/>
    <s v="Antonin"/>
    <d v="2012-01-10T00:00:00"/>
    <x v="9"/>
    <x v="0"/>
    <n v="0"/>
    <n v="0"/>
    <s v="sept."/>
    <n v="2017"/>
    <s v="oui"/>
    <x v="139"/>
    <x v="6"/>
    <x v="0"/>
    <n v="0"/>
    <s v=""/>
    <e v="#N/A"/>
    <x v="6"/>
  </r>
  <r>
    <x v="4"/>
    <x v="6"/>
    <s v="TAP"/>
    <s v="MALPERTUIS"/>
    <s v="Maëva"/>
    <d v="2007-11-28T00:00:00"/>
    <x v="2"/>
    <x v="0"/>
    <n v="0"/>
    <n v="0"/>
    <s v="sept."/>
    <n v="2017"/>
    <s v="non"/>
    <x v="209"/>
    <x v="2"/>
    <x v="0"/>
    <n v="0"/>
    <s v=""/>
    <e v="#N/A"/>
    <x v="6"/>
  </r>
  <r>
    <x v="4"/>
    <x v="6"/>
    <s v="TAP"/>
    <s v="MATHIEU"/>
    <s v="Annabelle"/>
    <d v="2008-06-10T00:00:00"/>
    <x v="4"/>
    <x v="1"/>
    <n v="0"/>
    <n v="0"/>
    <s v="sept."/>
    <n v="2017"/>
    <s v="non"/>
    <x v="226"/>
    <x v="5"/>
    <x v="0"/>
    <n v="0"/>
    <s v=""/>
    <e v="#N/A"/>
    <x v="6"/>
  </r>
  <r>
    <x v="4"/>
    <x v="6"/>
    <s v="TAP"/>
    <s v="MATHIEU"/>
    <s v="Félicien"/>
    <d v="2012-09-21T00:00:00"/>
    <x v="3"/>
    <x v="1"/>
    <n v="0"/>
    <n v="0"/>
    <s v="sept."/>
    <n v="2017"/>
    <s v="oui"/>
    <x v="227"/>
    <x v="0"/>
    <x v="0"/>
    <n v="0"/>
    <s v=""/>
    <e v="#N/A"/>
    <x v="6"/>
  </r>
  <r>
    <x v="4"/>
    <x v="6"/>
    <s v="TAP"/>
    <s v="MONTES"/>
    <s v="Mattéo"/>
    <d v="2011-10-20T00:00:00"/>
    <x v="8"/>
    <x v="0"/>
    <n v="0"/>
    <n v="0"/>
    <s v="sept."/>
    <n v="2017"/>
    <s v="oui"/>
    <x v="40"/>
    <x v="6"/>
    <x v="0"/>
    <n v="0"/>
    <s v=""/>
    <e v="#N/A"/>
    <x v="6"/>
  </r>
  <r>
    <x v="4"/>
    <x v="6"/>
    <s v="TAP"/>
    <s v="MORIN"/>
    <s v="Anais"/>
    <d v="2010-02-15T00:00:00"/>
    <x v="1"/>
    <x v="0"/>
    <n v="0"/>
    <n v="0"/>
    <s v="sept."/>
    <n v="2017"/>
    <s v="non"/>
    <x v="141"/>
    <x v="1"/>
    <x v="0"/>
    <n v="0"/>
    <s v=""/>
    <e v="#N/A"/>
    <x v="6"/>
  </r>
  <r>
    <x v="4"/>
    <x v="6"/>
    <s v="TAP"/>
    <s v="MORITZ"/>
    <s v="Marie"/>
    <d v="2012-05-03T00:00:00"/>
    <x v="3"/>
    <x v="0"/>
    <n v="0"/>
    <n v="0"/>
    <s v="sept."/>
    <n v="2017"/>
    <s v="oui"/>
    <x v="228"/>
    <x v="0"/>
    <x v="0"/>
    <n v="0"/>
    <s v=""/>
    <e v="#N/A"/>
    <x v="6"/>
  </r>
  <r>
    <x v="4"/>
    <x v="6"/>
    <s v="TAP"/>
    <s v="MUFF"/>
    <s v="Elise"/>
    <d v="2012-01-20T00:00:00"/>
    <x v="0"/>
    <x v="0"/>
    <n v="0"/>
    <n v="0"/>
    <s v="sept."/>
    <n v="2017"/>
    <s v="oui"/>
    <x v="142"/>
    <x v="0"/>
    <x v="0"/>
    <n v="0"/>
    <s v=""/>
    <e v="#N/A"/>
    <x v="6"/>
  </r>
  <r>
    <x v="4"/>
    <x v="6"/>
    <s v="TAP"/>
    <s v="MUNSCH"/>
    <s v="Charlotte"/>
    <d v="2011-04-24T00:00:00"/>
    <x v="8"/>
    <x v="0"/>
    <n v="0"/>
    <n v="0"/>
    <s v="sept."/>
    <n v="2017"/>
    <s v="oui"/>
    <x v="41"/>
    <x v="6"/>
    <x v="0"/>
    <n v="0"/>
    <s v=""/>
    <e v="#N/A"/>
    <x v="6"/>
  </r>
  <r>
    <x v="4"/>
    <x v="6"/>
    <s v="TAP"/>
    <s v="OLIVERA"/>
    <s v="Hugo"/>
    <d v="2012-12-15T00:00:00"/>
    <x v="0"/>
    <x v="0"/>
    <n v="0"/>
    <n v="0"/>
    <s v="sept."/>
    <n v="2017"/>
    <s v="oui"/>
    <x v="143"/>
    <x v="0"/>
    <x v="0"/>
    <n v="0"/>
    <s v=""/>
    <e v="#N/A"/>
    <x v="6"/>
  </r>
  <r>
    <x v="4"/>
    <x v="6"/>
    <s v="TAP"/>
    <s v="PASTRELLO"/>
    <s v="Enzo"/>
    <d v="2011-07-27T00:00:00"/>
    <x v="9"/>
    <x v="0"/>
    <n v="0"/>
    <n v="0"/>
    <s v="sept."/>
    <n v="2017"/>
    <s v="oui"/>
    <x v="144"/>
    <x v="6"/>
    <x v="0"/>
    <n v="0"/>
    <s v=""/>
    <e v="#N/A"/>
    <x v="6"/>
  </r>
  <r>
    <x v="4"/>
    <x v="6"/>
    <s v="TAP"/>
    <s v="PASTRELLO"/>
    <s v="Téo"/>
    <d v="2007-01-21T00:00:00"/>
    <x v="2"/>
    <x v="0"/>
    <n v="0"/>
    <n v="0"/>
    <s v="sept."/>
    <n v="2017"/>
    <s v="non"/>
    <x v="145"/>
    <x v="2"/>
    <x v="0"/>
    <n v="0"/>
    <s v=""/>
    <e v="#N/A"/>
    <x v="6"/>
  </r>
  <r>
    <x v="4"/>
    <x v="6"/>
    <s v="TAP"/>
    <s v="PERCONTI"/>
    <s v="Lou"/>
    <d v="2007-05-10T00:00:00"/>
    <x v="2"/>
    <x v="0"/>
    <n v="0"/>
    <n v="0"/>
    <s v="sept."/>
    <n v="2017"/>
    <s v="non"/>
    <x v="211"/>
    <x v="2"/>
    <x v="0"/>
    <n v="0"/>
    <s v=""/>
    <e v="#N/A"/>
    <x v="6"/>
  </r>
  <r>
    <x v="4"/>
    <x v="6"/>
    <s v="TAP"/>
    <s v="PERCONTI"/>
    <s v="Rosie"/>
    <d v="2011-08-21T00:00:00"/>
    <x v="9"/>
    <x v="0"/>
    <n v="0"/>
    <n v="0"/>
    <s v="sept."/>
    <n v="2017"/>
    <s v="oui"/>
    <x v="212"/>
    <x v="6"/>
    <x v="0"/>
    <n v="0"/>
    <s v=""/>
    <e v="#N/A"/>
    <x v="6"/>
  </r>
  <r>
    <x v="4"/>
    <x v="6"/>
    <s v="TAP"/>
    <s v="PETROCELLI"/>
    <s v="Loann"/>
    <d v="2012-03-14T00:00:00"/>
    <x v="3"/>
    <x v="0"/>
    <n v="0"/>
    <n v="0"/>
    <s v="sept."/>
    <n v="2017"/>
    <s v="oui"/>
    <x v="148"/>
    <x v="0"/>
    <x v="0"/>
    <n v="0"/>
    <s v=""/>
    <e v="#N/A"/>
    <x v="6"/>
  </r>
  <r>
    <x v="4"/>
    <x v="6"/>
    <s v="TAP"/>
    <s v="PORTO"/>
    <s v="Eloïse"/>
    <d v="2013-07-27T00:00:00"/>
    <x v="7"/>
    <x v="0"/>
    <n v="0"/>
    <n v="0"/>
    <s v="sept."/>
    <n v="2017"/>
    <s v="oui"/>
    <x v="149"/>
    <x v="4"/>
    <x v="0"/>
    <n v="0"/>
    <s v=""/>
    <e v="#N/A"/>
    <x v="6"/>
  </r>
  <r>
    <x v="4"/>
    <x v="6"/>
    <s v="TAP"/>
    <s v="PORTO"/>
    <s v="Maëlys"/>
    <d v="2010-02-28T00:00:00"/>
    <x v="8"/>
    <x v="0"/>
    <n v="0"/>
    <n v="0"/>
    <s v="sept."/>
    <n v="2017"/>
    <s v="non"/>
    <x v="150"/>
    <x v="1"/>
    <x v="0"/>
    <n v="0"/>
    <s v=""/>
    <e v="#N/A"/>
    <x v="6"/>
  </r>
  <r>
    <x v="4"/>
    <x v="6"/>
    <s v="TAP"/>
    <s v="POULET"/>
    <s v="Jean"/>
    <d v="2010-06-05T00:00:00"/>
    <x v="1"/>
    <x v="0"/>
    <n v="0"/>
    <n v="0"/>
    <s v="sept."/>
    <n v="2017"/>
    <s v="non"/>
    <x v="213"/>
    <x v="1"/>
    <x v="0"/>
    <n v="0"/>
    <s v=""/>
    <e v="#N/A"/>
    <x v="6"/>
  </r>
  <r>
    <x v="4"/>
    <x v="6"/>
    <s v="TAP"/>
    <s v="POULET"/>
    <s v="Maël"/>
    <d v="2011-10-12T00:00:00"/>
    <x v="9"/>
    <x v="0"/>
    <n v="0"/>
    <n v="0"/>
    <s v="sept."/>
    <n v="2017"/>
    <s v="oui"/>
    <x v="214"/>
    <x v="6"/>
    <x v="0"/>
    <n v="0"/>
    <s v=""/>
    <e v="#N/A"/>
    <x v="6"/>
  </r>
  <r>
    <x v="4"/>
    <x v="6"/>
    <s v="TAP"/>
    <s v="QUIQUEREZ"/>
    <s v="Lise"/>
    <d v="2011-03-10T00:00:00"/>
    <x v="8"/>
    <x v="0"/>
    <n v="0"/>
    <n v="0"/>
    <s v="sept."/>
    <n v="2017"/>
    <s v="oui"/>
    <x v="151"/>
    <x v="6"/>
    <x v="0"/>
    <n v="0"/>
    <s v=""/>
    <e v="#N/A"/>
    <x v="6"/>
  </r>
  <r>
    <x v="4"/>
    <x v="6"/>
    <s v="TAP"/>
    <s v="RAVAILLE"/>
    <s v="Basile"/>
    <d v="2008-10-15T00:00:00"/>
    <x v="4"/>
    <x v="0"/>
    <n v="0"/>
    <n v="0"/>
    <s v="sept."/>
    <n v="2017"/>
    <s v="non"/>
    <x v="231"/>
    <x v="5"/>
    <x v="0"/>
    <n v="0"/>
    <s v=""/>
    <e v="#N/A"/>
    <x v="6"/>
  </r>
  <r>
    <x v="4"/>
    <x v="6"/>
    <s v="TAP"/>
    <s v="RAVAILLE"/>
    <s v="Emma"/>
    <d v="2011-02-22T00:00:00"/>
    <x v="9"/>
    <x v="0"/>
    <n v="0"/>
    <n v="0"/>
    <s v="sept."/>
    <n v="2017"/>
    <s v="oui"/>
    <x v="232"/>
    <x v="6"/>
    <x v="0"/>
    <n v="0"/>
    <s v=""/>
    <e v="#N/A"/>
    <x v="6"/>
  </r>
  <r>
    <x v="4"/>
    <x v="6"/>
    <s v="TAP"/>
    <s v="RENARD"/>
    <s v="Agathe"/>
    <d v="2009-10-09T00:00:00"/>
    <x v="4"/>
    <x v="0"/>
    <n v="0"/>
    <n v="0"/>
    <s v="sept."/>
    <n v="2017"/>
    <s v="non"/>
    <x v="152"/>
    <x v="3"/>
    <x v="0"/>
    <n v="0"/>
    <s v=""/>
    <e v="#N/A"/>
    <x v="6"/>
  </r>
  <r>
    <x v="4"/>
    <x v="6"/>
    <s v="TAP"/>
    <s v="SADANI"/>
    <s v="Ayoub"/>
    <d v="2011-08-13T00:00:00"/>
    <x v="8"/>
    <x v="0"/>
    <n v="0"/>
    <n v="0"/>
    <s v="sept."/>
    <n v="2017"/>
    <s v="oui"/>
    <x v="153"/>
    <x v="6"/>
    <x v="2"/>
    <n v="0"/>
    <s v=""/>
    <e v="#N/A"/>
    <x v="6"/>
  </r>
  <r>
    <x v="4"/>
    <x v="6"/>
    <s v="TAP"/>
    <s v="SADANI"/>
    <s v="Haïssa"/>
    <d v="2007-08-02T00:00:00"/>
    <x v="2"/>
    <x v="0"/>
    <n v="0"/>
    <n v="0"/>
    <s v="sept."/>
    <n v="2017"/>
    <s v="non"/>
    <x v="154"/>
    <x v="2"/>
    <x v="2"/>
    <n v="0"/>
    <s v=""/>
    <e v="#N/A"/>
    <x v="6"/>
  </r>
  <r>
    <x v="4"/>
    <x v="6"/>
    <s v="TAP"/>
    <s v="SMAJLI"/>
    <s v="Mélia"/>
    <d v="2012-05-24T00:00:00"/>
    <x v="0"/>
    <x v="0"/>
    <n v="0"/>
    <n v="0"/>
    <s v="sept."/>
    <n v="2017"/>
    <s v="oui"/>
    <x v="156"/>
    <x v="0"/>
    <x v="0"/>
    <n v="0"/>
    <s v=""/>
    <e v="#N/A"/>
    <x v="6"/>
  </r>
  <r>
    <x v="4"/>
    <x v="6"/>
    <s v="TAP"/>
    <s v="SONNIER"/>
    <s v="Lizéa"/>
    <d v="2010-10-07T00:00:00"/>
    <x v="8"/>
    <x v="0"/>
    <n v="0"/>
    <n v="0"/>
    <s v="sept."/>
    <n v="2017"/>
    <s v="non"/>
    <x v="157"/>
    <x v="1"/>
    <x v="0"/>
    <n v="0"/>
    <s v=""/>
    <e v="#N/A"/>
    <x v="6"/>
  </r>
  <r>
    <x v="4"/>
    <x v="6"/>
    <s v="TAP"/>
    <s v="SONNIER"/>
    <s v="Loris"/>
    <d v="2007-10-02T00:00:00"/>
    <x v="2"/>
    <x v="0"/>
    <n v="0"/>
    <n v="0"/>
    <s v="sept."/>
    <n v="2017"/>
    <s v="non"/>
    <x v="158"/>
    <x v="2"/>
    <x v="0"/>
    <n v="0"/>
    <s v=""/>
    <e v="#N/A"/>
    <x v="6"/>
  </r>
  <r>
    <x v="4"/>
    <x v="6"/>
    <s v="TAP"/>
    <s v="TAHA"/>
    <s v="Jade"/>
    <d v="2009-11-23T00:00:00"/>
    <x v="1"/>
    <x v="0"/>
    <n v="0"/>
    <n v="0"/>
    <s v="sept."/>
    <n v="2017"/>
    <s v="non"/>
    <x v="216"/>
    <x v="3"/>
    <x v="0"/>
    <n v="0"/>
    <s v=""/>
    <e v="#N/A"/>
    <x v="6"/>
  </r>
  <r>
    <x v="4"/>
    <x v="6"/>
    <s v="TAP"/>
    <s v="TEDETTI"/>
    <s v="Victor"/>
    <d v="2010-05-12T00:00:00"/>
    <x v="8"/>
    <x v="0"/>
    <n v="0"/>
    <n v="0"/>
    <s v="sept."/>
    <n v="2017"/>
    <s v="non"/>
    <x v="159"/>
    <x v="1"/>
    <x v="0"/>
    <n v="0"/>
    <s v=""/>
    <e v="#N/A"/>
    <x v="6"/>
  </r>
  <r>
    <x v="4"/>
    <x v="6"/>
    <s v="TAP"/>
    <s v="TINANT"/>
    <s v="Lola"/>
    <d v="2012-04-30T00:00:00"/>
    <x v="3"/>
    <x v="0"/>
    <n v="0"/>
    <n v="0"/>
    <s v="sept."/>
    <n v="2017"/>
    <s v="oui"/>
    <x v="160"/>
    <x v="0"/>
    <x v="0"/>
    <n v="0"/>
    <s v=""/>
    <e v="#N/A"/>
    <x v="6"/>
  </r>
  <r>
    <x v="4"/>
    <x v="6"/>
    <s v="TAP"/>
    <s v="TINANT"/>
    <s v="Mathys"/>
    <d v="2008-06-13T00:00:00"/>
    <x v="6"/>
    <x v="0"/>
    <n v="0"/>
    <n v="0"/>
    <s v="sept."/>
    <n v="2017"/>
    <s v="non"/>
    <x v="161"/>
    <x v="5"/>
    <x v="0"/>
    <n v="0"/>
    <s v=""/>
    <e v="#N/A"/>
    <x v="6"/>
  </r>
  <r>
    <x v="4"/>
    <x v="6"/>
    <s v="TAP"/>
    <s v="TISSERAND"/>
    <s v="Sacha"/>
    <d v="2010-06-15T00:00:00"/>
    <x v="1"/>
    <x v="0"/>
    <n v="0"/>
    <n v="0"/>
    <s v="sept."/>
    <n v="2017"/>
    <s v="non"/>
    <x v="162"/>
    <x v="1"/>
    <x v="0"/>
    <n v="0"/>
    <s v=""/>
    <e v="#N/A"/>
    <x v="6"/>
  </r>
  <r>
    <x v="4"/>
    <x v="6"/>
    <s v="TAP"/>
    <s v="TRICOLI"/>
    <s v="Clément"/>
    <d v="2010-07-26T00:00:00"/>
    <x v="1"/>
    <x v="0"/>
    <n v="0"/>
    <n v="0"/>
    <s v="sept."/>
    <n v="2017"/>
    <s v="non"/>
    <x v="164"/>
    <x v="1"/>
    <x v="0"/>
    <n v="0"/>
    <s v=""/>
    <e v="#N/A"/>
    <x v="6"/>
  </r>
  <r>
    <x v="4"/>
    <x v="6"/>
    <s v="TAP"/>
    <s v="URBINO"/>
    <s v="Enzo"/>
    <d v="2008-09-03T00:00:00"/>
    <x v="6"/>
    <x v="0"/>
    <n v="0"/>
    <n v="0"/>
    <s v="sept."/>
    <n v="2017"/>
    <s v="non"/>
    <x v="217"/>
    <x v="5"/>
    <x v="0"/>
    <n v="0"/>
    <s v=""/>
    <e v="#N/A"/>
    <x v="6"/>
  </r>
  <r>
    <x v="4"/>
    <x v="6"/>
    <s v="TAP"/>
    <s v="VULLIET"/>
    <s v="Léna"/>
    <d v="2011-04-29T00:00:00"/>
    <x v="9"/>
    <x v="0"/>
    <n v="0"/>
    <n v="0"/>
    <s v="sept."/>
    <n v="2017"/>
    <s v="oui"/>
    <x v="166"/>
    <x v="6"/>
    <x v="0"/>
    <n v="0"/>
    <s v=""/>
    <e v="#N/A"/>
    <x v="6"/>
  </r>
  <r>
    <x v="4"/>
    <x v="6"/>
    <s v="TAP"/>
    <s v="VULLIET"/>
    <s v="Rosy"/>
    <d v="2013-03-02T00:00:00"/>
    <x v="7"/>
    <x v="0"/>
    <n v="0"/>
    <n v="0"/>
    <s v="sept."/>
    <n v="2017"/>
    <s v="oui"/>
    <x v="167"/>
    <x v="4"/>
    <x v="0"/>
    <n v="0"/>
    <s v=""/>
    <e v="#N/A"/>
    <x v="6"/>
  </r>
  <r>
    <x v="4"/>
    <x v="6"/>
    <s v="TAP"/>
    <s v="VULLIET"/>
    <s v="Tiphaine"/>
    <d v="2013-11-25T00:00:00"/>
    <x v="5"/>
    <x v="0"/>
    <n v="0"/>
    <n v="0"/>
    <s v="sept."/>
    <n v="2017"/>
    <s v="oui"/>
    <x v="168"/>
    <x v="4"/>
    <x v="0"/>
    <n v="0"/>
    <s v=""/>
    <e v="#N/A"/>
    <x v="6"/>
  </r>
  <r>
    <x v="4"/>
    <x v="6"/>
    <s v="TAP"/>
    <s v="LEHMANN"/>
    <s v="Liv"/>
    <d v="2013-08-03T00:00:00"/>
    <x v="5"/>
    <x v="0"/>
    <n v="0"/>
    <n v="0"/>
    <s v="sept."/>
    <n v="2017"/>
    <s v="oui"/>
    <x v="65"/>
    <x v="4"/>
    <x v="0"/>
    <n v="0"/>
    <s v=""/>
    <e v="#N/A"/>
    <x v="6"/>
  </r>
  <r>
    <x v="4"/>
    <x v="6"/>
    <s v="TAP"/>
    <s v="LEHMANN"/>
    <s v="Abel"/>
    <d v="2010-04-02T00:00:00"/>
    <x v="1"/>
    <x v="0"/>
    <n v="0"/>
    <n v="0"/>
    <s v="sept."/>
    <n v="2017"/>
    <s v="non"/>
    <x v="66"/>
    <x v="1"/>
    <x v="0"/>
    <n v="0"/>
    <s v=""/>
    <e v="#N/A"/>
    <x v="6"/>
  </r>
  <r>
    <x v="4"/>
    <x v="6"/>
    <s v="TAP"/>
    <s v="CORREDOR IZQUIERDO"/>
    <s v="Adriana"/>
    <d v="2014-08-18T00:00:00"/>
    <x v="7"/>
    <x v="0"/>
    <n v="0"/>
    <n v="0"/>
    <s v="sept."/>
    <n v="2017"/>
    <s v="oui"/>
    <x v="67"/>
    <x v="7"/>
    <x v="0"/>
    <n v="0"/>
    <s v=""/>
    <e v="#N/A"/>
    <x v="6"/>
  </r>
  <r>
    <x v="4"/>
    <x v="6"/>
    <s v="TAP"/>
    <s v="BAGLIN LEON"/>
    <s v="Léo"/>
    <d v="2014-02-01T00:00:00"/>
    <x v="3"/>
    <x v="0"/>
    <n v="0"/>
    <n v="0"/>
    <s v="sept."/>
    <n v="2017"/>
    <s v="oui"/>
    <x v="170"/>
    <x v="7"/>
    <x v="0"/>
    <n v="0"/>
    <s v=""/>
    <e v="#N/A"/>
    <x v="6"/>
  </r>
  <r>
    <x v="4"/>
    <x v="6"/>
    <s v="TAP"/>
    <s v="BAKAJIKA"/>
    <s v="Rayan Elikya"/>
    <d v="2017-12-15T00:00:00"/>
    <x v="5"/>
    <x v="0"/>
    <n v="0"/>
    <n v="0"/>
    <s v="sept."/>
    <n v="2017"/>
    <s v="oui"/>
    <x v="171"/>
    <x v="7"/>
    <x v="1"/>
    <n v="0"/>
    <s v=""/>
    <e v="#N/A"/>
    <x v="6"/>
  </r>
  <r>
    <x v="4"/>
    <x v="6"/>
    <s v="TAP"/>
    <s v="GREAU"/>
    <s v="Gauthier"/>
    <d v="2013-08-01T00:00:00"/>
    <x v="5"/>
    <x v="0"/>
    <n v="0"/>
    <n v="0"/>
    <s v="sept."/>
    <n v="2017"/>
    <s v="oui"/>
    <x v="172"/>
    <x v="4"/>
    <x v="0"/>
    <n v="0"/>
    <s v=""/>
    <e v="#N/A"/>
    <x v="6"/>
  </r>
  <r>
    <x v="4"/>
    <x v="6"/>
    <s v="TAP"/>
    <s v="LAZARETH"/>
    <s v="Hugo"/>
    <d v="2010-11-08T00:00:00"/>
    <x v="1"/>
    <x v="0"/>
    <n v="0"/>
    <n v="0"/>
    <s v="sept."/>
    <n v="2017"/>
    <s v="non"/>
    <x v="173"/>
    <x v="1"/>
    <x v="0"/>
    <n v="0"/>
    <s v=""/>
    <e v="#N/A"/>
    <x v="6"/>
  </r>
  <r>
    <x v="4"/>
    <x v="6"/>
    <s v="TAP"/>
    <s v="LAZARETH"/>
    <s v="Jules"/>
    <d v="2013-09-07T00:00:00"/>
    <x v="7"/>
    <x v="0"/>
    <n v="0"/>
    <n v="0"/>
    <s v="sept."/>
    <n v="2017"/>
    <s v="oui"/>
    <x v="174"/>
    <x v="4"/>
    <x v="0"/>
    <n v="0"/>
    <s v=""/>
    <e v="#N/A"/>
    <x v="6"/>
  </r>
  <r>
    <x v="4"/>
    <x v="6"/>
    <s v="TAP"/>
    <s v="MALLET"/>
    <s v="Ethan"/>
    <d v="2008-09-22T00:00:00"/>
    <x v="6"/>
    <x v="0"/>
    <n v="0"/>
    <n v="0"/>
    <s v="sept."/>
    <n v="2017"/>
    <s v="non"/>
    <x v="175"/>
    <x v="5"/>
    <x v="0"/>
    <n v="0"/>
    <s v=""/>
    <e v="#N/A"/>
    <x v="6"/>
  </r>
  <r>
    <x v="4"/>
    <x v="6"/>
    <s v="TAP"/>
    <s v="MALLET"/>
    <s v="Chloé"/>
    <d v="2012-01-10T00:00:00"/>
    <x v="3"/>
    <x v="0"/>
    <n v="0"/>
    <n v="0"/>
    <s v="sept."/>
    <n v="2017"/>
    <s v="oui"/>
    <x v="176"/>
    <x v="0"/>
    <x v="0"/>
    <n v="0"/>
    <s v=""/>
    <e v="#N/A"/>
    <x v="6"/>
  </r>
  <r>
    <x v="4"/>
    <x v="6"/>
    <s v="TAP"/>
    <s v="MALLET"/>
    <s v="Léa"/>
    <d v="2010-03-28T00:00:00"/>
    <x v="1"/>
    <x v="0"/>
    <n v="0"/>
    <n v="0"/>
    <s v="sept."/>
    <n v="2017"/>
    <s v="non"/>
    <x v="177"/>
    <x v="1"/>
    <x v="0"/>
    <n v="0"/>
    <s v=""/>
    <e v="#N/A"/>
    <x v="6"/>
  </r>
  <r>
    <x v="4"/>
    <x v="6"/>
    <s v="TAP"/>
    <s v="PERROTEAU"/>
    <s v="Séléna"/>
    <d v="2012-02-12T00:00:00"/>
    <x v="3"/>
    <x v="1"/>
    <n v="0"/>
    <n v="0"/>
    <s v="sept."/>
    <n v="2017"/>
    <s v="oui"/>
    <x v="178"/>
    <x v="0"/>
    <x v="0"/>
    <n v="0"/>
    <s v=""/>
    <e v="#N/A"/>
    <x v="6"/>
  </r>
  <r>
    <x v="4"/>
    <x v="6"/>
    <s v="TAP"/>
    <s v="MACALOU"/>
    <s v="Ndeye Ngone"/>
    <d v="2014-11-18T00:00:00"/>
    <x v="7"/>
    <x v="0"/>
    <n v="0"/>
    <n v="0"/>
    <s v="sept."/>
    <n v="2017"/>
    <s v="oui"/>
    <x v="180"/>
    <x v="7"/>
    <x v="1"/>
    <n v="0"/>
    <s v=""/>
    <e v="#N/A"/>
    <x v="6"/>
  </r>
  <r>
    <x v="4"/>
    <x v="6"/>
    <s v="TAP"/>
    <s v="BOCHATON"/>
    <s v="Jean"/>
    <d v="2014-08-15T00:00:00"/>
    <x v="0"/>
    <x v="0"/>
    <n v="0"/>
    <n v="0"/>
    <s v="sept."/>
    <n v="2017"/>
    <s v="oui"/>
    <x v="181"/>
    <x v="7"/>
    <x v="0"/>
    <n v="0"/>
    <s v=""/>
    <e v="#N/A"/>
    <x v="6"/>
  </r>
  <r>
    <x v="4"/>
    <x v="6"/>
    <s v="TAP"/>
    <s v="BLANC"/>
    <s v="Dimitry"/>
    <d v="2014-01-03T00:00:00"/>
    <x v="3"/>
    <x v="0"/>
    <n v="0"/>
    <n v="0"/>
    <s v="sept."/>
    <n v="2017"/>
    <s v="oui"/>
    <x v="182"/>
    <x v="7"/>
    <x v="0"/>
    <n v="0"/>
    <s v=""/>
    <e v="#N/A"/>
    <x v="6"/>
  </r>
  <r>
    <x v="4"/>
    <x v="6"/>
    <s v="TAP"/>
    <s v="MUFF"/>
    <s v="Mathilde"/>
    <d v="2014-01-18T00:00:00"/>
    <x v="5"/>
    <x v="0"/>
    <n v="0"/>
    <n v="0"/>
    <s v="sept."/>
    <n v="2017"/>
    <s v="oui"/>
    <x v="183"/>
    <x v="7"/>
    <x v="0"/>
    <n v="0"/>
    <s v=""/>
    <e v="#N/A"/>
    <x v="6"/>
  </r>
  <r>
    <x v="4"/>
    <x v="6"/>
    <s v="TAP"/>
    <s v="DESPRES"/>
    <s v="Nina"/>
    <d v="2011-04-21T00:00:00"/>
    <x v="9"/>
    <x v="0"/>
    <n v="0"/>
    <n v="0"/>
    <s v="sept."/>
    <n v="2017"/>
    <s v="oui"/>
    <x v="185"/>
    <x v="6"/>
    <x v="0"/>
    <n v="0"/>
    <s v=""/>
    <e v="#N/A"/>
    <x v="6"/>
  </r>
  <r>
    <x v="4"/>
    <x v="6"/>
    <s v="TAP"/>
    <s v="DESPRES"/>
    <s v="Oscar"/>
    <d v="2013-08-16T00:00:00"/>
    <x v="7"/>
    <x v="0"/>
    <n v="0"/>
    <n v="0"/>
    <s v="sept."/>
    <n v="2017"/>
    <s v="oui"/>
    <x v="186"/>
    <x v="4"/>
    <x v="0"/>
    <n v="0"/>
    <s v=""/>
    <e v="#N/A"/>
    <x v="6"/>
  </r>
  <r>
    <x v="4"/>
    <x v="6"/>
    <s v="TAP"/>
    <s v="DOZOUL"/>
    <s v="Nora"/>
    <d v="2014-09-19T00:00:00"/>
    <x v="5"/>
    <x v="0"/>
    <n v="0"/>
    <n v="0"/>
    <s v="sept."/>
    <n v="2017"/>
    <s v="oui"/>
    <x v="245"/>
    <x v="7"/>
    <x v="0"/>
    <n v="0"/>
    <s v=""/>
    <e v="#N/A"/>
    <x v="6"/>
  </r>
  <r>
    <x v="4"/>
    <x v="6"/>
    <s v="TAP"/>
    <s v="DUDOIT"/>
    <s v="Antoine"/>
    <d v="2007-01-28T00:00:00"/>
    <x v="2"/>
    <x v="0"/>
    <n v="0"/>
    <n v="0"/>
    <s v="sept."/>
    <n v="2017"/>
    <s v="non"/>
    <x v="187"/>
    <x v="2"/>
    <x v="0"/>
    <n v="0"/>
    <s v=""/>
    <e v="#N/A"/>
    <x v="6"/>
  </r>
  <r>
    <x v="4"/>
    <x v="6"/>
    <s v="TAP"/>
    <s v="EL MRADMI"/>
    <s v="Noham"/>
    <d v="2014-06-25T00:00:00"/>
    <x v="3"/>
    <x v="0"/>
    <n v="0"/>
    <n v="0"/>
    <s v="sept."/>
    <n v="2017"/>
    <s v="oui"/>
    <x v="68"/>
    <x v="7"/>
    <x v="1"/>
    <n v="0"/>
    <s v=""/>
    <e v="#N/A"/>
    <x v="6"/>
  </r>
  <r>
    <x v="4"/>
    <x v="6"/>
    <s v="TAP"/>
    <s v="DE CORDIER"/>
    <s v="Léa"/>
    <d v="2013-05-28T00:00:00"/>
    <x v="7"/>
    <x v="0"/>
    <n v="0"/>
    <n v="0"/>
    <s v="sept."/>
    <n v="2017"/>
    <s v="oui"/>
    <x v="69"/>
    <x v="4"/>
    <x v="0"/>
    <n v="0"/>
    <s v=""/>
    <e v="#N/A"/>
    <x v="6"/>
  </r>
  <r>
    <x v="4"/>
    <x v="6"/>
    <s v="TAP"/>
    <s v="DE CORDIER"/>
    <s v="Kylian"/>
    <d v="2009-08-14T00:00:00"/>
    <x v="4"/>
    <x v="0"/>
    <n v="0"/>
    <n v="0"/>
    <s v="sept."/>
    <n v="2017"/>
    <s v="non"/>
    <x v="70"/>
    <x v="3"/>
    <x v="0"/>
    <n v="0"/>
    <s v=""/>
    <e v="#N/A"/>
    <x v="6"/>
  </r>
  <r>
    <x v="4"/>
    <x v="6"/>
    <s v="TAP"/>
    <s v="VUILLET"/>
    <s v="Louise"/>
    <d v="2017-10-08T00:00:00"/>
    <x v="3"/>
    <x v="0"/>
    <n v="0"/>
    <n v="0"/>
    <s v="sept."/>
    <n v="2017"/>
    <s v="oui"/>
    <x v="189"/>
    <x v="7"/>
    <x v="0"/>
    <n v="0"/>
    <s v=""/>
    <e v="#N/A"/>
    <x v="6"/>
  </r>
  <r>
    <x v="4"/>
    <x v="6"/>
    <s v="TAP"/>
    <s v="LE REVEREND"/>
    <s v="Raphaël"/>
    <d v="2014-09-05T00:00:00"/>
    <x v="5"/>
    <x v="1"/>
    <n v="0"/>
    <n v="0"/>
    <s v="sept."/>
    <n v="2017"/>
    <s v="oui"/>
    <x v="190"/>
    <x v="7"/>
    <x v="0"/>
    <n v="0"/>
    <s v=""/>
    <e v="#N/A"/>
    <x v="6"/>
  </r>
  <r>
    <x v="4"/>
    <x v="6"/>
    <s v="TAP"/>
    <s v="MIRANDA KIEFFER"/>
    <s v="Enzo"/>
    <d v="2014-07-04T00:00:00"/>
    <x v="0"/>
    <x v="0"/>
    <n v="0"/>
    <n v="0"/>
    <s v="sept."/>
    <n v="2017"/>
    <s v="oui"/>
    <x v="191"/>
    <x v="7"/>
    <x v="0"/>
    <n v="0"/>
    <s v=""/>
    <e v="#N/A"/>
    <x v="6"/>
  </r>
  <r>
    <x v="4"/>
    <x v="6"/>
    <s v="TAP"/>
    <s v="TEDETTI"/>
    <s v="Charly"/>
    <d v="2014-09-20T00:00:00"/>
    <x v="0"/>
    <x v="1"/>
    <n v="0"/>
    <n v="0"/>
    <s v="sept."/>
    <n v="2017"/>
    <s v="oui"/>
    <x v="192"/>
    <x v="7"/>
    <x v="0"/>
    <n v="0"/>
    <s v=""/>
    <e v="#N/A"/>
    <x v="6"/>
  </r>
  <r>
    <x v="4"/>
    <x v="6"/>
    <s v="TAP"/>
    <s v="MELIANI"/>
    <s v="Rayan Ayoub"/>
    <d v="2008-03-21T00:00:00"/>
    <x v="6"/>
    <x v="0"/>
    <n v="0"/>
    <n v="0"/>
    <s v="sept."/>
    <n v="2017"/>
    <s v="non"/>
    <x v="195"/>
    <x v="5"/>
    <x v="2"/>
    <n v="0"/>
    <s v=""/>
    <e v="#N/A"/>
    <x v="6"/>
  </r>
  <r>
    <x v="4"/>
    <x v="4"/>
    <s v="CANTINE"/>
    <s v="AZOUGARH"/>
    <s v="Younes"/>
    <d v="2008-03-21T00:00:00"/>
    <x v="2"/>
    <x v="1"/>
    <n v="0"/>
    <n v="0"/>
    <s v="sept."/>
    <n v="2017"/>
    <s v="non"/>
    <x v="246"/>
    <x v="2"/>
    <x v="1"/>
    <n v="0"/>
    <s v=""/>
    <e v="#N/A"/>
    <x v="6"/>
  </r>
  <r>
    <x v="4"/>
    <x v="4"/>
    <s v="CANTINE"/>
    <s v="BEAUGHEON"/>
    <s v="Esteban"/>
    <d v="2008-03-21T00:00:00"/>
    <x v="8"/>
    <x v="1"/>
    <n v="0"/>
    <n v="0"/>
    <s v="sept."/>
    <n v="2017"/>
    <s v="non"/>
    <x v="247"/>
    <x v="6"/>
    <x v="0"/>
    <n v="0"/>
    <s v=""/>
    <e v="#N/A"/>
    <x v="6"/>
  </r>
  <r>
    <x v="4"/>
    <x v="4"/>
    <s v="CANTINE"/>
    <s v="BES"/>
    <s v="Luana"/>
    <d v="2008-03-21T00:00:00"/>
    <x v="9"/>
    <x v="1"/>
    <n v="0"/>
    <n v="0"/>
    <s v="sept."/>
    <n v="2017"/>
    <s v="non"/>
    <x v="248"/>
    <x v="6"/>
    <x v="0"/>
    <n v="0"/>
    <s v=""/>
    <e v="#N/A"/>
    <x v="6"/>
  </r>
  <r>
    <x v="4"/>
    <x v="4"/>
    <s v="CANTINE"/>
    <s v="BOUZIN"/>
    <s v="Shanis"/>
    <d v="2008-03-21T00:00:00"/>
    <x v="4"/>
    <x v="1"/>
    <n v="0"/>
    <n v="0"/>
    <s v="sept."/>
    <n v="2017"/>
    <s v="non"/>
    <x v="249"/>
    <x v="3"/>
    <x v="0"/>
    <n v="0"/>
    <s v=""/>
    <e v="#N/A"/>
    <x v="6"/>
  </r>
  <r>
    <x v="4"/>
    <x v="4"/>
    <s v="CANTINE"/>
    <s v="BRUGGER"/>
    <s v="Mia"/>
    <d v="2008-03-21T00:00:00"/>
    <x v="7"/>
    <x v="1"/>
    <n v="0"/>
    <n v="0"/>
    <s v="sept."/>
    <n v="2017"/>
    <s v="non"/>
    <x v="250"/>
    <x v="7"/>
    <x v="0"/>
    <n v="0"/>
    <s v=""/>
    <e v="#N/A"/>
    <x v="6"/>
  </r>
  <r>
    <x v="4"/>
    <x v="4"/>
    <s v="CANTINE"/>
    <s v="BUTTAY"/>
    <s v="Taïs"/>
    <d v="2008-03-21T00:00:00"/>
    <x v="5"/>
    <x v="1"/>
    <n v="0"/>
    <n v="0"/>
    <s v="sept."/>
    <n v="2017"/>
    <s v="non"/>
    <x v="251"/>
    <x v="4"/>
    <x v="0"/>
    <n v="0"/>
    <s v=""/>
    <e v="#N/A"/>
    <x v="6"/>
  </r>
  <r>
    <x v="4"/>
    <x v="4"/>
    <s v="CANTINE"/>
    <s v="BUTTAY"/>
    <s v="Tinaël"/>
    <d v="2008-03-21T00:00:00"/>
    <x v="9"/>
    <x v="1"/>
    <n v="0"/>
    <n v="0"/>
    <s v="sept."/>
    <n v="2017"/>
    <s v="non"/>
    <x v="252"/>
    <x v="6"/>
    <x v="0"/>
    <n v="0"/>
    <s v=""/>
    <e v="#N/A"/>
    <x v="6"/>
  </r>
  <r>
    <x v="4"/>
    <x v="4"/>
    <s v="CANTINE"/>
    <s v="CARRÉ"/>
    <s v="Hugo"/>
    <d v="2008-03-21T00:00:00"/>
    <x v="2"/>
    <x v="1"/>
    <n v="0"/>
    <n v="0"/>
    <s v="sept."/>
    <n v="2017"/>
    <s v="non"/>
    <x v="253"/>
    <x v="2"/>
    <x v="0"/>
    <n v="0"/>
    <s v=""/>
    <e v="#N/A"/>
    <x v="6"/>
  </r>
  <r>
    <x v="4"/>
    <x v="4"/>
    <s v="CANTINE"/>
    <s v="CARRÉ"/>
    <s v="Loïs"/>
    <d v="2008-03-21T00:00:00"/>
    <x v="0"/>
    <x v="1"/>
    <n v="0"/>
    <n v="0"/>
    <s v="sept."/>
    <n v="2017"/>
    <s v="non"/>
    <x v="254"/>
    <x v="0"/>
    <x v="0"/>
    <n v="0"/>
    <s v=""/>
    <e v="#N/A"/>
    <x v="6"/>
  </r>
  <r>
    <x v="4"/>
    <x v="4"/>
    <s v="CANTINE"/>
    <s v="CLERGET"/>
    <s v="Elia"/>
    <d v="2008-03-21T00:00:00"/>
    <x v="3"/>
    <x v="1"/>
    <n v="0"/>
    <n v="0"/>
    <s v="sept."/>
    <n v="2017"/>
    <s v="non"/>
    <x v="255"/>
    <x v="0"/>
    <x v="0"/>
    <n v="0"/>
    <s v=""/>
    <e v="#N/A"/>
    <x v="6"/>
  </r>
  <r>
    <x v="4"/>
    <x v="4"/>
    <s v="CANTINE"/>
    <s v="COGNOT"/>
    <s v="Diego"/>
    <d v="2008-03-21T00:00:00"/>
    <x v="3"/>
    <x v="1"/>
    <n v="0"/>
    <n v="0"/>
    <s v="sept."/>
    <n v="2017"/>
    <s v="non"/>
    <x v="256"/>
    <x v="7"/>
    <x v="0"/>
    <n v="0"/>
    <s v=""/>
    <e v="#N/A"/>
    <x v="6"/>
  </r>
  <r>
    <x v="4"/>
    <x v="4"/>
    <s v="CANTINE"/>
    <s v="DELATRECHE"/>
    <s v="Miley"/>
    <d v="2008-03-21T00:00:00"/>
    <x v="4"/>
    <x v="1"/>
    <n v="0"/>
    <n v="0"/>
    <s v="sept."/>
    <n v="2017"/>
    <s v="non"/>
    <x v="257"/>
    <x v="3"/>
    <x v="0"/>
    <n v="0"/>
    <s v=""/>
    <e v="#N/A"/>
    <x v="6"/>
  </r>
  <r>
    <x v="4"/>
    <x v="4"/>
    <s v="CANTINE"/>
    <s v="DELATRECHE"/>
    <s v="Roxy"/>
    <d v="2008-03-21T00:00:00"/>
    <x v="2"/>
    <x v="1"/>
    <n v="0"/>
    <n v="0"/>
    <s v="sept."/>
    <n v="2017"/>
    <s v="non"/>
    <x v="258"/>
    <x v="2"/>
    <x v="0"/>
    <n v="0"/>
    <s v=""/>
    <e v="#N/A"/>
    <x v="6"/>
  </r>
  <r>
    <x v="4"/>
    <x v="4"/>
    <s v="CANTINE"/>
    <s v="DUBOIS"/>
    <s v="Noa"/>
    <d v="2008-03-21T00:00:00"/>
    <x v="4"/>
    <x v="1"/>
    <n v="0"/>
    <n v="0"/>
    <s v="sept."/>
    <n v="2017"/>
    <s v="non"/>
    <x v="259"/>
    <x v="5"/>
    <x v="0"/>
    <n v="0"/>
    <s v=""/>
    <e v="#N/A"/>
    <x v="6"/>
  </r>
  <r>
    <x v="4"/>
    <x v="4"/>
    <s v="CANTINE"/>
    <s v="FAVRE"/>
    <s v="Léa"/>
    <d v="2008-03-21T00:00:00"/>
    <x v="2"/>
    <x v="1"/>
    <n v="0"/>
    <n v="0"/>
    <s v="sept."/>
    <n v="2017"/>
    <s v="non"/>
    <x v="260"/>
    <x v="2"/>
    <x v="0"/>
    <n v="0"/>
    <s v=""/>
    <e v="#N/A"/>
    <x v="6"/>
  </r>
  <r>
    <x v="4"/>
    <x v="4"/>
    <s v="CANTINE"/>
    <s v="FORNARA COMBET"/>
    <s v="Nino"/>
    <d v="2008-03-21T00:00:00"/>
    <x v="7"/>
    <x v="1"/>
    <n v="0"/>
    <n v="0"/>
    <s v="sept."/>
    <n v="2017"/>
    <s v="non"/>
    <x v="261"/>
    <x v="4"/>
    <x v="0"/>
    <n v="0"/>
    <s v=""/>
    <e v="#N/A"/>
    <x v="6"/>
  </r>
  <r>
    <x v="4"/>
    <x v="4"/>
    <s v="CANTINE"/>
    <s v="FRANCESCHINI-SAINTON"/>
    <s v="Lola"/>
    <d v="2008-03-21T00:00:00"/>
    <x v="0"/>
    <x v="1"/>
    <n v="0"/>
    <n v="0"/>
    <s v="sept."/>
    <n v="2017"/>
    <s v="non"/>
    <x v="262"/>
    <x v="7"/>
    <x v="0"/>
    <n v="0"/>
    <s v=""/>
    <e v="#N/A"/>
    <x v="6"/>
  </r>
  <r>
    <x v="4"/>
    <x v="4"/>
    <s v="CANTINE"/>
    <s v="GLADYSHEVA"/>
    <s v="Alexandra"/>
    <d v="2008-03-21T00:00:00"/>
    <x v="7"/>
    <x v="1"/>
    <n v="0"/>
    <n v="0"/>
    <s v="sept."/>
    <n v="2017"/>
    <s v="non"/>
    <x v="263"/>
    <x v="4"/>
    <x v="0"/>
    <n v="0"/>
    <s v=""/>
    <e v="#N/A"/>
    <x v="6"/>
  </r>
  <r>
    <x v="4"/>
    <x v="4"/>
    <s v="CANTINE"/>
    <s v="GRANGETAS"/>
    <s v="Louna"/>
    <d v="2008-03-21T00:00:00"/>
    <x v="7"/>
    <x v="1"/>
    <n v="0"/>
    <n v="0"/>
    <s v="sept."/>
    <n v="2017"/>
    <s v="non"/>
    <x v="264"/>
    <x v="4"/>
    <x v="0"/>
    <n v="0"/>
    <s v=""/>
    <e v="#N/A"/>
    <x v="6"/>
  </r>
  <r>
    <x v="4"/>
    <x v="4"/>
    <s v="CANTINE"/>
    <s v="GRILLET-PAYSAN"/>
    <s v="Titouan"/>
    <d v="2008-03-21T00:00:00"/>
    <x v="4"/>
    <x v="1"/>
    <n v="0"/>
    <n v="0"/>
    <s v="sept."/>
    <n v="2017"/>
    <s v="non"/>
    <x v="265"/>
    <x v="3"/>
    <x v="0"/>
    <n v="0"/>
    <s v=""/>
    <e v="#N/A"/>
    <x v="6"/>
  </r>
  <r>
    <x v="4"/>
    <x v="4"/>
    <s v="CANTINE"/>
    <s v="GRIMAUX"/>
    <s v="Pierre"/>
    <d v="2008-03-21T00:00:00"/>
    <x v="0"/>
    <x v="1"/>
    <n v="0"/>
    <n v="0"/>
    <s v="sept."/>
    <n v="2017"/>
    <s v="non"/>
    <x v="266"/>
    <x v="7"/>
    <x v="0"/>
    <n v="0"/>
    <s v=""/>
    <e v="#N/A"/>
    <x v="6"/>
  </r>
  <r>
    <x v="4"/>
    <x v="4"/>
    <s v="CANTINE"/>
    <s v="GUYOT-SELVETTI"/>
    <s v="Lily"/>
    <d v="2008-03-21T00:00:00"/>
    <x v="6"/>
    <x v="1"/>
    <n v="0"/>
    <n v="0"/>
    <s v="sept."/>
    <n v="2017"/>
    <s v="non"/>
    <x v="267"/>
    <x v="5"/>
    <x v="0"/>
    <n v="0"/>
    <s v=""/>
    <e v="#N/A"/>
    <x v="6"/>
  </r>
  <r>
    <x v="4"/>
    <x v="4"/>
    <s v="CANTINE"/>
    <s v="JACQUIER"/>
    <s v="Lucas"/>
    <d v="2008-03-21T00:00:00"/>
    <x v="3"/>
    <x v="1"/>
    <n v="0"/>
    <n v="0"/>
    <s v="sept."/>
    <n v="2017"/>
    <s v="non"/>
    <x v="268"/>
    <x v="0"/>
    <x v="0"/>
    <n v="0"/>
    <s v=""/>
    <e v="#N/A"/>
    <x v="6"/>
  </r>
  <r>
    <x v="4"/>
    <x v="4"/>
    <s v="CANTINE"/>
    <s v="JACQUIER"/>
    <s v="Manon"/>
    <d v="2008-03-21T00:00:00"/>
    <x v="4"/>
    <x v="1"/>
    <n v="0"/>
    <n v="0"/>
    <s v="sept."/>
    <n v="2017"/>
    <s v="non"/>
    <x v="269"/>
    <x v="3"/>
    <x v="0"/>
    <n v="0"/>
    <s v=""/>
    <e v="#N/A"/>
    <x v="6"/>
  </r>
  <r>
    <x v="4"/>
    <x v="4"/>
    <s v="CANTINE"/>
    <s v="JACQUIER"/>
    <s v="Yann"/>
    <d v="2008-03-21T00:00:00"/>
    <x v="5"/>
    <x v="1"/>
    <n v="0"/>
    <n v="0"/>
    <s v="sept."/>
    <n v="2017"/>
    <s v="non"/>
    <x v="270"/>
    <x v="4"/>
    <x v="0"/>
    <n v="0"/>
    <s v=""/>
    <e v="#N/A"/>
    <x v="6"/>
  </r>
  <r>
    <x v="4"/>
    <x v="4"/>
    <s v="CANTINE"/>
    <s v="LACOURPAILLE"/>
    <s v="Faustine"/>
    <d v="2008-03-21T00:00:00"/>
    <x v="5"/>
    <x v="1"/>
    <n v="0"/>
    <n v="0"/>
    <s v="sept."/>
    <n v="2017"/>
    <s v="non"/>
    <x v="271"/>
    <x v="4"/>
    <x v="0"/>
    <n v="0"/>
    <s v=""/>
    <e v="#N/A"/>
    <x v="6"/>
  </r>
  <r>
    <x v="4"/>
    <x v="4"/>
    <s v="CANTINE"/>
    <s v="LACROIX"/>
    <s v="Mélinda"/>
    <d v="2008-03-21T00:00:00"/>
    <x v="6"/>
    <x v="1"/>
    <n v="0"/>
    <n v="0"/>
    <s v="sept."/>
    <n v="2017"/>
    <s v="non"/>
    <x v="272"/>
    <x v="5"/>
    <x v="0"/>
    <n v="0"/>
    <s v=""/>
    <e v="#N/A"/>
    <x v="6"/>
  </r>
  <r>
    <x v="4"/>
    <x v="4"/>
    <s v="CANTINE"/>
    <s v="LAGANDRE"/>
    <s v="Samy"/>
    <d v="2008-03-21T00:00:00"/>
    <x v="9"/>
    <x v="1"/>
    <n v="0"/>
    <n v="0"/>
    <s v="sept."/>
    <n v="2017"/>
    <s v="non"/>
    <x v="273"/>
    <x v="6"/>
    <x v="0"/>
    <n v="0"/>
    <s v=""/>
    <e v="#N/A"/>
    <x v="6"/>
  </r>
  <r>
    <x v="4"/>
    <x v="4"/>
    <s v="CANTINE"/>
    <s v="LAURAIN-BRUHAT"/>
    <s v="Enzo"/>
    <d v="2008-03-21T00:00:00"/>
    <x v="1"/>
    <x v="1"/>
    <n v="0"/>
    <n v="0"/>
    <s v="sept."/>
    <n v="2017"/>
    <s v="non"/>
    <x v="274"/>
    <x v="1"/>
    <x v="0"/>
    <n v="0"/>
    <s v=""/>
    <e v="#N/A"/>
    <x v="6"/>
  </r>
  <r>
    <x v="4"/>
    <x v="4"/>
    <s v="CANTINE"/>
    <s v="LECOUTRE"/>
    <s v="Luka"/>
    <d v="2008-03-21T00:00:00"/>
    <x v="0"/>
    <x v="1"/>
    <n v="0"/>
    <n v="0"/>
    <s v="sept."/>
    <n v="2017"/>
    <s v="non"/>
    <x v="275"/>
    <x v="7"/>
    <x v="0"/>
    <n v="0"/>
    <s v=""/>
    <e v="#N/A"/>
    <x v="6"/>
  </r>
  <r>
    <x v="4"/>
    <x v="4"/>
    <s v="CANTINE"/>
    <s v="MALPERTUIS"/>
    <s v="Axel"/>
    <d v="2008-03-21T00:00:00"/>
    <x v="5"/>
    <x v="1"/>
    <n v="0"/>
    <n v="0"/>
    <s v="sept."/>
    <n v="2017"/>
    <s v="non"/>
    <x v="276"/>
    <x v="7"/>
    <x v="0"/>
    <n v="0"/>
    <s v=""/>
    <e v="#N/A"/>
    <x v="6"/>
  </r>
  <r>
    <x v="4"/>
    <x v="4"/>
    <s v="CANTINE"/>
    <s v="MICHEL"/>
    <s v="Nohlan"/>
    <d v="2008-03-21T00:00:00"/>
    <x v="6"/>
    <x v="1"/>
    <n v="0"/>
    <n v="0"/>
    <s v="sept."/>
    <n v="2017"/>
    <s v="non"/>
    <x v="277"/>
    <x v="5"/>
    <x v="0"/>
    <n v="0"/>
    <s v=""/>
    <e v="#N/A"/>
    <x v="6"/>
  </r>
  <r>
    <x v="4"/>
    <x v="4"/>
    <s v="CANTINE"/>
    <s v="MORAND"/>
    <s v="Maëlann"/>
    <d v="2008-03-21T00:00:00"/>
    <x v="1"/>
    <x v="1"/>
    <n v="0"/>
    <n v="0"/>
    <s v="sept."/>
    <n v="2017"/>
    <s v="non"/>
    <x v="278"/>
    <x v="3"/>
    <x v="0"/>
    <n v="0"/>
    <s v=""/>
    <e v="#N/A"/>
    <x v="6"/>
  </r>
  <r>
    <x v="4"/>
    <x v="4"/>
    <s v="CANTINE"/>
    <s v="PACCOT-BATAILLARD"/>
    <s v="Justine"/>
    <d v="2008-03-21T00:00:00"/>
    <x v="4"/>
    <x v="1"/>
    <n v="0"/>
    <n v="0"/>
    <s v="sept."/>
    <n v="2017"/>
    <s v="non"/>
    <x v="279"/>
    <x v="3"/>
    <x v="0"/>
    <n v="0"/>
    <s v=""/>
    <e v="#N/A"/>
    <x v="6"/>
  </r>
  <r>
    <x v="4"/>
    <x v="4"/>
    <s v="CANTINE"/>
    <s v="PACCOT-BATAILLARD"/>
    <s v="Océane"/>
    <d v="2008-03-21T00:00:00"/>
    <x v="2"/>
    <x v="1"/>
    <n v="0"/>
    <n v="0"/>
    <s v="sept."/>
    <n v="2017"/>
    <s v="non"/>
    <x v="280"/>
    <x v="2"/>
    <x v="0"/>
    <n v="0"/>
    <s v=""/>
    <e v="#N/A"/>
    <x v="6"/>
  </r>
  <r>
    <x v="4"/>
    <x v="4"/>
    <s v="CANTINE"/>
    <s v="PECRON"/>
    <s v="Loïc"/>
    <d v="2008-03-21T00:00:00"/>
    <x v="0"/>
    <x v="1"/>
    <n v="0"/>
    <n v="0"/>
    <s v="sept."/>
    <n v="2017"/>
    <s v="non"/>
    <x v="281"/>
    <x v="0"/>
    <x v="0"/>
    <n v="0"/>
    <s v=""/>
    <e v="#N/A"/>
    <x v="6"/>
  </r>
  <r>
    <x v="4"/>
    <x v="4"/>
    <s v="CANTINE"/>
    <s v="RIZZI"/>
    <s v="Jade"/>
    <d v="2008-03-21T00:00:00"/>
    <x v="0"/>
    <x v="1"/>
    <n v="0"/>
    <n v="0"/>
    <s v="sept."/>
    <n v="2017"/>
    <s v="non"/>
    <x v="282"/>
    <x v="7"/>
    <x v="0"/>
    <n v="0"/>
    <s v=""/>
    <e v="#N/A"/>
    <x v="6"/>
  </r>
  <r>
    <x v="4"/>
    <x v="4"/>
    <s v="CANTINE"/>
    <s v="ROSSET-PEREIRA"/>
    <s v="Maïwenn"/>
    <d v="2008-03-21T00:00:00"/>
    <x v="6"/>
    <x v="1"/>
    <n v="0"/>
    <n v="0"/>
    <s v="sept."/>
    <n v="2017"/>
    <s v="non"/>
    <x v="283"/>
    <x v="5"/>
    <x v="0"/>
    <n v="0"/>
    <s v=""/>
    <e v="#N/A"/>
    <x v="6"/>
  </r>
  <r>
    <x v="4"/>
    <x v="4"/>
    <s v="CANTINE"/>
    <s v="SIROUET"/>
    <s v="Mérédith"/>
    <d v="2008-03-21T00:00:00"/>
    <x v="2"/>
    <x v="1"/>
    <n v="0"/>
    <n v="0"/>
    <s v="sept."/>
    <n v="2017"/>
    <s v="non"/>
    <x v="284"/>
    <x v="2"/>
    <x v="0"/>
    <n v="0"/>
    <s v=""/>
    <e v="#N/A"/>
    <x v="6"/>
  </r>
  <r>
    <x v="5"/>
    <x v="7"/>
    <m/>
    <m/>
    <m/>
    <m/>
    <x v="11"/>
    <x v="2"/>
    <m/>
    <m/>
    <m/>
    <m/>
    <m/>
    <x v="285"/>
    <x v="10"/>
    <x v="4"/>
    <m/>
    <m/>
    <m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XHebdo" cacheId="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AD308" firstHeaderRow="1" firstDataRow="3" firstDataCol="1"/>
  <pivotFields count="20">
    <pivotField axis="axisCol" showAll="0" sortType="ascending">
      <items count="12">
        <item m="1" x="7"/>
        <item m="1" x="9"/>
        <item m="1" x="6"/>
        <item m="1" x="8"/>
        <item m="1" x="10"/>
        <item x="0"/>
        <item x="1"/>
        <item x="2"/>
        <item x="3"/>
        <item x="4"/>
        <item x="5"/>
        <item t="default"/>
      </items>
    </pivotField>
    <pivotField axis="axisCol" showAll="0">
      <items count="10">
        <item x="0"/>
        <item x="1"/>
        <item x="2"/>
        <item x="3"/>
        <item x="4"/>
        <item h="1" x="5"/>
        <item x="6"/>
        <item h="1" m="1" x="8"/>
        <item h="1" x="7"/>
        <item t="default"/>
      </items>
    </pivotField>
    <pivotField showAll="0"/>
    <pivotField showAll="0"/>
    <pivotField showAll="0"/>
    <pivotField showAll="0"/>
    <pivotField axis="axisRow" showAll="0">
      <items count="14">
        <item m="1" x="12"/>
        <item x="1"/>
        <item x="2"/>
        <item x="6"/>
        <item x="4"/>
        <item x="8"/>
        <item x="9"/>
        <item x="3"/>
        <item x="5"/>
        <item x="7"/>
        <item x="0"/>
        <item x="11"/>
        <item x="10"/>
        <item t="default"/>
      </items>
    </pivotField>
    <pivotField dataField="1" showAll="0"/>
    <pivotField showAll="0"/>
    <pivotField showAll="0"/>
    <pivotField showAll="0"/>
    <pivotField showAll="0"/>
    <pivotField showAll="0"/>
    <pivotField axis="axisRow" showAll="0" sortType="ascending">
      <items count="301">
        <item m="1" x="292"/>
        <item x="0"/>
        <item x="235"/>
        <item x="1"/>
        <item x="2"/>
        <item x="3"/>
        <item x="238"/>
        <item x="4"/>
        <item x="5"/>
        <item x="6"/>
        <item x="84"/>
        <item x="169"/>
        <item x="246"/>
        <item x="7"/>
        <item x="170"/>
        <item x="171"/>
        <item x="85"/>
        <item x="86"/>
        <item x="247"/>
        <item x="223"/>
        <item x="73"/>
        <item x="87"/>
        <item x="8"/>
        <item x="9"/>
        <item x="193"/>
        <item x="239"/>
        <item x="88"/>
        <item x="248"/>
        <item x="89"/>
        <item x="90"/>
        <item x="91"/>
        <item x="182"/>
        <item x="181"/>
        <item x="92"/>
        <item x="10"/>
        <item x="11"/>
        <item x="249"/>
        <item x="93"/>
        <item x="94"/>
        <item x="95"/>
        <item x="250"/>
        <item x="79"/>
        <item x="96"/>
        <item x="97"/>
        <item x="12"/>
        <item m="1" x="294"/>
        <item x="98"/>
        <item x="251"/>
        <item x="252"/>
        <item x="99"/>
        <item x="100"/>
        <item x="101"/>
        <item x="253"/>
        <item x="254"/>
        <item x="224"/>
        <item x="197"/>
        <item x="198"/>
        <item x="13"/>
        <item x="14"/>
        <item x="102"/>
        <item x="103"/>
        <item x="104"/>
        <item x="199"/>
        <item x="200"/>
        <item x="201"/>
        <item x="202"/>
        <item x="233"/>
        <item x="80"/>
        <item x="255"/>
        <item x="256"/>
        <item x="15"/>
        <item x="105"/>
        <item x="67"/>
        <item x="240"/>
        <item x="106"/>
        <item x="107"/>
        <item x="108"/>
        <item x="225"/>
        <item x="16"/>
        <item m="1" x="287"/>
        <item x="244"/>
        <item x="184"/>
        <item x="70"/>
        <item x="69"/>
        <item x="109"/>
        <item x="203"/>
        <item x="257"/>
        <item x="258"/>
        <item x="17"/>
        <item x="242"/>
        <item x="81"/>
        <item x="110"/>
        <item x="77"/>
        <item x="58"/>
        <item x="18"/>
        <item x="19"/>
        <item x="185"/>
        <item x="186"/>
        <item x="111"/>
        <item x="234"/>
        <item x="20"/>
        <item x="74"/>
        <item x="21"/>
        <item x="236"/>
        <item x="22"/>
        <item x="112"/>
        <item x="245"/>
        <item x="23"/>
        <item x="259"/>
        <item x="187"/>
        <item x="24"/>
        <item x="59"/>
        <item x="25"/>
        <item x="26"/>
        <item x="113"/>
        <item x="114"/>
        <item x="27"/>
        <item x="68"/>
        <item x="75"/>
        <item x="28"/>
        <item x="241"/>
        <item x="204"/>
        <item x="260"/>
        <item x="115"/>
        <item x="116"/>
        <item x="261"/>
        <item x="262"/>
        <item x="117"/>
        <item x="118"/>
        <item x="29"/>
        <item x="119"/>
        <item x="30"/>
        <item x="120"/>
        <item x="121"/>
        <item x="122"/>
        <item x="263"/>
        <item x="123"/>
        <item x="124"/>
        <item x="264"/>
        <item m="1" x="295"/>
        <item x="125"/>
        <item x="126"/>
        <item x="172"/>
        <item x="265"/>
        <item x="266"/>
        <item x="82"/>
        <item x="219"/>
        <item x="218"/>
        <item x="267"/>
        <item x="127"/>
        <item x="196"/>
        <item x="31"/>
        <item x="32"/>
        <item x="128"/>
        <item x="129"/>
        <item m="1" x="289"/>
        <item x="78"/>
        <item x="268"/>
        <item x="269"/>
        <item x="270"/>
        <item x="71"/>
        <item m="1" x="298"/>
        <item x="205"/>
        <item x="206"/>
        <item x="130"/>
        <item m="1" x="296"/>
        <item x="33"/>
        <item x="271"/>
        <item x="131"/>
        <item x="272"/>
        <item x="273"/>
        <item x="34"/>
        <item x="35"/>
        <item x="207"/>
        <item x="274"/>
        <item x="173"/>
        <item x="174"/>
        <item x="132"/>
        <item x="133"/>
        <item x="134"/>
        <item x="190"/>
        <item x="275"/>
        <item x="135"/>
        <item x="66"/>
        <item x="65"/>
        <item x="208"/>
        <item x="136"/>
        <item m="1" x="297"/>
        <item x="137"/>
        <item x="138"/>
        <item m="1" x="290"/>
        <item x="180"/>
        <item x="139"/>
        <item x="176"/>
        <item x="175"/>
        <item x="177"/>
        <item x="276"/>
        <item x="209"/>
        <item m="1" x="286"/>
        <item x="36"/>
        <item x="194"/>
        <item x="230"/>
        <item x="140"/>
        <item x="226"/>
        <item x="227"/>
        <item x="195"/>
        <item x="277"/>
        <item x="37"/>
        <item x="60"/>
        <item x="191"/>
        <item x="38"/>
        <item x="39"/>
        <item x="40"/>
        <item x="278"/>
        <item x="141"/>
        <item x="210"/>
        <item x="228"/>
        <item x="72"/>
        <item m="1" x="291"/>
        <item x="142"/>
        <item x="183"/>
        <item x="41"/>
        <item x="143"/>
        <item x="279"/>
        <item x="280"/>
        <item x="144"/>
        <item x="145"/>
        <item x="188"/>
        <item x="146"/>
        <item x="281"/>
        <item x="211"/>
        <item x="212"/>
        <item x="42"/>
        <item x="179"/>
        <item x="178"/>
        <item x="147"/>
        <item x="148"/>
        <item m="1" x="293"/>
        <item x="76"/>
        <item x="83"/>
        <item x="43"/>
        <item x="149"/>
        <item x="150"/>
        <item x="213"/>
        <item x="214"/>
        <item m="1" x="299"/>
        <item x="151"/>
        <item x="63"/>
        <item x="231"/>
        <item x="232"/>
        <item x="152"/>
        <item x="220"/>
        <item x="215"/>
        <item x="282"/>
        <item x="283"/>
        <item x="44"/>
        <item x="45"/>
        <item x="229"/>
        <item x="153"/>
        <item x="154"/>
        <item x="155"/>
        <item x="237"/>
        <item x="46"/>
        <item x="61"/>
        <item x="47"/>
        <item x="284"/>
        <item x="156"/>
        <item x="157"/>
        <item x="158"/>
        <item x="48"/>
        <item x="216"/>
        <item x="221"/>
        <item x="192"/>
        <item x="159"/>
        <item x="64"/>
        <item m="1" x="288"/>
        <item x="160"/>
        <item x="161"/>
        <item x="162"/>
        <item x="163"/>
        <item x="62"/>
        <item x="49"/>
        <item x="50"/>
        <item x="164"/>
        <item x="217"/>
        <item x="243"/>
        <item x="165"/>
        <item x="51"/>
        <item x="52"/>
        <item x="53"/>
        <item x="222"/>
        <item x="189"/>
        <item x="166"/>
        <item x="167"/>
        <item x="168"/>
        <item x="54"/>
        <item x="55"/>
        <item x="56"/>
        <item x="57"/>
        <item x="285"/>
        <item t="default"/>
      </items>
    </pivotField>
    <pivotField axis="axisRow" showAll="0">
      <items count="12">
        <item x="8"/>
        <item x="1"/>
        <item x="3"/>
        <item x="5"/>
        <item x="2"/>
        <item x="6"/>
        <item x="0"/>
        <item x="4"/>
        <item x="7"/>
        <item x="9"/>
        <item x="10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</pivotFields>
  <rowFields count="3">
    <field x="6"/>
    <field x="14"/>
    <field x="13"/>
  </rowFields>
  <rowItems count="303">
    <i>
      <x v="1"/>
    </i>
    <i r="1">
      <x v="1"/>
    </i>
    <i r="2">
      <x v="3"/>
    </i>
    <i r="2">
      <x v="5"/>
    </i>
    <i r="2">
      <x v="33"/>
    </i>
    <i r="2">
      <x v="41"/>
    </i>
    <i r="2">
      <x v="49"/>
    </i>
    <i r="2">
      <x v="57"/>
    </i>
    <i r="2">
      <x v="71"/>
    </i>
    <i r="2">
      <x v="94"/>
    </i>
    <i r="2">
      <x v="110"/>
    </i>
    <i r="2">
      <x v="127"/>
    </i>
    <i r="2">
      <x v="140"/>
    </i>
    <i r="2">
      <x v="147"/>
    </i>
    <i r="2">
      <x v="153"/>
    </i>
    <i r="2">
      <x v="174"/>
    </i>
    <i r="2">
      <x v="175"/>
    </i>
    <i r="2">
      <x v="183"/>
    </i>
    <i r="2">
      <x v="195"/>
    </i>
    <i r="2">
      <x v="211"/>
    </i>
    <i r="2">
      <x v="214"/>
    </i>
    <i r="2">
      <x v="243"/>
    </i>
    <i r="2">
      <x v="278"/>
    </i>
    <i r="2">
      <x v="282"/>
    </i>
    <i r="2">
      <x v="283"/>
    </i>
    <i r="1">
      <x v="2"/>
    </i>
    <i r="2">
      <x v="65"/>
    </i>
    <i r="2">
      <x v="178"/>
    </i>
    <i r="2">
      <x v="213"/>
    </i>
    <i r="2">
      <x v="270"/>
    </i>
    <i r="2">
      <x v="298"/>
    </i>
    <i>
      <x v="2"/>
    </i>
    <i r="1">
      <x v="4"/>
    </i>
    <i r="2">
      <x v="4"/>
    </i>
    <i r="2">
      <x v="12"/>
    </i>
    <i r="2">
      <x v="16"/>
    </i>
    <i r="2">
      <x v="28"/>
    </i>
    <i r="2">
      <x v="34"/>
    </i>
    <i r="2">
      <x v="51"/>
    </i>
    <i r="2">
      <x v="52"/>
    </i>
    <i r="2">
      <x v="75"/>
    </i>
    <i r="2">
      <x v="84"/>
    </i>
    <i r="2">
      <x v="87"/>
    </i>
    <i r="2">
      <x v="88"/>
    </i>
    <i r="2">
      <x v="95"/>
    </i>
    <i r="2">
      <x v="109"/>
    </i>
    <i r="2">
      <x v="115"/>
    </i>
    <i r="2">
      <x v="122"/>
    </i>
    <i r="2">
      <x v="132"/>
    </i>
    <i r="2">
      <x v="152"/>
    </i>
    <i r="2">
      <x v="197"/>
    </i>
    <i r="2">
      <x v="199"/>
    </i>
    <i r="2">
      <x v="224"/>
    </i>
    <i r="2">
      <x v="226"/>
    </i>
    <i r="2">
      <x v="230"/>
    </i>
    <i r="2">
      <x v="238"/>
    </i>
    <i r="2">
      <x v="259"/>
    </i>
    <i r="2">
      <x v="264"/>
    </i>
    <i r="2">
      <x v="265"/>
    </i>
    <i r="2">
      <x v="268"/>
    </i>
    <i r="2">
      <x v="297"/>
    </i>
    <i>
      <x v="3"/>
    </i>
    <i r="1">
      <x v="3"/>
    </i>
    <i r="2">
      <x v="19"/>
    </i>
    <i r="2">
      <x v="22"/>
    </i>
    <i r="2">
      <x v="23"/>
    </i>
    <i r="2">
      <x v="30"/>
    </i>
    <i r="2">
      <x v="42"/>
    </i>
    <i r="2">
      <x v="43"/>
    </i>
    <i r="2">
      <x v="44"/>
    </i>
    <i r="2">
      <x v="50"/>
    </i>
    <i r="2">
      <x v="77"/>
    </i>
    <i r="2">
      <x v="100"/>
    </i>
    <i r="2">
      <x v="104"/>
    </i>
    <i r="2">
      <x v="124"/>
    </i>
    <i r="2">
      <x v="128"/>
    </i>
    <i r="2">
      <x v="133"/>
    </i>
    <i r="2">
      <x v="148"/>
    </i>
    <i r="2">
      <x v="169"/>
    </i>
    <i r="2">
      <x v="171"/>
    </i>
    <i r="2">
      <x v="185"/>
    </i>
    <i r="2">
      <x v="186"/>
    </i>
    <i r="2">
      <x v="189"/>
    </i>
    <i r="2">
      <x v="194"/>
    </i>
    <i r="2">
      <x v="202"/>
    </i>
    <i r="2">
      <x v="205"/>
    </i>
    <i r="2">
      <x v="206"/>
    </i>
    <i r="2">
      <x v="254"/>
    </i>
    <i r="2">
      <x v="274"/>
    </i>
    <i r="2">
      <x v="277"/>
    </i>
    <i r="2">
      <x v="284"/>
    </i>
    <i r="2">
      <x v="288"/>
    </i>
    <i>
      <x v="4"/>
    </i>
    <i r="1">
      <x v="2"/>
    </i>
    <i r="2">
      <x v="8"/>
    </i>
    <i r="2">
      <x v="10"/>
    </i>
    <i r="2">
      <x v="35"/>
    </i>
    <i r="2">
      <x v="36"/>
    </i>
    <i r="2">
      <x v="82"/>
    </i>
    <i r="2">
      <x v="86"/>
    </i>
    <i r="2">
      <x v="101"/>
    </i>
    <i r="2">
      <x v="123"/>
    </i>
    <i r="2">
      <x v="143"/>
    </i>
    <i r="2">
      <x v="146"/>
    </i>
    <i r="2">
      <x v="149"/>
    </i>
    <i r="2">
      <x v="158"/>
    </i>
    <i r="2">
      <x v="182"/>
    </i>
    <i r="2">
      <x v="217"/>
    </i>
    <i r="2">
      <x v="223"/>
    </i>
    <i r="2">
      <x v="233"/>
    </i>
    <i r="2">
      <x v="235"/>
    </i>
    <i r="2">
      <x v="240"/>
    </i>
    <i r="2">
      <x v="250"/>
    </i>
    <i r="2">
      <x v="256"/>
    </i>
    <i r="2">
      <x v="257"/>
    </i>
    <i r="2">
      <x v="287"/>
    </i>
    <i r="1">
      <x v="3"/>
    </i>
    <i r="2">
      <x v="61"/>
    </i>
    <i r="2">
      <x v="108"/>
    </i>
    <i r="2">
      <x v="203"/>
    </i>
    <i r="2">
      <x v="248"/>
    </i>
    <i r="2">
      <x v="260"/>
    </i>
    <i r="2">
      <x v="296"/>
    </i>
    <i>
      <x v="5"/>
    </i>
    <i r="1">
      <x v="1"/>
    </i>
    <i r="2">
      <x v="20"/>
    </i>
    <i r="2">
      <x v="56"/>
    </i>
    <i r="2">
      <x v="70"/>
    </i>
    <i r="2">
      <x v="85"/>
    </i>
    <i r="2">
      <x v="102"/>
    </i>
    <i r="2">
      <x v="116"/>
    </i>
    <i r="2">
      <x v="131"/>
    </i>
    <i r="2">
      <x v="151"/>
    </i>
    <i r="2">
      <x v="168"/>
    </i>
    <i r="2">
      <x v="242"/>
    </i>
    <i r="2">
      <x v="267"/>
    </i>
    <i r="2">
      <x v="273"/>
    </i>
    <i r="1">
      <x v="5"/>
    </i>
    <i r="2">
      <x v="18"/>
    </i>
    <i r="2">
      <x v="59"/>
    </i>
    <i r="2">
      <x v="114"/>
    </i>
    <i r="2">
      <x v="121"/>
    </i>
    <i r="2">
      <x v="163"/>
    </i>
    <i r="2">
      <x v="172"/>
    </i>
    <i r="2">
      <x v="212"/>
    </i>
    <i r="2">
      <x v="221"/>
    </i>
    <i r="2">
      <x v="246"/>
    </i>
    <i r="2">
      <x v="255"/>
    </i>
    <i r="2">
      <x v="258"/>
    </i>
    <i>
      <x v="6"/>
    </i>
    <i r="1">
      <x v="5"/>
    </i>
    <i r="2">
      <x v="17"/>
    </i>
    <i r="2">
      <x v="21"/>
    </i>
    <i r="2">
      <x v="27"/>
    </i>
    <i r="2">
      <x v="46"/>
    </i>
    <i r="2">
      <x v="48"/>
    </i>
    <i r="2">
      <x v="64"/>
    </i>
    <i r="2">
      <x v="96"/>
    </i>
    <i r="2">
      <x v="105"/>
    </i>
    <i r="2">
      <x v="107"/>
    </i>
    <i r="2">
      <x v="130"/>
    </i>
    <i r="2">
      <x v="137"/>
    </i>
    <i r="2">
      <x v="164"/>
    </i>
    <i r="2">
      <x v="166"/>
    </i>
    <i r="2">
      <x v="170"/>
    </i>
    <i r="2">
      <x v="177"/>
    </i>
    <i r="2">
      <x v="179"/>
    </i>
    <i r="2">
      <x v="192"/>
    </i>
    <i r="2">
      <x v="225"/>
    </i>
    <i r="2">
      <x v="231"/>
    </i>
    <i r="2">
      <x v="239"/>
    </i>
    <i r="2">
      <x v="244"/>
    </i>
    <i r="2">
      <x v="249"/>
    </i>
    <i r="2">
      <x v="262"/>
    </i>
    <i r="2">
      <x v="292"/>
    </i>
    <i r="2">
      <x v="295"/>
    </i>
    <i>
      <x v="7"/>
    </i>
    <i r="1">
      <x v="6"/>
    </i>
    <i r="2">
      <x v="7"/>
    </i>
    <i r="2">
      <x v="13"/>
    </i>
    <i r="2">
      <x v="62"/>
    </i>
    <i r="2">
      <x v="67"/>
    </i>
    <i r="2">
      <x v="68"/>
    </i>
    <i r="2">
      <x v="92"/>
    </i>
    <i r="2">
      <x v="119"/>
    </i>
    <i r="2">
      <x v="141"/>
    </i>
    <i r="2">
      <x v="157"/>
    </i>
    <i r="2">
      <x v="193"/>
    </i>
    <i r="2">
      <x v="204"/>
    </i>
    <i r="2">
      <x v="207"/>
    </i>
    <i r="2">
      <x v="210"/>
    </i>
    <i r="2">
      <x v="216"/>
    </i>
    <i r="2">
      <x v="234"/>
    </i>
    <i r="2">
      <x v="236"/>
    </i>
    <i r="2">
      <x v="252"/>
    </i>
    <i r="2">
      <x v="276"/>
    </i>
    <i r="1">
      <x v="8"/>
    </i>
    <i r="2">
      <x v="14"/>
    </i>
    <i r="2">
      <x v="31"/>
    </i>
    <i r="2">
      <x v="69"/>
    </i>
    <i r="2">
      <x v="81"/>
    </i>
    <i r="2">
      <x v="93"/>
    </i>
    <i r="2">
      <x v="117"/>
    </i>
    <i r="2">
      <x v="160"/>
    </i>
    <i r="2">
      <x v="227"/>
    </i>
    <i r="2">
      <x v="280"/>
    </i>
    <i r="2">
      <x v="291"/>
    </i>
    <i>
      <x v="8"/>
    </i>
    <i r="1">
      <x v="7"/>
    </i>
    <i r="2">
      <x v="9"/>
    </i>
    <i r="2">
      <x v="29"/>
    </i>
    <i r="2">
      <x v="38"/>
    </i>
    <i r="2">
      <x v="47"/>
    </i>
    <i r="2">
      <x v="63"/>
    </i>
    <i r="2">
      <x v="129"/>
    </i>
    <i r="2">
      <x v="134"/>
    </i>
    <i r="2">
      <x v="136"/>
    </i>
    <i r="2">
      <x v="142"/>
    </i>
    <i r="2">
      <x v="145"/>
    </i>
    <i r="2">
      <x v="154"/>
    </i>
    <i r="2">
      <x v="156"/>
    </i>
    <i r="2">
      <x v="159"/>
    </i>
    <i r="2">
      <x v="167"/>
    </i>
    <i r="2">
      <x v="184"/>
    </i>
    <i r="2">
      <x v="201"/>
    </i>
    <i r="2">
      <x v="228"/>
    </i>
    <i r="2">
      <x v="269"/>
    </i>
    <i r="2">
      <x v="271"/>
    </i>
    <i r="2">
      <x v="286"/>
    </i>
    <i r="2">
      <x v="294"/>
    </i>
    <i r="1">
      <x v="8"/>
    </i>
    <i r="2">
      <x v="15"/>
    </i>
    <i r="2">
      <x v="24"/>
    </i>
    <i r="2">
      <x v="106"/>
    </i>
    <i r="2">
      <x v="180"/>
    </i>
    <i r="2">
      <x v="196"/>
    </i>
    <i r="2">
      <x v="220"/>
    </i>
    <i>
      <x v="9"/>
    </i>
    <i r="1">
      <x v="7"/>
    </i>
    <i r="2">
      <x v="26"/>
    </i>
    <i r="2">
      <x v="37"/>
    </i>
    <i r="2">
      <x v="39"/>
    </i>
    <i r="2">
      <x v="54"/>
    </i>
    <i r="2">
      <x v="55"/>
    </i>
    <i r="2">
      <x v="58"/>
    </i>
    <i r="2">
      <x v="74"/>
    </i>
    <i r="2">
      <x v="83"/>
    </i>
    <i r="2">
      <x v="91"/>
    </i>
    <i r="2">
      <x v="97"/>
    </i>
    <i r="2">
      <x v="98"/>
    </i>
    <i r="2">
      <x v="125"/>
    </i>
    <i r="2">
      <x v="135"/>
    </i>
    <i r="2">
      <x v="138"/>
    </i>
    <i r="2">
      <x v="173"/>
    </i>
    <i r="2">
      <x v="176"/>
    </i>
    <i r="2">
      <x v="200"/>
    </i>
    <i r="2">
      <x v="232"/>
    </i>
    <i r="2">
      <x v="241"/>
    </i>
    <i r="2">
      <x v="279"/>
    </i>
    <i r="2">
      <x v="289"/>
    </i>
    <i r="2">
      <x v="293"/>
    </i>
    <i r="1">
      <x v="8"/>
    </i>
    <i r="2">
      <x v="40"/>
    </i>
    <i r="2">
      <x v="72"/>
    </i>
    <i r="2">
      <x v="111"/>
    </i>
    <i r="2">
      <x v="191"/>
    </i>
    <i r="2">
      <x v="247"/>
    </i>
    <i r="2">
      <x v="263"/>
    </i>
    <i>
      <x v="10"/>
    </i>
    <i r="1">
      <x v="6"/>
    </i>
    <i r="2">
      <x v="1"/>
    </i>
    <i r="2">
      <x v="53"/>
    </i>
    <i r="2">
      <x v="60"/>
    </i>
    <i r="2">
      <x v="76"/>
    </i>
    <i r="2">
      <x v="78"/>
    </i>
    <i r="2">
      <x v="90"/>
    </i>
    <i r="2">
      <x v="112"/>
    </i>
    <i r="2">
      <x v="113"/>
    </i>
    <i r="2">
      <x v="118"/>
    </i>
    <i r="2">
      <x v="162"/>
    </i>
    <i r="2">
      <x v="188"/>
    </i>
    <i r="2">
      <x v="215"/>
    </i>
    <i r="2">
      <x v="219"/>
    </i>
    <i r="2">
      <x v="222"/>
    </i>
    <i r="2">
      <x v="229"/>
    </i>
    <i r="2">
      <x v="266"/>
    </i>
    <i r="2">
      <x v="281"/>
    </i>
    <i r="1">
      <x v="8"/>
    </i>
    <i r="2">
      <x v="11"/>
    </i>
    <i r="2">
      <x v="32"/>
    </i>
    <i r="2">
      <x v="66"/>
    </i>
    <i r="2">
      <x v="126"/>
    </i>
    <i r="2">
      <x v="144"/>
    </i>
    <i r="2">
      <x v="181"/>
    </i>
    <i r="2">
      <x v="208"/>
    </i>
    <i r="2">
      <x v="209"/>
    </i>
    <i r="2">
      <x v="251"/>
    </i>
    <i r="2">
      <x v="253"/>
    </i>
    <i r="2">
      <x v="272"/>
    </i>
    <i>
      <x v="12"/>
    </i>
    <i r="1">
      <x/>
    </i>
    <i r="2">
      <x v="150"/>
    </i>
    <i r="2">
      <x v="290"/>
    </i>
  </rowItems>
  <colFields count="2">
    <field x="0"/>
    <field x="1"/>
  </colFields>
  <colItems count="29">
    <i>
      <x v="5"/>
      <x/>
    </i>
    <i r="1">
      <x v="1"/>
    </i>
    <i r="1">
      <x v="2"/>
    </i>
    <i r="1">
      <x v="3"/>
    </i>
    <i r="1">
      <x v="4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6"/>
    </i>
    <i t="default">
      <x v="6"/>
    </i>
    <i>
      <x v="7"/>
      <x/>
    </i>
    <i r="1">
      <x v="3"/>
    </i>
    <i t="default">
      <x v="7"/>
    </i>
    <i>
      <x v="8"/>
      <x/>
    </i>
    <i r="1">
      <x v="1"/>
    </i>
    <i r="1">
      <x v="2"/>
    </i>
    <i r="1">
      <x v="3"/>
    </i>
    <i r="1">
      <x v="4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6"/>
    </i>
    <i t="default">
      <x v="9"/>
    </i>
  </colItems>
  <dataFields count="1">
    <dataField name="Somme de Inscription" fld="7" baseField="13" baseItem="8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XMenu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R17" firstHeaderRow="1" firstDataRow="3" firstDataCol="1" rowPageCount="1" colPageCount="1"/>
  <pivotFields count="20">
    <pivotField axis="axisCol" numFmtId="14" showAll="0">
      <items count="12">
        <item m="1" x="7"/>
        <item m="1" x="9"/>
        <item m="1" x="6"/>
        <item m="1" x="8"/>
        <item m="1" x="10"/>
        <item x="5"/>
        <item x="0"/>
        <item x="1"/>
        <item x="2"/>
        <item x="3"/>
        <item x="4"/>
        <item t="default"/>
      </items>
    </pivotField>
    <pivotField axis="axisPage" multipleItemSelectionAllowed="1" showAll="0">
      <items count="10">
        <item h="1" x="0"/>
        <item h="1" x="1"/>
        <item h="1" x="2"/>
        <item h="1" x="3"/>
        <item x="4"/>
        <item h="1" x="6"/>
        <item h="1" m="1" x="8"/>
        <item h="1" x="5"/>
        <item h="1" x="7"/>
        <item t="default"/>
      </items>
    </pivotField>
    <pivotField showAll="0"/>
    <pivotField showAll="0"/>
    <pivotField showAll="0"/>
    <pivotField numFmtId="14" showAll="0"/>
    <pivotField axis="axisRow" showAll="0">
      <items count="14">
        <item m="1" x="12"/>
        <item x="1"/>
        <item x="2"/>
        <item x="6"/>
        <item x="4"/>
        <item x="8"/>
        <item x="9"/>
        <item x="3"/>
        <item x="5"/>
        <item x="7"/>
        <item x="0"/>
        <item x="11"/>
        <item x="1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 defaultSubtotal="0"/>
    <pivotField axis="axisCol" showAll="0">
      <items count="6">
        <item x="1"/>
        <item x="2"/>
        <item x="0"/>
        <item x="3"/>
        <item x="4"/>
        <item t="default"/>
      </items>
    </pivotField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 t="grand">
      <x/>
    </i>
  </rowItems>
  <colFields count="2">
    <field x="0"/>
    <field x="15"/>
  </colFields>
  <colItems count="17">
    <i>
      <x v="6"/>
      <x/>
    </i>
    <i r="1">
      <x v="1"/>
    </i>
    <i r="1">
      <x v="2"/>
    </i>
    <i t="default">
      <x v="6"/>
    </i>
    <i>
      <x v="7"/>
      <x/>
    </i>
    <i r="1">
      <x v="1"/>
    </i>
    <i r="1">
      <x v="2"/>
    </i>
    <i t="default">
      <x v="7"/>
    </i>
    <i>
      <x v="9"/>
      <x/>
    </i>
    <i r="1">
      <x v="1"/>
    </i>
    <i r="1">
      <x v="2"/>
    </i>
    <i t="default">
      <x v="9"/>
    </i>
    <i>
      <x v="10"/>
      <x/>
    </i>
    <i r="1">
      <x v="1"/>
    </i>
    <i r="1">
      <x v="2"/>
    </i>
    <i t="default">
      <x v="10"/>
    </i>
    <i t="grand">
      <x/>
    </i>
  </colItems>
  <pageFields count="1">
    <pageField fld="1" hier="-1"/>
  </pageFields>
  <dataFields count="1">
    <dataField name="Somme de Inscription" fld="7" baseField="6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XBusArrêt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1269" firstHeaderRow="1" firstDataRow="1" firstDataCol="1" rowPageCount="1" colPageCount="1"/>
  <pivotFields count="19">
    <pivotField axis="axisRow" showAll="0">
      <items count="12">
        <item m="1" x="8"/>
        <item m="1" x="9"/>
        <item m="1" x="10"/>
        <item m="1" x="6"/>
        <item m="1" x="7"/>
        <item x="5"/>
        <item x="0"/>
        <item x="1"/>
        <item x="2"/>
        <item x="3"/>
        <item x="4"/>
        <item t="default"/>
      </items>
    </pivotField>
    <pivotField axis="axisRow" multipleItemSelectionAllowed="1" showAll="0">
      <items count="10">
        <item x="0"/>
        <item x="1"/>
        <item x="2"/>
        <item x="3"/>
        <item h="1" x="4"/>
        <item h="1" x="5"/>
        <item h="1" x="6"/>
        <item h="1" m="1" x="8"/>
        <item h="1" x="7"/>
        <item t="default"/>
      </items>
    </pivotField>
    <pivotField showAll="0"/>
    <pivotField showAll="0"/>
    <pivotField showAll="0"/>
    <pivotField showAll="0"/>
    <pivotField showAll="0"/>
    <pivotField axis="axisPage" multipleItemSelectionAllowed="1" showAll="0">
      <items count="4">
        <item h="1" x="1"/>
        <item x="0"/>
        <item h="1" x="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301">
        <item x="0"/>
        <item x="1"/>
        <item x="2"/>
        <item x="3"/>
        <item x="4"/>
        <item x="5"/>
        <item x="6"/>
        <item x="84"/>
        <item x="169"/>
        <item x="7"/>
        <item x="170"/>
        <item x="85"/>
        <item x="86"/>
        <item x="73"/>
        <item x="87"/>
        <item x="8"/>
        <item x="9"/>
        <item x="193"/>
        <item x="239"/>
        <item x="88"/>
        <item x="248"/>
        <item x="89"/>
        <item x="90"/>
        <item x="91"/>
        <item x="182"/>
        <item x="181"/>
        <item x="92"/>
        <item x="10"/>
        <item x="11"/>
        <item x="93"/>
        <item x="94"/>
        <item x="95"/>
        <item x="79"/>
        <item x="96"/>
        <item x="97"/>
        <item x="12"/>
        <item x="98"/>
        <item x="99"/>
        <item x="100"/>
        <item x="101"/>
        <item x="224"/>
        <item x="197"/>
        <item x="198"/>
        <item x="13"/>
        <item x="14"/>
        <item x="102"/>
        <item x="103"/>
        <item x="104"/>
        <item x="199"/>
        <item x="200"/>
        <item x="201"/>
        <item x="202"/>
        <item x="80"/>
        <item x="15"/>
        <item x="105"/>
        <item x="67"/>
        <item x="106"/>
        <item x="107"/>
        <item x="108"/>
        <item x="16"/>
        <item m="1" x="289"/>
        <item x="184"/>
        <item x="70"/>
        <item x="69"/>
        <item x="109"/>
        <item x="203"/>
        <item x="17"/>
        <item x="242"/>
        <item x="81"/>
        <item x="110"/>
        <item x="77"/>
        <item x="58"/>
        <item x="18"/>
        <item x="19"/>
        <item x="185"/>
        <item x="186"/>
        <item x="111"/>
        <item x="234"/>
        <item x="20"/>
        <item x="74"/>
        <item x="21"/>
        <item x="236"/>
        <item x="22"/>
        <item x="112"/>
        <item x="245"/>
        <item x="187"/>
        <item x="24"/>
        <item x="59"/>
        <item x="25"/>
        <item x="26"/>
        <item x="113"/>
        <item x="114"/>
        <item x="27"/>
        <item x="68"/>
        <item x="75"/>
        <item x="28"/>
        <item x="241"/>
        <item x="204"/>
        <item x="115"/>
        <item x="116"/>
        <item x="117"/>
        <item x="118"/>
        <item x="29"/>
        <item x="119"/>
        <item x="30"/>
        <item x="120"/>
        <item x="121"/>
        <item x="122"/>
        <item x="123"/>
        <item x="124"/>
        <item m="1" x="288"/>
        <item x="125"/>
        <item x="126"/>
        <item x="172"/>
        <item x="82"/>
        <item x="219"/>
        <item x="218"/>
        <item x="127"/>
        <item x="31"/>
        <item x="32"/>
        <item x="128"/>
        <item x="129"/>
        <item x="78"/>
        <item x="71"/>
        <item m="1" x="294"/>
        <item x="205"/>
        <item x="206"/>
        <item x="130"/>
        <item m="1" x="296"/>
        <item x="33"/>
        <item x="131"/>
        <item x="34"/>
        <item x="35"/>
        <item x="207"/>
        <item x="173"/>
        <item x="174"/>
        <item x="133"/>
        <item x="134"/>
        <item x="190"/>
        <item x="135"/>
        <item x="66"/>
        <item x="65"/>
        <item x="208"/>
        <item x="136"/>
        <item m="1" x="286"/>
        <item x="137"/>
        <item x="138"/>
        <item m="1" x="290"/>
        <item x="180"/>
        <item x="139"/>
        <item x="176"/>
        <item x="175"/>
        <item x="177"/>
        <item x="209"/>
        <item m="1" x="299"/>
        <item x="36"/>
        <item x="194"/>
        <item x="230"/>
        <item x="140"/>
        <item x="226"/>
        <item x="227"/>
        <item x="195"/>
        <item x="37"/>
        <item x="60"/>
        <item x="191"/>
        <item x="38"/>
        <item x="39"/>
        <item x="40"/>
        <item x="141"/>
        <item x="210"/>
        <item x="228"/>
        <item x="72"/>
        <item m="1" x="287"/>
        <item x="142"/>
        <item x="183"/>
        <item x="41"/>
        <item x="143"/>
        <item x="144"/>
        <item x="145"/>
        <item x="188"/>
        <item x="146"/>
        <item x="211"/>
        <item x="212"/>
        <item x="42"/>
        <item x="179"/>
        <item x="178"/>
        <item x="147"/>
        <item x="148"/>
        <item m="1" x="297"/>
        <item x="76"/>
        <item x="83"/>
        <item x="43"/>
        <item x="149"/>
        <item x="150"/>
        <item x="213"/>
        <item x="214"/>
        <item m="1" x="298"/>
        <item x="151"/>
        <item x="63"/>
        <item x="231"/>
        <item x="232"/>
        <item x="152"/>
        <item x="220"/>
        <item x="215"/>
        <item x="44"/>
        <item x="45"/>
        <item x="153"/>
        <item x="154"/>
        <item x="155"/>
        <item x="237"/>
        <item x="46"/>
        <item x="61"/>
        <item x="47"/>
        <item x="156"/>
        <item x="157"/>
        <item x="158"/>
        <item x="48"/>
        <item x="216"/>
        <item x="192"/>
        <item x="159"/>
        <item x="64"/>
        <item m="1" x="293"/>
        <item x="160"/>
        <item x="161"/>
        <item x="162"/>
        <item x="163"/>
        <item x="62"/>
        <item x="49"/>
        <item x="50"/>
        <item x="164"/>
        <item x="217"/>
        <item x="165"/>
        <item x="51"/>
        <item x="52"/>
        <item x="53"/>
        <item x="189"/>
        <item x="166"/>
        <item x="167"/>
        <item x="168"/>
        <item x="54"/>
        <item x="55"/>
        <item x="56"/>
        <item x="57"/>
        <item x="285"/>
        <item x="171"/>
        <item x="23"/>
        <item x="222"/>
        <item x="225"/>
        <item m="1" x="295"/>
        <item m="1" x="291"/>
        <item x="244"/>
        <item m="1" x="292"/>
        <item x="243"/>
        <item x="132"/>
        <item x="221"/>
        <item x="223"/>
        <item x="229"/>
        <item x="233"/>
        <item x="235"/>
        <item x="238"/>
        <item x="240"/>
        <item x="196"/>
        <item x="246"/>
        <item x="247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t="default"/>
      </items>
    </pivotField>
    <pivotField showAll="0"/>
    <pivotField showAll="0"/>
    <pivotField showAll="0"/>
    <pivotField axis="axisRow" showAll="0">
      <items count="19">
        <item x="15"/>
        <item m="1" x="17"/>
        <item x="3"/>
        <item x="9"/>
        <item x="5"/>
        <item x="7"/>
        <item x="1"/>
        <item x="12"/>
        <item x="2"/>
        <item x="10"/>
        <item x="4"/>
        <item x="11"/>
        <item x="6"/>
        <item x="8"/>
        <item x="14"/>
        <item x="0"/>
        <item x="16"/>
        <item x="13"/>
        <item t="default"/>
      </items>
    </pivotField>
    <pivotField axis="axisRow" showAll="0" sortType="ascending">
      <items count="113">
        <item m="1" x="110"/>
        <item m="1" x="94"/>
        <item m="1" x="78"/>
        <item m="1" x="59"/>
        <item m="1" x="101"/>
        <item m="1" x="83"/>
        <item m="1" x="66"/>
        <item m="1" x="100"/>
        <item m="1" x="82"/>
        <item m="1" x="107"/>
        <item m="1" x="88"/>
        <item m="1" x="73"/>
        <item m="1" x="91"/>
        <item m="1" x="62"/>
        <item m="1" x="90"/>
        <item m="1" x="60"/>
        <item m="1" x="89"/>
        <item m="1" x="57"/>
        <item m="1" x="86"/>
        <item m="1" x="74"/>
        <item m="1" x="102"/>
        <item m="1" x="98"/>
        <item m="1" x="71"/>
        <item m="1" x="97"/>
        <item m="1" x="69"/>
        <item m="1" x="95"/>
        <item m="1" x="67"/>
        <item m="1" x="75"/>
        <item m="1" x="111"/>
        <item m="1" x="96"/>
        <item m="1" x="104"/>
        <item m="1" x="85"/>
        <item m="1" x="70"/>
        <item m="1" x="79"/>
        <item m="1" x="63"/>
        <item m="1" x="103"/>
        <item m="1" x="84"/>
        <item m="1" x="68"/>
        <item m="1" x="108"/>
        <item m="1" x="93"/>
        <item m="1" x="77"/>
        <item m="1" x="58"/>
        <item m="1" x="99"/>
        <item m="1" x="81"/>
        <item m="1" x="65"/>
        <item m="1" x="106"/>
        <item m="1" x="80"/>
        <item m="1" x="64"/>
        <item m="1" x="105"/>
        <item m="1" x="87"/>
        <item m="1" x="72"/>
        <item m="1" x="109"/>
        <item m="1" x="92"/>
        <item m="1" x="76"/>
        <item x="0"/>
        <item x="8"/>
        <item x="6"/>
        <item x="13"/>
        <item x="4"/>
        <item x="10"/>
        <item x="2"/>
        <item x="14"/>
        <item x="3"/>
        <item x="1"/>
        <item x="11"/>
        <item x="12"/>
        <item x="9"/>
        <item x="5"/>
        <item x="7"/>
        <item x="27"/>
        <item x="21"/>
        <item x="18"/>
        <item x="19"/>
        <item x="16"/>
        <item x="23"/>
        <item x="15"/>
        <item x="22"/>
        <item x="25"/>
        <item x="17"/>
        <item x="26"/>
        <item x="24"/>
        <item x="20"/>
        <item x="33"/>
        <item x="39"/>
        <item x="37"/>
        <item x="38"/>
        <item x="30"/>
        <item x="35"/>
        <item x="29"/>
        <item x="28"/>
        <item x="36"/>
        <item x="34"/>
        <item x="31"/>
        <item x="32"/>
        <item x="54"/>
        <item x="48"/>
        <item x="44"/>
        <item x="46"/>
        <item x="52"/>
        <item x="53"/>
        <item x="41"/>
        <item x="50"/>
        <item x="40"/>
        <item x="49"/>
        <item x="51"/>
        <item x="43"/>
        <item x="47"/>
        <item x="45"/>
        <item x="42"/>
        <item x="55"/>
        <item m="1" x="61"/>
        <item x="56"/>
        <item t="default"/>
      </items>
    </pivotField>
  </pivotFields>
  <rowFields count="5">
    <field x="0"/>
    <field x="1"/>
    <field x="18"/>
    <field x="17"/>
    <field x="13"/>
  </rowFields>
  <rowItems count="1266">
    <i>
      <x v="6"/>
    </i>
    <i r="1">
      <x/>
    </i>
    <i r="2">
      <x v="54"/>
    </i>
    <i r="3">
      <x v="15"/>
    </i>
    <i r="4">
      <x/>
    </i>
    <i r="4">
      <x v="1"/>
    </i>
    <i r="4">
      <x v="9"/>
    </i>
    <i r="4">
      <x v="80"/>
    </i>
    <i r="4">
      <x v="82"/>
    </i>
    <i r="4">
      <x v="92"/>
    </i>
    <i r="4">
      <x v="93"/>
    </i>
    <i r="4">
      <x v="95"/>
    </i>
    <i r="4">
      <x v="129"/>
    </i>
    <i r="2">
      <x v="55"/>
    </i>
    <i r="3">
      <x v="13"/>
    </i>
    <i r="4">
      <x v="72"/>
    </i>
    <i r="4">
      <x v="73"/>
    </i>
    <i r="4">
      <x v="232"/>
    </i>
    <i r="2">
      <x v="56"/>
    </i>
    <i r="3">
      <x v="12"/>
    </i>
    <i r="4">
      <x v="35"/>
    </i>
    <i r="4">
      <x v="62"/>
    </i>
    <i r="4">
      <x v="63"/>
    </i>
    <i r="4">
      <x v="66"/>
    </i>
    <i r="4">
      <x v="119"/>
    </i>
    <i r="4">
      <x v="233"/>
    </i>
    <i r="4">
      <x v="234"/>
    </i>
    <i r="4">
      <x v="241"/>
    </i>
    <i r="4">
      <x v="242"/>
    </i>
    <i r="4">
      <x v="245"/>
    </i>
    <i r="2">
      <x v="57"/>
    </i>
    <i r="3">
      <x v="17"/>
    </i>
    <i r="4">
      <x v="165"/>
    </i>
    <i r="4">
      <x v="166"/>
    </i>
    <i r="2">
      <x v="58"/>
    </i>
    <i r="3">
      <x v="10"/>
    </i>
    <i r="4">
      <x v="27"/>
    </i>
    <i r="4">
      <x v="183"/>
    </i>
    <i r="2">
      <x v="59"/>
    </i>
    <i r="3">
      <x v="9"/>
    </i>
    <i r="4">
      <x v="102"/>
    </i>
    <i r="2">
      <x v="60"/>
    </i>
    <i r="3">
      <x v="8"/>
    </i>
    <i r="4">
      <x v="4"/>
    </i>
    <i r="4">
      <x v="5"/>
    </i>
    <i r="4">
      <x v="59"/>
    </i>
    <i r="4">
      <x v="86"/>
    </i>
    <i r="4">
      <x v="87"/>
    </i>
    <i r="4">
      <x v="88"/>
    </i>
    <i r="4">
      <x v="155"/>
    </i>
    <i r="4">
      <x v="167"/>
    </i>
    <i r="4">
      <x v="175"/>
    </i>
    <i r="4">
      <x v="204"/>
    </i>
    <i r="4">
      <x v="205"/>
    </i>
    <i r="4">
      <x v="216"/>
    </i>
    <i r="4">
      <x v="220"/>
    </i>
    <i r="4">
      <x v="226"/>
    </i>
    <i r="4">
      <x v="227"/>
    </i>
    <i r="4">
      <x v="228"/>
    </i>
    <i r="2">
      <x v="61"/>
    </i>
    <i r="3">
      <x v="14"/>
    </i>
    <i r="4">
      <x v="140"/>
    </i>
    <i r="4">
      <x v="141"/>
    </i>
    <i r="4">
      <x v="171"/>
    </i>
    <i r="2">
      <x v="63"/>
    </i>
    <i r="3">
      <x v="6"/>
    </i>
    <i r="4">
      <x v="2"/>
    </i>
    <i r="4">
      <x v="3"/>
    </i>
    <i r="4">
      <x v="16"/>
    </i>
    <i r="4">
      <x v="210"/>
    </i>
    <i r="4">
      <x v="211"/>
    </i>
    <i r="4">
      <x v="212"/>
    </i>
    <i r="2">
      <x v="64"/>
    </i>
    <i r="3">
      <x v="11"/>
    </i>
    <i r="4">
      <x v="104"/>
    </i>
    <i r="2">
      <x v="65"/>
    </i>
    <i r="3">
      <x v="7"/>
    </i>
    <i r="4">
      <x v="131"/>
    </i>
    <i r="4">
      <x v="132"/>
    </i>
    <i r="2">
      <x v="66"/>
    </i>
    <i r="3">
      <x v="3"/>
    </i>
    <i r="4">
      <x v="55"/>
    </i>
    <i r="4">
      <x v="89"/>
    </i>
    <i r="4">
      <x v="162"/>
    </i>
    <i r="4">
      <x v="163"/>
    </i>
    <i r="4">
      <x v="239"/>
    </i>
    <i r="4">
      <x v="240"/>
    </i>
    <i r="2">
      <x v="67"/>
    </i>
    <i r="3">
      <x v="4"/>
    </i>
    <i r="4">
      <x v="28"/>
    </i>
    <i r="4">
      <x v="191"/>
    </i>
    <i r="2">
      <x v="68"/>
    </i>
    <i r="3">
      <x v="5"/>
    </i>
    <i r="4">
      <x v="53"/>
    </i>
    <i r="1">
      <x v="1"/>
    </i>
    <i r="2">
      <x v="70"/>
    </i>
    <i r="3">
      <x v="3"/>
    </i>
    <i r="4">
      <x v="89"/>
    </i>
    <i r="4">
      <x v="162"/>
    </i>
    <i r="4">
      <x v="163"/>
    </i>
    <i r="4">
      <x v="239"/>
    </i>
    <i r="4">
      <x v="240"/>
    </i>
    <i r="2">
      <x v="71"/>
    </i>
    <i r="3">
      <x v="4"/>
    </i>
    <i r="4">
      <x v="191"/>
    </i>
    <i r="2">
      <x v="72"/>
    </i>
    <i r="3">
      <x v="5"/>
    </i>
    <i r="4">
      <x v="53"/>
    </i>
    <i r="2">
      <x v="73"/>
    </i>
    <i r="3">
      <x v="8"/>
    </i>
    <i r="4">
      <x v="4"/>
    </i>
    <i r="4">
      <x v="5"/>
    </i>
    <i r="4">
      <x v="155"/>
    </i>
    <i r="4">
      <x v="226"/>
    </i>
    <i r="4">
      <x v="227"/>
    </i>
    <i r="4">
      <x v="228"/>
    </i>
    <i r="2">
      <x v="74"/>
    </i>
    <i r="3">
      <x v="11"/>
    </i>
    <i r="4">
      <x v="104"/>
    </i>
    <i r="2">
      <x v="75"/>
    </i>
    <i r="3">
      <x v="6"/>
    </i>
    <i r="4">
      <x v="2"/>
    </i>
    <i r="4">
      <x v="3"/>
    </i>
    <i r="4">
      <x v="15"/>
    </i>
    <i r="4">
      <x v="16"/>
    </i>
    <i r="4">
      <x v="123"/>
    </i>
    <i r="2">
      <x v="76"/>
    </i>
    <i r="3">
      <x v="9"/>
    </i>
    <i r="4">
      <x v="102"/>
    </i>
    <i r="2">
      <x v="77"/>
    </i>
    <i r="3">
      <x v="17"/>
    </i>
    <i r="4">
      <x v="165"/>
    </i>
    <i r="4">
      <x v="166"/>
    </i>
    <i r="2">
      <x v="78"/>
    </i>
    <i r="3">
      <x v="10"/>
    </i>
    <i r="4">
      <x v="27"/>
    </i>
    <i r="2">
      <x v="80"/>
    </i>
    <i r="3">
      <x v="12"/>
    </i>
    <i r="4">
      <x v="119"/>
    </i>
    <i r="2">
      <x v="81"/>
    </i>
    <i r="3">
      <x v="15"/>
    </i>
    <i r="4">
      <x v="80"/>
    </i>
    <i r="4">
      <x v="82"/>
    </i>
    <i r="4">
      <x v="95"/>
    </i>
    <i r="1">
      <x v="2"/>
    </i>
    <i r="2">
      <x v="82"/>
    </i>
    <i r="3">
      <x v="15"/>
    </i>
    <i r="4">
      <x v="80"/>
    </i>
    <i r="4">
      <x v="82"/>
    </i>
    <i r="4">
      <x v="95"/>
    </i>
    <i r="2">
      <x v="84"/>
    </i>
    <i r="3">
      <x v="12"/>
    </i>
    <i r="4">
      <x v="119"/>
    </i>
    <i r="2">
      <x v="85"/>
    </i>
    <i r="3">
      <x v="17"/>
    </i>
    <i r="4">
      <x v="165"/>
    </i>
    <i r="4">
      <x v="166"/>
    </i>
    <i r="2">
      <x v="86"/>
    </i>
    <i r="3">
      <x v="10"/>
    </i>
    <i r="4">
      <x v="27"/>
    </i>
    <i r="2">
      <x v="87"/>
    </i>
    <i r="3">
      <x v="9"/>
    </i>
    <i r="4">
      <x v="102"/>
    </i>
    <i r="2">
      <x v="88"/>
    </i>
    <i r="3">
      <x v="8"/>
    </i>
    <i r="4">
      <x v="4"/>
    </i>
    <i r="4">
      <x v="5"/>
    </i>
    <i r="4">
      <x v="155"/>
    </i>
    <i r="4">
      <x v="226"/>
    </i>
    <i r="4">
      <x v="227"/>
    </i>
    <i r="4">
      <x v="228"/>
    </i>
    <i r="2">
      <x v="89"/>
    </i>
    <i r="3">
      <x v="6"/>
    </i>
    <i r="4">
      <x v="2"/>
    </i>
    <i r="4">
      <x v="3"/>
    </i>
    <i r="4">
      <x v="15"/>
    </i>
    <i r="4">
      <x v="16"/>
    </i>
    <i r="2">
      <x v="90"/>
    </i>
    <i r="3">
      <x v="11"/>
    </i>
    <i r="4">
      <x v="104"/>
    </i>
    <i r="2">
      <x v="91"/>
    </i>
    <i r="3">
      <x v="3"/>
    </i>
    <i r="4">
      <x v="89"/>
    </i>
    <i r="4">
      <x v="162"/>
    </i>
    <i r="4">
      <x v="240"/>
    </i>
    <i r="2">
      <x v="92"/>
    </i>
    <i r="3">
      <x v="4"/>
    </i>
    <i r="4">
      <x v="191"/>
    </i>
    <i r="2">
      <x v="93"/>
    </i>
    <i r="3">
      <x v="5"/>
    </i>
    <i r="4">
      <x v="53"/>
    </i>
    <i r="1">
      <x v="3"/>
    </i>
    <i r="2">
      <x v="95"/>
    </i>
    <i r="3">
      <x v="3"/>
    </i>
    <i r="4">
      <x v="55"/>
    </i>
    <i r="4">
      <x v="89"/>
    </i>
    <i r="4">
      <x v="162"/>
    </i>
    <i r="4">
      <x v="239"/>
    </i>
    <i r="4">
      <x v="240"/>
    </i>
    <i r="2">
      <x v="96"/>
    </i>
    <i r="3">
      <x v="4"/>
    </i>
    <i r="4">
      <x v="28"/>
    </i>
    <i r="4">
      <x v="191"/>
    </i>
    <i r="2">
      <x v="97"/>
    </i>
    <i r="3">
      <x v="5"/>
    </i>
    <i r="4">
      <x v="53"/>
    </i>
    <i r="2">
      <x v="98"/>
    </i>
    <i r="3">
      <x v="14"/>
    </i>
    <i r="4">
      <x v="140"/>
    </i>
    <i r="4">
      <x v="141"/>
    </i>
    <i r="4">
      <x v="171"/>
    </i>
    <i r="2">
      <x v="100"/>
    </i>
    <i r="3">
      <x v="8"/>
    </i>
    <i r="4">
      <x v="4"/>
    </i>
    <i r="4">
      <x v="5"/>
    </i>
    <i r="4">
      <x v="32"/>
    </i>
    <i r="4">
      <x v="59"/>
    </i>
    <i r="4">
      <x v="86"/>
    </i>
    <i r="4">
      <x v="87"/>
    </i>
    <i r="4">
      <x v="88"/>
    </i>
    <i r="4">
      <x v="94"/>
    </i>
    <i r="4">
      <x v="216"/>
    </i>
    <i r="4">
      <x v="220"/>
    </i>
    <i r="4">
      <x v="226"/>
    </i>
    <i r="4">
      <x v="227"/>
    </i>
    <i r="4">
      <x v="228"/>
    </i>
    <i r="2">
      <x v="101"/>
    </i>
    <i r="3">
      <x v="11"/>
    </i>
    <i r="4">
      <x v="104"/>
    </i>
    <i r="2">
      <x v="102"/>
    </i>
    <i r="3">
      <x v="6"/>
    </i>
    <i r="4">
      <x v="2"/>
    </i>
    <i r="4">
      <x v="3"/>
    </i>
    <i r="4">
      <x v="15"/>
    </i>
    <i r="4">
      <x v="16"/>
    </i>
    <i r="4">
      <x v="210"/>
    </i>
    <i r="4">
      <x v="211"/>
    </i>
    <i r="4">
      <x v="212"/>
    </i>
    <i r="2">
      <x v="103"/>
    </i>
    <i r="3">
      <x v="9"/>
    </i>
    <i r="4">
      <x v="102"/>
    </i>
    <i r="2">
      <x v="104"/>
    </i>
    <i r="3">
      <x v="17"/>
    </i>
    <i r="4">
      <x v="165"/>
    </i>
    <i r="4">
      <x v="166"/>
    </i>
    <i r="2">
      <x v="105"/>
    </i>
    <i r="3">
      <x v="10"/>
    </i>
    <i r="4">
      <x v="27"/>
    </i>
    <i r="4">
      <x v="183"/>
    </i>
    <i r="2">
      <x v="106"/>
    </i>
    <i r="3">
      <x v="13"/>
    </i>
    <i r="4">
      <x v="71"/>
    </i>
    <i r="4">
      <x v="72"/>
    </i>
    <i r="4">
      <x v="73"/>
    </i>
    <i r="4">
      <x v="232"/>
    </i>
    <i r="2">
      <x v="107"/>
    </i>
    <i r="3">
      <x v="12"/>
    </i>
    <i r="4">
      <x v="35"/>
    </i>
    <i r="4">
      <x v="66"/>
    </i>
    <i r="4">
      <x v="114"/>
    </i>
    <i r="4">
      <x v="119"/>
    </i>
    <i r="4">
      <x v="189"/>
    </i>
    <i r="4">
      <x v="190"/>
    </i>
    <i r="4">
      <x v="233"/>
    </i>
    <i r="4">
      <x v="234"/>
    </i>
    <i r="4">
      <x v="241"/>
    </i>
    <i r="4">
      <x v="242"/>
    </i>
    <i r="4">
      <x v="245"/>
    </i>
    <i r="2">
      <x v="108"/>
    </i>
    <i r="3">
      <x v="15"/>
    </i>
    <i r="4">
      <x v="9"/>
    </i>
    <i r="4">
      <x v="52"/>
    </i>
    <i r="4">
      <x v="92"/>
    </i>
    <i r="4">
      <x v="93"/>
    </i>
    <i r="4">
      <x v="95"/>
    </i>
    <i r="4">
      <x v="129"/>
    </i>
    <i>
      <x v="7"/>
    </i>
    <i r="1">
      <x/>
    </i>
    <i r="2">
      <x v="54"/>
    </i>
    <i r="3">
      <x v="15"/>
    </i>
    <i r="4">
      <x/>
    </i>
    <i r="4">
      <x v="1"/>
    </i>
    <i r="4">
      <x v="9"/>
    </i>
    <i r="4">
      <x v="80"/>
    </i>
    <i r="4">
      <x v="82"/>
    </i>
    <i r="4">
      <x v="92"/>
    </i>
    <i r="4">
      <x v="93"/>
    </i>
    <i r="4">
      <x v="95"/>
    </i>
    <i r="4">
      <x v="129"/>
    </i>
    <i r="2">
      <x v="55"/>
    </i>
    <i r="3">
      <x v="13"/>
    </i>
    <i r="4">
      <x v="71"/>
    </i>
    <i r="4">
      <x v="72"/>
    </i>
    <i r="4">
      <x v="73"/>
    </i>
    <i r="4">
      <x v="232"/>
    </i>
    <i r="2">
      <x v="56"/>
    </i>
    <i r="3">
      <x v="12"/>
    </i>
    <i r="4">
      <x v="35"/>
    </i>
    <i r="4">
      <x v="62"/>
    </i>
    <i r="4">
      <x v="63"/>
    </i>
    <i r="4">
      <x v="66"/>
    </i>
    <i r="4">
      <x v="119"/>
    </i>
    <i r="4">
      <x v="233"/>
    </i>
    <i r="4">
      <x v="234"/>
    </i>
    <i r="4">
      <x v="241"/>
    </i>
    <i r="4">
      <x v="242"/>
    </i>
    <i r="4">
      <x v="245"/>
    </i>
    <i r="2">
      <x v="57"/>
    </i>
    <i r="3">
      <x v="17"/>
    </i>
    <i r="4">
      <x v="165"/>
    </i>
    <i r="4">
      <x v="166"/>
    </i>
    <i r="2">
      <x v="58"/>
    </i>
    <i r="3">
      <x v="10"/>
    </i>
    <i r="4">
      <x v="27"/>
    </i>
    <i r="4">
      <x v="183"/>
    </i>
    <i r="2">
      <x v="60"/>
    </i>
    <i r="3">
      <x v="8"/>
    </i>
    <i r="4">
      <x v="4"/>
    </i>
    <i r="4">
      <x v="5"/>
    </i>
    <i r="4">
      <x v="59"/>
    </i>
    <i r="4">
      <x v="87"/>
    </i>
    <i r="4">
      <x v="88"/>
    </i>
    <i r="4">
      <x v="94"/>
    </i>
    <i r="4">
      <x v="155"/>
    </i>
    <i r="4">
      <x v="167"/>
    </i>
    <i r="4">
      <x v="175"/>
    </i>
    <i r="4">
      <x v="220"/>
    </i>
    <i r="4">
      <x v="226"/>
    </i>
    <i r="4">
      <x v="227"/>
    </i>
    <i r="4">
      <x v="228"/>
    </i>
    <i r="2">
      <x v="61"/>
    </i>
    <i r="3">
      <x v="14"/>
    </i>
    <i r="4">
      <x v="140"/>
    </i>
    <i r="4">
      <x v="141"/>
    </i>
    <i r="4">
      <x v="171"/>
    </i>
    <i r="2">
      <x v="63"/>
    </i>
    <i r="3">
      <x v="6"/>
    </i>
    <i r="4">
      <x v="2"/>
    </i>
    <i r="4">
      <x v="3"/>
    </i>
    <i r="4">
      <x v="15"/>
    </i>
    <i r="4">
      <x v="16"/>
    </i>
    <i r="4">
      <x v="210"/>
    </i>
    <i r="4">
      <x v="211"/>
    </i>
    <i r="4">
      <x v="212"/>
    </i>
    <i r="2">
      <x v="64"/>
    </i>
    <i r="3">
      <x v="11"/>
    </i>
    <i r="4">
      <x v="104"/>
    </i>
    <i r="2">
      <x v="66"/>
    </i>
    <i r="3">
      <x v="3"/>
    </i>
    <i r="4">
      <x v="55"/>
    </i>
    <i r="4">
      <x v="89"/>
    </i>
    <i r="4">
      <x v="162"/>
    </i>
    <i r="4">
      <x v="163"/>
    </i>
    <i r="4">
      <x v="239"/>
    </i>
    <i r="4">
      <x v="240"/>
    </i>
    <i r="2">
      <x v="67"/>
    </i>
    <i r="3">
      <x v="4"/>
    </i>
    <i r="4">
      <x v="43"/>
    </i>
    <i r="4">
      <x v="44"/>
    </i>
    <i r="4">
      <x v="191"/>
    </i>
    <i r="2">
      <x v="68"/>
    </i>
    <i r="3">
      <x v="5"/>
    </i>
    <i r="4">
      <x v="53"/>
    </i>
    <i r="1">
      <x v="1"/>
    </i>
    <i r="2">
      <x v="70"/>
    </i>
    <i r="3">
      <x v="3"/>
    </i>
    <i r="4">
      <x v="89"/>
    </i>
    <i r="4">
      <x v="162"/>
    </i>
    <i r="4">
      <x v="163"/>
    </i>
    <i r="4">
      <x v="239"/>
    </i>
    <i r="4">
      <x v="240"/>
    </i>
    <i r="2">
      <x v="71"/>
    </i>
    <i r="3">
      <x v="4"/>
    </i>
    <i r="4">
      <x v="191"/>
    </i>
    <i r="2">
      <x v="72"/>
    </i>
    <i r="3">
      <x v="5"/>
    </i>
    <i r="4">
      <x v="53"/>
    </i>
    <i r="2">
      <x v="73"/>
    </i>
    <i r="3">
      <x v="8"/>
    </i>
    <i r="4">
      <x v="4"/>
    </i>
    <i r="4">
      <x v="5"/>
    </i>
    <i r="4">
      <x v="155"/>
    </i>
    <i r="4">
      <x v="226"/>
    </i>
    <i r="4">
      <x v="227"/>
    </i>
    <i r="4">
      <x v="228"/>
    </i>
    <i r="2">
      <x v="74"/>
    </i>
    <i r="3">
      <x v="11"/>
    </i>
    <i r="4">
      <x v="13"/>
    </i>
    <i r="4">
      <x v="104"/>
    </i>
    <i r="2">
      <x v="75"/>
    </i>
    <i r="3">
      <x v="6"/>
    </i>
    <i r="4">
      <x v="2"/>
    </i>
    <i r="4">
      <x v="3"/>
    </i>
    <i r="4">
      <x v="123"/>
    </i>
    <i r="2">
      <x v="76"/>
    </i>
    <i r="3">
      <x v="9"/>
    </i>
    <i r="4">
      <x v="102"/>
    </i>
    <i r="2">
      <x v="77"/>
    </i>
    <i r="3">
      <x v="17"/>
    </i>
    <i r="4">
      <x v="165"/>
    </i>
    <i r="4">
      <x v="166"/>
    </i>
    <i r="2">
      <x v="78"/>
    </i>
    <i r="3">
      <x v="10"/>
    </i>
    <i r="4">
      <x v="27"/>
    </i>
    <i r="2">
      <x v="79"/>
    </i>
    <i r="3">
      <x v="13"/>
    </i>
    <i r="4">
      <x v="232"/>
    </i>
    <i r="2">
      <x v="80"/>
    </i>
    <i r="3">
      <x v="12"/>
    </i>
    <i r="4">
      <x v="119"/>
    </i>
    <i r="2">
      <x v="81"/>
    </i>
    <i r="3">
      <x v="15"/>
    </i>
    <i r="4">
      <x v="9"/>
    </i>
    <i r="4">
      <x v="80"/>
    </i>
    <i r="4">
      <x v="82"/>
    </i>
    <i r="4">
      <x v="95"/>
    </i>
    <i r="4">
      <x v="129"/>
    </i>
    <i r="1">
      <x v="2"/>
    </i>
    <i r="2">
      <x v="82"/>
    </i>
    <i r="3">
      <x v="15"/>
    </i>
    <i r="4">
      <x v="80"/>
    </i>
    <i r="4">
      <x v="82"/>
    </i>
    <i r="4">
      <x v="95"/>
    </i>
    <i r="2">
      <x v="83"/>
    </i>
    <i r="3">
      <x v="13"/>
    </i>
    <i r="4">
      <x v="232"/>
    </i>
    <i r="2">
      <x v="84"/>
    </i>
    <i r="3">
      <x v="12"/>
    </i>
    <i r="4">
      <x v="119"/>
    </i>
    <i r="2">
      <x v="85"/>
    </i>
    <i r="3">
      <x v="17"/>
    </i>
    <i r="4">
      <x v="165"/>
    </i>
    <i r="4">
      <x v="166"/>
    </i>
    <i r="2">
      <x v="86"/>
    </i>
    <i r="3">
      <x v="10"/>
    </i>
    <i r="4">
      <x v="27"/>
    </i>
    <i r="2">
      <x v="87"/>
    </i>
    <i r="3">
      <x v="9"/>
    </i>
    <i r="4">
      <x v="102"/>
    </i>
    <i r="2">
      <x v="88"/>
    </i>
    <i r="3">
      <x v="8"/>
    </i>
    <i r="4">
      <x v="4"/>
    </i>
    <i r="4">
      <x v="5"/>
    </i>
    <i r="4">
      <x v="155"/>
    </i>
    <i r="4">
      <x v="226"/>
    </i>
    <i r="4">
      <x v="227"/>
    </i>
    <i r="4">
      <x v="228"/>
    </i>
    <i r="2">
      <x v="89"/>
    </i>
    <i r="3">
      <x v="6"/>
    </i>
    <i r="4">
      <x v="2"/>
    </i>
    <i r="4">
      <x v="3"/>
    </i>
    <i r="2">
      <x v="90"/>
    </i>
    <i r="3">
      <x v="11"/>
    </i>
    <i r="4">
      <x v="13"/>
    </i>
    <i r="4">
      <x v="104"/>
    </i>
    <i r="2">
      <x v="91"/>
    </i>
    <i r="3">
      <x v="3"/>
    </i>
    <i r="4">
      <x v="89"/>
    </i>
    <i r="4">
      <x v="162"/>
    </i>
    <i r="4">
      <x v="239"/>
    </i>
    <i r="4">
      <x v="240"/>
    </i>
    <i r="2">
      <x v="92"/>
    </i>
    <i r="3">
      <x v="4"/>
    </i>
    <i r="4">
      <x v="191"/>
    </i>
    <i r="2">
      <x v="93"/>
    </i>
    <i r="3">
      <x v="5"/>
    </i>
    <i r="4">
      <x v="53"/>
    </i>
    <i r="1">
      <x v="3"/>
    </i>
    <i r="2">
      <x v="94"/>
    </i>
    <i r="3">
      <x v="7"/>
    </i>
    <i r="4">
      <x v="131"/>
    </i>
    <i r="4">
      <x v="132"/>
    </i>
    <i r="2">
      <x v="95"/>
    </i>
    <i r="3">
      <x v="3"/>
    </i>
    <i r="4">
      <x v="89"/>
    </i>
    <i r="4">
      <x v="162"/>
    </i>
    <i r="4">
      <x v="239"/>
    </i>
    <i r="4">
      <x v="240"/>
    </i>
    <i r="2">
      <x v="96"/>
    </i>
    <i r="3">
      <x v="4"/>
    </i>
    <i r="4">
      <x v="191"/>
    </i>
    <i r="2">
      <x v="100"/>
    </i>
    <i r="3">
      <x v="8"/>
    </i>
    <i r="4">
      <x v="4"/>
    </i>
    <i r="4">
      <x v="5"/>
    </i>
    <i r="4">
      <x v="94"/>
    </i>
    <i r="4">
      <x v="155"/>
    </i>
    <i r="4">
      <x v="220"/>
    </i>
    <i r="4">
      <x v="226"/>
    </i>
    <i r="4">
      <x v="227"/>
    </i>
    <i r="4">
      <x v="228"/>
    </i>
    <i r="2">
      <x v="101"/>
    </i>
    <i r="3">
      <x v="11"/>
    </i>
    <i r="4">
      <x v="104"/>
    </i>
    <i r="2">
      <x v="102"/>
    </i>
    <i r="3">
      <x v="6"/>
    </i>
    <i r="4">
      <x v="2"/>
    </i>
    <i r="4">
      <x v="3"/>
    </i>
    <i r="4">
      <x v="210"/>
    </i>
    <i r="4">
      <x v="211"/>
    </i>
    <i r="4">
      <x v="212"/>
    </i>
    <i r="2">
      <x v="103"/>
    </i>
    <i r="3">
      <x v="9"/>
    </i>
    <i r="4">
      <x v="102"/>
    </i>
    <i r="2">
      <x v="104"/>
    </i>
    <i r="3">
      <x v="17"/>
    </i>
    <i r="4">
      <x v="165"/>
    </i>
    <i r="4">
      <x v="166"/>
    </i>
    <i r="2">
      <x v="105"/>
    </i>
    <i r="3">
      <x v="10"/>
    </i>
    <i r="4">
      <x v="27"/>
    </i>
    <i r="4">
      <x v="183"/>
    </i>
    <i r="2">
      <x v="106"/>
    </i>
    <i r="3">
      <x v="13"/>
    </i>
    <i r="4">
      <x v="71"/>
    </i>
    <i r="4">
      <x v="72"/>
    </i>
    <i r="4">
      <x v="73"/>
    </i>
    <i r="4">
      <x v="232"/>
    </i>
    <i r="2">
      <x v="107"/>
    </i>
    <i r="3">
      <x v="12"/>
    </i>
    <i r="4">
      <x v="35"/>
    </i>
    <i r="4">
      <x v="66"/>
    </i>
    <i r="4">
      <x v="114"/>
    </i>
    <i r="4">
      <x v="119"/>
    </i>
    <i r="4">
      <x v="233"/>
    </i>
    <i r="4">
      <x v="234"/>
    </i>
    <i r="4">
      <x v="241"/>
    </i>
    <i r="4">
      <x v="242"/>
    </i>
    <i r="4">
      <x v="245"/>
    </i>
    <i r="2">
      <x v="108"/>
    </i>
    <i r="3">
      <x v="15"/>
    </i>
    <i r="4">
      <x v="52"/>
    </i>
    <i r="4">
      <x v="78"/>
    </i>
    <i r="4">
      <x v="79"/>
    </i>
    <i r="4">
      <x v="95"/>
    </i>
    <i>
      <x v="8"/>
    </i>
    <i r="1">
      <x/>
    </i>
    <i r="2">
      <x v="54"/>
    </i>
    <i r="3">
      <x v="15"/>
    </i>
    <i r="4">
      <x/>
    </i>
    <i r="4">
      <x v="1"/>
    </i>
    <i r="4">
      <x v="9"/>
    </i>
    <i r="4">
      <x v="80"/>
    </i>
    <i r="4">
      <x v="82"/>
    </i>
    <i r="4">
      <x v="92"/>
    </i>
    <i r="4">
      <x v="93"/>
    </i>
    <i r="4">
      <x v="95"/>
    </i>
    <i r="4">
      <x v="129"/>
    </i>
    <i r="2">
      <x v="55"/>
    </i>
    <i r="3">
      <x v="13"/>
    </i>
    <i r="4">
      <x v="71"/>
    </i>
    <i r="4">
      <x v="72"/>
    </i>
    <i r="4">
      <x v="73"/>
    </i>
    <i r="4">
      <x v="232"/>
    </i>
    <i r="2">
      <x v="56"/>
    </i>
    <i r="3">
      <x v="12"/>
    </i>
    <i r="4">
      <x v="35"/>
    </i>
    <i r="4">
      <x v="62"/>
    </i>
    <i r="4">
      <x v="63"/>
    </i>
    <i r="4">
      <x v="66"/>
    </i>
    <i r="4">
      <x v="70"/>
    </i>
    <i r="4">
      <x v="119"/>
    </i>
    <i r="4">
      <x v="233"/>
    </i>
    <i r="4">
      <x v="234"/>
    </i>
    <i r="4">
      <x v="241"/>
    </i>
    <i r="4">
      <x v="242"/>
    </i>
    <i r="4">
      <x v="245"/>
    </i>
    <i r="2">
      <x v="57"/>
    </i>
    <i r="3">
      <x v="17"/>
    </i>
    <i r="4">
      <x v="165"/>
    </i>
    <i r="4">
      <x v="166"/>
    </i>
    <i r="2">
      <x v="58"/>
    </i>
    <i r="3">
      <x v="10"/>
    </i>
    <i r="4">
      <x v="27"/>
    </i>
    <i r="4">
      <x v="183"/>
    </i>
    <i r="2">
      <x v="59"/>
    </i>
    <i r="3">
      <x v="9"/>
    </i>
    <i r="4">
      <x v="102"/>
    </i>
    <i r="4">
      <x v="122"/>
    </i>
    <i r="2">
      <x v="60"/>
    </i>
    <i r="3">
      <x v="8"/>
    </i>
    <i r="4">
      <x v="4"/>
    </i>
    <i r="4">
      <x v="5"/>
    </i>
    <i r="4">
      <x v="59"/>
    </i>
    <i r="4">
      <x v="87"/>
    </i>
    <i r="4">
      <x v="88"/>
    </i>
    <i r="4">
      <x v="155"/>
    </i>
    <i r="4">
      <x v="167"/>
    </i>
    <i r="4">
      <x v="175"/>
    </i>
    <i r="4">
      <x v="198"/>
    </i>
    <i r="4">
      <x v="204"/>
    </i>
    <i r="4">
      <x v="205"/>
    </i>
    <i r="4">
      <x v="220"/>
    </i>
    <i r="4">
      <x v="226"/>
    </i>
    <i r="4">
      <x v="227"/>
    </i>
    <i r="4">
      <x v="228"/>
    </i>
    <i r="2">
      <x v="61"/>
    </i>
    <i r="3">
      <x v="14"/>
    </i>
    <i r="4">
      <x v="140"/>
    </i>
    <i r="4">
      <x v="141"/>
    </i>
    <i r="4">
      <x v="171"/>
    </i>
    <i r="2">
      <x v="63"/>
    </i>
    <i r="3">
      <x v="6"/>
    </i>
    <i r="4">
      <x v="2"/>
    </i>
    <i r="4">
      <x v="3"/>
    </i>
    <i r="4">
      <x v="15"/>
    </i>
    <i r="4">
      <x v="16"/>
    </i>
    <i r="4">
      <x v="210"/>
    </i>
    <i r="4">
      <x v="211"/>
    </i>
    <i r="4">
      <x v="212"/>
    </i>
    <i r="2">
      <x v="64"/>
    </i>
    <i r="3">
      <x v="11"/>
    </i>
    <i r="4">
      <x v="104"/>
    </i>
    <i r="2">
      <x v="66"/>
    </i>
    <i r="3">
      <x v="3"/>
    </i>
    <i r="4">
      <x v="55"/>
    </i>
    <i r="4">
      <x v="89"/>
    </i>
    <i r="4">
      <x v="162"/>
    </i>
    <i r="4">
      <x v="163"/>
    </i>
    <i r="4">
      <x v="239"/>
    </i>
    <i r="4">
      <x v="240"/>
    </i>
    <i r="2">
      <x v="67"/>
    </i>
    <i r="3">
      <x v="4"/>
    </i>
    <i r="4">
      <x v="43"/>
    </i>
    <i r="4">
      <x v="44"/>
    </i>
    <i r="4">
      <x v="191"/>
    </i>
    <i r="2">
      <x v="68"/>
    </i>
    <i r="3">
      <x v="5"/>
    </i>
    <i r="4">
      <x v="53"/>
    </i>
    <i r="1">
      <x v="3"/>
    </i>
    <i r="2">
      <x v="95"/>
    </i>
    <i r="3">
      <x v="3"/>
    </i>
    <i r="4">
      <x v="55"/>
    </i>
    <i r="4">
      <x v="89"/>
    </i>
    <i r="4">
      <x v="162"/>
    </i>
    <i r="4">
      <x v="163"/>
    </i>
    <i r="4">
      <x v="239"/>
    </i>
    <i r="4">
      <x v="240"/>
    </i>
    <i r="2">
      <x v="96"/>
    </i>
    <i r="3">
      <x v="4"/>
    </i>
    <i r="4">
      <x v="191"/>
    </i>
    <i r="2">
      <x v="97"/>
    </i>
    <i r="3">
      <x v="5"/>
    </i>
    <i r="4">
      <x v="53"/>
    </i>
    <i r="2">
      <x v="98"/>
    </i>
    <i r="3">
      <x v="14"/>
    </i>
    <i r="4">
      <x v="140"/>
    </i>
    <i r="4">
      <x v="141"/>
    </i>
    <i r="4">
      <x v="171"/>
    </i>
    <i r="2">
      <x v="100"/>
    </i>
    <i r="3">
      <x v="8"/>
    </i>
    <i r="4">
      <x v="4"/>
    </i>
    <i r="4">
      <x v="5"/>
    </i>
    <i r="4">
      <x v="32"/>
    </i>
    <i r="4">
      <x v="59"/>
    </i>
    <i r="4">
      <x v="198"/>
    </i>
    <i r="4">
      <x v="204"/>
    </i>
    <i r="4">
      <x v="205"/>
    </i>
    <i r="4">
      <x v="220"/>
    </i>
    <i r="4">
      <x v="226"/>
    </i>
    <i r="4">
      <x v="227"/>
    </i>
    <i r="4">
      <x v="228"/>
    </i>
    <i r="2">
      <x v="101"/>
    </i>
    <i r="3">
      <x v="11"/>
    </i>
    <i r="4">
      <x v="104"/>
    </i>
    <i r="2">
      <x v="102"/>
    </i>
    <i r="3">
      <x v="6"/>
    </i>
    <i r="4">
      <x v="2"/>
    </i>
    <i r="4">
      <x v="3"/>
    </i>
    <i r="4">
      <x v="15"/>
    </i>
    <i r="4">
      <x v="16"/>
    </i>
    <i r="4">
      <x v="123"/>
    </i>
    <i r="4">
      <x v="210"/>
    </i>
    <i r="4">
      <x v="211"/>
    </i>
    <i r="4">
      <x v="212"/>
    </i>
    <i r="2">
      <x v="103"/>
    </i>
    <i r="3">
      <x v="9"/>
    </i>
    <i r="4">
      <x v="102"/>
    </i>
    <i r="4">
      <x v="122"/>
    </i>
    <i r="2">
      <x v="105"/>
    </i>
    <i r="3">
      <x v="10"/>
    </i>
    <i r="4">
      <x v="27"/>
    </i>
    <i r="4">
      <x v="183"/>
    </i>
    <i r="2">
      <x v="106"/>
    </i>
    <i r="3">
      <x v="13"/>
    </i>
    <i r="4">
      <x v="71"/>
    </i>
    <i r="4">
      <x v="72"/>
    </i>
    <i r="4">
      <x v="73"/>
    </i>
    <i r="4">
      <x v="232"/>
    </i>
    <i r="2">
      <x v="107"/>
    </i>
    <i r="3">
      <x v="12"/>
    </i>
    <i r="4">
      <x v="62"/>
    </i>
    <i r="4">
      <x v="63"/>
    </i>
    <i r="4">
      <x v="66"/>
    </i>
    <i r="4">
      <x v="70"/>
    </i>
    <i r="4">
      <x v="114"/>
    </i>
    <i r="4">
      <x v="119"/>
    </i>
    <i r="4">
      <x v="189"/>
    </i>
    <i r="4">
      <x v="190"/>
    </i>
    <i r="4">
      <x v="233"/>
    </i>
    <i r="4">
      <x v="234"/>
    </i>
    <i r="4">
      <x v="245"/>
    </i>
    <i r="2">
      <x v="108"/>
    </i>
    <i r="3">
      <x v="15"/>
    </i>
    <i r="4">
      <x v="9"/>
    </i>
    <i r="4">
      <x v="78"/>
    </i>
    <i r="4">
      <x v="79"/>
    </i>
    <i r="4">
      <x v="80"/>
    </i>
    <i r="4">
      <x v="82"/>
    </i>
    <i r="4">
      <x v="92"/>
    </i>
    <i r="4">
      <x v="93"/>
    </i>
    <i r="4">
      <x v="95"/>
    </i>
    <i r="4">
      <x v="129"/>
    </i>
    <i>
      <x v="9"/>
    </i>
    <i r="1">
      <x/>
    </i>
    <i r="2">
      <x v="54"/>
    </i>
    <i r="3">
      <x v="15"/>
    </i>
    <i r="4">
      <x/>
    </i>
    <i r="4">
      <x v="1"/>
    </i>
    <i r="4">
      <x v="9"/>
    </i>
    <i r="4">
      <x v="80"/>
    </i>
    <i r="4">
      <x v="82"/>
    </i>
    <i r="4">
      <x v="92"/>
    </i>
    <i r="4">
      <x v="93"/>
    </i>
    <i r="4">
      <x v="95"/>
    </i>
    <i r="4">
      <x v="129"/>
    </i>
    <i r="2">
      <x v="55"/>
    </i>
    <i r="3">
      <x v="13"/>
    </i>
    <i r="4">
      <x v="71"/>
    </i>
    <i r="4">
      <x v="72"/>
    </i>
    <i r="4">
      <x v="73"/>
    </i>
    <i r="4">
      <x v="232"/>
    </i>
    <i r="2">
      <x v="56"/>
    </i>
    <i r="3">
      <x v="12"/>
    </i>
    <i r="4">
      <x v="35"/>
    </i>
    <i r="4">
      <x v="62"/>
    </i>
    <i r="4">
      <x v="63"/>
    </i>
    <i r="4">
      <x v="66"/>
    </i>
    <i r="4">
      <x v="119"/>
    </i>
    <i r="4">
      <x v="233"/>
    </i>
    <i r="4">
      <x v="234"/>
    </i>
    <i r="4">
      <x v="241"/>
    </i>
    <i r="4">
      <x v="242"/>
    </i>
    <i r="4">
      <x v="245"/>
    </i>
    <i r="2">
      <x v="57"/>
    </i>
    <i r="3">
      <x v="17"/>
    </i>
    <i r="4">
      <x v="165"/>
    </i>
    <i r="4">
      <x v="166"/>
    </i>
    <i r="2">
      <x v="58"/>
    </i>
    <i r="3">
      <x v="10"/>
    </i>
    <i r="4">
      <x v="27"/>
    </i>
    <i r="4">
      <x v="183"/>
    </i>
    <i r="2">
      <x v="59"/>
    </i>
    <i r="3">
      <x v="9"/>
    </i>
    <i r="4">
      <x v="102"/>
    </i>
    <i r="4">
      <x v="122"/>
    </i>
    <i r="2">
      <x v="60"/>
    </i>
    <i r="3">
      <x v="8"/>
    </i>
    <i r="4">
      <x v="4"/>
    </i>
    <i r="4">
      <x v="5"/>
    </i>
    <i r="4">
      <x v="59"/>
    </i>
    <i r="4">
      <x v="86"/>
    </i>
    <i r="4">
      <x v="87"/>
    </i>
    <i r="4">
      <x v="88"/>
    </i>
    <i r="4">
      <x v="155"/>
    </i>
    <i r="4">
      <x v="167"/>
    </i>
    <i r="4">
      <x v="175"/>
    </i>
    <i r="4">
      <x v="198"/>
    </i>
    <i r="4">
      <x v="204"/>
    </i>
    <i r="4">
      <x v="205"/>
    </i>
    <i r="4">
      <x v="216"/>
    </i>
    <i r="4">
      <x v="220"/>
    </i>
    <i r="4">
      <x v="226"/>
    </i>
    <i r="4">
      <x v="227"/>
    </i>
    <i r="4">
      <x v="228"/>
    </i>
    <i r="2">
      <x v="61"/>
    </i>
    <i r="3">
      <x v="14"/>
    </i>
    <i r="4">
      <x v="140"/>
    </i>
    <i r="4">
      <x v="141"/>
    </i>
    <i r="4">
      <x v="171"/>
    </i>
    <i r="2">
      <x v="63"/>
    </i>
    <i r="3">
      <x v="6"/>
    </i>
    <i r="4">
      <x v="2"/>
    </i>
    <i r="4">
      <x v="3"/>
    </i>
    <i r="4">
      <x v="15"/>
    </i>
    <i r="4">
      <x v="16"/>
    </i>
    <i r="4">
      <x v="210"/>
    </i>
    <i r="4">
      <x v="211"/>
    </i>
    <i r="4">
      <x v="212"/>
    </i>
    <i r="2">
      <x v="64"/>
    </i>
    <i r="3">
      <x v="11"/>
    </i>
    <i r="4">
      <x v="104"/>
    </i>
    <i r="2">
      <x v="66"/>
    </i>
    <i r="3">
      <x v="3"/>
    </i>
    <i r="4">
      <x v="89"/>
    </i>
    <i r="4">
      <x v="162"/>
    </i>
    <i r="4">
      <x v="163"/>
    </i>
    <i r="4">
      <x v="239"/>
    </i>
    <i r="4">
      <x v="240"/>
    </i>
    <i r="2">
      <x v="67"/>
    </i>
    <i r="3">
      <x v="4"/>
    </i>
    <i r="4">
      <x v="28"/>
    </i>
    <i r="4">
      <x v="43"/>
    </i>
    <i r="4">
      <x v="44"/>
    </i>
    <i r="4">
      <x v="191"/>
    </i>
    <i r="2">
      <x v="68"/>
    </i>
    <i r="3">
      <x v="5"/>
    </i>
    <i r="4">
      <x v="53"/>
    </i>
    <i r="1">
      <x v="1"/>
    </i>
    <i r="2">
      <x v="70"/>
    </i>
    <i r="3">
      <x v="3"/>
    </i>
    <i r="4">
      <x v="55"/>
    </i>
    <i r="4">
      <x v="89"/>
    </i>
    <i r="4">
      <x v="162"/>
    </i>
    <i r="4">
      <x v="163"/>
    </i>
    <i r="4">
      <x v="239"/>
    </i>
    <i r="4">
      <x v="240"/>
    </i>
    <i r="2">
      <x v="71"/>
    </i>
    <i r="3">
      <x v="4"/>
    </i>
    <i r="4">
      <x v="191"/>
    </i>
    <i r="2">
      <x v="72"/>
    </i>
    <i r="3">
      <x v="5"/>
    </i>
    <i r="4">
      <x v="53"/>
    </i>
    <i r="2">
      <x v="73"/>
    </i>
    <i r="3">
      <x v="8"/>
    </i>
    <i r="4">
      <x v="155"/>
    </i>
    <i r="4">
      <x v="226"/>
    </i>
    <i r="4">
      <x v="227"/>
    </i>
    <i r="4">
      <x v="228"/>
    </i>
    <i r="2">
      <x v="74"/>
    </i>
    <i r="3">
      <x v="11"/>
    </i>
    <i r="4">
      <x v="104"/>
    </i>
    <i r="2">
      <x v="75"/>
    </i>
    <i r="3">
      <x v="6"/>
    </i>
    <i r="4">
      <x v="2"/>
    </i>
    <i r="4">
      <x v="3"/>
    </i>
    <i r="4">
      <x v="123"/>
    </i>
    <i r="2">
      <x v="76"/>
    </i>
    <i r="3">
      <x v="9"/>
    </i>
    <i r="4">
      <x v="102"/>
    </i>
    <i r="4">
      <x v="122"/>
    </i>
    <i r="2">
      <x v="77"/>
    </i>
    <i r="3">
      <x v="17"/>
    </i>
    <i r="4">
      <x v="165"/>
    </i>
    <i r="4">
      <x v="166"/>
    </i>
    <i r="2">
      <x v="78"/>
    </i>
    <i r="3">
      <x v="10"/>
    </i>
    <i r="4">
      <x v="27"/>
    </i>
    <i r="2">
      <x v="79"/>
    </i>
    <i r="3">
      <x v="13"/>
    </i>
    <i r="4">
      <x v="232"/>
    </i>
    <i r="2">
      <x v="80"/>
    </i>
    <i r="3">
      <x v="12"/>
    </i>
    <i r="4">
      <x v="119"/>
    </i>
    <i r="2">
      <x v="81"/>
    </i>
    <i r="3">
      <x v="15"/>
    </i>
    <i r="4">
      <x v="80"/>
    </i>
    <i r="4">
      <x v="82"/>
    </i>
    <i r="4">
      <x v="95"/>
    </i>
    <i r="1">
      <x v="2"/>
    </i>
    <i r="2">
      <x v="82"/>
    </i>
    <i r="3">
      <x v="15"/>
    </i>
    <i r="4">
      <x v="80"/>
    </i>
    <i r="4">
      <x v="82"/>
    </i>
    <i r="4">
      <x v="95"/>
    </i>
    <i r="2">
      <x v="83"/>
    </i>
    <i r="3">
      <x v="13"/>
    </i>
    <i r="4">
      <x v="232"/>
    </i>
    <i r="2">
      <x v="84"/>
    </i>
    <i r="3">
      <x v="12"/>
    </i>
    <i r="4">
      <x v="119"/>
    </i>
    <i r="2">
      <x v="85"/>
    </i>
    <i r="3">
      <x v="17"/>
    </i>
    <i r="4">
      <x v="165"/>
    </i>
    <i r="4">
      <x v="166"/>
    </i>
    <i r="2">
      <x v="86"/>
    </i>
    <i r="3">
      <x v="10"/>
    </i>
    <i r="4">
      <x v="27"/>
    </i>
    <i r="2">
      <x v="87"/>
    </i>
    <i r="3">
      <x v="9"/>
    </i>
    <i r="4">
      <x v="102"/>
    </i>
    <i r="4">
      <x v="122"/>
    </i>
    <i r="2">
      <x v="88"/>
    </i>
    <i r="3">
      <x v="8"/>
    </i>
    <i r="4">
      <x v="155"/>
    </i>
    <i r="4">
      <x v="226"/>
    </i>
    <i r="4">
      <x v="227"/>
    </i>
    <i r="4">
      <x v="228"/>
    </i>
    <i r="2">
      <x v="89"/>
    </i>
    <i r="3">
      <x v="6"/>
    </i>
    <i r="4">
      <x v="2"/>
    </i>
    <i r="4">
      <x v="3"/>
    </i>
    <i r="2">
      <x v="90"/>
    </i>
    <i r="3">
      <x v="11"/>
    </i>
    <i r="4">
      <x v="104"/>
    </i>
    <i r="2">
      <x v="91"/>
    </i>
    <i r="3">
      <x v="3"/>
    </i>
    <i r="4">
      <x v="55"/>
    </i>
    <i r="4">
      <x v="89"/>
    </i>
    <i r="4">
      <x v="162"/>
    </i>
    <i r="4">
      <x v="239"/>
    </i>
    <i r="4">
      <x v="240"/>
    </i>
    <i r="2">
      <x v="92"/>
    </i>
    <i r="3">
      <x v="4"/>
    </i>
    <i r="4">
      <x v="191"/>
    </i>
    <i r="2">
      <x v="93"/>
    </i>
    <i r="3">
      <x v="5"/>
    </i>
    <i r="4">
      <x v="53"/>
    </i>
    <i r="1">
      <x v="3"/>
    </i>
    <i r="2">
      <x v="94"/>
    </i>
    <i r="3">
      <x v="7"/>
    </i>
    <i r="4">
      <x v="131"/>
    </i>
    <i r="4">
      <x v="132"/>
    </i>
    <i r="2">
      <x v="95"/>
    </i>
    <i r="3">
      <x v="3"/>
    </i>
    <i r="4">
      <x v="55"/>
    </i>
    <i r="4">
      <x v="89"/>
    </i>
    <i r="4">
      <x v="162"/>
    </i>
    <i r="4">
      <x v="239"/>
    </i>
    <i r="4">
      <x v="240"/>
    </i>
    <i r="2">
      <x v="96"/>
    </i>
    <i r="3">
      <x v="4"/>
    </i>
    <i r="4">
      <x v="28"/>
    </i>
    <i r="4">
      <x v="191"/>
    </i>
    <i r="2">
      <x v="97"/>
    </i>
    <i r="3">
      <x v="5"/>
    </i>
    <i r="4">
      <x v="53"/>
    </i>
    <i r="2">
      <x v="98"/>
    </i>
    <i r="3">
      <x v="14"/>
    </i>
    <i r="4">
      <x v="140"/>
    </i>
    <i r="4">
      <x v="141"/>
    </i>
    <i r="4">
      <x v="171"/>
    </i>
    <i r="2">
      <x v="100"/>
    </i>
    <i r="3">
      <x v="8"/>
    </i>
    <i r="4">
      <x v="4"/>
    </i>
    <i r="4">
      <x v="5"/>
    </i>
    <i r="4">
      <x v="59"/>
    </i>
    <i r="4">
      <x v="86"/>
    </i>
    <i r="4">
      <x v="87"/>
    </i>
    <i r="4">
      <x v="88"/>
    </i>
    <i r="4">
      <x v="155"/>
    </i>
    <i r="4">
      <x v="198"/>
    </i>
    <i r="4">
      <x v="216"/>
    </i>
    <i r="4">
      <x v="220"/>
    </i>
    <i r="4">
      <x v="226"/>
    </i>
    <i r="4">
      <x v="227"/>
    </i>
    <i r="4">
      <x v="228"/>
    </i>
    <i r="2">
      <x v="101"/>
    </i>
    <i r="3">
      <x v="11"/>
    </i>
    <i r="4">
      <x v="104"/>
    </i>
    <i r="2">
      <x v="102"/>
    </i>
    <i r="3">
      <x v="6"/>
    </i>
    <i r="4">
      <x v="2"/>
    </i>
    <i r="4">
      <x v="3"/>
    </i>
    <i r="4">
      <x v="15"/>
    </i>
    <i r="4">
      <x v="16"/>
    </i>
    <i r="4">
      <x v="210"/>
    </i>
    <i r="4">
      <x v="211"/>
    </i>
    <i r="4">
      <x v="212"/>
    </i>
    <i r="2">
      <x v="103"/>
    </i>
    <i r="3">
      <x v="9"/>
    </i>
    <i r="4">
      <x v="102"/>
    </i>
    <i r="4">
      <x v="122"/>
    </i>
    <i r="2">
      <x v="104"/>
    </i>
    <i r="3">
      <x v="17"/>
    </i>
    <i r="4">
      <x v="165"/>
    </i>
    <i r="4">
      <x v="166"/>
    </i>
    <i r="2">
      <x v="105"/>
    </i>
    <i r="3">
      <x v="10"/>
    </i>
    <i r="4">
      <x v="27"/>
    </i>
    <i r="4">
      <x v="183"/>
    </i>
    <i r="2">
      <x v="106"/>
    </i>
    <i r="3">
      <x v="13"/>
    </i>
    <i r="4">
      <x v="71"/>
    </i>
    <i r="4">
      <x v="72"/>
    </i>
    <i r="4">
      <x v="73"/>
    </i>
    <i r="4">
      <x v="232"/>
    </i>
    <i r="2">
      <x v="107"/>
    </i>
    <i r="3">
      <x v="12"/>
    </i>
    <i r="4">
      <x v="35"/>
    </i>
    <i r="4">
      <x v="66"/>
    </i>
    <i r="4">
      <x v="114"/>
    </i>
    <i r="4">
      <x v="119"/>
    </i>
    <i r="4">
      <x v="233"/>
    </i>
    <i r="4">
      <x v="234"/>
    </i>
    <i r="4">
      <x v="241"/>
    </i>
    <i r="4">
      <x v="242"/>
    </i>
    <i r="4">
      <x v="245"/>
    </i>
    <i r="2">
      <x v="108"/>
    </i>
    <i r="3">
      <x v="15"/>
    </i>
    <i r="4">
      <x v="9"/>
    </i>
    <i r="4">
      <x v="52"/>
    </i>
    <i r="4">
      <x v="80"/>
    </i>
    <i r="4">
      <x v="82"/>
    </i>
    <i r="4">
      <x v="92"/>
    </i>
    <i r="4">
      <x v="93"/>
    </i>
    <i r="4">
      <x v="95"/>
    </i>
    <i r="4">
      <x v="129"/>
    </i>
    <i>
      <x v="10"/>
    </i>
    <i r="1">
      <x/>
    </i>
    <i r="2">
      <x v="54"/>
    </i>
    <i r="3">
      <x v="15"/>
    </i>
    <i r="4">
      <x/>
    </i>
    <i r="4">
      <x v="1"/>
    </i>
    <i r="4">
      <x v="9"/>
    </i>
    <i r="4">
      <x v="80"/>
    </i>
    <i r="4">
      <x v="82"/>
    </i>
    <i r="4">
      <x v="92"/>
    </i>
    <i r="4">
      <x v="93"/>
    </i>
    <i r="4">
      <x v="95"/>
    </i>
    <i r="4">
      <x v="129"/>
    </i>
    <i r="2">
      <x v="55"/>
    </i>
    <i r="3">
      <x v="13"/>
    </i>
    <i r="4">
      <x v="71"/>
    </i>
    <i r="4">
      <x v="72"/>
    </i>
    <i r="4">
      <x v="73"/>
    </i>
    <i r="4">
      <x v="232"/>
    </i>
    <i r="2">
      <x v="56"/>
    </i>
    <i r="3">
      <x v="12"/>
    </i>
    <i r="4">
      <x v="35"/>
    </i>
    <i r="4">
      <x v="62"/>
    </i>
    <i r="4">
      <x v="63"/>
    </i>
    <i r="4">
      <x v="66"/>
    </i>
    <i r="4">
      <x v="119"/>
    </i>
    <i r="4">
      <x v="233"/>
    </i>
    <i r="4">
      <x v="234"/>
    </i>
    <i r="4">
      <x v="241"/>
    </i>
    <i r="4">
      <x v="242"/>
    </i>
    <i r="4">
      <x v="245"/>
    </i>
    <i r="2">
      <x v="57"/>
    </i>
    <i r="3">
      <x v="17"/>
    </i>
    <i r="4">
      <x v="165"/>
    </i>
    <i r="4">
      <x v="166"/>
    </i>
    <i r="2">
      <x v="58"/>
    </i>
    <i r="3">
      <x v="10"/>
    </i>
    <i r="4">
      <x v="27"/>
    </i>
    <i r="4">
      <x v="118"/>
    </i>
    <i r="4">
      <x v="183"/>
    </i>
    <i r="2">
      <x v="59"/>
    </i>
    <i r="3">
      <x v="9"/>
    </i>
    <i r="4">
      <x v="102"/>
    </i>
    <i r="4">
      <x v="122"/>
    </i>
    <i r="2">
      <x v="60"/>
    </i>
    <i r="3">
      <x v="8"/>
    </i>
    <i r="4">
      <x v="4"/>
    </i>
    <i r="4">
      <x v="5"/>
    </i>
    <i r="4">
      <x v="59"/>
    </i>
    <i r="4">
      <x v="87"/>
    </i>
    <i r="4">
      <x v="88"/>
    </i>
    <i r="4">
      <x v="94"/>
    </i>
    <i r="4">
      <x v="155"/>
    </i>
    <i r="4">
      <x v="167"/>
    </i>
    <i r="4">
      <x v="175"/>
    </i>
    <i r="4">
      <x v="220"/>
    </i>
    <i r="4">
      <x v="226"/>
    </i>
    <i r="4">
      <x v="227"/>
    </i>
    <i r="4">
      <x v="228"/>
    </i>
    <i r="2">
      <x v="61"/>
    </i>
    <i r="3">
      <x v="14"/>
    </i>
    <i r="4">
      <x v="140"/>
    </i>
    <i r="4">
      <x v="141"/>
    </i>
    <i r="4">
      <x v="171"/>
    </i>
    <i r="2">
      <x v="63"/>
    </i>
    <i r="3">
      <x v="6"/>
    </i>
    <i r="4">
      <x v="2"/>
    </i>
    <i r="4">
      <x v="3"/>
    </i>
    <i r="4">
      <x v="15"/>
    </i>
    <i r="4">
      <x v="16"/>
    </i>
    <i r="4">
      <x v="210"/>
    </i>
    <i r="4">
      <x v="211"/>
    </i>
    <i r="4">
      <x v="212"/>
    </i>
    <i r="2">
      <x v="64"/>
    </i>
    <i r="3">
      <x v="11"/>
    </i>
    <i r="4">
      <x v="104"/>
    </i>
    <i r="2">
      <x v="66"/>
    </i>
    <i r="3">
      <x v="3"/>
    </i>
    <i r="4">
      <x v="55"/>
    </i>
    <i r="4">
      <x v="89"/>
    </i>
    <i r="4">
      <x v="162"/>
    </i>
    <i r="4">
      <x v="163"/>
    </i>
    <i r="4">
      <x v="239"/>
    </i>
    <i r="4">
      <x v="240"/>
    </i>
    <i r="2">
      <x v="67"/>
    </i>
    <i r="3">
      <x v="4"/>
    </i>
    <i r="4">
      <x v="43"/>
    </i>
    <i r="4">
      <x v="44"/>
    </i>
    <i r="4">
      <x v="191"/>
    </i>
    <i r="2">
      <x v="68"/>
    </i>
    <i r="3">
      <x v="5"/>
    </i>
    <i r="4">
      <x v="53"/>
    </i>
    <i r="1">
      <x v="1"/>
    </i>
    <i r="2">
      <x v="70"/>
    </i>
    <i r="3">
      <x v="3"/>
    </i>
    <i r="4">
      <x v="89"/>
    </i>
    <i r="4">
      <x v="162"/>
    </i>
    <i r="4">
      <x v="163"/>
    </i>
    <i r="4">
      <x v="239"/>
    </i>
    <i r="4">
      <x v="240"/>
    </i>
    <i r="2">
      <x v="71"/>
    </i>
    <i r="3">
      <x v="4"/>
    </i>
    <i r="4">
      <x v="191"/>
    </i>
    <i r="2">
      <x v="72"/>
    </i>
    <i r="3">
      <x v="5"/>
    </i>
    <i r="4">
      <x v="53"/>
    </i>
    <i r="2">
      <x v="73"/>
    </i>
    <i r="3">
      <x v="8"/>
    </i>
    <i r="4">
      <x v="4"/>
    </i>
    <i r="4">
      <x v="5"/>
    </i>
    <i r="4">
      <x v="155"/>
    </i>
    <i r="4">
      <x v="226"/>
    </i>
    <i r="4">
      <x v="227"/>
    </i>
    <i r="4">
      <x v="228"/>
    </i>
    <i r="2">
      <x v="74"/>
    </i>
    <i r="3">
      <x v="11"/>
    </i>
    <i r="4">
      <x v="104"/>
    </i>
    <i r="2">
      <x v="75"/>
    </i>
    <i r="3">
      <x v="6"/>
    </i>
    <i r="4">
      <x v="2"/>
    </i>
    <i r="4">
      <x v="3"/>
    </i>
    <i r="4">
      <x v="123"/>
    </i>
    <i r="2">
      <x v="76"/>
    </i>
    <i r="3">
      <x v="9"/>
    </i>
    <i r="4">
      <x v="102"/>
    </i>
    <i r="4">
      <x v="122"/>
    </i>
    <i r="2">
      <x v="77"/>
    </i>
    <i r="3">
      <x v="17"/>
    </i>
    <i r="4">
      <x v="165"/>
    </i>
    <i r="4">
      <x v="166"/>
    </i>
    <i r="2">
      <x v="78"/>
    </i>
    <i r="3">
      <x v="10"/>
    </i>
    <i r="4">
      <x v="118"/>
    </i>
    <i r="2">
      <x v="79"/>
    </i>
    <i r="3">
      <x v="13"/>
    </i>
    <i r="4">
      <x v="232"/>
    </i>
    <i r="2">
      <x v="80"/>
    </i>
    <i r="3">
      <x v="12"/>
    </i>
    <i r="4">
      <x v="119"/>
    </i>
    <i r="1">
      <x v="2"/>
    </i>
    <i r="2">
      <x v="83"/>
    </i>
    <i r="3">
      <x v="13"/>
    </i>
    <i r="4">
      <x v="232"/>
    </i>
    <i r="2">
      <x v="84"/>
    </i>
    <i r="3">
      <x v="12"/>
    </i>
    <i r="4">
      <x v="119"/>
    </i>
    <i r="2">
      <x v="85"/>
    </i>
    <i r="3">
      <x v="17"/>
    </i>
    <i r="4">
      <x v="165"/>
    </i>
    <i r="4">
      <x v="166"/>
    </i>
    <i r="2">
      <x v="86"/>
    </i>
    <i r="3">
      <x v="10"/>
    </i>
    <i r="4">
      <x v="118"/>
    </i>
    <i r="2">
      <x v="87"/>
    </i>
    <i r="3">
      <x v="9"/>
    </i>
    <i r="4">
      <x v="102"/>
    </i>
    <i r="4">
      <x v="122"/>
    </i>
    <i r="2">
      <x v="88"/>
    </i>
    <i r="3">
      <x v="8"/>
    </i>
    <i r="4">
      <x v="4"/>
    </i>
    <i r="4">
      <x v="5"/>
    </i>
    <i r="4">
      <x v="155"/>
    </i>
    <i r="4">
      <x v="226"/>
    </i>
    <i r="4">
      <x v="227"/>
    </i>
    <i r="4">
      <x v="228"/>
    </i>
    <i r="2">
      <x v="89"/>
    </i>
    <i r="3">
      <x v="6"/>
    </i>
    <i r="4">
      <x v="2"/>
    </i>
    <i r="4">
      <x v="3"/>
    </i>
    <i r="2">
      <x v="90"/>
    </i>
    <i r="3">
      <x v="11"/>
    </i>
    <i r="4">
      <x v="104"/>
    </i>
    <i r="2">
      <x v="91"/>
    </i>
    <i r="3">
      <x v="3"/>
    </i>
    <i r="4">
      <x v="89"/>
    </i>
    <i r="4">
      <x v="162"/>
    </i>
    <i r="4">
      <x v="239"/>
    </i>
    <i r="4">
      <x v="240"/>
    </i>
    <i r="2">
      <x v="92"/>
    </i>
    <i r="3">
      <x v="4"/>
    </i>
    <i r="4">
      <x v="191"/>
    </i>
    <i r="2">
      <x v="93"/>
    </i>
    <i r="3">
      <x v="5"/>
    </i>
    <i r="4">
      <x v="53"/>
    </i>
    <i r="1">
      <x v="3"/>
    </i>
    <i r="2">
      <x v="94"/>
    </i>
    <i r="3">
      <x v="7"/>
    </i>
    <i r="4">
      <x v="131"/>
    </i>
    <i r="4">
      <x v="132"/>
    </i>
    <i r="2">
      <x v="95"/>
    </i>
    <i r="3">
      <x v="3"/>
    </i>
    <i r="4">
      <x v="89"/>
    </i>
    <i r="4">
      <x v="162"/>
    </i>
    <i r="4">
      <x v="239"/>
    </i>
    <i r="4">
      <x v="240"/>
    </i>
    <i r="2">
      <x v="96"/>
    </i>
    <i r="3">
      <x v="4"/>
    </i>
    <i r="4">
      <x v="191"/>
    </i>
    <i r="2">
      <x v="97"/>
    </i>
    <i r="3">
      <x v="5"/>
    </i>
    <i r="4">
      <x v="53"/>
    </i>
    <i r="2">
      <x v="98"/>
    </i>
    <i r="3">
      <x v="14"/>
    </i>
    <i r="4">
      <x v="171"/>
    </i>
    <i r="2">
      <x v="100"/>
    </i>
    <i r="3">
      <x v="8"/>
    </i>
    <i r="4">
      <x v="4"/>
    </i>
    <i r="4">
      <x v="5"/>
    </i>
    <i r="4">
      <x v="59"/>
    </i>
    <i r="4">
      <x v="87"/>
    </i>
    <i r="4">
      <x v="88"/>
    </i>
    <i r="4">
      <x v="94"/>
    </i>
    <i r="4">
      <x v="155"/>
    </i>
    <i r="4">
      <x v="204"/>
    </i>
    <i r="4">
      <x v="205"/>
    </i>
    <i r="4">
      <x v="216"/>
    </i>
    <i r="4">
      <x v="220"/>
    </i>
    <i r="4">
      <x v="226"/>
    </i>
    <i r="4">
      <x v="227"/>
    </i>
    <i r="4">
      <x v="228"/>
    </i>
    <i r="2">
      <x v="101"/>
    </i>
    <i r="3">
      <x v="11"/>
    </i>
    <i r="4">
      <x v="104"/>
    </i>
    <i r="2">
      <x v="102"/>
    </i>
    <i r="3">
      <x v="6"/>
    </i>
    <i r="4">
      <x v="2"/>
    </i>
    <i r="4">
      <x v="3"/>
    </i>
    <i r="4">
      <x v="210"/>
    </i>
    <i r="4">
      <x v="211"/>
    </i>
    <i r="4">
      <x v="212"/>
    </i>
    <i r="2">
      <x v="103"/>
    </i>
    <i r="3">
      <x v="9"/>
    </i>
    <i r="4">
      <x v="102"/>
    </i>
    <i r="4">
      <x v="122"/>
    </i>
    <i r="2">
      <x v="104"/>
    </i>
    <i r="3">
      <x v="17"/>
    </i>
    <i r="4">
      <x v="165"/>
    </i>
    <i r="4">
      <x v="166"/>
    </i>
    <i r="2">
      <x v="105"/>
    </i>
    <i r="3">
      <x v="10"/>
    </i>
    <i r="4">
      <x v="118"/>
    </i>
    <i r="4">
      <x v="183"/>
    </i>
    <i r="2">
      <x v="106"/>
    </i>
    <i r="3">
      <x v="13"/>
    </i>
    <i r="4">
      <x v="71"/>
    </i>
    <i r="4">
      <x v="72"/>
    </i>
    <i r="4">
      <x v="73"/>
    </i>
    <i r="4">
      <x v="232"/>
    </i>
    <i r="2">
      <x v="107"/>
    </i>
    <i r="3">
      <x v="12"/>
    </i>
    <i r="4">
      <x v="35"/>
    </i>
    <i r="4">
      <x v="66"/>
    </i>
    <i r="4">
      <x v="114"/>
    </i>
    <i r="4">
      <x v="119"/>
    </i>
    <i r="4">
      <x v="189"/>
    </i>
    <i r="4">
      <x v="190"/>
    </i>
    <i r="4">
      <x v="233"/>
    </i>
    <i r="4">
      <x v="234"/>
    </i>
    <i r="4">
      <x v="241"/>
    </i>
    <i r="4">
      <x v="242"/>
    </i>
    <i r="4">
      <x v="245"/>
    </i>
    <i r="2">
      <x v="108"/>
    </i>
    <i r="3">
      <x v="15"/>
    </i>
    <i r="4">
      <x v="9"/>
    </i>
    <i r="4">
      <x v="52"/>
    </i>
    <i r="4">
      <x v="95"/>
    </i>
    <i r="4">
      <x v="129"/>
    </i>
    <i t="grand">
      <x/>
    </i>
  </rowItems>
  <colItems count="1">
    <i/>
  </colItems>
  <pageFields count="1">
    <pageField fld="7" hier="-1"/>
  </pageFields>
  <formats count="29">
    <format dxfId="268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13" count="1">
            <x v="3"/>
          </reference>
          <reference field="17" count="1" selected="0">
            <x v="6"/>
          </reference>
          <reference field="18" count="1" selected="0">
            <x v="63"/>
          </reference>
        </references>
      </pivotArea>
    </format>
    <format dxfId="267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17" count="1">
            <x v="6"/>
          </reference>
          <reference field="18" count="1" selected="0">
            <x v="63"/>
          </reference>
        </references>
      </pivotArea>
    </format>
    <format dxfId="266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18" count="1">
            <x v="74"/>
          </reference>
        </references>
      </pivotArea>
    </format>
    <format dxfId="26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13" count="1">
            <x v="55"/>
          </reference>
          <reference field="17" count="1" selected="0">
            <x v="3"/>
          </reference>
          <reference field="18" count="1" selected="0">
            <x v="95"/>
          </reference>
        </references>
      </pivotArea>
    </format>
    <format dxfId="264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18" count="1">
            <x v="85"/>
          </reference>
        </references>
      </pivotArea>
    </format>
    <format dxfId="263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18" count="1">
            <x v="84"/>
          </reference>
        </references>
      </pivotArea>
    </format>
    <format dxfId="262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13" count="1">
            <x v="239"/>
          </reference>
          <reference field="17" count="1" selected="0">
            <x v="3"/>
          </reference>
          <reference field="18" count="1" selected="0">
            <x v="95"/>
          </reference>
        </references>
      </pivotArea>
    </format>
    <format dxfId="261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13" count="1">
            <x v="232"/>
          </reference>
          <reference field="17" count="1" selected="0">
            <x v="13"/>
          </reference>
          <reference field="18" count="1" selected="0">
            <x v="55"/>
          </reference>
        </references>
      </pivotArea>
    </format>
    <format dxfId="260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13" count="1">
            <x v="35"/>
          </reference>
          <reference field="17" count="1" selected="0">
            <x v="12"/>
          </reference>
          <reference field="18" count="1" selected="0">
            <x v="56"/>
          </reference>
        </references>
      </pivotArea>
    </format>
    <format dxfId="259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17" count="1">
            <x v="5"/>
          </reference>
          <reference field="18" count="1" selected="0">
            <x v="72"/>
          </reference>
        </references>
      </pivotArea>
    </format>
    <format dxfId="258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17" count="1">
            <x v="14"/>
          </reference>
          <reference field="18" count="1" selected="0">
            <x v="61"/>
          </reference>
        </references>
      </pivotArea>
    </format>
    <format dxfId="257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17" count="1">
            <x v="8"/>
          </reference>
          <reference field="18" count="1" selected="0">
            <x v="73"/>
          </reference>
        </references>
      </pivotArea>
    </format>
    <format dxfId="256">
      <pivotArea dataOnly="0" labelOnly="1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13" count="1">
            <x v="239"/>
          </reference>
          <reference field="17" count="1" selected="0">
            <x v="3"/>
          </reference>
          <reference field="18" count="1" selected="0">
            <x v="91"/>
          </reference>
        </references>
      </pivotArea>
    </format>
    <format dxfId="255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13" count="1">
            <x v="119"/>
          </reference>
          <reference field="17" count="1" selected="0">
            <x v="12"/>
          </reference>
          <reference field="18" count="1" selected="0">
            <x v="80"/>
          </reference>
        </references>
      </pivotArea>
    </format>
    <format dxfId="254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17" count="1">
            <x v="8"/>
          </reference>
          <reference field="18" count="1" selected="0">
            <x v="73"/>
          </reference>
        </references>
      </pivotArea>
    </format>
    <format dxfId="253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18" count="1">
            <x v="74"/>
          </reference>
        </references>
      </pivotArea>
    </format>
    <format dxfId="252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18" count="1">
            <x v="84"/>
          </reference>
        </references>
      </pivotArea>
    </format>
    <format dxfId="251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18" count="1">
            <x v="85"/>
          </reference>
        </references>
      </pivotArea>
    </format>
    <format dxfId="25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13" count="1">
            <x v="55"/>
          </reference>
          <reference field="17" count="1" selected="0">
            <x v="3"/>
          </reference>
          <reference field="18" count="1" selected="0">
            <x v="95"/>
          </reference>
        </references>
      </pivotArea>
    </format>
    <format dxfId="24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13" count="1">
            <x v="239"/>
          </reference>
          <reference field="17" count="1" selected="0">
            <x v="3"/>
          </reference>
          <reference field="18" count="1" selected="0">
            <x v="95"/>
          </reference>
        </references>
      </pivotArea>
    </format>
    <format dxfId="24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13" count="1">
            <x v="232"/>
          </reference>
          <reference field="17" count="1" selected="0">
            <x v="13"/>
          </reference>
          <reference field="18" count="1" selected="0">
            <x v="55"/>
          </reference>
        </references>
      </pivotArea>
    </format>
    <format dxfId="247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13" count="1">
            <x v="35"/>
          </reference>
          <reference field="17" count="1" selected="0">
            <x v="12"/>
          </reference>
          <reference field="18" count="1" selected="0">
            <x v="56"/>
          </reference>
        </references>
      </pivotArea>
    </format>
    <format dxfId="246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13" count="1">
            <x v="119"/>
          </reference>
          <reference field="17" count="1" selected="0">
            <x v="12"/>
          </reference>
          <reference field="18" count="1" selected="0">
            <x v="80"/>
          </reference>
        </references>
      </pivotArea>
    </format>
    <format dxfId="245">
      <pivotArea dataOnly="0" labelOnly="1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13" count="1">
            <x v="239"/>
          </reference>
          <reference field="17" count="1" selected="0">
            <x v="3"/>
          </reference>
          <reference field="18" count="1" selected="0">
            <x v="91"/>
          </reference>
        </references>
      </pivotArea>
    </format>
    <format dxfId="244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13" count="1">
            <x v="3"/>
          </reference>
          <reference field="17" count="1" selected="0">
            <x v="6"/>
          </reference>
          <reference field="18" count="1" selected="0">
            <x v="63"/>
          </reference>
        </references>
      </pivotArea>
    </format>
    <format dxfId="243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17" count="1">
            <x v="6"/>
          </reference>
          <reference field="18" count="1" selected="0">
            <x v="63"/>
          </reference>
        </references>
      </pivotArea>
    </format>
    <format dxfId="242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17" count="1">
            <x v="14"/>
          </reference>
          <reference field="18" count="1" selected="0">
            <x v="61"/>
          </reference>
        </references>
      </pivotArea>
    </format>
    <format dxfId="241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17" count="1">
            <x v="5"/>
          </reference>
          <reference field="18" count="1" selected="0">
            <x v="72"/>
          </reference>
        </references>
      </pivotArea>
    </format>
    <format dxfId="240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17" count="1">
            <x v="8"/>
          </reference>
          <reference field="18" count="1" selected="0">
            <x v="7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XBusClasse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255" firstHeaderRow="1" firstDataRow="1" firstDataCol="1" rowPageCount="1" colPageCount="1"/>
  <pivotFields count="20">
    <pivotField axis="axisRow" numFmtId="14" showAll="0">
      <items count="12">
        <item m="1" x="7"/>
        <item m="1" x="9"/>
        <item m="1" x="6"/>
        <item m="1" x="8"/>
        <item m="1" x="10"/>
        <item x="5"/>
        <item x="0"/>
        <item x="1"/>
        <item x="2"/>
        <item x="3"/>
        <item x="4"/>
        <item t="default"/>
      </items>
    </pivotField>
    <pivotField axis="axisRow" multipleItemSelectionAllowed="1" showAll="0">
      <items count="10">
        <item h="1" x="0"/>
        <item x="1"/>
        <item h="1" x="2"/>
        <item x="3"/>
        <item h="1" x="4"/>
        <item h="1" x="6"/>
        <item h="1" x="5"/>
        <item h="1" m="1" x="8"/>
        <item h="1" x="7"/>
        <item t="default"/>
      </items>
    </pivotField>
    <pivotField showAll="0"/>
    <pivotField showAll="0"/>
    <pivotField showAll="0"/>
    <pivotField numFmtId="14" showAll="0"/>
    <pivotField axis="axisRow" showAll="0">
      <items count="14">
        <item h="1" m="1" x="12"/>
        <item h="1" x="1"/>
        <item h="1" x="2"/>
        <item h="1" x="6"/>
        <item h="1" x="4"/>
        <item h="1" x="8"/>
        <item h="1" x="9"/>
        <item x="3"/>
        <item x="5"/>
        <item x="7"/>
        <item x="0"/>
        <item h="1" x="11"/>
        <item h="1" x="10"/>
        <item t="default"/>
      </items>
    </pivotField>
    <pivotField axis="axisPage" multipleItemSelectionAllowed="1" showAll="0">
      <items count="4">
        <item h="1"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301">
        <item x="0"/>
        <item x="1"/>
        <item x="2"/>
        <item x="3"/>
        <item x="4"/>
        <item x="5"/>
        <item x="6"/>
        <item x="84"/>
        <item x="169"/>
        <item x="7"/>
        <item x="170"/>
        <item x="85"/>
        <item x="86"/>
        <item x="73"/>
        <item x="87"/>
        <item x="8"/>
        <item x="9"/>
        <item x="193"/>
        <item x="88"/>
        <item x="248"/>
        <item x="89"/>
        <item x="90"/>
        <item x="91"/>
        <item x="182"/>
        <item x="181"/>
        <item x="92"/>
        <item x="10"/>
        <item x="11"/>
        <item x="93"/>
        <item x="94"/>
        <item x="95"/>
        <item x="79"/>
        <item x="96"/>
        <item x="97"/>
        <item x="12"/>
        <item x="98"/>
        <item x="99"/>
        <item x="100"/>
        <item x="101"/>
        <item x="224"/>
        <item x="197"/>
        <item x="198"/>
        <item x="13"/>
        <item x="14"/>
        <item x="102"/>
        <item x="103"/>
        <item x="104"/>
        <item x="199"/>
        <item x="200"/>
        <item x="201"/>
        <item x="202"/>
        <item x="80"/>
        <item x="15"/>
        <item x="105"/>
        <item x="67"/>
        <item x="106"/>
        <item x="107"/>
        <item x="108"/>
        <item x="16"/>
        <item x="184"/>
        <item x="70"/>
        <item x="69"/>
        <item x="109"/>
        <item x="203"/>
        <item x="17"/>
        <item x="81"/>
        <item x="110"/>
        <item x="77"/>
        <item x="58"/>
        <item x="18"/>
        <item x="19"/>
        <item x="185"/>
        <item x="186"/>
        <item x="111"/>
        <item x="20"/>
        <item x="74"/>
        <item x="21"/>
        <item x="22"/>
        <item x="112"/>
        <item x="245"/>
        <item x="187"/>
        <item x="24"/>
        <item x="59"/>
        <item x="25"/>
        <item x="26"/>
        <item x="113"/>
        <item x="114"/>
        <item x="27"/>
        <item x="68"/>
        <item x="75"/>
        <item x="28"/>
        <item x="204"/>
        <item x="115"/>
        <item x="116"/>
        <item x="117"/>
        <item x="118"/>
        <item x="29"/>
        <item x="119"/>
        <item x="30"/>
        <item x="120"/>
        <item x="121"/>
        <item x="122"/>
        <item x="123"/>
        <item x="124"/>
        <item x="125"/>
        <item x="126"/>
        <item x="172"/>
        <item x="82"/>
        <item x="219"/>
        <item x="218"/>
        <item x="127"/>
        <item x="31"/>
        <item x="32"/>
        <item x="128"/>
        <item x="129"/>
        <item x="78"/>
        <item x="71"/>
        <item x="205"/>
        <item x="206"/>
        <item x="130"/>
        <item m="1" x="296"/>
        <item x="33"/>
        <item x="131"/>
        <item x="34"/>
        <item x="35"/>
        <item x="207"/>
        <item x="173"/>
        <item x="174"/>
        <item x="133"/>
        <item x="134"/>
        <item x="190"/>
        <item x="135"/>
        <item x="66"/>
        <item x="65"/>
        <item x="208"/>
        <item x="136"/>
        <item m="1" x="297"/>
        <item x="137"/>
        <item x="138"/>
        <item m="1" x="290"/>
        <item x="180"/>
        <item x="139"/>
        <item x="176"/>
        <item x="175"/>
        <item x="177"/>
        <item x="209"/>
        <item m="1" x="286"/>
        <item x="36"/>
        <item x="194"/>
        <item x="230"/>
        <item x="140"/>
        <item x="226"/>
        <item x="227"/>
        <item x="195"/>
        <item x="37"/>
        <item x="60"/>
        <item x="191"/>
        <item x="38"/>
        <item x="39"/>
        <item x="40"/>
        <item x="141"/>
        <item x="210"/>
        <item x="228"/>
        <item x="72"/>
        <item x="142"/>
        <item x="183"/>
        <item x="41"/>
        <item x="143"/>
        <item x="144"/>
        <item x="145"/>
        <item x="188"/>
        <item x="146"/>
        <item x="211"/>
        <item x="212"/>
        <item x="42"/>
        <item x="179"/>
        <item x="178"/>
        <item x="147"/>
        <item x="148"/>
        <item m="1" x="293"/>
        <item x="76"/>
        <item x="83"/>
        <item x="43"/>
        <item x="149"/>
        <item x="150"/>
        <item x="213"/>
        <item x="214"/>
        <item x="151"/>
        <item x="63"/>
        <item x="231"/>
        <item x="232"/>
        <item x="152"/>
        <item x="220"/>
        <item x="215"/>
        <item x="44"/>
        <item x="45"/>
        <item x="153"/>
        <item x="154"/>
        <item x="155"/>
        <item x="46"/>
        <item x="61"/>
        <item x="47"/>
        <item x="156"/>
        <item x="157"/>
        <item x="158"/>
        <item x="48"/>
        <item x="216"/>
        <item x="192"/>
        <item x="159"/>
        <item x="64"/>
        <item x="160"/>
        <item x="161"/>
        <item x="162"/>
        <item x="163"/>
        <item x="62"/>
        <item x="49"/>
        <item x="50"/>
        <item x="164"/>
        <item x="217"/>
        <item x="165"/>
        <item x="51"/>
        <item x="52"/>
        <item x="53"/>
        <item x="189"/>
        <item x="166"/>
        <item x="167"/>
        <item x="168"/>
        <item x="54"/>
        <item x="55"/>
        <item x="56"/>
        <item x="57"/>
        <item x="234"/>
        <item m="1" x="298"/>
        <item m="1" x="299"/>
        <item x="237"/>
        <item x="236"/>
        <item x="241"/>
        <item m="1" x="295"/>
        <item x="242"/>
        <item x="239"/>
        <item m="1" x="291"/>
        <item m="1" x="287"/>
        <item m="1" x="288"/>
        <item x="285"/>
        <item x="171"/>
        <item x="23"/>
        <item x="222"/>
        <item x="225"/>
        <item m="1" x="294"/>
        <item m="1" x="289"/>
        <item x="244"/>
        <item m="1" x="292"/>
        <item x="243"/>
        <item x="132"/>
        <item x="221"/>
        <item x="223"/>
        <item x="229"/>
        <item x="233"/>
        <item x="235"/>
        <item x="238"/>
        <item x="240"/>
        <item x="196"/>
        <item x="246"/>
        <item x="247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t="default"/>
      </items>
    </pivotField>
    <pivotField showAll="0" defaultSubtotal="0"/>
    <pivotField showAll="0"/>
    <pivotField showAll="0" defaultSubtotal="0"/>
    <pivotField showAll="0" defaultSubtotal="0"/>
    <pivotField showAll="0" defaultSubtotal="0"/>
    <pivotField axis="axisRow" showAll="0" defaultSubtotal="0">
      <items count="9">
        <item x="0"/>
        <item x="1"/>
        <item x="2"/>
        <item x="3"/>
        <item x="5"/>
        <item x="4"/>
        <item x="6"/>
        <item m="1" x="8"/>
        <item x="7"/>
      </items>
    </pivotField>
  </pivotFields>
  <rowFields count="5">
    <field x="6"/>
    <field x="0"/>
    <field x="1"/>
    <field x="19"/>
    <field x="13"/>
  </rowFields>
  <rowItems count="252">
    <i>
      <x v="7"/>
    </i>
    <i r="1">
      <x v="6"/>
    </i>
    <i r="2">
      <x v="1"/>
    </i>
    <i r="3">
      <x v="2"/>
    </i>
    <i r="4">
      <x v="4"/>
    </i>
    <i r="4">
      <x v="90"/>
    </i>
    <i r="4">
      <x v="116"/>
    </i>
    <i r="4">
      <x v="154"/>
    </i>
    <i r="4">
      <x v="157"/>
    </i>
    <i r="4">
      <x v="214"/>
    </i>
    <i r="2">
      <x v="3"/>
    </i>
    <i r="3">
      <x v="4"/>
    </i>
    <i r="4">
      <x v="4"/>
    </i>
    <i r="4">
      <x v="154"/>
    </i>
    <i r="4">
      <x v="214"/>
    </i>
    <i r="3">
      <x v="5"/>
    </i>
    <i r="4">
      <x v="9"/>
    </i>
    <i r="4">
      <x v="51"/>
    </i>
    <i r="4">
      <x v="68"/>
    </i>
    <i r="4">
      <x v="88"/>
    </i>
    <i r="4">
      <x v="90"/>
    </i>
    <i r="4">
      <x v="157"/>
    </i>
    <i r="1">
      <x v="7"/>
    </i>
    <i r="2">
      <x v="1"/>
    </i>
    <i r="3">
      <x v="2"/>
    </i>
    <i r="4">
      <x v="4"/>
    </i>
    <i r="4">
      <x v="9"/>
    </i>
    <i r="4">
      <x v="90"/>
    </i>
    <i r="4">
      <x v="116"/>
    </i>
    <i r="4">
      <x v="154"/>
    </i>
    <i r="4">
      <x v="157"/>
    </i>
    <i r="4">
      <x v="214"/>
    </i>
    <i r="2">
      <x v="3"/>
    </i>
    <i r="3">
      <x v="4"/>
    </i>
    <i r="4">
      <x v="4"/>
    </i>
    <i r="4">
      <x v="154"/>
    </i>
    <i r="4">
      <x v="214"/>
    </i>
    <i r="3">
      <x v="5"/>
    </i>
    <i r="4">
      <x v="51"/>
    </i>
    <i r="4">
      <x v="68"/>
    </i>
    <i r="4">
      <x v="90"/>
    </i>
    <i r="4">
      <x v="157"/>
    </i>
    <i r="1">
      <x v="8"/>
    </i>
    <i r="2">
      <x v="3"/>
    </i>
    <i r="3">
      <x v="4"/>
    </i>
    <i r="4">
      <x v="4"/>
    </i>
    <i r="4">
      <x v="154"/>
    </i>
    <i r="4">
      <x v="214"/>
    </i>
    <i r="3">
      <x v="5"/>
    </i>
    <i r="4">
      <x v="9"/>
    </i>
    <i r="4">
      <x v="67"/>
    </i>
    <i r="4">
      <x v="68"/>
    </i>
    <i r="4">
      <x v="88"/>
    </i>
    <i r="4">
      <x v="90"/>
    </i>
    <i r="4">
      <x v="116"/>
    </i>
    <i r="1">
      <x v="9"/>
    </i>
    <i r="2">
      <x v="1"/>
    </i>
    <i r="3">
      <x v="2"/>
    </i>
    <i r="4">
      <x v="90"/>
    </i>
    <i r="4">
      <x v="116"/>
    </i>
    <i r="4">
      <x v="154"/>
    </i>
    <i r="4">
      <x v="157"/>
    </i>
    <i r="4">
      <x v="214"/>
    </i>
    <i r="2">
      <x v="3"/>
    </i>
    <i r="3">
      <x v="4"/>
    </i>
    <i r="4">
      <x v="4"/>
    </i>
    <i r="4">
      <x v="154"/>
    </i>
    <i r="4">
      <x v="214"/>
    </i>
    <i r="3">
      <x v="5"/>
    </i>
    <i r="4">
      <x v="9"/>
    </i>
    <i r="4">
      <x v="51"/>
    </i>
    <i r="4">
      <x v="68"/>
    </i>
    <i r="4">
      <x v="88"/>
    </i>
    <i r="4">
      <x v="90"/>
    </i>
    <i r="4">
      <x v="157"/>
    </i>
    <i r="1">
      <x v="10"/>
    </i>
    <i r="2">
      <x v="1"/>
    </i>
    <i r="3">
      <x v="2"/>
    </i>
    <i r="4">
      <x v="4"/>
    </i>
    <i r="4">
      <x v="116"/>
    </i>
    <i r="4">
      <x v="154"/>
    </i>
    <i r="4">
      <x v="157"/>
    </i>
    <i r="4">
      <x v="214"/>
    </i>
    <i r="2">
      <x v="3"/>
    </i>
    <i r="3">
      <x v="4"/>
    </i>
    <i r="4">
      <x v="4"/>
    </i>
    <i r="4">
      <x v="154"/>
    </i>
    <i r="4">
      <x v="214"/>
    </i>
    <i r="3">
      <x v="5"/>
    </i>
    <i r="4">
      <x v="9"/>
    </i>
    <i r="4">
      <x v="51"/>
    </i>
    <i r="4">
      <x v="68"/>
    </i>
    <i r="4">
      <x v="90"/>
    </i>
    <i r="4">
      <x v="157"/>
    </i>
    <i>
      <x v="8"/>
    </i>
    <i r="1">
      <x v="6"/>
    </i>
    <i r="2">
      <x v="1"/>
    </i>
    <i r="3">
      <x v="2"/>
    </i>
    <i r="4">
      <x v="96"/>
    </i>
    <i r="2">
      <x v="3"/>
    </i>
    <i r="3">
      <x v="4"/>
    </i>
    <i r="4">
      <x v="133"/>
    </i>
    <i r="4">
      <x v="205"/>
    </i>
    <i r="3">
      <x v="5"/>
    </i>
    <i r="4">
      <x v="96"/>
    </i>
    <i r="4">
      <x v="107"/>
    </i>
    <i r="1">
      <x v="7"/>
    </i>
    <i r="2">
      <x v="1"/>
    </i>
    <i r="3">
      <x v="2"/>
    </i>
    <i r="4">
      <x v="96"/>
    </i>
    <i r="2">
      <x v="3"/>
    </i>
    <i r="3">
      <x v="5"/>
    </i>
    <i r="4">
      <x v="96"/>
    </i>
    <i r="4">
      <x v="107"/>
    </i>
    <i r="1">
      <x v="8"/>
    </i>
    <i r="2">
      <x v="3"/>
    </i>
    <i r="3">
      <x v="4"/>
    </i>
    <i r="4">
      <x v="133"/>
    </i>
    <i r="3">
      <x v="5"/>
    </i>
    <i r="4">
      <x v="96"/>
    </i>
    <i r="4">
      <x v="107"/>
    </i>
    <i r="4">
      <x v="115"/>
    </i>
    <i r="1">
      <x v="9"/>
    </i>
    <i r="2">
      <x v="1"/>
    </i>
    <i r="3">
      <x v="2"/>
    </i>
    <i r="4">
      <x v="96"/>
    </i>
    <i r="4">
      <x v="115"/>
    </i>
    <i r="2">
      <x v="3"/>
    </i>
    <i r="3">
      <x v="4"/>
    </i>
    <i r="4">
      <x v="133"/>
    </i>
    <i r="4">
      <x v="205"/>
    </i>
    <i r="3">
      <x v="5"/>
    </i>
    <i r="4">
      <x v="96"/>
    </i>
    <i r="4">
      <x v="107"/>
    </i>
    <i r="4">
      <x v="115"/>
    </i>
    <i r="1">
      <x v="10"/>
    </i>
    <i r="2">
      <x v="1"/>
    </i>
    <i r="3">
      <x v="2"/>
    </i>
    <i r="4">
      <x v="96"/>
    </i>
    <i r="4">
      <x v="115"/>
    </i>
    <i r="2">
      <x v="3"/>
    </i>
    <i r="3">
      <x v="4"/>
    </i>
    <i r="4">
      <x v="205"/>
    </i>
    <i r="3">
      <x v="5"/>
    </i>
    <i r="4">
      <x v="96"/>
    </i>
    <i r="4">
      <x v="107"/>
    </i>
    <i r="4">
      <x v="115"/>
    </i>
    <i>
      <x v="9"/>
    </i>
    <i r="1">
      <x v="6"/>
    </i>
    <i r="2">
      <x v="3"/>
    </i>
    <i r="3">
      <x v="4"/>
    </i>
    <i r="4">
      <x v="54"/>
    </i>
    <i r="4">
      <x v="82"/>
    </i>
    <i r="3">
      <x v="5"/>
    </i>
    <i r="4">
      <x v="174"/>
    </i>
    <i r="4">
      <x v="200"/>
    </i>
    <i r="4">
      <x v="222"/>
    </i>
    <i r="1">
      <x v="7"/>
    </i>
    <i r="2">
      <x v="3"/>
    </i>
    <i r="3">
      <x v="5"/>
    </i>
    <i r="4">
      <x v="174"/>
    </i>
    <i r="4">
      <x v="200"/>
    </i>
    <i r="4">
      <x v="222"/>
    </i>
    <i r="1">
      <x v="8"/>
    </i>
    <i r="2">
      <x v="3"/>
    </i>
    <i r="3">
      <x v="4"/>
    </i>
    <i r="4">
      <x v="54"/>
    </i>
    <i r="4">
      <x v="188"/>
    </i>
    <i r="3">
      <x v="5"/>
    </i>
    <i r="4">
      <x v="61"/>
    </i>
    <i r="4">
      <x v="174"/>
    </i>
    <i r="4">
      <x v="200"/>
    </i>
    <i r="4">
      <x v="222"/>
    </i>
    <i r="1">
      <x v="9"/>
    </i>
    <i r="2">
      <x v="1"/>
    </i>
    <i r="3">
      <x v="2"/>
    </i>
    <i r="4">
      <x v="54"/>
    </i>
    <i r="2">
      <x v="3"/>
    </i>
    <i r="3">
      <x v="4"/>
    </i>
    <i r="4">
      <x v="54"/>
    </i>
    <i r="4">
      <x v="82"/>
    </i>
    <i r="4">
      <x v="188"/>
    </i>
    <i r="3">
      <x v="5"/>
    </i>
    <i r="4">
      <x v="174"/>
    </i>
    <i r="4">
      <x v="200"/>
    </i>
    <i r="4">
      <x v="222"/>
    </i>
    <i r="1">
      <x v="10"/>
    </i>
    <i r="2">
      <x v="3"/>
    </i>
    <i r="3">
      <x v="4"/>
    </i>
    <i r="4">
      <x v="82"/>
    </i>
    <i r="3">
      <x v="5"/>
    </i>
    <i r="4">
      <x v="174"/>
    </i>
    <i r="4">
      <x v="200"/>
    </i>
    <i r="4">
      <x v="222"/>
    </i>
    <i>
      <x v="10"/>
    </i>
    <i r="1">
      <x v="6"/>
    </i>
    <i r="2">
      <x v="1"/>
    </i>
    <i r="3">
      <x v="2"/>
    </i>
    <i r="4">
      <x v="84"/>
    </i>
    <i r="4">
      <x v="155"/>
    </i>
    <i r="4">
      <x v="215"/>
    </i>
    <i r="2">
      <x v="3"/>
    </i>
    <i r="3">
      <x v="4"/>
    </i>
    <i r="4">
      <x v="58"/>
    </i>
    <i r="4">
      <x v="83"/>
    </i>
    <i r="4">
      <x v="84"/>
    </i>
    <i r="4">
      <x v="89"/>
    </i>
    <i r="4">
      <x v="215"/>
    </i>
    <i r="1">
      <x v="7"/>
    </i>
    <i r="2">
      <x v="1"/>
    </i>
    <i r="3">
      <x v="2"/>
    </i>
    <i r="4">
      <x v="84"/>
    </i>
    <i r="4">
      <x v="155"/>
    </i>
    <i r="4">
      <x v="215"/>
    </i>
    <i r="2">
      <x v="3"/>
    </i>
    <i r="3">
      <x v="4"/>
    </i>
    <i r="4">
      <x v="84"/>
    </i>
    <i r="4">
      <x v="89"/>
    </i>
    <i r="4">
      <x v="215"/>
    </i>
    <i r="1">
      <x v="8"/>
    </i>
    <i r="2">
      <x v="3"/>
    </i>
    <i r="3">
      <x v="4"/>
    </i>
    <i r="4">
      <x v="58"/>
    </i>
    <i r="4">
      <x v="84"/>
    </i>
    <i r="4">
      <x v="155"/>
    </i>
    <i r="4">
      <x v="215"/>
    </i>
    <i r="1">
      <x v="9"/>
    </i>
    <i r="2">
      <x v="1"/>
    </i>
    <i r="3">
      <x v="2"/>
    </i>
    <i r="4">
      <x v="84"/>
    </i>
    <i r="4">
      <x v="155"/>
    </i>
    <i r="4">
      <x v="215"/>
    </i>
    <i r="2">
      <x v="3"/>
    </i>
    <i r="3">
      <x v="4"/>
    </i>
    <i r="4">
      <x v="58"/>
    </i>
    <i r="4">
      <x v="83"/>
    </i>
    <i r="4">
      <x v="84"/>
    </i>
    <i r="4">
      <x v="215"/>
    </i>
    <i r="1">
      <x v="10"/>
    </i>
    <i r="2">
      <x v="1"/>
    </i>
    <i r="3">
      <x v="2"/>
    </i>
    <i r="4">
      <x v="84"/>
    </i>
    <i r="4">
      <x v="155"/>
    </i>
    <i r="4">
      <x v="215"/>
    </i>
    <i r="2">
      <x v="3"/>
    </i>
    <i r="3">
      <x v="4"/>
    </i>
    <i r="4">
      <x v="58"/>
    </i>
    <i r="4">
      <x v="83"/>
    </i>
    <i r="4">
      <x v="84"/>
    </i>
    <i r="4">
      <x v="89"/>
    </i>
    <i r="4">
      <x v="215"/>
    </i>
    <i t="grand">
      <x/>
    </i>
  </rowItems>
  <colItems count="1">
    <i/>
  </colItems>
  <pageFields count="1">
    <pageField fld="7" hier="-1"/>
  </pageFields>
  <formats count="240">
    <format dxfId="239">
      <pivotArea field="6" type="button" dataOnly="0" labelOnly="1" outline="0" axis="axisRow" fieldPosition="0"/>
    </format>
    <format dxfId="238">
      <pivotArea field="6" type="button" dataOnly="0" labelOnly="1" outline="0" axis="axisRow" fieldPosition="0"/>
    </format>
    <format dxfId="237">
      <pivotArea dataOnly="0" labelOnly="1" fieldPosition="0">
        <references count="1">
          <reference field="6" count="1">
            <x v="7"/>
          </reference>
        </references>
      </pivotArea>
    </format>
    <format dxfId="236">
      <pivotArea dataOnly="0" labelOnly="1" fieldPosition="0">
        <references count="1">
          <reference field="6" count="1">
            <x v="7"/>
          </reference>
        </references>
      </pivotArea>
    </format>
    <format dxfId="235">
      <pivotArea dataOnly="0" labelOnly="1" fieldPosition="0">
        <references count="1">
          <reference field="6" count="1">
            <x v="7"/>
          </reference>
        </references>
      </pivotArea>
    </format>
    <format dxfId="234">
      <pivotArea dataOnly="0" labelOnly="1" fieldPosition="0">
        <references count="1">
          <reference field="6" count="1">
            <x v="7"/>
          </reference>
        </references>
      </pivotArea>
    </format>
    <format dxfId="233">
      <pivotArea dataOnly="0" labelOnly="1" fieldPosition="0">
        <references count="1">
          <reference field="6" count="1">
            <x v="7"/>
          </reference>
        </references>
      </pivotArea>
    </format>
    <format dxfId="232">
      <pivotArea dataOnly="0" labelOnly="1" fieldPosition="0">
        <references count="1">
          <reference field="6" count="1">
            <x v="7"/>
          </reference>
        </references>
      </pivotArea>
    </format>
    <format dxfId="231">
      <pivotArea dataOnly="0" labelOnly="1" fieldPosition="0">
        <references count="1">
          <reference field="6" count="1">
            <x v="7"/>
          </reference>
        </references>
      </pivotArea>
    </format>
    <format dxfId="230">
      <pivotArea dataOnly="0" labelOnly="1" fieldPosition="0">
        <references count="1">
          <reference field="6" count="1">
            <x v="7"/>
          </reference>
        </references>
      </pivotArea>
    </format>
    <format dxfId="229">
      <pivotArea dataOnly="0" labelOnly="1" fieldPosition="0">
        <references count="1">
          <reference field="6" count="1">
            <x v="7"/>
          </reference>
        </references>
      </pivotArea>
    </format>
    <format dxfId="228">
      <pivotArea dataOnly="0" labelOnly="1" fieldPosition="0">
        <references count="1">
          <reference field="6" count="1">
            <x v="7"/>
          </reference>
        </references>
      </pivotArea>
    </format>
    <format dxfId="227">
      <pivotArea dataOnly="0" labelOnly="1" fieldPosition="0">
        <references count="1">
          <reference field="6" count="1">
            <x v="7"/>
          </reference>
        </references>
      </pivotArea>
    </format>
    <format dxfId="226">
      <pivotArea dataOnly="0" labelOnly="1" fieldPosition="0">
        <references count="1">
          <reference field="6" count="1">
            <x v="7"/>
          </reference>
        </references>
      </pivotArea>
    </format>
    <format dxfId="225">
      <pivotArea dataOnly="0" labelOnly="1" fieldPosition="0">
        <references count="1">
          <reference field="6" count="1">
            <x v="7"/>
          </reference>
        </references>
      </pivotArea>
    </format>
    <format dxfId="224">
      <pivotArea dataOnly="0" labelOnly="1" fieldPosition="0">
        <references count="1">
          <reference field="6" count="1">
            <x v="7"/>
          </reference>
        </references>
      </pivotArea>
    </format>
    <format dxfId="223">
      <pivotArea dataOnly="0" labelOnly="1" fieldPosition="0">
        <references count="1">
          <reference field="6" count="1">
            <x v="7"/>
          </reference>
        </references>
      </pivotArea>
    </format>
    <format dxfId="222">
      <pivotArea dataOnly="0" labelOnly="1" fieldPosition="0">
        <references count="1">
          <reference field="6" count="1">
            <x v="7"/>
          </reference>
        </references>
      </pivotArea>
    </format>
    <format dxfId="221">
      <pivotArea dataOnly="0" labelOnly="1" fieldPosition="0">
        <references count="1">
          <reference field="6" count="1">
            <x v="7"/>
          </reference>
        </references>
      </pivotArea>
    </format>
    <format dxfId="22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0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0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0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0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05">
      <pivotArea dataOnly="0" labelOnly="1" fieldPosition="0">
        <references count="1">
          <reference field="6" count="1">
            <x v="7"/>
          </reference>
        </references>
      </pivotArea>
    </format>
    <format dxfId="204">
      <pivotArea dataOnly="0" labelOnly="1" fieldPosition="0">
        <references count="1">
          <reference field="6" count="1">
            <x v="7"/>
          </reference>
        </references>
      </pivotArea>
    </format>
    <format dxfId="203">
      <pivotArea dataOnly="0" labelOnly="1" fieldPosition="0">
        <references count="1">
          <reference field="6" count="1">
            <x v="7"/>
          </reference>
        </references>
      </pivotArea>
    </format>
    <format dxfId="202">
      <pivotArea dataOnly="0" labelOnly="1" fieldPosition="0">
        <references count="1">
          <reference field="6" count="1">
            <x v="7"/>
          </reference>
        </references>
      </pivotArea>
    </format>
    <format dxfId="201">
      <pivotArea dataOnly="0" labelOnly="1" fieldPosition="0">
        <references count="1">
          <reference field="6" count="1">
            <x v="7"/>
          </reference>
        </references>
      </pivotArea>
    </format>
    <format dxfId="200">
      <pivotArea dataOnly="0" labelOnly="1" fieldPosition="0">
        <references count="1">
          <reference field="6" count="1">
            <x v="7"/>
          </reference>
        </references>
      </pivotArea>
    </format>
    <format dxfId="199">
      <pivotArea dataOnly="0" labelOnly="1" fieldPosition="0">
        <references count="1">
          <reference field="6" count="1">
            <x v="7"/>
          </reference>
        </references>
      </pivotArea>
    </format>
    <format dxfId="198">
      <pivotArea dataOnly="0" labelOnly="1" fieldPosition="0">
        <references count="1">
          <reference field="6" count="1">
            <x v="7"/>
          </reference>
        </references>
      </pivotArea>
    </format>
    <format dxfId="197">
      <pivotArea dataOnly="0" labelOnly="1" fieldPosition="0">
        <references count="1">
          <reference field="6" count="1">
            <x v="7"/>
          </reference>
        </references>
      </pivotArea>
    </format>
    <format dxfId="196">
      <pivotArea dataOnly="0" labelOnly="1" fieldPosition="0">
        <references count="1">
          <reference field="6" count="1">
            <x v="7"/>
          </reference>
        </references>
      </pivotArea>
    </format>
    <format dxfId="195">
      <pivotArea dataOnly="0" labelOnly="1" fieldPosition="0">
        <references count="1">
          <reference field="6" count="1">
            <x v="7"/>
          </reference>
        </references>
      </pivotArea>
    </format>
    <format dxfId="194">
      <pivotArea dataOnly="0" labelOnly="1" fieldPosition="0">
        <references count="1">
          <reference field="6" count="1">
            <x v="7"/>
          </reference>
        </references>
      </pivotArea>
    </format>
    <format dxfId="193">
      <pivotArea dataOnly="0" labelOnly="1" fieldPosition="0">
        <references count="1">
          <reference field="6" count="1">
            <x v="7"/>
          </reference>
        </references>
      </pivotArea>
    </format>
    <format dxfId="192">
      <pivotArea dataOnly="0" labelOnly="1" fieldPosition="0">
        <references count="1">
          <reference field="6" count="1">
            <x v="7"/>
          </reference>
        </references>
      </pivotArea>
    </format>
    <format dxfId="191">
      <pivotArea dataOnly="0" labelOnly="1" fieldPosition="0">
        <references count="1">
          <reference field="6" count="1">
            <x v="7"/>
          </reference>
        </references>
      </pivotArea>
    </format>
    <format dxfId="190">
      <pivotArea dataOnly="0" labelOnly="1" fieldPosition="0">
        <references count="1">
          <reference field="6" count="1">
            <x v="7"/>
          </reference>
        </references>
      </pivotArea>
    </format>
    <format dxfId="189">
      <pivotArea dataOnly="0" labelOnly="1" fieldPosition="0">
        <references count="1">
          <reference field="6" count="1">
            <x v="7"/>
          </reference>
        </references>
      </pivotArea>
    </format>
    <format dxfId="188">
      <pivotArea dataOnly="0" labelOnly="1" fieldPosition="0">
        <references count="1">
          <reference field="6" count="1">
            <x v="7"/>
          </reference>
        </references>
      </pivotArea>
    </format>
    <format dxfId="187">
      <pivotArea dataOnly="0" labelOnly="1" fieldPosition="0">
        <references count="1">
          <reference field="6" count="1">
            <x v="7"/>
          </reference>
        </references>
      </pivotArea>
    </format>
    <format dxfId="186">
      <pivotArea dataOnly="0" labelOnly="1" fieldPosition="0">
        <references count="1">
          <reference field="6" count="1">
            <x v="7"/>
          </reference>
        </references>
      </pivotArea>
    </format>
    <format dxfId="185">
      <pivotArea dataOnly="0" labelOnly="1" fieldPosition="0">
        <references count="1">
          <reference field="6" count="1">
            <x v="7"/>
          </reference>
        </references>
      </pivotArea>
    </format>
    <format dxfId="184">
      <pivotArea dataOnly="0" labelOnly="1" fieldPosition="0">
        <references count="1">
          <reference field="6" count="1">
            <x v="7"/>
          </reference>
        </references>
      </pivotArea>
    </format>
    <format dxfId="18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8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8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8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0">
      <pivotArea dataOnly="0" labelOnly="1" fieldPosition="0">
        <references count="1">
          <reference field="6" count="1">
            <x v="7"/>
          </reference>
        </references>
      </pivotArea>
    </format>
    <format dxfId="169">
      <pivotArea dataOnly="0" labelOnly="1" fieldPosition="0">
        <references count="1">
          <reference field="6" count="1">
            <x v="7"/>
          </reference>
        </references>
      </pivotArea>
    </format>
    <format dxfId="168">
      <pivotArea dataOnly="0" labelOnly="1" fieldPosition="0">
        <references count="1">
          <reference field="6" count="1">
            <x v="7"/>
          </reference>
        </references>
      </pivotArea>
    </format>
    <format dxfId="167">
      <pivotArea dataOnly="0" labelOnly="1" fieldPosition="0">
        <references count="1">
          <reference field="6" count="1">
            <x v="7"/>
          </reference>
        </references>
      </pivotArea>
    </format>
    <format dxfId="166">
      <pivotArea dataOnly="0" labelOnly="1" fieldPosition="0">
        <references count="1">
          <reference field="6" count="1">
            <x v="7"/>
          </reference>
        </references>
      </pivotArea>
    </format>
    <format dxfId="165">
      <pivotArea dataOnly="0" labelOnly="1" fieldPosition="0">
        <references count="1">
          <reference field="6" count="1">
            <x v="7"/>
          </reference>
        </references>
      </pivotArea>
    </format>
    <format dxfId="164">
      <pivotArea dataOnly="0" labelOnly="1" fieldPosition="0">
        <references count="1">
          <reference field="6" count="1">
            <x v="7"/>
          </reference>
        </references>
      </pivotArea>
    </format>
    <format dxfId="163">
      <pivotArea dataOnly="0" labelOnly="1" fieldPosition="0">
        <references count="1">
          <reference field="6" count="1">
            <x v="7"/>
          </reference>
        </references>
      </pivotArea>
    </format>
    <format dxfId="162">
      <pivotArea dataOnly="0" labelOnly="1" fieldPosition="0">
        <references count="1">
          <reference field="6" count="1">
            <x v="7"/>
          </reference>
        </references>
      </pivotArea>
    </format>
    <format dxfId="161">
      <pivotArea dataOnly="0" labelOnly="1" fieldPosition="0">
        <references count="1">
          <reference field="6" count="1">
            <x v="7"/>
          </reference>
        </references>
      </pivotArea>
    </format>
    <format dxfId="160">
      <pivotArea dataOnly="0" labelOnly="1" fieldPosition="0">
        <references count="1">
          <reference field="6" count="1">
            <x v="7"/>
          </reference>
        </references>
      </pivotArea>
    </format>
    <format dxfId="15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4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4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4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46">
      <pivotArea dataOnly="0" labelOnly="1" fieldPosition="0">
        <references count="1">
          <reference field="6" count="1">
            <x v="7"/>
          </reference>
        </references>
      </pivotArea>
    </format>
    <format dxfId="145">
      <pivotArea dataOnly="0" labelOnly="1" fieldPosition="0">
        <references count="1">
          <reference field="6" count="1">
            <x v="7"/>
          </reference>
        </references>
      </pivotArea>
    </format>
    <format dxfId="144">
      <pivotArea dataOnly="0" labelOnly="1" fieldPosition="0">
        <references count="1">
          <reference field="6" count="1">
            <x v="7"/>
          </reference>
        </references>
      </pivotArea>
    </format>
    <format dxfId="143">
      <pivotArea dataOnly="0" labelOnly="1" fieldPosition="0">
        <references count="1">
          <reference field="6" count="1">
            <x v="7"/>
          </reference>
        </references>
      </pivotArea>
    </format>
    <format dxfId="142">
      <pivotArea dataOnly="0" labelOnly="1" fieldPosition="0">
        <references count="1">
          <reference field="6" count="1">
            <x v="7"/>
          </reference>
        </references>
      </pivotArea>
    </format>
    <format dxfId="141">
      <pivotArea dataOnly="0" labelOnly="1" fieldPosition="0">
        <references count="1">
          <reference field="6" count="1">
            <x v="7"/>
          </reference>
        </references>
      </pivotArea>
    </format>
    <format dxfId="140">
      <pivotArea dataOnly="0" labelOnly="1" fieldPosition="0">
        <references count="1">
          <reference field="6" count="1">
            <x v="7"/>
          </reference>
        </references>
      </pivotArea>
    </format>
    <format dxfId="139">
      <pivotArea dataOnly="0" labelOnly="1" fieldPosition="0">
        <references count="1">
          <reference field="6" count="1">
            <x v="7"/>
          </reference>
        </references>
      </pivotArea>
    </format>
    <format dxfId="138">
      <pivotArea dataOnly="0" labelOnly="1" fieldPosition="0">
        <references count="1">
          <reference field="6" count="1">
            <x v="7"/>
          </reference>
        </references>
      </pivotArea>
    </format>
    <format dxfId="137">
      <pivotArea dataOnly="0" labelOnly="1" fieldPosition="0">
        <references count="1">
          <reference field="6" count="1">
            <x v="7"/>
          </reference>
        </references>
      </pivotArea>
    </format>
    <format dxfId="136">
      <pivotArea dataOnly="0" labelOnly="1" fieldPosition="0">
        <references count="1">
          <reference field="6" count="1">
            <x v="7"/>
          </reference>
        </references>
      </pivotArea>
    </format>
    <format dxfId="13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3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3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3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3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3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2">
      <pivotArea dataOnly="0" labelOnly="1" fieldPosition="0">
        <references count="1">
          <reference field="6" count="1">
            <x v="7"/>
          </reference>
        </references>
      </pivotArea>
    </format>
    <format dxfId="121">
      <pivotArea dataOnly="0" labelOnly="1" fieldPosition="0">
        <references count="1">
          <reference field="6" count="1">
            <x v="7"/>
          </reference>
        </references>
      </pivotArea>
    </format>
    <format dxfId="120">
      <pivotArea dataOnly="0" labelOnly="1" fieldPosition="0">
        <references count="1">
          <reference field="6" count="1">
            <x v="7"/>
          </reference>
        </references>
      </pivotArea>
    </format>
    <format dxfId="119">
      <pivotArea dataOnly="0" labelOnly="1" fieldPosition="0">
        <references count="1">
          <reference field="6" count="1">
            <x v="7"/>
          </reference>
        </references>
      </pivotArea>
    </format>
    <format dxfId="118">
      <pivotArea dataOnly="0" labelOnly="1" fieldPosition="0">
        <references count="1">
          <reference field="6" count="1">
            <x v="7"/>
          </reference>
        </references>
      </pivotArea>
    </format>
    <format dxfId="117">
      <pivotArea dataOnly="0" labelOnly="1" fieldPosition="0">
        <references count="1">
          <reference field="6" count="1">
            <x v="7"/>
          </reference>
        </references>
      </pivotArea>
    </format>
    <format dxfId="116">
      <pivotArea dataOnly="0" labelOnly="1" fieldPosition="0">
        <references count="1">
          <reference field="6" count="1">
            <x v="7"/>
          </reference>
        </references>
      </pivotArea>
    </format>
    <format dxfId="115">
      <pivotArea dataOnly="0" labelOnly="1" fieldPosition="0">
        <references count="1">
          <reference field="6" count="1">
            <x v="7"/>
          </reference>
        </references>
      </pivotArea>
    </format>
    <format dxfId="114">
      <pivotArea dataOnly="0" labelOnly="1" fieldPosition="0">
        <references count="1">
          <reference field="6" count="1">
            <x v="7"/>
          </reference>
        </references>
      </pivotArea>
    </format>
    <format dxfId="113">
      <pivotArea dataOnly="0" labelOnly="1" fieldPosition="0">
        <references count="1">
          <reference field="6" count="1">
            <x v="7"/>
          </reference>
        </references>
      </pivotArea>
    </format>
    <format dxfId="112">
      <pivotArea dataOnly="0" labelOnly="1" fieldPosition="0">
        <references count="1">
          <reference field="6" count="1">
            <x v="7"/>
          </reference>
        </references>
      </pivotArea>
    </format>
    <format dxfId="111">
      <pivotArea dataOnly="0" labelOnly="1" fieldPosition="0">
        <references count="1">
          <reference field="6" count="1">
            <x v="7"/>
          </reference>
        </references>
      </pivotArea>
    </format>
    <format dxfId="110">
      <pivotArea dataOnly="0" labelOnly="1" fieldPosition="0">
        <references count="1">
          <reference field="6" count="1">
            <x v="7"/>
          </reference>
        </references>
      </pivotArea>
    </format>
    <format dxfId="109">
      <pivotArea dataOnly="0" labelOnly="1" fieldPosition="0">
        <references count="1">
          <reference field="6" count="1">
            <x v="7"/>
          </reference>
        </references>
      </pivotArea>
    </format>
    <format dxfId="108">
      <pivotArea dataOnly="0" labelOnly="1" fieldPosition="0">
        <references count="1">
          <reference field="6" count="1">
            <x v="7"/>
          </reference>
        </references>
      </pivotArea>
    </format>
    <format dxfId="107">
      <pivotArea dataOnly="0" labelOnly="1" fieldPosition="0">
        <references count="1">
          <reference field="6" count="1">
            <x v="7"/>
          </reference>
        </references>
      </pivotArea>
    </format>
    <format dxfId="106">
      <pivotArea dataOnly="0" labelOnly="1" fieldPosition="0">
        <references count="1">
          <reference field="6" count="1">
            <x v="7"/>
          </reference>
        </references>
      </pivotArea>
    </format>
    <format dxfId="105">
      <pivotArea dataOnly="0" labelOnly="1" fieldPosition="0">
        <references count="1">
          <reference field="6" count="1">
            <x v="7"/>
          </reference>
        </references>
      </pivotArea>
    </format>
    <format dxfId="104">
      <pivotArea dataOnly="0" labelOnly="1" fieldPosition="0">
        <references count="1">
          <reference field="6" count="1">
            <x v="7"/>
          </reference>
        </references>
      </pivotArea>
    </format>
    <format dxfId="103">
      <pivotArea dataOnly="0" labelOnly="1" fieldPosition="0">
        <references count="1">
          <reference field="6" count="1">
            <x v="7"/>
          </reference>
        </references>
      </pivotArea>
    </format>
    <format dxfId="102">
      <pivotArea dataOnly="0" labelOnly="1" fieldPosition="0">
        <references count="1">
          <reference field="6" count="1">
            <x v="7"/>
          </reference>
        </references>
      </pivotArea>
    </format>
    <format dxfId="101">
      <pivotArea dataOnly="0" labelOnly="1" fieldPosition="0">
        <references count="1">
          <reference field="6" count="1">
            <x v="7"/>
          </reference>
        </references>
      </pivotArea>
    </format>
    <format dxfId="10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9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8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8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87">
      <pivotArea dataOnly="0" labelOnly="1" fieldPosition="0">
        <references count="1">
          <reference field="6" count="1">
            <x v="7"/>
          </reference>
        </references>
      </pivotArea>
    </format>
    <format dxfId="86">
      <pivotArea dataOnly="0" labelOnly="1" fieldPosition="0">
        <references count="1">
          <reference field="6" count="1">
            <x v="7"/>
          </reference>
        </references>
      </pivotArea>
    </format>
    <format dxfId="85">
      <pivotArea dataOnly="0" labelOnly="1" fieldPosition="0">
        <references count="1">
          <reference field="6" count="1">
            <x v="7"/>
          </reference>
        </references>
      </pivotArea>
    </format>
    <format dxfId="84">
      <pivotArea dataOnly="0" labelOnly="1" fieldPosition="0">
        <references count="1">
          <reference field="6" count="1">
            <x v="7"/>
          </reference>
        </references>
      </pivotArea>
    </format>
    <format dxfId="83">
      <pivotArea dataOnly="0" labelOnly="1" fieldPosition="0">
        <references count="1">
          <reference field="6" count="1">
            <x v="7"/>
          </reference>
        </references>
      </pivotArea>
    </format>
    <format dxfId="82">
      <pivotArea dataOnly="0" labelOnly="1" fieldPosition="0">
        <references count="1">
          <reference field="6" count="1">
            <x v="7"/>
          </reference>
        </references>
      </pivotArea>
    </format>
    <format dxfId="81">
      <pivotArea dataOnly="0" labelOnly="1" fieldPosition="0">
        <references count="1">
          <reference field="6" count="1">
            <x v="7"/>
          </reference>
        </references>
      </pivotArea>
    </format>
    <format dxfId="80">
      <pivotArea dataOnly="0" labelOnly="1" fieldPosition="0">
        <references count="1">
          <reference field="6" count="1">
            <x v="7"/>
          </reference>
        </references>
      </pivotArea>
    </format>
    <format dxfId="79">
      <pivotArea dataOnly="0" labelOnly="1" fieldPosition="0">
        <references count="1">
          <reference field="6" count="1">
            <x v="7"/>
          </reference>
        </references>
      </pivotArea>
    </format>
    <format dxfId="78">
      <pivotArea dataOnly="0" labelOnly="1" fieldPosition="0">
        <references count="1">
          <reference field="6" count="1">
            <x v="7"/>
          </reference>
        </references>
      </pivotArea>
    </format>
    <format dxfId="77">
      <pivotArea dataOnly="0" labelOnly="1" fieldPosition="0">
        <references count="1">
          <reference field="6" count="1">
            <x v="7"/>
          </reference>
        </references>
      </pivotArea>
    </format>
    <format dxfId="7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7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7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7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7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7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7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3">
      <pivotArea dataOnly="0" labelOnly="1" fieldPosition="0">
        <references count="1">
          <reference field="6" count="1">
            <x v="7"/>
          </reference>
        </references>
      </pivotArea>
    </format>
    <format dxfId="62">
      <pivotArea dataOnly="0" labelOnly="1" fieldPosition="0">
        <references count="1">
          <reference field="6" count="1">
            <x v="7"/>
          </reference>
        </references>
      </pivotArea>
    </format>
    <format dxfId="61">
      <pivotArea dataOnly="0" labelOnly="1" fieldPosition="0">
        <references count="1">
          <reference field="6" count="1">
            <x v="7"/>
          </reference>
        </references>
      </pivotArea>
    </format>
    <format dxfId="60">
      <pivotArea dataOnly="0" labelOnly="1" fieldPosition="0">
        <references count="1">
          <reference field="6" count="1">
            <x v="7"/>
          </reference>
        </references>
      </pivotArea>
    </format>
    <format dxfId="59">
      <pivotArea dataOnly="0" labelOnly="1" fieldPosition="0">
        <references count="1">
          <reference field="6" count="1">
            <x v="7"/>
          </reference>
        </references>
      </pivotArea>
    </format>
    <format dxfId="58">
      <pivotArea dataOnly="0" labelOnly="1" fieldPosition="0">
        <references count="1">
          <reference field="6" count="1">
            <x v="7"/>
          </reference>
        </references>
      </pivotArea>
    </format>
    <format dxfId="57">
      <pivotArea dataOnly="0" labelOnly="1" fieldPosition="0">
        <references count="1">
          <reference field="6" count="1">
            <x v="7"/>
          </reference>
        </references>
      </pivotArea>
    </format>
    <format dxfId="56">
      <pivotArea dataOnly="0" labelOnly="1" fieldPosition="0">
        <references count="1">
          <reference field="6" count="1">
            <x v="7"/>
          </reference>
        </references>
      </pivotArea>
    </format>
    <format dxfId="55">
      <pivotArea dataOnly="0" labelOnly="1" fieldPosition="0">
        <references count="1">
          <reference field="6" count="1">
            <x v="7"/>
          </reference>
        </references>
      </pivotArea>
    </format>
    <format dxfId="54">
      <pivotArea dataOnly="0" labelOnly="1" fieldPosition="0">
        <references count="1">
          <reference field="6" count="1">
            <x v="7"/>
          </reference>
        </references>
      </pivotArea>
    </format>
    <format dxfId="53">
      <pivotArea dataOnly="0" labelOnly="1" fieldPosition="0">
        <references count="1">
          <reference field="6" count="1">
            <x v="7"/>
          </reference>
        </references>
      </pivotArea>
    </format>
    <format dxfId="52">
      <pivotArea dataOnly="0" labelOnly="1" fieldPosition="0">
        <references count="1">
          <reference field="6" count="1">
            <x v="7"/>
          </reference>
        </references>
      </pivotArea>
    </format>
    <format dxfId="51">
      <pivotArea dataOnly="0" labelOnly="1" fieldPosition="0">
        <references count="1">
          <reference field="6" count="1">
            <x v="7"/>
          </reference>
        </references>
      </pivotArea>
    </format>
    <format dxfId="50">
      <pivotArea dataOnly="0" labelOnly="1" fieldPosition="0">
        <references count="1">
          <reference field="6" count="1">
            <x v="7"/>
          </reference>
        </references>
      </pivotArea>
    </format>
    <format dxfId="49">
      <pivotArea dataOnly="0" labelOnly="1" fieldPosition="0">
        <references count="1">
          <reference field="6" count="1">
            <x v="7"/>
          </reference>
        </references>
      </pivotArea>
    </format>
    <format dxfId="48">
      <pivotArea dataOnly="0" labelOnly="1" fieldPosition="0">
        <references count="1">
          <reference field="6" count="1">
            <x v="7"/>
          </reference>
        </references>
      </pivotArea>
    </format>
    <format dxfId="47">
      <pivotArea dataOnly="0" labelOnly="1" fieldPosition="0">
        <references count="1">
          <reference field="6" count="1">
            <x v="7"/>
          </reference>
        </references>
      </pivotArea>
    </format>
    <format dxfId="46">
      <pivotArea dataOnly="0" labelOnly="1" fieldPosition="0">
        <references count="1">
          <reference field="6" count="1">
            <x v="7"/>
          </reference>
        </references>
      </pivotArea>
    </format>
    <format dxfId="45">
      <pivotArea dataOnly="0" labelOnly="1" fieldPosition="0">
        <references count="1">
          <reference field="6" count="1">
            <x v="7"/>
          </reference>
        </references>
      </pivotArea>
    </format>
    <format dxfId="44">
      <pivotArea dataOnly="0" labelOnly="1" fieldPosition="0">
        <references count="1">
          <reference field="6" count="1">
            <x v="7"/>
          </reference>
        </references>
      </pivotArea>
    </format>
    <format dxfId="43">
      <pivotArea dataOnly="0" labelOnly="1" fieldPosition="0">
        <references count="1">
          <reference field="6" count="1">
            <x v="7"/>
          </reference>
        </references>
      </pivotArea>
    </format>
    <format dxfId="42">
      <pivotArea dataOnly="0" labelOnly="1" fieldPosition="0">
        <references count="1">
          <reference field="6" count="1">
            <x v="7"/>
          </reference>
        </references>
      </pivotArea>
    </format>
    <format dxfId="4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4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3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8">
      <pivotArea dataOnly="0" labelOnly="1" fieldPosition="0">
        <references count="1">
          <reference field="6" count="1">
            <x v="7"/>
          </reference>
        </references>
      </pivotArea>
    </format>
    <format dxfId="27">
      <pivotArea dataOnly="0" labelOnly="1" fieldPosition="0">
        <references count="1">
          <reference field="6" count="1">
            <x v="7"/>
          </reference>
        </references>
      </pivotArea>
    </format>
    <format dxfId="26">
      <pivotArea dataOnly="0" labelOnly="1" fieldPosition="0">
        <references count="1">
          <reference field="6" count="1">
            <x v="7"/>
          </reference>
        </references>
      </pivotArea>
    </format>
    <format dxfId="25">
      <pivotArea dataOnly="0" labelOnly="1" fieldPosition="0">
        <references count="1">
          <reference field="6" count="1">
            <x v="7"/>
          </reference>
        </references>
      </pivotArea>
    </format>
    <format dxfId="24">
      <pivotArea dataOnly="0" labelOnly="1" fieldPosition="0">
        <references count="1">
          <reference field="6" count="1">
            <x v="7"/>
          </reference>
        </references>
      </pivotArea>
    </format>
    <format dxfId="2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2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6" count="1" selected="0">
            <x v="7"/>
          </reference>
          <reference field="13" count="1">
            <x v="88"/>
          </reference>
          <reference field="19" count="1" selected="0">
            <x v="5"/>
          </reference>
        </references>
      </pivotArea>
    </format>
    <format dxfId="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6" count="1" selected="0">
            <x v="7"/>
          </reference>
          <reference field="13" count="1">
            <x v="88"/>
          </reference>
          <reference field="19" count="1" selected="0">
            <x v="5"/>
          </reference>
        </references>
      </pivotArea>
    </format>
    <format dxfId="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6" count="1" selected="0">
            <x v="7"/>
          </reference>
          <reference field="13" count="1">
            <x v="88"/>
          </reference>
          <reference field="19" count="1" selected="0">
            <x v="5"/>
          </reference>
        </references>
      </pivotArea>
    </format>
    <format dxfId="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6" count="1" selected="0">
            <x v="7"/>
          </reference>
          <reference field="13" count="1">
            <x v="88"/>
          </reference>
          <reference field="19" count="1" selected="0">
            <x v="5"/>
          </reference>
        </references>
      </pivotArea>
    </format>
    <format dxfId="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6" count="1" selected="0">
            <x v="7"/>
          </reference>
          <reference field="13" count="1">
            <x v="88"/>
          </reference>
          <reference field="19" count="1" selected="0">
            <x v="5"/>
          </reference>
        </references>
      </pivotArea>
    </format>
    <format dxfId="4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6" count="1" selected="0">
            <x v="7"/>
          </reference>
          <reference field="13" count="1">
            <x v="88"/>
          </reference>
          <reference field="19" count="1" selected="0">
            <x v="5"/>
          </reference>
        </references>
      </pivotArea>
    </format>
    <format dxfId="3">
      <pivotArea dataOnly="0" labelOnly="1" fieldPosition="0">
        <references count="1">
          <reference field="6" count="1">
            <x v="7"/>
          </reference>
        </references>
      </pivotArea>
    </format>
    <format dxfId="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7"/>
          </reference>
          <reference field="13" count="1">
            <x v="157"/>
          </reference>
          <reference field="19" count="1" selected="0">
            <x v="2"/>
          </reference>
        </references>
      </pivotArea>
    </format>
    <format dxfId="0">
      <pivotArea dataOnly="0" labelOnly="1" fieldPosition="0">
        <references count="1">
          <reference field="6" count="1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5"/>
  <sheetViews>
    <sheetView workbookViewId="0">
      <selection activeCell="B21" sqref="B21"/>
    </sheetView>
  </sheetViews>
  <sheetFormatPr baseColWidth="10" defaultRowHeight="12.75" x14ac:dyDescent="0.2"/>
  <sheetData>
    <row r="1" spans="1:2" x14ac:dyDescent="0.2">
      <c r="A1" s="7" t="s">
        <v>741</v>
      </c>
    </row>
    <row r="2" spans="1:2" x14ac:dyDescent="0.2">
      <c r="B2" t="s">
        <v>742</v>
      </c>
    </row>
    <row r="3" spans="1:2" x14ac:dyDescent="0.2">
      <c r="B3" t="s">
        <v>743</v>
      </c>
    </row>
    <row r="4" spans="1:2" x14ac:dyDescent="0.2">
      <c r="B4" t="s">
        <v>744</v>
      </c>
    </row>
    <row r="6" spans="1:2" x14ac:dyDescent="0.2">
      <c r="A6" s="7" t="s">
        <v>745</v>
      </c>
    </row>
    <row r="7" spans="1:2" x14ac:dyDescent="0.2">
      <c r="A7" s="7"/>
      <c r="B7" t="s">
        <v>849</v>
      </c>
    </row>
    <row r="8" spans="1:2" x14ac:dyDescent="0.2">
      <c r="A8" s="7"/>
      <c r="B8" t="s">
        <v>864</v>
      </c>
    </row>
    <row r="9" spans="1:2" x14ac:dyDescent="0.2">
      <c r="A9" s="7"/>
      <c r="B9" t="s">
        <v>850</v>
      </c>
    </row>
    <row r="10" spans="1:2" x14ac:dyDescent="0.2">
      <c r="A10" s="7"/>
    </row>
    <row r="11" spans="1:2" x14ac:dyDescent="0.2">
      <c r="B11" t="s">
        <v>746</v>
      </c>
    </row>
    <row r="12" spans="1:2" x14ac:dyDescent="0.2">
      <c r="B12" t="s">
        <v>747</v>
      </c>
    </row>
    <row r="13" spans="1:2" x14ac:dyDescent="0.2">
      <c r="B13" t="s">
        <v>748</v>
      </c>
    </row>
    <row r="15" spans="1:2" x14ac:dyDescent="0.2">
      <c r="A15" s="7" t="s">
        <v>865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82"/>
  <sheetViews>
    <sheetView topLeftCell="B1" workbookViewId="0">
      <pane ySplit="1" topLeftCell="A249" activePane="bottomLeft" state="frozen"/>
      <selection pane="bottomLeft" activeCell="H266" sqref="H266"/>
    </sheetView>
  </sheetViews>
  <sheetFormatPr baseColWidth="10" defaultColWidth="1.85546875" defaultRowHeight="12.75" x14ac:dyDescent="0.2"/>
  <cols>
    <col min="1" max="1" width="23.140625" bestFit="1" customWidth="1"/>
    <col min="2" max="2" width="12" bestFit="1" customWidth="1"/>
    <col min="3" max="3" width="29.85546875" bestFit="1" customWidth="1"/>
    <col min="4" max="4" width="10.85546875" bestFit="1" customWidth="1"/>
    <col min="5" max="5" width="20.85546875" bestFit="1" customWidth="1"/>
    <col min="6" max="6" width="9.140625" bestFit="1" customWidth="1"/>
    <col min="7" max="7" width="25.7109375" bestFit="1" customWidth="1"/>
    <col min="8" max="8" width="19.7109375" bestFit="1" customWidth="1"/>
    <col min="9" max="9" width="59" bestFit="1" customWidth="1"/>
    <col min="10" max="10" width="13.28515625" bestFit="1" customWidth="1"/>
  </cols>
  <sheetData>
    <row r="1" spans="1:10" ht="15" x14ac:dyDescent="0.25">
      <c r="A1" s="68" t="s">
        <v>194</v>
      </c>
      <c r="B1" s="68" t="s">
        <v>195</v>
      </c>
      <c r="C1" s="69" t="s">
        <v>549</v>
      </c>
      <c r="D1" s="69" t="s">
        <v>617</v>
      </c>
      <c r="E1" s="68" t="s">
        <v>197</v>
      </c>
      <c r="F1" s="68" t="s">
        <v>618</v>
      </c>
      <c r="G1" s="68" t="s">
        <v>619</v>
      </c>
      <c r="H1" s="68" t="s">
        <v>620</v>
      </c>
      <c r="I1" s="68" t="s">
        <v>621</v>
      </c>
      <c r="J1" s="68" t="s">
        <v>200</v>
      </c>
    </row>
    <row r="2" spans="1:10" x14ac:dyDescent="0.2">
      <c r="A2" t="s">
        <v>205</v>
      </c>
      <c r="B2" t="s">
        <v>206</v>
      </c>
      <c r="C2" t="str">
        <f t="shared" ref="C2:C65" si="0">CONCATENATE(A2," ",B2)</f>
        <v>ABBIATECI Alexandre</v>
      </c>
      <c r="D2" t="s">
        <v>622</v>
      </c>
      <c r="E2" t="s">
        <v>106</v>
      </c>
      <c r="F2" t="s">
        <v>623</v>
      </c>
      <c r="G2" t="s">
        <v>624</v>
      </c>
      <c r="H2" t="s">
        <v>210</v>
      </c>
      <c r="I2" t="s">
        <v>624</v>
      </c>
    </row>
    <row r="3" spans="1:10" x14ac:dyDescent="0.2">
      <c r="A3" t="s">
        <v>205</v>
      </c>
      <c r="B3" t="s">
        <v>209</v>
      </c>
      <c r="C3" t="str">
        <f t="shared" si="0"/>
        <v>ABBIATECI Mathieu</v>
      </c>
      <c r="D3" t="s">
        <v>622</v>
      </c>
      <c r="E3" t="s">
        <v>163</v>
      </c>
      <c r="F3" t="s">
        <v>625</v>
      </c>
      <c r="G3" t="s">
        <v>624</v>
      </c>
      <c r="H3" t="s">
        <v>210</v>
      </c>
      <c r="I3" t="s">
        <v>624</v>
      </c>
    </row>
    <row r="4" spans="1:10" x14ac:dyDescent="0.2">
      <c r="A4" t="s">
        <v>211</v>
      </c>
      <c r="B4" t="s">
        <v>212</v>
      </c>
      <c r="C4" t="str">
        <f t="shared" si="0"/>
        <v>AIMON Cassie</v>
      </c>
      <c r="D4" t="s">
        <v>622</v>
      </c>
      <c r="E4" t="s">
        <v>164</v>
      </c>
      <c r="F4" t="s">
        <v>626</v>
      </c>
      <c r="G4" t="s">
        <v>624</v>
      </c>
      <c r="H4" t="s">
        <v>210</v>
      </c>
      <c r="I4" t="s">
        <v>624</v>
      </c>
    </row>
    <row r="5" spans="1:10" x14ac:dyDescent="0.2">
      <c r="A5" t="s">
        <v>211</v>
      </c>
      <c r="B5" t="s">
        <v>213</v>
      </c>
      <c r="C5" t="str">
        <f t="shared" si="0"/>
        <v>AIMON Matthew</v>
      </c>
      <c r="D5" t="s">
        <v>622</v>
      </c>
      <c r="E5" t="s">
        <v>163</v>
      </c>
      <c r="F5" t="s">
        <v>625</v>
      </c>
      <c r="G5" t="s">
        <v>624</v>
      </c>
      <c r="H5" t="s">
        <v>210</v>
      </c>
      <c r="I5" t="s">
        <v>624</v>
      </c>
    </row>
    <row r="6" spans="1:10" x14ac:dyDescent="0.2">
      <c r="A6" t="s">
        <v>214</v>
      </c>
      <c r="B6" t="s">
        <v>215</v>
      </c>
      <c r="C6" t="str">
        <f t="shared" si="0"/>
        <v>ALOUANI Naël</v>
      </c>
      <c r="D6" t="s">
        <v>627</v>
      </c>
      <c r="E6" t="s">
        <v>44</v>
      </c>
      <c r="F6" t="s">
        <v>623</v>
      </c>
      <c r="G6" t="s">
        <v>624</v>
      </c>
      <c r="H6" t="s">
        <v>210</v>
      </c>
      <c r="I6" t="s">
        <v>624</v>
      </c>
    </row>
    <row r="7" spans="1:10" x14ac:dyDescent="0.2">
      <c r="A7" t="s">
        <v>214</v>
      </c>
      <c r="B7" t="s">
        <v>216</v>
      </c>
      <c r="C7" t="str">
        <f t="shared" si="0"/>
        <v>ALOUANI Rayan</v>
      </c>
      <c r="D7" t="s">
        <v>627</v>
      </c>
      <c r="E7" t="s">
        <v>166</v>
      </c>
      <c r="F7" t="s">
        <v>628</v>
      </c>
      <c r="G7" t="s">
        <v>624</v>
      </c>
      <c r="H7" t="s">
        <v>210</v>
      </c>
      <c r="I7" t="s">
        <v>624</v>
      </c>
    </row>
    <row r="8" spans="1:10" x14ac:dyDescent="0.2">
      <c r="A8" t="s">
        <v>217</v>
      </c>
      <c r="B8" t="s">
        <v>218</v>
      </c>
      <c r="C8" t="str">
        <f t="shared" si="0"/>
        <v>ALPERN David</v>
      </c>
      <c r="D8" t="s">
        <v>622</v>
      </c>
      <c r="E8" t="s">
        <v>169</v>
      </c>
      <c r="F8" t="s">
        <v>629</v>
      </c>
      <c r="G8" t="s">
        <v>624</v>
      </c>
      <c r="H8" t="s">
        <v>210</v>
      </c>
      <c r="I8" t="s">
        <v>624</v>
      </c>
    </row>
    <row r="9" spans="1:10" x14ac:dyDescent="0.2">
      <c r="A9" t="s">
        <v>524</v>
      </c>
      <c r="B9" t="s">
        <v>525</v>
      </c>
      <c r="C9" t="str">
        <f t="shared" si="0"/>
        <v>ANDRÉ Clara</v>
      </c>
      <c r="D9" t="s">
        <v>622</v>
      </c>
      <c r="E9" t="s">
        <v>166</v>
      </c>
      <c r="F9" t="s">
        <v>628</v>
      </c>
      <c r="G9" t="s">
        <v>630</v>
      </c>
      <c r="H9" t="s">
        <v>210</v>
      </c>
      <c r="I9" t="s">
        <v>624</v>
      </c>
    </row>
    <row r="10" spans="1:10" x14ac:dyDescent="0.2">
      <c r="A10" t="s">
        <v>471</v>
      </c>
      <c r="B10" t="s">
        <v>472</v>
      </c>
      <c r="C10" t="str">
        <f t="shared" si="0"/>
        <v>AUDEMA Ambroise</v>
      </c>
      <c r="D10" t="s">
        <v>622</v>
      </c>
      <c r="E10" t="s">
        <v>106</v>
      </c>
      <c r="F10" t="s">
        <v>640</v>
      </c>
      <c r="G10" t="s">
        <v>624</v>
      </c>
      <c r="H10" t="s">
        <v>210</v>
      </c>
      <c r="I10" t="s">
        <v>624</v>
      </c>
    </row>
    <row r="11" spans="1:10" x14ac:dyDescent="0.2">
      <c r="A11" t="s">
        <v>631</v>
      </c>
      <c r="B11" t="s">
        <v>632</v>
      </c>
      <c r="C11" t="str">
        <f t="shared" si="0"/>
        <v>AZOUGARH Younes</v>
      </c>
      <c r="D11" t="s">
        <v>627</v>
      </c>
      <c r="E11" t="s">
        <v>164</v>
      </c>
      <c r="F11" t="s">
        <v>626</v>
      </c>
      <c r="G11" t="s">
        <v>624</v>
      </c>
      <c r="H11" t="s">
        <v>210</v>
      </c>
      <c r="I11" t="s">
        <v>624</v>
      </c>
    </row>
    <row r="12" spans="1:10" x14ac:dyDescent="0.2">
      <c r="A12" t="s">
        <v>219</v>
      </c>
      <c r="B12" t="s">
        <v>220</v>
      </c>
      <c r="C12" t="str">
        <f t="shared" si="0"/>
        <v>BABIN Timéo</v>
      </c>
      <c r="D12" t="s">
        <v>622</v>
      </c>
      <c r="E12" t="s">
        <v>44</v>
      </c>
      <c r="F12" t="s">
        <v>623</v>
      </c>
      <c r="G12" t="s">
        <v>624</v>
      </c>
      <c r="H12" t="s">
        <v>210</v>
      </c>
      <c r="I12" t="s">
        <v>624</v>
      </c>
    </row>
    <row r="13" spans="1:10" x14ac:dyDescent="0.2">
      <c r="A13" t="s">
        <v>473</v>
      </c>
      <c r="B13" t="s">
        <v>383</v>
      </c>
      <c r="C13" t="str">
        <f t="shared" si="0"/>
        <v>BAGLIN LEON Léo</v>
      </c>
      <c r="D13" t="s">
        <v>622</v>
      </c>
      <c r="E13" t="s">
        <v>44</v>
      </c>
      <c r="F13" t="s">
        <v>640</v>
      </c>
      <c r="G13" t="s">
        <v>624</v>
      </c>
      <c r="H13" t="s">
        <v>210</v>
      </c>
      <c r="I13" t="s">
        <v>624</v>
      </c>
    </row>
    <row r="14" spans="1:10" x14ac:dyDescent="0.2">
      <c r="A14" t="s">
        <v>701</v>
      </c>
      <c r="B14" t="s">
        <v>702</v>
      </c>
      <c r="C14" t="str">
        <f t="shared" si="0"/>
        <v>BAKAJIKA Rayan Elikya</v>
      </c>
      <c r="D14" t="s">
        <v>627</v>
      </c>
      <c r="E14" t="s">
        <v>169</v>
      </c>
      <c r="F14" t="s">
        <v>640</v>
      </c>
      <c r="G14" t="s">
        <v>624</v>
      </c>
      <c r="H14" t="s">
        <v>210</v>
      </c>
      <c r="I14" t="s">
        <v>624</v>
      </c>
    </row>
    <row r="15" spans="1:10" x14ac:dyDescent="0.2">
      <c r="A15" t="s">
        <v>341</v>
      </c>
      <c r="B15" t="s">
        <v>342</v>
      </c>
      <c r="C15" t="str">
        <f t="shared" si="0"/>
        <v>BARNABE Hugo</v>
      </c>
      <c r="D15" t="s">
        <v>622</v>
      </c>
      <c r="E15" t="s">
        <v>164</v>
      </c>
      <c r="F15" t="s">
        <v>626</v>
      </c>
      <c r="G15" t="s">
        <v>624</v>
      </c>
      <c r="H15" t="s">
        <v>210</v>
      </c>
      <c r="I15" t="s">
        <v>624</v>
      </c>
    </row>
    <row r="16" spans="1:10" x14ac:dyDescent="0.2">
      <c r="A16" t="s">
        <v>343</v>
      </c>
      <c r="B16" t="s">
        <v>344</v>
      </c>
      <c r="C16" t="str">
        <f t="shared" si="0"/>
        <v>BAUNOV Artem</v>
      </c>
      <c r="D16" t="s">
        <v>622</v>
      </c>
      <c r="E16" t="s">
        <v>168</v>
      </c>
      <c r="F16" t="s">
        <v>633</v>
      </c>
      <c r="G16" t="s">
        <v>624</v>
      </c>
      <c r="H16" t="s">
        <v>210</v>
      </c>
      <c r="I16" t="s">
        <v>624</v>
      </c>
    </row>
    <row r="17" spans="1:9" x14ac:dyDescent="0.2">
      <c r="A17" t="s">
        <v>634</v>
      </c>
      <c r="B17" t="s">
        <v>635</v>
      </c>
      <c r="C17" t="str">
        <f t="shared" si="0"/>
        <v>BEAUGHEON Esteban</v>
      </c>
      <c r="D17" t="s">
        <v>622</v>
      </c>
      <c r="E17" t="s">
        <v>167</v>
      </c>
      <c r="F17" t="s">
        <v>633</v>
      </c>
      <c r="G17" t="s">
        <v>624</v>
      </c>
      <c r="H17" t="s">
        <v>210</v>
      </c>
      <c r="I17" t="s">
        <v>624</v>
      </c>
    </row>
    <row r="18" spans="1:9" x14ac:dyDescent="0.2">
      <c r="A18" t="s">
        <v>636</v>
      </c>
      <c r="B18" t="s">
        <v>433</v>
      </c>
      <c r="C18" t="str">
        <f t="shared" si="0"/>
        <v>BEKA Enzo</v>
      </c>
      <c r="D18" t="s">
        <v>627</v>
      </c>
      <c r="E18" t="s">
        <v>165</v>
      </c>
      <c r="F18" t="s">
        <v>637</v>
      </c>
      <c r="G18" t="s">
        <v>624</v>
      </c>
      <c r="H18" t="s">
        <v>210</v>
      </c>
      <c r="I18" t="s">
        <v>624</v>
      </c>
    </row>
    <row r="19" spans="1:9" x14ac:dyDescent="0.2">
      <c r="A19" t="s">
        <v>320</v>
      </c>
      <c r="B19" t="s">
        <v>321</v>
      </c>
      <c r="C19" t="str">
        <f t="shared" si="0"/>
        <v>BELLORINI Raphaëlle</v>
      </c>
      <c r="D19" t="s">
        <v>622</v>
      </c>
      <c r="E19" t="s">
        <v>167</v>
      </c>
      <c r="F19" t="s">
        <v>625</v>
      </c>
      <c r="G19" t="s">
        <v>624</v>
      </c>
      <c r="H19" t="s">
        <v>210</v>
      </c>
      <c r="I19" t="s">
        <v>624</v>
      </c>
    </row>
    <row r="20" spans="1:9" x14ac:dyDescent="0.2">
      <c r="A20" t="s">
        <v>345</v>
      </c>
      <c r="B20" t="s">
        <v>346</v>
      </c>
      <c r="C20" t="str">
        <f t="shared" si="0"/>
        <v>BELMOND CHOLLET Yûna</v>
      </c>
      <c r="D20" t="s">
        <v>622</v>
      </c>
      <c r="E20" t="s">
        <v>168</v>
      </c>
      <c r="F20" t="s">
        <v>633</v>
      </c>
      <c r="G20" t="s">
        <v>638</v>
      </c>
      <c r="H20" t="s">
        <v>208</v>
      </c>
      <c r="I20" t="s">
        <v>624</v>
      </c>
    </row>
    <row r="21" spans="1:9" x14ac:dyDescent="0.2">
      <c r="A21" t="s">
        <v>221</v>
      </c>
      <c r="B21" t="s">
        <v>222</v>
      </c>
      <c r="C21" t="str">
        <f t="shared" si="0"/>
        <v>BEN ROMDANE Hilal</v>
      </c>
      <c r="D21" t="s">
        <v>639</v>
      </c>
      <c r="E21" t="s">
        <v>165</v>
      </c>
      <c r="F21" t="s">
        <v>637</v>
      </c>
      <c r="G21" t="s">
        <v>624</v>
      </c>
      <c r="H21" t="s">
        <v>210</v>
      </c>
      <c r="I21" t="s">
        <v>624</v>
      </c>
    </row>
    <row r="22" spans="1:9" x14ac:dyDescent="0.2">
      <c r="A22" t="s">
        <v>221</v>
      </c>
      <c r="B22" t="s">
        <v>223</v>
      </c>
      <c r="C22" t="str">
        <f t="shared" si="0"/>
        <v>BEN ROMDANE Younès</v>
      </c>
      <c r="D22" t="s">
        <v>639</v>
      </c>
      <c r="E22" t="s">
        <v>165</v>
      </c>
      <c r="F22" t="s">
        <v>637</v>
      </c>
      <c r="G22" t="s">
        <v>624</v>
      </c>
      <c r="H22" t="s">
        <v>210</v>
      </c>
      <c r="I22" t="s">
        <v>624</v>
      </c>
    </row>
    <row r="23" spans="1:9" x14ac:dyDescent="0.2">
      <c r="A23" t="s">
        <v>496</v>
      </c>
      <c r="B23" t="s">
        <v>423</v>
      </c>
      <c r="C23" t="str">
        <f t="shared" si="0"/>
        <v>BENED Chloé</v>
      </c>
      <c r="D23" t="s">
        <v>622</v>
      </c>
      <c r="E23" t="s">
        <v>169</v>
      </c>
      <c r="F23" t="s">
        <v>640</v>
      </c>
      <c r="G23" t="s">
        <v>624</v>
      </c>
      <c r="H23" t="s">
        <v>210</v>
      </c>
      <c r="I23" t="s">
        <v>624</v>
      </c>
    </row>
    <row r="24" spans="1:9" x14ac:dyDescent="0.2">
      <c r="A24" t="s">
        <v>347</v>
      </c>
      <c r="B24" t="s">
        <v>230</v>
      </c>
      <c r="C24" t="str">
        <f t="shared" si="0"/>
        <v>BENOIST FAYE Emma</v>
      </c>
      <c r="D24" t="s">
        <v>622</v>
      </c>
      <c r="E24" t="s">
        <v>170</v>
      </c>
      <c r="F24" t="s">
        <v>629</v>
      </c>
      <c r="G24" t="s">
        <v>624</v>
      </c>
      <c r="H24" t="s">
        <v>210</v>
      </c>
      <c r="I24" t="s">
        <v>624</v>
      </c>
    </row>
    <row r="25" spans="1:9" x14ac:dyDescent="0.2">
      <c r="A25" t="s">
        <v>526</v>
      </c>
      <c r="B25" t="s">
        <v>527</v>
      </c>
      <c r="C25" t="str">
        <f t="shared" si="0"/>
        <v>BES Luana</v>
      </c>
      <c r="D25" t="s">
        <v>622</v>
      </c>
      <c r="E25" t="s">
        <v>168</v>
      </c>
      <c r="F25" t="s">
        <v>633</v>
      </c>
      <c r="G25" t="s">
        <v>624</v>
      </c>
      <c r="H25" t="s">
        <v>210</v>
      </c>
      <c r="I25" t="s">
        <v>624</v>
      </c>
    </row>
    <row r="26" spans="1:9" x14ac:dyDescent="0.2">
      <c r="A26" t="s">
        <v>348</v>
      </c>
      <c r="B26" t="s">
        <v>349</v>
      </c>
      <c r="C26" t="str">
        <f t="shared" si="0"/>
        <v>BLAIN Eléonore</v>
      </c>
      <c r="D26" t="s">
        <v>622</v>
      </c>
      <c r="E26" t="s">
        <v>164</v>
      </c>
      <c r="F26" t="s">
        <v>626</v>
      </c>
      <c r="G26" t="s">
        <v>624</v>
      </c>
      <c r="H26" t="s">
        <v>210</v>
      </c>
      <c r="I26" t="s">
        <v>624</v>
      </c>
    </row>
    <row r="27" spans="1:9" x14ac:dyDescent="0.2">
      <c r="A27" t="s">
        <v>348</v>
      </c>
      <c r="B27" t="s">
        <v>350</v>
      </c>
      <c r="C27" t="str">
        <f t="shared" si="0"/>
        <v>BLAIN Rebecca</v>
      </c>
      <c r="D27" t="s">
        <v>622</v>
      </c>
      <c r="E27" t="s">
        <v>169</v>
      </c>
      <c r="F27" t="s">
        <v>629</v>
      </c>
      <c r="G27" t="s">
        <v>624</v>
      </c>
      <c r="H27" t="s">
        <v>210</v>
      </c>
      <c r="I27" t="s">
        <v>624</v>
      </c>
    </row>
    <row r="28" spans="1:9" x14ac:dyDescent="0.2">
      <c r="A28" t="s">
        <v>351</v>
      </c>
      <c r="B28" t="s">
        <v>225</v>
      </c>
      <c r="C28" t="str">
        <f t="shared" si="0"/>
        <v>BLANC Anthony</v>
      </c>
      <c r="D28" t="s">
        <v>622</v>
      </c>
      <c r="E28" t="s">
        <v>165</v>
      </c>
      <c r="F28" t="s">
        <v>637</v>
      </c>
      <c r="G28" t="s">
        <v>624</v>
      </c>
      <c r="H28" t="s">
        <v>210</v>
      </c>
      <c r="I28" t="s">
        <v>624</v>
      </c>
    </row>
    <row r="29" spans="1:9" x14ac:dyDescent="0.2">
      <c r="A29" t="s">
        <v>351</v>
      </c>
      <c r="B29" t="s">
        <v>484</v>
      </c>
      <c r="C29" t="str">
        <f t="shared" si="0"/>
        <v>BLANC Dimitry</v>
      </c>
      <c r="D29" t="s">
        <v>622</v>
      </c>
      <c r="E29" t="s">
        <v>44</v>
      </c>
      <c r="F29" t="s">
        <v>640</v>
      </c>
      <c r="G29" t="s">
        <v>624</v>
      </c>
      <c r="H29" t="s">
        <v>210</v>
      </c>
      <c r="I29" t="s">
        <v>624</v>
      </c>
    </row>
    <row r="30" spans="1:9" x14ac:dyDescent="0.2">
      <c r="A30" t="s">
        <v>352</v>
      </c>
      <c r="B30" t="s">
        <v>483</v>
      </c>
      <c r="C30" t="str">
        <f t="shared" si="0"/>
        <v>BOCHATON Jean</v>
      </c>
      <c r="D30" t="s">
        <v>622</v>
      </c>
      <c r="E30" t="s">
        <v>106</v>
      </c>
      <c r="F30" t="s">
        <v>640</v>
      </c>
      <c r="G30" t="s">
        <v>624</v>
      </c>
      <c r="H30" t="s">
        <v>210</v>
      </c>
      <c r="I30" t="s">
        <v>624</v>
      </c>
    </row>
    <row r="31" spans="1:9" x14ac:dyDescent="0.2">
      <c r="A31" t="s">
        <v>352</v>
      </c>
      <c r="B31" t="s">
        <v>353</v>
      </c>
      <c r="C31" t="str">
        <f t="shared" si="0"/>
        <v>BOCHATON Lina</v>
      </c>
      <c r="D31" t="s">
        <v>622</v>
      </c>
      <c r="E31" t="s">
        <v>163</v>
      </c>
      <c r="F31" t="s">
        <v>625</v>
      </c>
      <c r="G31" t="s">
        <v>624</v>
      </c>
      <c r="H31" t="s">
        <v>210</v>
      </c>
      <c r="I31" t="s">
        <v>624</v>
      </c>
    </row>
    <row r="32" spans="1:9" x14ac:dyDescent="0.2">
      <c r="A32" t="s">
        <v>224</v>
      </c>
      <c r="B32" t="s">
        <v>225</v>
      </c>
      <c r="C32" t="str">
        <f t="shared" si="0"/>
        <v>BONNEVIE Anthony</v>
      </c>
      <c r="D32" t="s">
        <v>622</v>
      </c>
      <c r="E32" t="s">
        <v>164</v>
      </c>
      <c r="F32" t="s">
        <v>626</v>
      </c>
      <c r="G32" t="s">
        <v>624</v>
      </c>
      <c r="H32" t="s">
        <v>210</v>
      </c>
      <c r="I32" t="s">
        <v>624</v>
      </c>
    </row>
    <row r="33" spans="1:9" x14ac:dyDescent="0.2">
      <c r="A33" t="s">
        <v>226</v>
      </c>
      <c r="B33" t="s">
        <v>227</v>
      </c>
      <c r="C33" t="str">
        <f t="shared" si="0"/>
        <v>BOUILLEZ Elise</v>
      </c>
      <c r="D33" t="s">
        <v>622</v>
      </c>
      <c r="E33" t="s">
        <v>166</v>
      </c>
      <c r="F33" t="s">
        <v>628</v>
      </c>
      <c r="G33" t="s">
        <v>624</v>
      </c>
      <c r="H33" t="s">
        <v>210</v>
      </c>
      <c r="I33" t="s">
        <v>624</v>
      </c>
    </row>
    <row r="34" spans="1:9" x14ac:dyDescent="0.2">
      <c r="A34" t="s">
        <v>861</v>
      </c>
      <c r="B34" t="s">
        <v>862</v>
      </c>
      <c r="C34" t="str">
        <f t="shared" si="0"/>
        <v>BOURDENET Béatrice</v>
      </c>
      <c r="D34" t="s">
        <v>622</v>
      </c>
      <c r="E34" t="s">
        <v>847</v>
      </c>
      <c r="F34" t="s">
        <v>863</v>
      </c>
      <c r="G34" t="s">
        <v>624</v>
      </c>
      <c r="H34" t="s">
        <v>210</v>
      </c>
      <c r="I34" t="s">
        <v>624</v>
      </c>
    </row>
    <row r="35" spans="1:9" x14ac:dyDescent="0.2">
      <c r="A35" t="s">
        <v>832</v>
      </c>
      <c r="B35" t="s">
        <v>833</v>
      </c>
      <c r="C35" t="str">
        <f t="shared" si="0"/>
        <v>BOUZIN Shanis</v>
      </c>
      <c r="D35" t="s">
        <v>622</v>
      </c>
      <c r="E35" t="s">
        <v>166</v>
      </c>
      <c r="F35" t="s">
        <v>628</v>
      </c>
      <c r="G35" t="s">
        <v>624</v>
      </c>
      <c r="H35" t="s">
        <v>210</v>
      </c>
      <c r="I35" t="s">
        <v>624</v>
      </c>
    </row>
    <row r="36" spans="1:9" x14ac:dyDescent="0.2">
      <c r="A36" t="s">
        <v>354</v>
      </c>
      <c r="B36" t="s">
        <v>355</v>
      </c>
      <c r="C36" t="str">
        <f t="shared" si="0"/>
        <v>BRAHMI Ilan</v>
      </c>
      <c r="D36" t="s">
        <v>622</v>
      </c>
      <c r="E36" t="s">
        <v>170</v>
      </c>
      <c r="F36" t="s">
        <v>629</v>
      </c>
      <c r="G36" t="s">
        <v>624</v>
      </c>
      <c r="H36" t="s">
        <v>210</v>
      </c>
      <c r="I36" t="s">
        <v>624</v>
      </c>
    </row>
    <row r="37" spans="1:9" x14ac:dyDescent="0.2">
      <c r="A37" t="s">
        <v>356</v>
      </c>
      <c r="B37" t="s">
        <v>357</v>
      </c>
      <c r="C37" t="str">
        <f t="shared" si="0"/>
        <v>BREBION Ted</v>
      </c>
      <c r="D37" t="s">
        <v>622</v>
      </c>
      <c r="E37" t="s">
        <v>169</v>
      </c>
      <c r="F37" t="s">
        <v>629</v>
      </c>
      <c r="G37" t="s">
        <v>624</v>
      </c>
      <c r="H37" t="s">
        <v>210</v>
      </c>
      <c r="I37" t="s">
        <v>624</v>
      </c>
    </row>
    <row r="38" spans="1:9" x14ac:dyDescent="0.2">
      <c r="A38" t="s">
        <v>356</v>
      </c>
      <c r="B38" t="s">
        <v>358</v>
      </c>
      <c r="C38" t="str">
        <f t="shared" si="0"/>
        <v>BREBION Tim</v>
      </c>
      <c r="D38" t="s">
        <v>622</v>
      </c>
      <c r="E38" t="s">
        <v>170</v>
      </c>
      <c r="F38" t="s">
        <v>629</v>
      </c>
      <c r="G38" t="s">
        <v>624</v>
      </c>
      <c r="H38" t="s">
        <v>210</v>
      </c>
      <c r="I38" t="s">
        <v>624</v>
      </c>
    </row>
    <row r="39" spans="1:9" x14ac:dyDescent="0.2">
      <c r="A39" t="s">
        <v>834</v>
      </c>
      <c r="B39" t="s">
        <v>835</v>
      </c>
      <c r="C39" t="str">
        <f t="shared" si="0"/>
        <v>BRUGGER Mia</v>
      </c>
      <c r="D39" t="s">
        <v>622</v>
      </c>
      <c r="E39" t="s">
        <v>170</v>
      </c>
      <c r="F39" t="s">
        <v>640</v>
      </c>
      <c r="G39" t="s">
        <v>624</v>
      </c>
      <c r="H39" t="s">
        <v>210</v>
      </c>
      <c r="I39" t="s">
        <v>624</v>
      </c>
    </row>
    <row r="40" spans="1:9" x14ac:dyDescent="0.2">
      <c r="A40" t="s">
        <v>334</v>
      </c>
      <c r="B40" t="s">
        <v>335</v>
      </c>
      <c r="C40" t="str">
        <f t="shared" si="0"/>
        <v>BUISSON Sarah</v>
      </c>
      <c r="D40" t="s">
        <v>622</v>
      </c>
      <c r="E40" t="s">
        <v>163</v>
      </c>
      <c r="F40" t="s">
        <v>625</v>
      </c>
      <c r="G40" t="s">
        <v>624</v>
      </c>
      <c r="H40" t="s">
        <v>210</v>
      </c>
      <c r="I40" t="s">
        <v>624</v>
      </c>
    </row>
    <row r="41" spans="1:9" x14ac:dyDescent="0.2">
      <c r="A41" t="s">
        <v>359</v>
      </c>
      <c r="B41" t="s">
        <v>360</v>
      </c>
      <c r="C41" t="str">
        <f t="shared" si="0"/>
        <v>BURBAN Alix</v>
      </c>
      <c r="D41" t="s">
        <v>622</v>
      </c>
      <c r="E41" t="s">
        <v>165</v>
      </c>
      <c r="F41" t="s">
        <v>637</v>
      </c>
      <c r="G41" t="s">
        <v>624</v>
      </c>
      <c r="H41" t="s">
        <v>210</v>
      </c>
      <c r="I41" t="s">
        <v>624</v>
      </c>
    </row>
    <row r="42" spans="1:9" x14ac:dyDescent="0.2">
      <c r="A42" t="s">
        <v>359</v>
      </c>
      <c r="B42" t="s">
        <v>361</v>
      </c>
      <c r="C42" t="str">
        <f t="shared" si="0"/>
        <v>BURBAN Telma</v>
      </c>
      <c r="D42" t="s">
        <v>622</v>
      </c>
      <c r="E42" t="s">
        <v>165</v>
      </c>
      <c r="F42" t="s">
        <v>637</v>
      </c>
      <c r="G42" t="s">
        <v>624</v>
      </c>
      <c r="H42" t="s">
        <v>210</v>
      </c>
      <c r="I42" t="s">
        <v>624</v>
      </c>
    </row>
    <row r="43" spans="1:9" x14ac:dyDescent="0.2">
      <c r="A43" t="s">
        <v>228</v>
      </c>
      <c r="B43" t="s">
        <v>220</v>
      </c>
      <c r="C43" t="str">
        <f t="shared" si="0"/>
        <v>BURGAUD Timéo</v>
      </c>
      <c r="D43" t="s">
        <v>622</v>
      </c>
      <c r="E43" t="s">
        <v>165</v>
      </c>
      <c r="F43" t="s">
        <v>637</v>
      </c>
      <c r="G43" t="s">
        <v>624</v>
      </c>
      <c r="H43" t="s">
        <v>210</v>
      </c>
      <c r="I43" t="s">
        <v>624</v>
      </c>
    </row>
    <row r="44" spans="1:9" x14ac:dyDescent="0.2">
      <c r="A44" t="s">
        <v>362</v>
      </c>
      <c r="B44" t="s">
        <v>363</v>
      </c>
      <c r="C44" t="str">
        <f t="shared" si="0"/>
        <v>BURNAT Nico</v>
      </c>
      <c r="D44" t="s">
        <v>622</v>
      </c>
      <c r="E44" t="s">
        <v>168</v>
      </c>
      <c r="F44" t="s">
        <v>633</v>
      </c>
      <c r="G44" t="s">
        <v>624</v>
      </c>
      <c r="H44" t="s">
        <v>210</v>
      </c>
      <c r="I44" t="s">
        <v>624</v>
      </c>
    </row>
    <row r="45" spans="1:9" x14ac:dyDescent="0.2">
      <c r="A45" t="s">
        <v>641</v>
      </c>
      <c r="B45" t="s">
        <v>642</v>
      </c>
      <c r="C45" t="str">
        <f t="shared" si="0"/>
        <v>BUTTAY Taïs</v>
      </c>
      <c r="D45" t="s">
        <v>622</v>
      </c>
      <c r="E45" t="s">
        <v>169</v>
      </c>
      <c r="F45" t="s">
        <v>629</v>
      </c>
      <c r="G45" t="s">
        <v>624</v>
      </c>
      <c r="H45" t="s">
        <v>210</v>
      </c>
      <c r="I45" t="s">
        <v>624</v>
      </c>
    </row>
    <row r="46" spans="1:9" x14ac:dyDescent="0.2">
      <c r="A46" t="s">
        <v>641</v>
      </c>
      <c r="B46" t="s">
        <v>643</v>
      </c>
      <c r="C46" t="str">
        <f t="shared" si="0"/>
        <v>BUTTAY Tinaël</v>
      </c>
      <c r="D46" t="s">
        <v>622</v>
      </c>
      <c r="E46" t="s">
        <v>168</v>
      </c>
      <c r="F46" t="s">
        <v>633</v>
      </c>
      <c r="G46" t="s">
        <v>624</v>
      </c>
      <c r="H46" t="s">
        <v>210</v>
      </c>
      <c r="I46" t="s">
        <v>624</v>
      </c>
    </row>
    <row r="47" spans="1:9" x14ac:dyDescent="0.2">
      <c r="A47" t="s">
        <v>364</v>
      </c>
      <c r="B47" t="s">
        <v>279</v>
      </c>
      <c r="C47" t="str">
        <f t="shared" si="0"/>
        <v>BUYSSENS Alice</v>
      </c>
      <c r="D47" t="s">
        <v>622</v>
      </c>
      <c r="E47" t="s">
        <v>163</v>
      </c>
      <c r="F47" t="s">
        <v>625</v>
      </c>
      <c r="G47" t="s">
        <v>624</v>
      </c>
      <c r="H47" t="s">
        <v>210</v>
      </c>
      <c r="I47" t="s">
        <v>624</v>
      </c>
    </row>
    <row r="48" spans="1:9" x14ac:dyDescent="0.2">
      <c r="A48" t="s">
        <v>364</v>
      </c>
      <c r="B48" t="s">
        <v>365</v>
      </c>
      <c r="C48" t="str">
        <f t="shared" si="0"/>
        <v>BUYSSENS Lou</v>
      </c>
      <c r="D48" t="s">
        <v>622</v>
      </c>
      <c r="E48" t="s">
        <v>165</v>
      </c>
      <c r="F48" t="s">
        <v>637</v>
      </c>
      <c r="G48" t="s">
        <v>624</v>
      </c>
      <c r="H48" t="s">
        <v>210</v>
      </c>
      <c r="I48" t="s">
        <v>624</v>
      </c>
    </row>
    <row r="49" spans="1:9" x14ac:dyDescent="0.2">
      <c r="A49" t="s">
        <v>469</v>
      </c>
      <c r="B49" t="s">
        <v>470</v>
      </c>
      <c r="C49" t="str">
        <f t="shared" si="0"/>
        <v>CAISSO-RUIZ Estéban</v>
      </c>
      <c r="D49" t="s">
        <v>622</v>
      </c>
      <c r="E49" t="s">
        <v>164</v>
      </c>
      <c r="F49" t="s">
        <v>626</v>
      </c>
      <c r="G49" t="s">
        <v>624</v>
      </c>
      <c r="H49" t="s">
        <v>210</v>
      </c>
      <c r="I49" t="s">
        <v>644</v>
      </c>
    </row>
    <row r="50" spans="1:9" x14ac:dyDescent="0.2">
      <c r="A50" t="s">
        <v>645</v>
      </c>
      <c r="B50" t="s">
        <v>342</v>
      </c>
      <c r="C50" t="str">
        <f t="shared" si="0"/>
        <v>CARRÉ Hugo</v>
      </c>
      <c r="D50" t="s">
        <v>622</v>
      </c>
      <c r="E50" t="s">
        <v>164</v>
      </c>
      <c r="F50" t="s">
        <v>626</v>
      </c>
      <c r="G50" t="s">
        <v>624</v>
      </c>
      <c r="H50" t="s">
        <v>210</v>
      </c>
      <c r="I50" t="s">
        <v>624</v>
      </c>
    </row>
    <row r="51" spans="1:9" x14ac:dyDescent="0.2">
      <c r="A51" t="s">
        <v>645</v>
      </c>
      <c r="B51" t="s">
        <v>646</v>
      </c>
      <c r="C51" t="str">
        <f t="shared" si="0"/>
        <v>CARRÉ Loïs</v>
      </c>
      <c r="D51" t="s">
        <v>622</v>
      </c>
      <c r="E51" t="s">
        <v>106</v>
      </c>
      <c r="F51" t="s">
        <v>623</v>
      </c>
      <c r="G51" t="s">
        <v>624</v>
      </c>
      <c r="H51" t="s">
        <v>210</v>
      </c>
      <c r="I51" t="s">
        <v>624</v>
      </c>
    </row>
    <row r="52" spans="1:9" x14ac:dyDescent="0.2">
      <c r="A52" t="s">
        <v>528</v>
      </c>
      <c r="B52" t="s">
        <v>529</v>
      </c>
      <c r="C52" t="str">
        <f t="shared" si="0"/>
        <v>CASTA Renma</v>
      </c>
      <c r="D52" t="s">
        <v>622</v>
      </c>
      <c r="E52" t="s">
        <v>170</v>
      </c>
      <c r="F52" t="s">
        <v>629</v>
      </c>
      <c r="G52" t="s">
        <v>624</v>
      </c>
      <c r="H52" t="s">
        <v>210</v>
      </c>
      <c r="I52" t="s">
        <v>624</v>
      </c>
    </row>
    <row r="53" spans="1:9" x14ac:dyDescent="0.2">
      <c r="A53" t="s">
        <v>502</v>
      </c>
      <c r="B53" t="s">
        <v>503</v>
      </c>
      <c r="C53" t="str">
        <f t="shared" si="0"/>
        <v>CELLARD Léonie</v>
      </c>
      <c r="D53" t="s">
        <v>622</v>
      </c>
      <c r="E53" t="s">
        <v>170</v>
      </c>
      <c r="F53" t="s">
        <v>629</v>
      </c>
      <c r="G53" t="s">
        <v>624</v>
      </c>
      <c r="H53" t="s">
        <v>210</v>
      </c>
      <c r="I53" t="s">
        <v>624</v>
      </c>
    </row>
    <row r="54" spans="1:9" x14ac:dyDescent="0.2">
      <c r="A54" t="s">
        <v>502</v>
      </c>
      <c r="B54" t="s">
        <v>493</v>
      </c>
      <c r="C54" t="str">
        <f t="shared" si="0"/>
        <v>CELLARD Louise</v>
      </c>
      <c r="D54" t="s">
        <v>622</v>
      </c>
      <c r="E54" t="s">
        <v>167</v>
      </c>
      <c r="F54" t="s">
        <v>625</v>
      </c>
      <c r="G54" t="s">
        <v>624</v>
      </c>
      <c r="H54" t="s">
        <v>210</v>
      </c>
      <c r="I54" t="s">
        <v>624</v>
      </c>
    </row>
    <row r="55" spans="1:9" x14ac:dyDescent="0.2">
      <c r="A55" t="s">
        <v>229</v>
      </c>
      <c r="B55" t="s">
        <v>230</v>
      </c>
      <c r="C55" t="str">
        <f t="shared" si="0"/>
        <v>CETTOUR MEUNIER Emma</v>
      </c>
      <c r="D55" t="s">
        <v>622</v>
      </c>
      <c r="E55" t="s">
        <v>163</v>
      </c>
      <c r="F55" t="s">
        <v>625</v>
      </c>
      <c r="G55" t="s">
        <v>624</v>
      </c>
      <c r="H55" t="s">
        <v>210</v>
      </c>
      <c r="I55" t="s">
        <v>624</v>
      </c>
    </row>
    <row r="56" spans="1:9" x14ac:dyDescent="0.2">
      <c r="A56" t="s">
        <v>229</v>
      </c>
      <c r="B56" t="s">
        <v>231</v>
      </c>
      <c r="C56" t="str">
        <f t="shared" si="0"/>
        <v>CETTOUR MEUNIER Margot</v>
      </c>
      <c r="D56" t="s">
        <v>622</v>
      </c>
      <c r="E56" t="s">
        <v>170</v>
      </c>
      <c r="F56" t="s">
        <v>629</v>
      </c>
      <c r="G56" t="s">
        <v>624</v>
      </c>
      <c r="H56" t="s">
        <v>210</v>
      </c>
      <c r="I56" t="s">
        <v>624</v>
      </c>
    </row>
    <row r="57" spans="1:9" x14ac:dyDescent="0.2">
      <c r="A57" t="s">
        <v>366</v>
      </c>
      <c r="B57" t="s">
        <v>367</v>
      </c>
      <c r="C57" t="str">
        <f t="shared" si="0"/>
        <v>CHACHKINE Elie</v>
      </c>
      <c r="D57" t="s">
        <v>622</v>
      </c>
      <c r="E57" t="s">
        <v>167</v>
      </c>
      <c r="F57" t="s">
        <v>633</v>
      </c>
      <c r="G57" t="s">
        <v>624</v>
      </c>
      <c r="H57" t="s">
        <v>210</v>
      </c>
      <c r="I57" t="s">
        <v>624</v>
      </c>
    </row>
    <row r="58" spans="1:9" x14ac:dyDescent="0.2">
      <c r="A58" t="s">
        <v>368</v>
      </c>
      <c r="B58" t="s">
        <v>360</v>
      </c>
      <c r="C58" t="str">
        <f t="shared" si="0"/>
        <v>CHAMPETIER ENJOLRAS Alix</v>
      </c>
      <c r="D58" t="s">
        <v>622</v>
      </c>
      <c r="E58" t="s">
        <v>106</v>
      </c>
      <c r="F58" t="s">
        <v>623</v>
      </c>
      <c r="G58" t="s">
        <v>624</v>
      </c>
      <c r="H58" t="s">
        <v>210</v>
      </c>
      <c r="I58" t="s">
        <v>624</v>
      </c>
    </row>
    <row r="59" spans="1:9" x14ac:dyDescent="0.2">
      <c r="A59" t="s">
        <v>368</v>
      </c>
      <c r="B59" t="s">
        <v>369</v>
      </c>
      <c r="C59" t="str">
        <f t="shared" si="0"/>
        <v>CHAMPETIER ENJOLRAS Priscille</v>
      </c>
      <c r="D59" t="s">
        <v>622</v>
      </c>
      <c r="E59" t="s">
        <v>166</v>
      </c>
      <c r="F59" t="s">
        <v>637</v>
      </c>
      <c r="G59" t="s">
        <v>624</v>
      </c>
      <c r="H59" t="s">
        <v>210</v>
      </c>
      <c r="I59" t="s">
        <v>624</v>
      </c>
    </row>
    <row r="60" spans="1:9" x14ac:dyDescent="0.2">
      <c r="A60" t="s">
        <v>504</v>
      </c>
      <c r="B60" t="s">
        <v>303</v>
      </c>
      <c r="C60" t="str">
        <f t="shared" si="0"/>
        <v>CHATELAIN Enora</v>
      </c>
      <c r="D60" t="s">
        <v>622</v>
      </c>
      <c r="E60" t="s">
        <v>44</v>
      </c>
      <c r="F60" t="s">
        <v>623</v>
      </c>
      <c r="G60" t="s">
        <v>624</v>
      </c>
      <c r="H60" t="s">
        <v>210</v>
      </c>
      <c r="I60" t="s">
        <v>624</v>
      </c>
    </row>
    <row r="61" spans="1:9" x14ac:dyDescent="0.2">
      <c r="A61" t="s">
        <v>370</v>
      </c>
      <c r="B61" t="s">
        <v>371</v>
      </c>
      <c r="C61" t="str">
        <f t="shared" si="0"/>
        <v>CHERUBINI Baptiste</v>
      </c>
      <c r="D61" t="s">
        <v>622</v>
      </c>
      <c r="E61" t="s">
        <v>169</v>
      </c>
      <c r="F61" t="s">
        <v>629</v>
      </c>
      <c r="G61" t="s">
        <v>624</v>
      </c>
      <c r="H61" t="s">
        <v>210</v>
      </c>
      <c r="I61" t="s">
        <v>624</v>
      </c>
    </row>
    <row r="62" spans="1:9" x14ac:dyDescent="0.2">
      <c r="A62" t="s">
        <v>370</v>
      </c>
      <c r="B62" t="s">
        <v>372</v>
      </c>
      <c r="C62" t="str">
        <f t="shared" si="0"/>
        <v>CHERUBINI Lise</v>
      </c>
      <c r="D62" t="s">
        <v>622</v>
      </c>
      <c r="E62" t="s">
        <v>168</v>
      </c>
      <c r="F62" t="s">
        <v>633</v>
      </c>
      <c r="G62" t="s">
        <v>624</v>
      </c>
      <c r="H62" t="s">
        <v>210</v>
      </c>
      <c r="I62" t="s">
        <v>624</v>
      </c>
    </row>
    <row r="63" spans="1:9" x14ac:dyDescent="0.2">
      <c r="A63" t="s">
        <v>370</v>
      </c>
      <c r="B63" t="s">
        <v>373</v>
      </c>
      <c r="C63" t="str">
        <f t="shared" si="0"/>
        <v>CHERUBINI Natan</v>
      </c>
      <c r="D63" t="s">
        <v>622</v>
      </c>
      <c r="E63" t="s">
        <v>163</v>
      </c>
      <c r="F63" t="s">
        <v>628</v>
      </c>
      <c r="G63" t="s">
        <v>624</v>
      </c>
      <c r="H63" t="s">
        <v>208</v>
      </c>
      <c r="I63" t="s">
        <v>624</v>
      </c>
    </row>
    <row r="64" spans="1:9" x14ac:dyDescent="0.2">
      <c r="A64" t="s">
        <v>853</v>
      </c>
      <c r="B64" t="s">
        <v>532</v>
      </c>
      <c r="C64" t="str">
        <f t="shared" si="0"/>
        <v>CHEVIGNY Manon</v>
      </c>
      <c r="D64" t="s">
        <v>622</v>
      </c>
      <c r="E64" t="s">
        <v>847</v>
      </c>
      <c r="F64" t="s">
        <v>863</v>
      </c>
      <c r="G64" t="s">
        <v>624</v>
      </c>
      <c r="H64" t="s">
        <v>210</v>
      </c>
      <c r="I64" t="s">
        <v>624</v>
      </c>
    </row>
    <row r="65" spans="1:9" x14ac:dyDescent="0.2">
      <c r="A65" t="s">
        <v>703</v>
      </c>
      <c r="B65" t="s">
        <v>704</v>
      </c>
      <c r="C65" t="str">
        <f t="shared" si="0"/>
        <v>CHKIRI Yliès</v>
      </c>
      <c r="D65" t="s">
        <v>627</v>
      </c>
      <c r="E65" t="s">
        <v>106</v>
      </c>
      <c r="F65" t="s">
        <v>640</v>
      </c>
      <c r="G65" t="s">
        <v>624</v>
      </c>
      <c r="H65" t="s">
        <v>210</v>
      </c>
      <c r="I65" t="s">
        <v>624</v>
      </c>
    </row>
    <row r="66" spans="1:9" x14ac:dyDescent="0.2">
      <c r="A66" t="s">
        <v>336</v>
      </c>
      <c r="B66" t="s">
        <v>337</v>
      </c>
      <c r="C66" t="str">
        <f t="shared" ref="C66:C129" si="1">CONCATENATE(A66," ",B66)</f>
        <v>CHRAMDHI Owen</v>
      </c>
      <c r="D66" t="s">
        <v>622</v>
      </c>
      <c r="E66" t="s">
        <v>44</v>
      </c>
      <c r="F66" t="s">
        <v>623</v>
      </c>
      <c r="G66" t="s">
        <v>624</v>
      </c>
      <c r="H66" t="s">
        <v>210</v>
      </c>
      <c r="I66" t="s">
        <v>624</v>
      </c>
    </row>
    <row r="67" spans="1:9" x14ac:dyDescent="0.2">
      <c r="A67" t="s">
        <v>647</v>
      </c>
      <c r="B67" t="s">
        <v>648</v>
      </c>
      <c r="C67" t="str">
        <f t="shared" si="1"/>
        <v>CLERGET Elia</v>
      </c>
      <c r="D67" t="s">
        <v>622</v>
      </c>
      <c r="E67" t="s">
        <v>44</v>
      </c>
      <c r="F67" t="s">
        <v>623</v>
      </c>
      <c r="G67" t="s">
        <v>624</v>
      </c>
      <c r="H67" t="s">
        <v>210</v>
      </c>
      <c r="I67" t="s">
        <v>624</v>
      </c>
    </row>
    <row r="68" spans="1:9" x14ac:dyDescent="0.2">
      <c r="A68" t="s">
        <v>836</v>
      </c>
      <c r="B68" t="s">
        <v>294</v>
      </c>
      <c r="C68" t="str">
        <f t="shared" si="1"/>
        <v>COGNOT Diego</v>
      </c>
      <c r="D68" t="s">
        <v>622</v>
      </c>
      <c r="E68" t="s">
        <v>44</v>
      </c>
      <c r="F68" t="s">
        <v>640</v>
      </c>
      <c r="G68" t="s">
        <v>624</v>
      </c>
      <c r="H68" t="s">
        <v>210</v>
      </c>
      <c r="I68" t="s">
        <v>624</v>
      </c>
    </row>
    <row r="69" spans="1:9" x14ac:dyDescent="0.2">
      <c r="A69" t="s">
        <v>232</v>
      </c>
      <c r="B69" t="s">
        <v>233</v>
      </c>
      <c r="C69" t="str">
        <f t="shared" si="1"/>
        <v>COLLOMB Clémentine</v>
      </c>
      <c r="D69" t="s">
        <v>622</v>
      </c>
      <c r="E69" t="s">
        <v>167</v>
      </c>
      <c r="F69" t="s">
        <v>625</v>
      </c>
      <c r="G69" t="s">
        <v>624</v>
      </c>
      <c r="H69" t="s">
        <v>210</v>
      </c>
      <c r="I69" t="s">
        <v>624</v>
      </c>
    </row>
    <row r="70" spans="1:9" x14ac:dyDescent="0.2">
      <c r="A70" t="s">
        <v>374</v>
      </c>
      <c r="B70" t="s">
        <v>375</v>
      </c>
      <c r="C70" t="str">
        <f t="shared" si="1"/>
        <v>CONIGLIARO Natéo</v>
      </c>
      <c r="D70" t="s">
        <v>622</v>
      </c>
      <c r="E70" t="s">
        <v>163</v>
      </c>
      <c r="F70" t="s">
        <v>625</v>
      </c>
      <c r="G70" t="s">
        <v>624</v>
      </c>
      <c r="H70" t="s">
        <v>210</v>
      </c>
      <c r="I70" t="s">
        <v>624</v>
      </c>
    </row>
    <row r="71" spans="1:9" x14ac:dyDescent="0.2">
      <c r="A71" t="s">
        <v>312</v>
      </c>
      <c r="B71" t="s">
        <v>313</v>
      </c>
      <c r="C71" t="str">
        <f t="shared" si="1"/>
        <v>CORREDOR IZQUIERDO Adriana</v>
      </c>
      <c r="D71" t="s">
        <v>622</v>
      </c>
      <c r="E71" t="s">
        <v>170</v>
      </c>
      <c r="F71" t="s">
        <v>640</v>
      </c>
      <c r="G71" t="s">
        <v>624</v>
      </c>
      <c r="H71" t="s">
        <v>210</v>
      </c>
      <c r="I71" t="s">
        <v>624</v>
      </c>
    </row>
    <row r="72" spans="1:9" x14ac:dyDescent="0.2">
      <c r="A72" t="s">
        <v>376</v>
      </c>
      <c r="B72" t="s">
        <v>377</v>
      </c>
      <c r="C72" t="str">
        <f t="shared" si="1"/>
        <v>COSTINHA Matéo</v>
      </c>
      <c r="D72" t="s">
        <v>622</v>
      </c>
      <c r="E72" t="s">
        <v>170</v>
      </c>
      <c r="F72" t="s">
        <v>629</v>
      </c>
      <c r="G72" t="s">
        <v>624</v>
      </c>
      <c r="H72" t="s">
        <v>210</v>
      </c>
      <c r="I72" t="s">
        <v>624</v>
      </c>
    </row>
    <row r="73" spans="1:9" x14ac:dyDescent="0.2">
      <c r="A73" t="s">
        <v>378</v>
      </c>
      <c r="B73" t="s">
        <v>379</v>
      </c>
      <c r="C73" t="str">
        <f t="shared" si="1"/>
        <v>COUPRIE VILLADANGOS Malena</v>
      </c>
      <c r="D73" t="s">
        <v>622</v>
      </c>
      <c r="E73" t="s">
        <v>164</v>
      </c>
      <c r="F73" t="s">
        <v>626</v>
      </c>
      <c r="G73" t="s">
        <v>624</v>
      </c>
      <c r="H73" t="s">
        <v>210</v>
      </c>
      <c r="I73" t="s">
        <v>624</v>
      </c>
    </row>
    <row r="74" spans="1:9" x14ac:dyDescent="0.2">
      <c r="A74" t="s">
        <v>380</v>
      </c>
      <c r="B74" t="s">
        <v>381</v>
      </c>
      <c r="C74" t="str">
        <f t="shared" si="1"/>
        <v>CRETON Célya</v>
      </c>
      <c r="D74" t="s">
        <v>622</v>
      </c>
      <c r="E74" t="s">
        <v>106</v>
      </c>
      <c r="F74" t="s">
        <v>623</v>
      </c>
      <c r="G74" t="s">
        <v>624</v>
      </c>
      <c r="H74" t="s">
        <v>210</v>
      </c>
      <c r="I74" t="s">
        <v>624</v>
      </c>
    </row>
    <row r="75" spans="1:9" x14ac:dyDescent="0.2">
      <c r="A75" t="s">
        <v>649</v>
      </c>
      <c r="B75" t="s">
        <v>314</v>
      </c>
      <c r="C75" t="str">
        <f t="shared" si="1"/>
        <v>DAAB Noham</v>
      </c>
      <c r="D75" t="s">
        <v>627</v>
      </c>
      <c r="E75" t="s">
        <v>165</v>
      </c>
      <c r="F75" t="s">
        <v>637</v>
      </c>
      <c r="G75" t="s">
        <v>624</v>
      </c>
      <c r="H75" t="s">
        <v>210</v>
      </c>
      <c r="I75" t="s">
        <v>624</v>
      </c>
    </row>
    <row r="76" spans="1:9" x14ac:dyDescent="0.2">
      <c r="A76" t="s">
        <v>234</v>
      </c>
      <c r="B76" t="s">
        <v>235</v>
      </c>
      <c r="C76" t="str">
        <f t="shared" si="1"/>
        <v>DALBERGUE Peter</v>
      </c>
      <c r="D76" t="s">
        <v>622</v>
      </c>
      <c r="E76" t="s">
        <v>106</v>
      </c>
      <c r="F76" t="s">
        <v>623</v>
      </c>
      <c r="G76" t="s">
        <v>624</v>
      </c>
      <c r="H76" t="s">
        <v>210</v>
      </c>
      <c r="I76" t="s">
        <v>624</v>
      </c>
    </row>
    <row r="77" spans="1:9" x14ac:dyDescent="0.2">
      <c r="A77" t="s">
        <v>486</v>
      </c>
      <c r="B77" t="s">
        <v>487</v>
      </c>
      <c r="C77" t="str">
        <f t="shared" si="1"/>
        <v>DE CLERCQ GIULIA</v>
      </c>
      <c r="D77" t="s">
        <v>622</v>
      </c>
      <c r="E77" t="s">
        <v>44</v>
      </c>
      <c r="F77" t="s">
        <v>640</v>
      </c>
      <c r="G77" t="s">
        <v>624</v>
      </c>
      <c r="H77" t="s">
        <v>210</v>
      </c>
      <c r="I77" t="s">
        <v>624</v>
      </c>
    </row>
    <row r="78" spans="1:9" x14ac:dyDescent="0.2">
      <c r="A78" t="s">
        <v>315</v>
      </c>
      <c r="B78" t="s">
        <v>317</v>
      </c>
      <c r="C78" t="str">
        <f t="shared" si="1"/>
        <v>DE CORDIER Kylian</v>
      </c>
      <c r="D78" t="s">
        <v>622</v>
      </c>
      <c r="E78" t="s">
        <v>166</v>
      </c>
      <c r="F78" t="s">
        <v>628</v>
      </c>
      <c r="G78" t="s">
        <v>624</v>
      </c>
      <c r="H78" t="s">
        <v>210</v>
      </c>
      <c r="I78" t="s">
        <v>624</v>
      </c>
    </row>
    <row r="79" spans="1:9" x14ac:dyDescent="0.2">
      <c r="A79" t="s">
        <v>315</v>
      </c>
      <c r="B79" t="s">
        <v>316</v>
      </c>
      <c r="C79" t="str">
        <f t="shared" si="1"/>
        <v>DE CORDIER Léa</v>
      </c>
      <c r="D79" t="s">
        <v>622</v>
      </c>
      <c r="E79" t="s">
        <v>170</v>
      </c>
      <c r="F79" t="s">
        <v>629</v>
      </c>
      <c r="G79" t="s">
        <v>624</v>
      </c>
      <c r="H79" t="s">
        <v>210</v>
      </c>
      <c r="I79" t="s">
        <v>624</v>
      </c>
    </row>
    <row r="80" spans="1:9" x14ac:dyDescent="0.2">
      <c r="A80" t="s">
        <v>382</v>
      </c>
      <c r="B80" t="s">
        <v>383</v>
      </c>
      <c r="C80" t="str">
        <f t="shared" si="1"/>
        <v>DEBERT Léo</v>
      </c>
      <c r="D80" t="s">
        <v>622</v>
      </c>
      <c r="E80" t="s">
        <v>164</v>
      </c>
      <c r="F80" t="s">
        <v>626</v>
      </c>
      <c r="G80" t="s">
        <v>624</v>
      </c>
      <c r="H80" t="s">
        <v>210</v>
      </c>
      <c r="I80" t="s">
        <v>624</v>
      </c>
    </row>
    <row r="81" spans="1:9" x14ac:dyDescent="0.2">
      <c r="A81" t="s">
        <v>382</v>
      </c>
      <c r="B81" t="s">
        <v>505</v>
      </c>
      <c r="C81" t="str">
        <f t="shared" si="1"/>
        <v>DEBERT Terry</v>
      </c>
      <c r="D81" t="s">
        <v>622</v>
      </c>
      <c r="E81" t="s">
        <v>167</v>
      </c>
      <c r="F81" t="s">
        <v>625</v>
      </c>
      <c r="G81" t="s">
        <v>624</v>
      </c>
      <c r="H81" t="s">
        <v>208</v>
      </c>
      <c r="I81" t="s">
        <v>624</v>
      </c>
    </row>
    <row r="82" spans="1:9" x14ac:dyDescent="0.2">
      <c r="A82" t="s">
        <v>650</v>
      </c>
      <c r="B82" t="s">
        <v>651</v>
      </c>
      <c r="C82" t="str">
        <f t="shared" si="1"/>
        <v>DELATRECHE Miley</v>
      </c>
      <c r="D82" t="s">
        <v>622</v>
      </c>
      <c r="E82" t="s">
        <v>166</v>
      </c>
      <c r="F82" t="s">
        <v>628</v>
      </c>
      <c r="G82" t="s">
        <v>624</v>
      </c>
      <c r="H82" t="s">
        <v>210</v>
      </c>
      <c r="I82" t="s">
        <v>624</v>
      </c>
    </row>
    <row r="83" spans="1:9" x14ac:dyDescent="0.2">
      <c r="A83" t="s">
        <v>650</v>
      </c>
      <c r="B83" t="s">
        <v>652</v>
      </c>
      <c r="C83" t="str">
        <f t="shared" si="1"/>
        <v>DELATRECHE Roxy</v>
      </c>
      <c r="D83" t="s">
        <v>622</v>
      </c>
      <c r="E83" t="s">
        <v>164</v>
      </c>
      <c r="F83" t="s">
        <v>626</v>
      </c>
      <c r="G83" t="s">
        <v>624</v>
      </c>
      <c r="H83" t="s">
        <v>210</v>
      </c>
      <c r="I83" t="s">
        <v>624</v>
      </c>
    </row>
    <row r="84" spans="1:9" x14ac:dyDescent="0.2">
      <c r="A84" t="s">
        <v>236</v>
      </c>
      <c r="B84" t="s">
        <v>237</v>
      </c>
      <c r="C84" t="str">
        <f t="shared" si="1"/>
        <v>DELLENBACH Milla</v>
      </c>
      <c r="D84" t="s">
        <v>622</v>
      </c>
      <c r="E84" t="s">
        <v>164</v>
      </c>
      <c r="F84" t="s">
        <v>626</v>
      </c>
      <c r="G84" t="s">
        <v>624</v>
      </c>
      <c r="H84" t="s">
        <v>210</v>
      </c>
      <c r="I84" t="s">
        <v>624</v>
      </c>
    </row>
    <row r="85" spans="1:9" x14ac:dyDescent="0.2">
      <c r="A85" t="s">
        <v>384</v>
      </c>
      <c r="B85" t="s">
        <v>385</v>
      </c>
      <c r="C85" t="str">
        <f t="shared" si="1"/>
        <v>DELPLANQUE Jules</v>
      </c>
      <c r="D85" t="s">
        <v>622</v>
      </c>
      <c r="E85" t="s">
        <v>106</v>
      </c>
      <c r="F85" t="s">
        <v>623</v>
      </c>
      <c r="G85" t="s">
        <v>624</v>
      </c>
      <c r="H85" t="s">
        <v>210</v>
      </c>
      <c r="I85" t="s">
        <v>624</v>
      </c>
    </row>
    <row r="86" spans="1:9" x14ac:dyDescent="0.2">
      <c r="A86" t="s">
        <v>530</v>
      </c>
      <c r="B86" t="s">
        <v>493</v>
      </c>
      <c r="C86" t="str">
        <f t="shared" si="1"/>
        <v>DEPIERRE Louise</v>
      </c>
      <c r="D86" t="s">
        <v>622</v>
      </c>
      <c r="E86" t="s">
        <v>170</v>
      </c>
      <c r="F86" t="s">
        <v>629</v>
      </c>
      <c r="G86" t="s">
        <v>653</v>
      </c>
      <c r="H86" t="s">
        <v>210</v>
      </c>
      <c r="I86" t="s">
        <v>624</v>
      </c>
    </row>
    <row r="87" spans="1:9" x14ac:dyDescent="0.2">
      <c r="A87" t="s">
        <v>327</v>
      </c>
      <c r="B87" t="s">
        <v>328</v>
      </c>
      <c r="C87" t="str">
        <f t="shared" si="1"/>
        <v>DESCLAUX Charly</v>
      </c>
      <c r="D87" t="s">
        <v>622</v>
      </c>
      <c r="E87" t="s">
        <v>44</v>
      </c>
      <c r="F87" t="s">
        <v>623</v>
      </c>
      <c r="G87" t="s">
        <v>624</v>
      </c>
      <c r="H87" t="s">
        <v>210</v>
      </c>
      <c r="I87" t="s">
        <v>624</v>
      </c>
    </row>
    <row r="88" spans="1:9" x14ac:dyDescent="0.2">
      <c r="A88" t="s">
        <v>238</v>
      </c>
      <c r="B88" t="s">
        <v>302</v>
      </c>
      <c r="C88" t="str">
        <f t="shared" si="1"/>
        <v>DESIR Auguste</v>
      </c>
      <c r="D88" t="s">
        <v>622</v>
      </c>
      <c r="E88" t="s">
        <v>44</v>
      </c>
      <c r="F88" t="s">
        <v>640</v>
      </c>
      <c r="G88" t="s">
        <v>624</v>
      </c>
      <c r="H88" t="s">
        <v>210</v>
      </c>
      <c r="I88" t="s">
        <v>624</v>
      </c>
    </row>
    <row r="89" spans="1:9" x14ac:dyDescent="0.2">
      <c r="A89" t="s">
        <v>238</v>
      </c>
      <c r="B89" t="s">
        <v>239</v>
      </c>
      <c r="C89" t="str">
        <f t="shared" si="1"/>
        <v>DESIR Honoré</v>
      </c>
      <c r="D89" t="s">
        <v>622</v>
      </c>
      <c r="E89" t="s">
        <v>163</v>
      </c>
      <c r="F89" t="s">
        <v>625</v>
      </c>
      <c r="G89" t="s">
        <v>624</v>
      </c>
      <c r="H89" t="s">
        <v>210</v>
      </c>
      <c r="I89" t="s">
        <v>624</v>
      </c>
    </row>
    <row r="90" spans="1:9" x14ac:dyDescent="0.2">
      <c r="A90" t="s">
        <v>238</v>
      </c>
      <c r="B90" t="s">
        <v>240</v>
      </c>
      <c r="C90" t="str">
        <f t="shared" si="1"/>
        <v>DESIR Odette</v>
      </c>
      <c r="D90" t="s">
        <v>622</v>
      </c>
      <c r="E90" t="s">
        <v>164</v>
      </c>
      <c r="F90" t="s">
        <v>626</v>
      </c>
      <c r="G90" t="s">
        <v>624</v>
      </c>
      <c r="H90" t="s">
        <v>210</v>
      </c>
      <c r="I90" t="s">
        <v>624</v>
      </c>
    </row>
    <row r="91" spans="1:9" x14ac:dyDescent="0.2">
      <c r="A91" t="s">
        <v>488</v>
      </c>
      <c r="B91" t="s">
        <v>273</v>
      </c>
      <c r="C91" t="str">
        <f t="shared" si="1"/>
        <v>DESPRES Nina</v>
      </c>
      <c r="D91" t="s">
        <v>622</v>
      </c>
      <c r="E91" t="s">
        <v>168</v>
      </c>
      <c r="F91" t="s">
        <v>633</v>
      </c>
      <c r="G91" t="s">
        <v>624</v>
      </c>
      <c r="H91" t="s">
        <v>210</v>
      </c>
      <c r="I91" t="s">
        <v>624</v>
      </c>
    </row>
    <row r="92" spans="1:9" x14ac:dyDescent="0.2">
      <c r="A92" t="s">
        <v>488</v>
      </c>
      <c r="B92" t="s">
        <v>489</v>
      </c>
      <c r="C92" t="str">
        <f t="shared" si="1"/>
        <v>DESPRES Oscar</v>
      </c>
      <c r="D92" t="s">
        <v>622</v>
      </c>
      <c r="E92" t="s">
        <v>170</v>
      </c>
      <c r="F92" t="s">
        <v>629</v>
      </c>
      <c r="G92" t="s">
        <v>624</v>
      </c>
      <c r="H92" t="s">
        <v>210</v>
      </c>
      <c r="I92" t="s">
        <v>624</v>
      </c>
    </row>
    <row r="93" spans="1:9" x14ac:dyDescent="0.2">
      <c r="A93" t="s">
        <v>386</v>
      </c>
      <c r="B93" t="s">
        <v>387</v>
      </c>
      <c r="C93" t="str">
        <f t="shared" si="1"/>
        <v>DETRAZ Matéa</v>
      </c>
      <c r="D93" t="s">
        <v>622</v>
      </c>
      <c r="E93" t="s">
        <v>170</v>
      </c>
      <c r="F93" t="s">
        <v>629</v>
      </c>
      <c r="G93" t="s">
        <v>624</v>
      </c>
      <c r="H93" t="s">
        <v>210</v>
      </c>
      <c r="I93" t="s">
        <v>624</v>
      </c>
    </row>
    <row r="94" spans="1:9" x14ac:dyDescent="0.2">
      <c r="A94" t="s">
        <v>241</v>
      </c>
      <c r="B94" t="s">
        <v>242</v>
      </c>
      <c r="C94" t="str">
        <f t="shared" si="1"/>
        <v>DEVIGNY Lyséa</v>
      </c>
      <c r="D94" t="s">
        <v>622</v>
      </c>
      <c r="E94" t="s">
        <v>165</v>
      </c>
      <c r="F94" t="s">
        <v>637</v>
      </c>
      <c r="G94" t="s">
        <v>624</v>
      </c>
      <c r="H94" t="s">
        <v>210</v>
      </c>
      <c r="I94" t="s">
        <v>624</v>
      </c>
    </row>
    <row r="95" spans="1:9" x14ac:dyDescent="0.2">
      <c r="A95" t="s">
        <v>241</v>
      </c>
      <c r="B95" t="s">
        <v>243</v>
      </c>
      <c r="C95" t="str">
        <f t="shared" si="1"/>
        <v>DEVIGNY Ryan</v>
      </c>
      <c r="D95" t="s">
        <v>622</v>
      </c>
      <c r="E95" t="s">
        <v>166</v>
      </c>
      <c r="F95" t="s">
        <v>628</v>
      </c>
      <c r="G95" t="s">
        <v>624</v>
      </c>
      <c r="H95" t="s">
        <v>210</v>
      </c>
      <c r="I95" t="s">
        <v>624</v>
      </c>
    </row>
    <row r="96" spans="1:9" x14ac:dyDescent="0.2">
      <c r="A96" t="s">
        <v>244</v>
      </c>
      <c r="B96" t="s">
        <v>245</v>
      </c>
      <c r="C96" t="str">
        <f t="shared" si="1"/>
        <v>DOUCET Arsène</v>
      </c>
      <c r="D96" t="s">
        <v>622</v>
      </c>
      <c r="E96" t="s">
        <v>167</v>
      </c>
      <c r="F96" t="s">
        <v>625</v>
      </c>
      <c r="G96" t="s">
        <v>624</v>
      </c>
      <c r="H96" t="s">
        <v>210</v>
      </c>
      <c r="I96" t="s">
        <v>624</v>
      </c>
    </row>
    <row r="97" spans="1:9" x14ac:dyDescent="0.2">
      <c r="A97" t="s">
        <v>244</v>
      </c>
      <c r="B97" t="s">
        <v>246</v>
      </c>
      <c r="C97" t="str">
        <f t="shared" si="1"/>
        <v>DOUCET Edgar</v>
      </c>
      <c r="D97" t="s">
        <v>622</v>
      </c>
      <c r="E97" t="s">
        <v>165</v>
      </c>
      <c r="F97" t="s">
        <v>637</v>
      </c>
      <c r="G97" t="s">
        <v>654</v>
      </c>
      <c r="H97" t="s">
        <v>210</v>
      </c>
      <c r="I97" t="s">
        <v>624</v>
      </c>
    </row>
    <row r="98" spans="1:9" x14ac:dyDescent="0.2">
      <c r="A98" t="s">
        <v>388</v>
      </c>
      <c r="B98" t="s">
        <v>389</v>
      </c>
      <c r="C98" t="str">
        <f t="shared" si="1"/>
        <v>DOZOUL Nolan</v>
      </c>
      <c r="D98" t="s">
        <v>622</v>
      </c>
      <c r="E98" t="s">
        <v>168</v>
      </c>
      <c r="F98" t="s">
        <v>633</v>
      </c>
      <c r="G98" t="s">
        <v>655</v>
      </c>
      <c r="H98" t="s">
        <v>210</v>
      </c>
      <c r="I98" t="s">
        <v>624</v>
      </c>
    </row>
    <row r="99" spans="1:9" x14ac:dyDescent="0.2">
      <c r="A99" t="s">
        <v>388</v>
      </c>
      <c r="B99" t="s">
        <v>301</v>
      </c>
      <c r="C99" t="str">
        <f t="shared" si="1"/>
        <v>DOZOUL Nora</v>
      </c>
      <c r="D99" t="s">
        <v>622</v>
      </c>
      <c r="E99" t="s">
        <v>169</v>
      </c>
      <c r="F99" t="s">
        <v>640</v>
      </c>
      <c r="G99" t="s">
        <v>624</v>
      </c>
      <c r="H99" t="s">
        <v>210</v>
      </c>
      <c r="I99" t="s">
        <v>624</v>
      </c>
    </row>
    <row r="100" spans="1:9" x14ac:dyDescent="0.2">
      <c r="A100" t="s">
        <v>837</v>
      </c>
      <c r="B100" t="s">
        <v>247</v>
      </c>
      <c r="C100" t="str">
        <f t="shared" si="1"/>
        <v>DUBOIS LOUKIL Liam</v>
      </c>
      <c r="D100" t="s">
        <v>622</v>
      </c>
      <c r="E100" t="s">
        <v>168</v>
      </c>
      <c r="F100" t="s">
        <v>633</v>
      </c>
      <c r="G100" t="s">
        <v>624</v>
      </c>
      <c r="H100" t="s">
        <v>210</v>
      </c>
      <c r="I100" t="s">
        <v>624</v>
      </c>
    </row>
    <row r="101" spans="1:9" x14ac:dyDescent="0.2">
      <c r="A101" t="s">
        <v>656</v>
      </c>
      <c r="B101" t="s">
        <v>249</v>
      </c>
      <c r="C101" t="str">
        <f t="shared" si="1"/>
        <v>DUBOIS Noa</v>
      </c>
      <c r="D101" t="s">
        <v>622</v>
      </c>
      <c r="E101" t="s">
        <v>166</v>
      </c>
      <c r="F101" t="s">
        <v>637</v>
      </c>
      <c r="G101" t="s">
        <v>624</v>
      </c>
      <c r="H101" t="s">
        <v>210</v>
      </c>
      <c r="I101" t="s">
        <v>624</v>
      </c>
    </row>
    <row r="102" spans="1:9" x14ac:dyDescent="0.2">
      <c r="A102" t="s">
        <v>490</v>
      </c>
      <c r="B102" t="s">
        <v>491</v>
      </c>
      <c r="C102" t="str">
        <f t="shared" si="1"/>
        <v>DUDOIT Antoine</v>
      </c>
      <c r="D102" t="s">
        <v>622</v>
      </c>
      <c r="E102" t="s">
        <v>164</v>
      </c>
      <c r="F102" t="s">
        <v>626</v>
      </c>
      <c r="G102" t="s">
        <v>624</v>
      </c>
      <c r="H102" t="s">
        <v>210</v>
      </c>
      <c r="I102" t="s">
        <v>624</v>
      </c>
    </row>
    <row r="103" spans="1:9" x14ac:dyDescent="0.2">
      <c r="A103" t="s">
        <v>248</v>
      </c>
      <c r="B103" t="s">
        <v>249</v>
      </c>
      <c r="C103" t="str">
        <f t="shared" si="1"/>
        <v>DULARY Noa</v>
      </c>
      <c r="D103" t="s">
        <v>622</v>
      </c>
      <c r="E103" t="s">
        <v>163</v>
      </c>
      <c r="F103" t="s">
        <v>625</v>
      </c>
      <c r="G103" t="s">
        <v>624</v>
      </c>
      <c r="H103" t="s">
        <v>210</v>
      </c>
      <c r="I103" t="s">
        <v>624</v>
      </c>
    </row>
    <row r="104" spans="1:9" x14ac:dyDescent="0.2">
      <c r="A104" t="s">
        <v>250</v>
      </c>
      <c r="B104" t="s">
        <v>303</v>
      </c>
      <c r="C104" t="str">
        <f t="shared" si="1"/>
        <v>DUVAL Enora</v>
      </c>
      <c r="D104" t="s">
        <v>622</v>
      </c>
      <c r="E104" t="s">
        <v>170</v>
      </c>
      <c r="F104" t="s">
        <v>640</v>
      </c>
      <c r="G104" t="s">
        <v>624</v>
      </c>
      <c r="H104" t="s">
        <v>210</v>
      </c>
      <c r="I104" t="s">
        <v>624</v>
      </c>
    </row>
    <row r="105" spans="1:9" x14ac:dyDescent="0.2">
      <c r="A105" t="s">
        <v>250</v>
      </c>
      <c r="B105" t="s">
        <v>251</v>
      </c>
      <c r="C105" t="str">
        <f t="shared" si="1"/>
        <v>DUVAL Matys</v>
      </c>
      <c r="D105" t="s">
        <v>622</v>
      </c>
      <c r="E105" t="s">
        <v>106</v>
      </c>
      <c r="F105" t="s">
        <v>623</v>
      </c>
      <c r="G105" t="s">
        <v>624</v>
      </c>
      <c r="H105" t="s">
        <v>210</v>
      </c>
      <c r="I105" t="s">
        <v>624</v>
      </c>
    </row>
    <row r="106" spans="1:9" x14ac:dyDescent="0.2">
      <c r="A106" t="s">
        <v>252</v>
      </c>
      <c r="B106" t="s">
        <v>253</v>
      </c>
      <c r="C106" t="str">
        <f t="shared" si="1"/>
        <v>DUVAL MICHOUD Jade</v>
      </c>
      <c r="D106" t="s">
        <v>622</v>
      </c>
      <c r="E106" t="s">
        <v>106</v>
      </c>
      <c r="F106" t="s">
        <v>623</v>
      </c>
      <c r="G106" t="s">
        <v>624</v>
      </c>
      <c r="H106" t="s">
        <v>210</v>
      </c>
      <c r="I106" t="s">
        <v>624</v>
      </c>
    </row>
    <row r="107" spans="1:9" x14ac:dyDescent="0.2">
      <c r="A107" t="s">
        <v>390</v>
      </c>
      <c r="B107" t="s">
        <v>281</v>
      </c>
      <c r="C107" t="str">
        <f t="shared" si="1"/>
        <v>EDMOND Lilou</v>
      </c>
      <c r="D107" t="s">
        <v>622</v>
      </c>
      <c r="E107" t="s">
        <v>167</v>
      </c>
      <c r="F107" t="s">
        <v>633</v>
      </c>
      <c r="G107" t="s">
        <v>624</v>
      </c>
      <c r="H107" t="s">
        <v>210</v>
      </c>
      <c r="I107" t="s">
        <v>624</v>
      </c>
    </row>
    <row r="108" spans="1:9" x14ac:dyDescent="0.2">
      <c r="A108" t="s">
        <v>390</v>
      </c>
      <c r="B108" t="s">
        <v>391</v>
      </c>
      <c r="C108" t="str">
        <f t="shared" si="1"/>
        <v>EDMOND Quentin</v>
      </c>
      <c r="D108" t="s">
        <v>622</v>
      </c>
      <c r="E108" t="s">
        <v>164</v>
      </c>
      <c r="F108" t="s">
        <v>626</v>
      </c>
      <c r="G108" t="s">
        <v>624</v>
      </c>
      <c r="H108" t="s">
        <v>208</v>
      </c>
      <c r="I108" t="s">
        <v>624</v>
      </c>
    </row>
    <row r="109" spans="1:9" x14ac:dyDescent="0.2">
      <c r="A109" t="s">
        <v>254</v>
      </c>
      <c r="B109" t="s">
        <v>255</v>
      </c>
      <c r="C109" t="str">
        <f t="shared" si="1"/>
        <v>EL MRADMI Marwane</v>
      </c>
      <c r="D109" t="s">
        <v>627</v>
      </c>
      <c r="E109" t="s">
        <v>167</v>
      </c>
      <c r="F109" t="s">
        <v>625</v>
      </c>
      <c r="G109" t="s">
        <v>624</v>
      </c>
      <c r="H109" t="s">
        <v>210</v>
      </c>
      <c r="I109" t="s">
        <v>624</v>
      </c>
    </row>
    <row r="110" spans="1:9" x14ac:dyDescent="0.2">
      <c r="A110" t="s">
        <v>254</v>
      </c>
      <c r="B110" t="s">
        <v>314</v>
      </c>
      <c r="C110" t="str">
        <f t="shared" si="1"/>
        <v>EL MRADMI Noham</v>
      </c>
      <c r="D110" t="s">
        <v>627</v>
      </c>
      <c r="E110" t="s">
        <v>44</v>
      </c>
      <c r="F110" t="s">
        <v>640</v>
      </c>
      <c r="G110" t="s">
        <v>624</v>
      </c>
      <c r="H110" t="s">
        <v>210</v>
      </c>
      <c r="I110" t="s">
        <v>624</v>
      </c>
    </row>
    <row r="111" spans="1:9" x14ac:dyDescent="0.2">
      <c r="A111" t="s">
        <v>322</v>
      </c>
      <c r="B111" t="s">
        <v>323</v>
      </c>
      <c r="C111" t="str">
        <f t="shared" si="1"/>
        <v>ELLENRIEDER Célian</v>
      </c>
      <c r="D111" t="s">
        <v>622</v>
      </c>
      <c r="E111" t="s">
        <v>106</v>
      </c>
      <c r="F111" t="s">
        <v>623</v>
      </c>
      <c r="G111" t="s">
        <v>624</v>
      </c>
      <c r="H111" t="s">
        <v>210</v>
      </c>
      <c r="I111" t="s">
        <v>624</v>
      </c>
    </row>
    <row r="112" spans="1:9" x14ac:dyDescent="0.2">
      <c r="A112" t="s">
        <v>256</v>
      </c>
      <c r="B112" t="s">
        <v>257</v>
      </c>
      <c r="C112" t="str">
        <f t="shared" si="1"/>
        <v>EVENO Manel</v>
      </c>
      <c r="D112" t="s">
        <v>639</v>
      </c>
      <c r="E112" t="s">
        <v>44</v>
      </c>
      <c r="F112" t="s">
        <v>623</v>
      </c>
      <c r="G112" t="s">
        <v>624</v>
      </c>
      <c r="H112" t="s">
        <v>210</v>
      </c>
      <c r="I112" t="s">
        <v>624</v>
      </c>
    </row>
    <row r="113" spans="1:9" x14ac:dyDescent="0.2">
      <c r="A113" t="s">
        <v>506</v>
      </c>
      <c r="B113" t="s">
        <v>230</v>
      </c>
      <c r="C113" t="str">
        <f t="shared" si="1"/>
        <v>FAVRE Emma</v>
      </c>
      <c r="D113" t="s">
        <v>622</v>
      </c>
      <c r="E113" t="s">
        <v>167</v>
      </c>
      <c r="F113" t="s">
        <v>633</v>
      </c>
      <c r="G113" t="s">
        <v>624</v>
      </c>
      <c r="H113" t="s">
        <v>210</v>
      </c>
      <c r="I113" t="s">
        <v>624</v>
      </c>
    </row>
    <row r="114" spans="1:9" x14ac:dyDescent="0.2">
      <c r="A114" t="s">
        <v>506</v>
      </c>
      <c r="B114" t="s">
        <v>316</v>
      </c>
      <c r="C114" t="str">
        <f t="shared" si="1"/>
        <v>FAVRE Léa</v>
      </c>
      <c r="D114" t="s">
        <v>622</v>
      </c>
      <c r="E114" t="s">
        <v>164</v>
      </c>
      <c r="F114" t="s">
        <v>626</v>
      </c>
      <c r="G114" t="s">
        <v>624</v>
      </c>
      <c r="H114" t="s">
        <v>210</v>
      </c>
      <c r="I114" t="s">
        <v>624</v>
      </c>
    </row>
    <row r="115" spans="1:9" x14ac:dyDescent="0.2">
      <c r="A115" t="s">
        <v>392</v>
      </c>
      <c r="B115" t="s">
        <v>367</v>
      </c>
      <c r="C115" t="str">
        <f t="shared" si="1"/>
        <v>FERACO Elie</v>
      </c>
      <c r="D115" t="s">
        <v>622</v>
      </c>
      <c r="E115" t="s">
        <v>166</v>
      </c>
      <c r="F115" t="s">
        <v>628</v>
      </c>
      <c r="G115" t="s">
        <v>624</v>
      </c>
      <c r="H115" t="s">
        <v>210</v>
      </c>
      <c r="I115" t="s">
        <v>624</v>
      </c>
    </row>
    <row r="116" spans="1:9" x14ac:dyDescent="0.2">
      <c r="A116" t="s">
        <v>392</v>
      </c>
      <c r="B116" t="s">
        <v>393</v>
      </c>
      <c r="C116" t="str">
        <f t="shared" si="1"/>
        <v>FERACO Sasha</v>
      </c>
      <c r="D116" t="s">
        <v>622</v>
      </c>
      <c r="E116" t="s">
        <v>165</v>
      </c>
      <c r="F116" t="s">
        <v>637</v>
      </c>
      <c r="G116" t="s">
        <v>624</v>
      </c>
      <c r="H116" t="s">
        <v>210</v>
      </c>
      <c r="I116" t="s">
        <v>624</v>
      </c>
    </row>
    <row r="117" spans="1:9" x14ac:dyDescent="0.2">
      <c r="A117" t="s">
        <v>657</v>
      </c>
      <c r="B117" t="s">
        <v>658</v>
      </c>
      <c r="C117" t="str">
        <f t="shared" si="1"/>
        <v>FORNARA COMBET Nino</v>
      </c>
      <c r="D117" t="s">
        <v>622</v>
      </c>
      <c r="E117" t="s">
        <v>170</v>
      </c>
      <c r="F117" t="s">
        <v>629</v>
      </c>
      <c r="G117" t="s">
        <v>624</v>
      </c>
      <c r="H117" t="s">
        <v>210</v>
      </c>
      <c r="I117" t="s">
        <v>624</v>
      </c>
    </row>
    <row r="118" spans="1:9" x14ac:dyDescent="0.2">
      <c r="A118" t="s">
        <v>394</v>
      </c>
      <c r="B118" t="s">
        <v>333</v>
      </c>
      <c r="C118" t="str">
        <f t="shared" si="1"/>
        <v>FRANCESCHINI-SAINTON Lola</v>
      </c>
      <c r="D118" t="s">
        <v>622</v>
      </c>
      <c r="E118" t="s">
        <v>106</v>
      </c>
      <c r="F118" t="s">
        <v>640</v>
      </c>
      <c r="G118" t="s">
        <v>624</v>
      </c>
      <c r="H118" t="s">
        <v>210</v>
      </c>
      <c r="I118" t="s">
        <v>624</v>
      </c>
    </row>
    <row r="119" spans="1:9" x14ac:dyDescent="0.2">
      <c r="A119" t="s">
        <v>394</v>
      </c>
      <c r="B119" t="s">
        <v>395</v>
      </c>
      <c r="C119" t="str">
        <f t="shared" si="1"/>
        <v>FRANCESCHINI-SAINTON Paul</v>
      </c>
      <c r="D119" t="s">
        <v>622</v>
      </c>
      <c r="E119" t="s">
        <v>163</v>
      </c>
      <c r="F119" t="s">
        <v>625</v>
      </c>
      <c r="G119" t="s">
        <v>624</v>
      </c>
      <c r="H119" t="s">
        <v>210</v>
      </c>
      <c r="I119" t="s">
        <v>624</v>
      </c>
    </row>
    <row r="120" spans="1:9" x14ac:dyDescent="0.2">
      <c r="A120" t="s">
        <v>396</v>
      </c>
      <c r="B120" t="s">
        <v>397</v>
      </c>
      <c r="C120" t="str">
        <f t="shared" si="1"/>
        <v>FRERY Mika</v>
      </c>
      <c r="D120" t="s">
        <v>622</v>
      </c>
      <c r="E120" t="s">
        <v>165</v>
      </c>
      <c r="F120" t="s">
        <v>637</v>
      </c>
      <c r="G120" t="s">
        <v>624</v>
      </c>
      <c r="H120" t="s">
        <v>210</v>
      </c>
      <c r="I120" t="s">
        <v>624</v>
      </c>
    </row>
    <row r="121" spans="1:9" x14ac:dyDescent="0.2">
      <c r="A121" t="s">
        <v>258</v>
      </c>
      <c r="B121" t="s">
        <v>247</v>
      </c>
      <c r="C121" t="str">
        <f t="shared" si="1"/>
        <v>FRITEAU Liam</v>
      </c>
      <c r="D121" t="s">
        <v>622</v>
      </c>
      <c r="E121" t="s">
        <v>169</v>
      </c>
      <c r="F121" t="s">
        <v>629</v>
      </c>
      <c r="G121" t="s">
        <v>624</v>
      </c>
      <c r="H121" t="s">
        <v>210</v>
      </c>
      <c r="I121" t="s">
        <v>624</v>
      </c>
    </row>
    <row r="122" spans="1:9" x14ac:dyDescent="0.2">
      <c r="A122" t="s">
        <v>398</v>
      </c>
      <c r="B122" t="s">
        <v>399</v>
      </c>
      <c r="C122" t="str">
        <f t="shared" si="1"/>
        <v>GAUTIER Alessia</v>
      </c>
      <c r="D122" t="s">
        <v>622</v>
      </c>
      <c r="E122" t="s">
        <v>168</v>
      </c>
      <c r="F122" t="s">
        <v>633</v>
      </c>
      <c r="G122" t="s">
        <v>624</v>
      </c>
      <c r="H122" t="s">
        <v>210</v>
      </c>
      <c r="I122" t="s">
        <v>624</v>
      </c>
    </row>
    <row r="123" spans="1:9" x14ac:dyDescent="0.2">
      <c r="A123" t="s">
        <v>259</v>
      </c>
      <c r="B123" t="s">
        <v>260</v>
      </c>
      <c r="C123" t="str">
        <f t="shared" si="1"/>
        <v>GAYAT Louis</v>
      </c>
      <c r="D123" t="s">
        <v>622</v>
      </c>
      <c r="E123" t="s">
        <v>167</v>
      </c>
      <c r="F123" t="s">
        <v>625</v>
      </c>
      <c r="G123" t="s">
        <v>624</v>
      </c>
      <c r="H123" t="s">
        <v>210</v>
      </c>
      <c r="I123" t="s">
        <v>624</v>
      </c>
    </row>
    <row r="124" spans="1:9" x14ac:dyDescent="0.2">
      <c r="A124" t="s">
        <v>400</v>
      </c>
      <c r="B124" t="s">
        <v>401</v>
      </c>
      <c r="C124" t="str">
        <f t="shared" si="1"/>
        <v>GENOIS Pauline</v>
      </c>
      <c r="D124" t="s">
        <v>622</v>
      </c>
      <c r="E124" t="s">
        <v>164</v>
      </c>
      <c r="F124" t="s">
        <v>626</v>
      </c>
      <c r="G124" t="s">
        <v>659</v>
      </c>
      <c r="H124" t="s">
        <v>210</v>
      </c>
      <c r="I124" t="s">
        <v>624</v>
      </c>
    </row>
    <row r="125" spans="1:9" x14ac:dyDescent="0.2">
      <c r="A125" t="s">
        <v>402</v>
      </c>
      <c r="B125" t="s">
        <v>403</v>
      </c>
      <c r="C125" t="str">
        <f t="shared" si="1"/>
        <v>GERUSZ Tristan</v>
      </c>
      <c r="D125" t="s">
        <v>622</v>
      </c>
      <c r="E125" t="s">
        <v>165</v>
      </c>
      <c r="F125" t="s">
        <v>637</v>
      </c>
      <c r="G125" t="s">
        <v>624</v>
      </c>
      <c r="H125" t="s">
        <v>210</v>
      </c>
      <c r="I125" t="s">
        <v>624</v>
      </c>
    </row>
    <row r="126" spans="1:9" x14ac:dyDescent="0.2">
      <c r="A126" t="s">
        <v>404</v>
      </c>
      <c r="B126" t="s">
        <v>405</v>
      </c>
      <c r="C126" t="str">
        <f t="shared" si="1"/>
        <v>GILLET Naëly</v>
      </c>
      <c r="D126" t="s">
        <v>622</v>
      </c>
      <c r="E126" t="s">
        <v>169</v>
      </c>
      <c r="F126" t="s">
        <v>629</v>
      </c>
      <c r="G126" t="s">
        <v>624</v>
      </c>
      <c r="H126" t="s">
        <v>210</v>
      </c>
      <c r="I126" t="s">
        <v>624</v>
      </c>
    </row>
    <row r="127" spans="1:9" x14ac:dyDescent="0.2">
      <c r="A127" t="s">
        <v>660</v>
      </c>
      <c r="B127" t="s">
        <v>661</v>
      </c>
      <c r="C127" t="str">
        <f t="shared" si="1"/>
        <v>GLADYSHEVA Alexandra</v>
      </c>
      <c r="D127" t="s">
        <v>622</v>
      </c>
      <c r="E127" t="s">
        <v>170</v>
      </c>
      <c r="F127" t="s">
        <v>629</v>
      </c>
      <c r="G127" t="s">
        <v>624</v>
      </c>
      <c r="H127" t="s">
        <v>210</v>
      </c>
      <c r="I127" t="s">
        <v>624</v>
      </c>
    </row>
    <row r="128" spans="1:9" x14ac:dyDescent="0.2">
      <c r="A128" t="s">
        <v>547</v>
      </c>
      <c r="B128" t="s">
        <v>279</v>
      </c>
      <c r="C128" t="str">
        <f t="shared" si="1"/>
        <v>GRANDJEAN Alice</v>
      </c>
      <c r="D128" t="s">
        <v>622</v>
      </c>
      <c r="E128" t="s">
        <v>169</v>
      </c>
      <c r="F128" t="s">
        <v>629</v>
      </c>
      <c r="G128" t="s">
        <v>624</v>
      </c>
      <c r="H128" t="s">
        <v>210</v>
      </c>
      <c r="I128" t="s">
        <v>624</v>
      </c>
    </row>
    <row r="129" spans="1:9" x14ac:dyDescent="0.2">
      <c r="A129" t="s">
        <v>547</v>
      </c>
      <c r="B129" t="s">
        <v>548</v>
      </c>
      <c r="C129" t="str">
        <f t="shared" si="1"/>
        <v>GRANDJEAN Lucie</v>
      </c>
      <c r="D129" t="s">
        <v>622</v>
      </c>
      <c r="E129" t="s">
        <v>168</v>
      </c>
      <c r="F129" t="s">
        <v>633</v>
      </c>
      <c r="G129" t="s">
        <v>624</v>
      </c>
      <c r="H129" t="s">
        <v>210</v>
      </c>
      <c r="I129" t="s">
        <v>624</v>
      </c>
    </row>
    <row r="130" spans="1:9" x14ac:dyDescent="0.2">
      <c r="A130" t="s">
        <v>662</v>
      </c>
      <c r="B130" t="s">
        <v>663</v>
      </c>
      <c r="C130" t="str">
        <f t="shared" ref="C130:C193" si="2">CONCATENATE(A130," ",B130)</f>
        <v>GRANGETAS Louna</v>
      </c>
      <c r="D130" t="s">
        <v>622</v>
      </c>
      <c r="E130" t="s">
        <v>170</v>
      </c>
      <c r="F130" t="s">
        <v>629</v>
      </c>
      <c r="G130" t="s">
        <v>624</v>
      </c>
      <c r="H130" t="s">
        <v>210</v>
      </c>
      <c r="I130" t="s">
        <v>624</v>
      </c>
    </row>
    <row r="131" spans="1:9" x14ac:dyDescent="0.2">
      <c r="A131" t="s">
        <v>406</v>
      </c>
      <c r="B131" t="s">
        <v>407</v>
      </c>
      <c r="C131" t="str">
        <f t="shared" si="2"/>
        <v>GRANJUX Kenza</v>
      </c>
      <c r="D131" t="s">
        <v>622</v>
      </c>
      <c r="E131" t="s">
        <v>163</v>
      </c>
      <c r="F131" t="s">
        <v>625</v>
      </c>
      <c r="G131" t="s">
        <v>624</v>
      </c>
      <c r="H131" t="s">
        <v>210</v>
      </c>
      <c r="I131" t="s">
        <v>624</v>
      </c>
    </row>
    <row r="132" spans="1:9" x14ac:dyDescent="0.2">
      <c r="A132" t="s">
        <v>406</v>
      </c>
      <c r="B132" t="s">
        <v>408</v>
      </c>
      <c r="C132" t="str">
        <f t="shared" si="2"/>
        <v>GRANJUX Timeo</v>
      </c>
      <c r="D132" t="s">
        <v>622</v>
      </c>
      <c r="E132" t="s">
        <v>44</v>
      </c>
      <c r="F132" t="s">
        <v>623</v>
      </c>
      <c r="G132" t="s">
        <v>624</v>
      </c>
      <c r="H132" t="s">
        <v>210</v>
      </c>
      <c r="I132" t="s">
        <v>624</v>
      </c>
    </row>
    <row r="133" spans="1:9" x14ac:dyDescent="0.2">
      <c r="A133" t="s">
        <v>474</v>
      </c>
      <c r="B133" t="s">
        <v>475</v>
      </c>
      <c r="C133" t="str">
        <f t="shared" si="2"/>
        <v>GREAU Gauthier</v>
      </c>
      <c r="D133" t="s">
        <v>622</v>
      </c>
      <c r="E133" t="s">
        <v>169</v>
      </c>
      <c r="F133" t="s">
        <v>629</v>
      </c>
      <c r="G133" t="s">
        <v>624</v>
      </c>
      <c r="H133" t="s">
        <v>210</v>
      </c>
      <c r="I133" t="s">
        <v>624</v>
      </c>
    </row>
    <row r="134" spans="1:9" x14ac:dyDescent="0.2">
      <c r="A134" t="s">
        <v>664</v>
      </c>
      <c r="B134" t="s">
        <v>665</v>
      </c>
      <c r="C134" t="str">
        <f t="shared" si="2"/>
        <v>GRILLET-PAYSAN Titouan</v>
      </c>
      <c r="D134" t="s">
        <v>622</v>
      </c>
      <c r="E134" t="s">
        <v>166</v>
      </c>
      <c r="F134" t="s">
        <v>628</v>
      </c>
      <c r="G134" t="s">
        <v>624</v>
      </c>
      <c r="H134" t="s">
        <v>210</v>
      </c>
      <c r="I134" t="s">
        <v>624</v>
      </c>
    </row>
    <row r="135" spans="1:9" x14ac:dyDescent="0.2">
      <c r="A135" t="s">
        <v>838</v>
      </c>
      <c r="B135" t="s">
        <v>839</v>
      </c>
      <c r="C135" t="str">
        <f t="shared" si="2"/>
        <v>GRIMAUX Pierre</v>
      </c>
      <c r="D135" t="s">
        <v>622</v>
      </c>
      <c r="E135" t="s">
        <v>106</v>
      </c>
      <c r="F135" t="s">
        <v>640</v>
      </c>
      <c r="G135" t="s">
        <v>624</v>
      </c>
      <c r="H135" t="s">
        <v>210</v>
      </c>
      <c r="I135" t="s">
        <v>624</v>
      </c>
    </row>
    <row r="136" spans="1:9" x14ac:dyDescent="0.2">
      <c r="A136" t="s">
        <v>338</v>
      </c>
      <c r="B136" t="s">
        <v>339</v>
      </c>
      <c r="C136" t="str">
        <f t="shared" si="2"/>
        <v>GUEIT RANALDI Valentine</v>
      </c>
      <c r="D136" t="s">
        <v>622</v>
      </c>
      <c r="E136" t="s">
        <v>169</v>
      </c>
      <c r="F136" t="s">
        <v>629</v>
      </c>
      <c r="G136" t="s">
        <v>624</v>
      </c>
      <c r="H136" t="s">
        <v>210</v>
      </c>
      <c r="I136" t="s">
        <v>624</v>
      </c>
    </row>
    <row r="137" spans="1:9" x14ac:dyDescent="0.2">
      <c r="A137" t="s">
        <v>521</v>
      </c>
      <c r="B137" t="s">
        <v>523</v>
      </c>
      <c r="C137" t="str">
        <f t="shared" si="2"/>
        <v>GUILLOTEAU Justine</v>
      </c>
      <c r="D137" t="s">
        <v>622</v>
      </c>
      <c r="E137" t="s">
        <v>166</v>
      </c>
      <c r="F137" t="s">
        <v>628</v>
      </c>
      <c r="G137" t="s">
        <v>624</v>
      </c>
      <c r="H137" t="s">
        <v>210</v>
      </c>
      <c r="I137" t="s">
        <v>624</v>
      </c>
    </row>
    <row r="138" spans="1:9" x14ac:dyDescent="0.2">
      <c r="A138" t="s">
        <v>521</v>
      </c>
      <c r="B138" t="s">
        <v>522</v>
      </c>
      <c r="C138" t="str">
        <f t="shared" si="2"/>
        <v>GUILLOTEAU Mila</v>
      </c>
      <c r="D138" t="s">
        <v>622</v>
      </c>
      <c r="E138" t="s">
        <v>163</v>
      </c>
      <c r="F138" t="s">
        <v>625</v>
      </c>
      <c r="G138" t="s">
        <v>624</v>
      </c>
      <c r="H138" t="s">
        <v>210</v>
      </c>
      <c r="I138" t="s">
        <v>624</v>
      </c>
    </row>
    <row r="139" spans="1:9" x14ac:dyDescent="0.2">
      <c r="A139" t="s">
        <v>666</v>
      </c>
      <c r="B139" t="s">
        <v>667</v>
      </c>
      <c r="C139" t="str">
        <f t="shared" si="2"/>
        <v>GUYOT-SELVETTI Lily</v>
      </c>
      <c r="D139" t="s">
        <v>622</v>
      </c>
      <c r="E139" t="s">
        <v>165</v>
      </c>
      <c r="F139" t="s">
        <v>637</v>
      </c>
      <c r="G139" t="s">
        <v>624</v>
      </c>
      <c r="H139" t="s">
        <v>210</v>
      </c>
      <c r="I139" t="s">
        <v>624</v>
      </c>
    </row>
    <row r="140" spans="1:9" x14ac:dyDescent="0.2">
      <c r="A140" t="s">
        <v>409</v>
      </c>
      <c r="B140" t="s">
        <v>410</v>
      </c>
      <c r="C140" t="str">
        <f t="shared" si="2"/>
        <v>HAMIMID Soan</v>
      </c>
      <c r="D140" t="s">
        <v>627</v>
      </c>
      <c r="E140" t="s">
        <v>166</v>
      </c>
      <c r="F140" t="s">
        <v>628</v>
      </c>
      <c r="G140" t="s">
        <v>624</v>
      </c>
      <c r="H140" t="s">
        <v>210</v>
      </c>
      <c r="I140" t="s">
        <v>624</v>
      </c>
    </row>
    <row r="141" spans="1:9" x14ac:dyDescent="0.2">
      <c r="A141" t="s">
        <v>859</v>
      </c>
      <c r="B141" t="s">
        <v>860</v>
      </c>
      <c r="C141" t="str">
        <f t="shared" si="2"/>
        <v>HARDIVILLE Pascal</v>
      </c>
      <c r="D141" t="s">
        <v>622</v>
      </c>
      <c r="E141" t="s">
        <v>847</v>
      </c>
      <c r="F141" t="s">
        <v>863</v>
      </c>
      <c r="G141" t="s">
        <v>624</v>
      </c>
      <c r="H141" t="s">
        <v>210</v>
      </c>
      <c r="I141" t="s">
        <v>624</v>
      </c>
    </row>
    <row r="142" spans="1:9" x14ac:dyDescent="0.2">
      <c r="A142" t="s">
        <v>261</v>
      </c>
      <c r="B142" t="s">
        <v>262</v>
      </c>
      <c r="C142" t="str">
        <f t="shared" si="2"/>
        <v>HELLI Indy</v>
      </c>
      <c r="D142" t="s">
        <v>639</v>
      </c>
      <c r="E142" t="s">
        <v>167</v>
      </c>
      <c r="F142" t="s">
        <v>625</v>
      </c>
      <c r="G142" t="s">
        <v>624</v>
      </c>
      <c r="H142" t="s">
        <v>210</v>
      </c>
      <c r="I142" t="s">
        <v>624</v>
      </c>
    </row>
    <row r="143" spans="1:9" x14ac:dyDescent="0.2">
      <c r="A143" t="s">
        <v>263</v>
      </c>
      <c r="B143" t="s">
        <v>264</v>
      </c>
      <c r="C143" t="str">
        <f t="shared" si="2"/>
        <v>HENRY Ethan</v>
      </c>
      <c r="D143" t="s">
        <v>622</v>
      </c>
      <c r="E143" t="s">
        <v>164</v>
      </c>
      <c r="F143" t="s">
        <v>626</v>
      </c>
      <c r="G143" t="s">
        <v>624</v>
      </c>
      <c r="H143" t="s">
        <v>210</v>
      </c>
      <c r="I143" t="s">
        <v>624</v>
      </c>
    </row>
    <row r="144" spans="1:9" x14ac:dyDescent="0.2">
      <c r="A144" t="s">
        <v>411</v>
      </c>
      <c r="B144" t="s">
        <v>371</v>
      </c>
      <c r="C144" t="str">
        <f t="shared" si="2"/>
        <v>HERMET Baptiste</v>
      </c>
      <c r="D144" t="s">
        <v>622</v>
      </c>
      <c r="E144" t="s">
        <v>163</v>
      </c>
      <c r="F144" t="s">
        <v>625</v>
      </c>
      <c r="G144" t="s">
        <v>624</v>
      </c>
      <c r="H144" t="s">
        <v>210</v>
      </c>
      <c r="I144" t="s">
        <v>624</v>
      </c>
    </row>
    <row r="145" spans="1:9" x14ac:dyDescent="0.2">
      <c r="A145" t="s">
        <v>411</v>
      </c>
      <c r="B145" t="s">
        <v>412</v>
      </c>
      <c r="C145" t="str">
        <f t="shared" si="2"/>
        <v>HERMET Laurianne</v>
      </c>
      <c r="D145" t="s">
        <v>622</v>
      </c>
      <c r="E145" t="s">
        <v>169</v>
      </c>
      <c r="F145" t="s">
        <v>629</v>
      </c>
      <c r="G145" t="s">
        <v>624</v>
      </c>
      <c r="H145" t="s">
        <v>210</v>
      </c>
      <c r="I145" t="s">
        <v>624</v>
      </c>
    </row>
    <row r="146" spans="1:9" x14ac:dyDescent="0.2">
      <c r="A146" t="s">
        <v>329</v>
      </c>
      <c r="B146" t="s">
        <v>330</v>
      </c>
      <c r="C146" t="str">
        <f t="shared" si="2"/>
        <v>IKOUBEL Jeanne</v>
      </c>
      <c r="D146" t="s">
        <v>622</v>
      </c>
      <c r="E146" t="s">
        <v>169</v>
      </c>
      <c r="F146" t="s">
        <v>629</v>
      </c>
      <c r="G146" t="s">
        <v>624</v>
      </c>
      <c r="H146" t="s">
        <v>210</v>
      </c>
      <c r="I146" t="s">
        <v>624</v>
      </c>
    </row>
    <row r="147" spans="1:9" x14ac:dyDescent="0.2">
      <c r="A147" t="s">
        <v>329</v>
      </c>
      <c r="B147" t="s">
        <v>851</v>
      </c>
      <c r="C147" t="str">
        <f t="shared" si="2"/>
        <v>IKOUBEL Raphaële</v>
      </c>
      <c r="D147" t="s">
        <v>622</v>
      </c>
      <c r="E147" t="s">
        <v>847</v>
      </c>
      <c r="F147" t="s">
        <v>863</v>
      </c>
      <c r="G147" t="s">
        <v>624</v>
      </c>
      <c r="H147" t="s">
        <v>210</v>
      </c>
      <c r="I147" t="s">
        <v>624</v>
      </c>
    </row>
    <row r="148" spans="1:9" x14ac:dyDescent="0.2">
      <c r="A148" t="s">
        <v>668</v>
      </c>
      <c r="B148" t="s">
        <v>670</v>
      </c>
      <c r="C148" t="str">
        <f t="shared" si="2"/>
        <v>JACQUIER Lucas</v>
      </c>
      <c r="D148" t="s">
        <v>622</v>
      </c>
      <c r="E148" t="s">
        <v>44</v>
      </c>
      <c r="F148" t="s">
        <v>623</v>
      </c>
      <c r="G148" t="s">
        <v>624</v>
      </c>
      <c r="H148" t="s">
        <v>210</v>
      </c>
      <c r="I148" t="s">
        <v>624</v>
      </c>
    </row>
    <row r="149" spans="1:9" x14ac:dyDescent="0.2">
      <c r="A149" t="s">
        <v>668</v>
      </c>
      <c r="B149" t="s">
        <v>532</v>
      </c>
      <c r="C149" t="str">
        <f t="shared" si="2"/>
        <v>JACQUIER Manon</v>
      </c>
      <c r="D149" t="s">
        <v>622</v>
      </c>
      <c r="E149" t="s">
        <v>166</v>
      </c>
      <c r="F149" t="s">
        <v>628</v>
      </c>
      <c r="G149" t="s">
        <v>624</v>
      </c>
      <c r="H149" t="s">
        <v>210</v>
      </c>
      <c r="I149" t="s">
        <v>624</v>
      </c>
    </row>
    <row r="150" spans="1:9" x14ac:dyDescent="0.2">
      <c r="A150" t="s">
        <v>668</v>
      </c>
      <c r="B150" t="s">
        <v>669</v>
      </c>
      <c r="C150" t="str">
        <f t="shared" si="2"/>
        <v>JACQUIER Yann</v>
      </c>
      <c r="D150" t="s">
        <v>622</v>
      </c>
      <c r="E150" t="s">
        <v>169</v>
      </c>
      <c r="F150" t="s">
        <v>629</v>
      </c>
      <c r="G150" t="s">
        <v>624</v>
      </c>
      <c r="H150" t="s">
        <v>210</v>
      </c>
      <c r="I150" t="s">
        <v>624</v>
      </c>
    </row>
    <row r="151" spans="1:9" x14ac:dyDescent="0.2">
      <c r="A151" t="s">
        <v>318</v>
      </c>
      <c r="B151" t="s">
        <v>319</v>
      </c>
      <c r="C151" t="str">
        <f t="shared" si="2"/>
        <v>JACQUIER-QUERO Eleonore</v>
      </c>
      <c r="D151" t="s">
        <v>622</v>
      </c>
      <c r="E151" t="s">
        <v>44</v>
      </c>
      <c r="F151" t="s">
        <v>640</v>
      </c>
      <c r="G151" t="s">
        <v>624</v>
      </c>
      <c r="H151" t="s">
        <v>210</v>
      </c>
      <c r="I151" t="s">
        <v>624</v>
      </c>
    </row>
    <row r="152" spans="1:9" x14ac:dyDescent="0.2">
      <c r="A152" t="s">
        <v>507</v>
      </c>
      <c r="B152" t="s">
        <v>508</v>
      </c>
      <c r="C152" t="str">
        <f t="shared" si="2"/>
        <v>JACQUIN Zoé</v>
      </c>
      <c r="D152" t="s">
        <v>622</v>
      </c>
      <c r="E152" t="s">
        <v>106</v>
      </c>
      <c r="F152" t="s">
        <v>623</v>
      </c>
      <c r="G152" t="s">
        <v>624</v>
      </c>
      <c r="H152" t="s">
        <v>210</v>
      </c>
      <c r="I152" t="s">
        <v>624</v>
      </c>
    </row>
    <row r="153" spans="1:9" x14ac:dyDescent="0.2">
      <c r="A153" t="s">
        <v>531</v>
      </c>
      <c r="B153" t="s">
        <v>532</v>
      </c>
      <c r="C153" t="str">
        <f t="shared" si="2"/>
        <v>JAILLET Manon</v>
      </c>
      <c r="D153" t="s">
        <v>622</v>
      </c>
      <c r="E153" t="s">
        <v>167</v>
      </c>
      <c r="F153" t="s">
        <v>633</v>
      </c>
      <c r="G153" t="s">
        <v>624</v>
      </c>
      <c r="H153" t="s">
        <v>210</v>
      </c>
      <c r="I153" t="s">
        <v>624</v>
      </c>
    </row>
    <row r="154" spans="1:9" x14ac:dyDescent="0.2">
      <c r="A154" t="s">
        <v>413</v>
      </c>
      <c r="B154" t="s">
        <v>393</v>
      </c>
      <c r="C154" t="str">
        <f t="shared" si="2"/>
        <v>JELASSI Sasha</v>
      </c>
      <c r="D154" t="s">
        <v>622</v>
      </c>
      <c r="E154" t="s">
        <v>168</v>
      </c>
      <c r="F154" t="s">
        <v>633</v>
      </c>
      <c r="G154" t="s">
        <v>624</v>
      </c>
      <c r="H154" t="s">
        <v>210</v>
      </c>
      <c r="I154" t="s">
        <v>624</v>
      </c>
    </row>
    <row r="155" spans="1:9" x14ac:dyDescent="0.2">
      <c r="A155" t="s">
        <v>265</v>
      </c>
      <c r="B155" t="s">
        <v>266</v>
      </c>
      <c r="C155" t="str">
        <f t="shared" si="2"/>
        <v>KOSUMI Audrina</v>
      </c>
      <c r="D155" t="s">
        <v>622</v>
      </c>
      <c r="E155" t="s">
        <v>168</v>
      </c>
      <c r="F155" t="s">
        <v>633</v>
      </c>
      <c r="G155" t="s">
        <v>624</v>
      </c>
      <c r="H155" t="s">
        <v>210</v>
      </c>
      <c r="I155" t="s">
        <v>624</v>
      </c>
    </row>
    <row r="156" spans="1:9" x14ac:dyDescent="0.2">
      <c r="A156" t="s">
        <v>671</v>
      </c>
      <c r="B156" t="s">
        <v>672</v>
      </c>
      <c r="C156" t="str">
        <f t="shared" si="2"/>
        <v>LACOURPAILLE Faustine</v>
      </c>
      <c r="D156" t="s">
        <v>622</v>
      </c>
      <c r="E156" t="s">
        <v>169</v>
      </c>
      <c r="F156" t="s">
        <v>629</v>
      </c>
      <c r="G156" t="s">
        <v>624</v>
      </c>
      <c r="H156" t="s">
        <v>210</v>
      </c>
      <c r="I156" t="s">
        <v>624</v>
      </c>
    </row>
    <row r="157" spans="1:9" x14ac:dyDescent="0.2">
      <c r="A157" t="s">
        <v>414</v>
      </c>
      <c r="B157" t="s">
        <v>415</v>
      </c>
      <c r="C157" t="str">
        <f t="shared" si="2"/>
        <v>LACROIX Dylan</v>
      </c>
      <c r="D157" t="s">
        <v>622</v>
      </c>
      <c r="E157" t="s">
        <v>167</v>
      </c>
      <c r="F157" t="s">
        <v>625</v>
      </c>
      <c r="G157" t="s">
        <v>624</v>
      </c>
      <c r="H157" t="s">
        <v>210</v>
      </c>
      <c r="I157" t="s">
        <v>624</v>
      </c>
    </row>
    <row r="158" spans="1:9" x14ac:dyDescent="0.2">
      <c r="A158" t="s">
        <v>414</v>
      </c>
      <c r="B158" t="s">
        <v>673</v>
      </c>
      <c r="C158" t="str">
        <f t="shared" si="2"/>
        <v>LACROIX Mélinda</v>
      </c>
      <c r="D158" t="s">
        <v>622</v>
      </c>
      <c r="E158" t="s">
        <v>165</v>
      </c>
      <c r="F158" t="s">
        <v>637</v>
      </c>
      <c r="G158" t="s">
        <v>624</v>
      </c>
      <c r="H158" t="s">
        <v>210</v>
      </c>
      <c r="I158" t="s">
        <v>624</v>
      </c>
    </row>
    <row r="159" spans="1:9" x14ac:dyDescent="0.2">
      <c r="A159" t="s">
        <v>840</v>
      </c>
      <c r="B159" t="s">
        <v>841</v>
      </c>
      <c r="C159" t="str">
        <f t="shared" si="2"/>
        <v>LAGANDRE Samy</v>
      </c>
      <c r="D159" t="s">
        <v>622</v>
      </c>
      <c r="E159" t="s">
        <v>168</v>
      </c>
      <c r="F159" t="s">
        <v>633</v>
      </c>
      <c r="G159" t="s">
        <v>624</v>
      </c>
      <c r="H159" t="s">
        <v>210</v>
      </c>
      <c r="I159" t="s">
        <v>624</v>
      </c>
    </row>
    <row r="160" spans="1:9" x14ac:dyDescent="0.2">
      <c r="A160" t="s">
        <v>324</v>
      </c>
      <c r="B160" t="s">
        <v>253</v>
      </c>
      <c r="C160" t="str">
        <f t="shared" si="2"/>
        <v>LAMBRECHT Jade</v>
      </c>
      <c r="D160" t="s">
        <v>622</v>
      </c>
      <c r="E160" t="s">
        <v>165</v>
      </c>
      <c r="F160" t="s">
        <v>637</v>
      </c>
      <c r="G160" t="s">
        <v>624</v>
      </c>
      <c r="H160" t="s">
        <v>210</v>
      </c>
      <c r="I160" t="s">
        <v>624</v>
      </c>
    </row>
    <row r="161" spans="1:9" x14ac:dyDescent="0.2">
      <c r="A161" t="s">
        <v>324</v>
      </c>
      <c r="B161" t="s">
        <v>331</v>
      </c>
      <c r="C161" t="str">
        <f t="shared" si="2"/>
        <v>LAMBRECHT Maxence</v>
      </c>
      <c r="D161" t="s">
        <v>622</v>
      </c>
      <c r="E161" t="s">
        <v>167</v>
      </c>
      <c r="F161" t="s">
        <v>633</v>
      </c>
      <c r="G161" t="s">
        <v>624</v>
      </c>
      <c r="H161" t="s">
        <v>210</v>
      </c>
      <c r="I161" t="s">
        <v>624</v>
      </c>
    </row>
    <row r="162" spans="1:9" x14ac:dyDescent="0.2">
      <c r="A162" t="s">
        <v>509</v>
      </c>
      <c r="B162" t="s">
        <v>510</v>
      </c>
      <c r="C162" t="str">
        <f t="shared" si="2"/>
        <v>LAMERE Thomas</v>
      </c>
      <c r="D162" t="s">
        <v>622</v>
      </c>
      <c r="E162" t="s">
        <v>170</v>
      </c>
      <c r="F162" t="s">
        <v>629</v>
      </c>
      <c r="G162" t="s">
        <v>624</v>
      </c>
      <c r="H162" t="s">
        <v>210</v>
      </c>
      <c r="I162" t="s">
        <v>624</v>
      </c>
    </row>
    <row r="163" spans="1:9" x14ac:dyDescent="0.2">
      <c r="A163" t="s">
        <v>854</v>
      </c>
      <c r="B163" t="s">
        <v>855</v>
      </c>
      <c r="C163" t="str">
        <f t="shared" si="2"/>
        <v>LAMOURETTE Michèle</v>
      </c>
      <c r="D163" t="s">
        <v>622</v>
      </c>
      <c r="E163" t="s">
        <v>847</v>
      </c>
      <c r="F163" t="s">
        <v>863</v>
      </c>
      <c r="G163" t="s">
        <v>624</v>
      </c>
      <c r="H163" t="s">
        <v>210</v>
      </c>
      <c r="I163" t="s">
        <v>624</v>
      </c>
    </row>
    <row r="164" spans="1:9" x14ac:dyDescent="0.2">
      <c r="A164" t="s">
        <v>674</v>
      </c>
      <c r="B164" t="s">
        <v>433</v>
      </c>
      <c r="C164" t="str">
        <f t="shared" si="2"/>
        <v>LAURAIN-BRUHAT Enzo</v>
      </c>
      <c r="D164" t="s">
        <v>622</v>
      </c>
      <c r="E164" t="s">
        <v>163</v>
      </c>
      <c r="F164" t="s">
        <v>625</v>
      </c>
      <c r="G164" t="s">
        <v>624</v>
      </c>
      <c r="H164" t="s">
        <v>210</v>
      </c>
      <c r="I164" t="s">
        <v>624</v>
      </c>
    </row>
    <row r="165" spans="1:9" x14ac:dyDescent="0.2">
      <c r="A165" t="s">
        <v>476</v>
      </c>
      <c r="B165" t="s">
        <v>342</v>
      </c>
      <c r="C165" t="str">
        <f t="shared" si="2"/>
        <v>LAZARETH Hugo</v>
      </c>
      <c r="D165" t="s">
        <v>622</v>
      </c>
      <c r="E165" t="s">
        <v>163</v>
      </c>
      <c r="F165" t="s">
        <v>625</v>
      </c>
      <c r="G165" t="s">
        <v>624</v>
      </c>
      <c r="H165" t="s">
        <v>210</v>
      </c>
      <c r="I165" t="s">
        <v>624</v>
      </c>
    </row>
    <row r="166" spans="1:9" x14ac:dyDescent="0.2">
      <c r="A166" t="s">
        <v>476</v>
      </c>
      <c r="B166" t="s">
        <v>385</v>
      </c>
      <c r="C166" t="str">
        <f t="shared" si="2"/>
        <v>LAZARETH Jules</v>
      </c>
      <c r="D166" t="s">
        <v>622</v>
      </c>
      <c r="E166" t="s">
        <v>170</v>
      </c>
      <c r="F166" t="s">
        <v>629</v>
      </c>
      <c r="G166" t="s">
        <v>624</v>
      </c>
      <c r="H166" t="s">
        <v>210</v>
      </c>
      <c r="I166" t="s">
        <v>624</v>
      </c>
    </row>
    <row r="167" spans="1:9" x14ac:dyDescent="0.2">
      <c r="A167" t="s">
        <v>675</v>
      </c>
      <c r="B167" t="s">
        <v>676</v>
      </c>
      <c r="C167" t="str">
        <f t="shared" si="2"/>
        <v>LE BOURGEOIS Oyan</v>
      </c>
      <c r="D167" t="s">
        <v>622</v>
      </c>
      <c r="E167" t="s">
        <v>168</v>
      </c>
      <c r="F167" t="s">
        <v>633</v>
      </c>
      <c r="G167" t="s">
        <v>677</v>
      </c>
      <c r="H167" t="s">
        <v>210</v>
      </c>
      <c r="I167" t="s">
        <v>624</v>
      </c>
    </row>
    <row r="168" spans="1:9" x14ac:dyDescent="0.2">
      <c r="A168" t="s">
        <v>416</v>
      </c>
      <c r="B168" t="s">
        <v>417</v>
      </c>
      <c r="C168" t="str">
        <f t="shared" si="2"/>
        <v>LE REVEREND Grégoire</v>
      </c>
      <c r="D168" t="s">
        <v>622</v>
      </c>
      <c r="E168" t="s">
        <v>163</v>
      </c>
      <c r="F168" t="s">
        <v>628</v>
      </c>
      <c r="G168" t="s">
        <v>624</v>
      </c>
      <c r="H168" t="s">
        <v>210</v>
      </c>
      <c r="I168" t="s">
        <v>624</v>
      </c>
    </row>
    <row r="169" spans="1:9" x14ac:dyDescent="0.2">
      <c r="A169" t="s">
        <v>416</v>
      </c>
      <c r="B169" t="s">
        <v>418</v>
      </c>
      <c r="C169" t="str">
        <f t="shared" si="2"/>
        <v>LE REVEREND Hector</v>
      </c>
      <c r="D169" t="s">
        <v>622</v>
      </c>
      <c r="E169" t="s">
        <v>168</v>
      </c>
      <c r="F169" t="s">
        <v>633</v>
      </c>
      <c r="G169" t="s">
        <v>624</v>
      </c>
      <c r="H169" t="s">
        <v>210</v>
      </c>
      <c r="I169" t="s">
        <v>624</v>
      </c>
    </row>
    <row r="170" spans="1:9" x14ac:dyDescent="0.2">
      <c r="A170" t="s">
        <v>416</v>
      </c>
      <c r="B170" t="s">
        <v>494</v>
      </c>
      <c r="C170" t="str">
        <f t="shared" si="2"/>
        <v>LE REVEREND Raphaël</v>
      </c>
      <c r="D170" t="s">
        <v>622</v>
      </c>
      <c r="E170" t="s">
        <v>169</v>
      </c>
      <c r="F170" t="s">
        <v>640</v>
      </c>
      <c r="G170" t="s">
        <v>624</v>
      </c>
      <c r="H170" t="s">
        <v>210</v>
      </c>
      <c r="I170" t="s">
        <v>624</v>
      </c>
    </row>
    <row r="171" spans="1:9" x14ac:dyDescent="0.2">
      <c r="A171" t="s">
        <v>699</v>
      </c>
      <c r="B171" t="s">
        <v>700</v>
      </c>
      <c r="C171" t="str">
        <f t="shared" si="2"/>
        <v>LECOUTRE Luka</v>
      </c>
      <c r="D171" t="s">
        <v>622</v>
      </c>
      <c r="E171" t="s">
        <v>106</v>
      </c>
      <c r="F171" t="s">
        <v>640</v>
      </c>
      <c r="G171" t="s">
        <v>624</v>
      </c>
      <c r="H171" t="s">
        <v>210</v>
      </c>
      <c r="I171" t="s">
        <v>624</v>
      </c>
    </row>
    <row r="172" spans="1:9" x14ac:dyDescent="0.2">
      <c r="A172" t="s">
        <v>419</v>
      </c>
      <c r="B172" t="s">
        <v>420</v>
      </c>
      <c r="C172" t="str">
        <f t="shared" si="2"/>
        <v>LEFRANCOIS Soren</v>
      </c>
      <c r="D172" t="s">
        <v>622</v>
      </c>
      <c r="E172" t="s">
        <v>166</v>
      </c>
      <c r="F172" t="s">
        <v>628</v>
      </c>
      <c r="G172" t="s">
        <v>624</v>
      </c>
      <c r="H172" t="s">
        <v>208</v>
      </c>
      <c r="I172" t="s">
        <v>624</v>
      </c>
    </row>
    <row r="173" spans="1:9" x14ac:dyDescent="0.2">
      <c r="A173" t="s">
        <v>309</v>
      </c>
      <c r="B173" t="s">
        <v>311</v>
      </c>
      <c r="C173" t="str">
        <f t="shared" si="2"/>
        <v>LEHMANN Abel</v>
      </c>
      <c r="D173" t="s">
        <v>622</v>
      </c>
      <c r="E173" t="s">
        <v>163</v>
      </c>
      <c r="F173" t="s">
        <v>625</v>
      </c>
      <c r="G173" t="s">
        <v>624</v>
      </c>
      <c r="H173" t="s">
        <v>210</v>
      </c>
      <c r="I173" t="s">
        <v>624</v>
      </c>
    </row>
    <row r="174" spans="1:9" x14ac:dyDescent="0.2">
      <c r="A174" t="s">
        <v>309</v>
      </c>
      <c r="B174" t="s">
        <v>310</v>
      </c>
      <c r="C174" t="str">
        <f t="shared" si="2"/>
        <v>LEHMANN Liv</v>
      </c>
      <c r="D174" t="s">
        <v>622</v>
      </c>
      <c r="E174" t="s">
        <v>169</v>
      </c>
      <c r="F174" t="s">
        <v>629</v>
      </c>
      <c r="G174" t="s">
        <v>624</v>
      </c>
      <c r="H174" t="s">
        <v>210</v>
      </c>
      <c r="I174" t="s">
        <v>624</v>
      </c>
    </row>
    <row r="175" spans="1:9" x14ac:dyDescent="0.2">
      <c r="A175" t="s">
        <v>511</v>
      </c>
      <c r="B175" t="s">
        <v>494</v>
      </c>
      <c r="C175" t="str">
        <f t="shared" si="2"/>
        <v>LEMAITRE Raphaël</v>
      </c>
      <c r="D175" t="s">
        <v>622</v>
      </c>
      <c r="E175" t="s">
        <v>165</v>
      </c>
      <c r="F175" t="s">
        <v>637</v>
      </c>
      <c r="G175" t="s">
        <v>624</v>
      </c>
      <c r="H175" t="s">
        <v>210</v>
      </c>
      <c r="I175" t="s">
        <v>624</v>
      </c>
    </row>
    <row r="176" spans="1:9" x14ac:dyDescent="0.2">
      <c r="A176" t="s">
        <v>421</v>
      </c>
      <c r="B176" t="s">
        <v>353</v>
      </c>
      <c r="C176" t="str">
        <f t="shared" si="2"/>
        <v>LEONARDUZZI Lina</v>
      </c>
      <c r="D176" t="s">
        <v>622</v>
      </c>
      <c r="E176" t="s">
        <v>165</v>
      </c>
      <c r="F176" t="s">
        <v>637</v>
      </c>
      <c r="G176" t="s">
        <v>624</v>
      </c>
      <c r="H176" t="s">
        <v>210</v>
      </c>
      <c r="I176" t="s">
        <v>624</v>
      </c>
    </row>
    <row r="177" spans="1:9" x14ac:dyDescent="0.2">
      <c r="A177" t="s">
        <v>422</v>
      </c>
      <c r="B177" t="s">
        <v>423</v>
      </c>
      <c r="C177" t="str">
        <f t="shared" si="2"/>
        <v>LIAUDET Chloé</v>
      </c>
      <c r="D177" t="s">
        <v>622</v>
      </c>
      <c r="E177" t="s">
        <v>106</v>
      </c>
      <c r="F177" t="s">
        <v>623</v>
      </c>
      <c r="G177" t="s">
        <v>624</v>
      </c>
      <c r="H177" t="s">
        <v>210</v>
      </c>
      <c r="I177" t="s">
        <v>624</v>
      </c>
    </row>
    <row r="178" spans="1:9" x14ac:dyDescent="0.2">
      <c r="A178" t="s">
        <v>422</v>
      </c>
      <c r="B178" t="s">
        <v>424</v>
      </c>
      <c r="C178" t="str">
        <f t="shared" si="2"/>
        <v>LIAUDET Elisa</v>
      </c>
      <c r="D178" t="s">
        <v>622</v>
      </c>
      <c r="E178" t="s">
        <v>165</v>
      </c>
      <c r="F178" t="s">
        <v>637</v>
      </c>
      <c r="G178" t="s">
        <v>678</v>
      </c>
      <c r="H178" t="s">
        <v>210</v>
      </c>
      <c r="I178" t="s">
        <v>624</v>
      </c>
    </row>
    <row r="179" spans="1:9" x14ac:dyDescent="0.2">
      <c r="A179" t="s">
        <v>481</v>
      </c>
      <c r="B179" t="s">
        <v>482</v>
      </c>
      <c r="C179" t="str">
        <f t="shared" si="2"/>
        <v>MACALOU Ndeye Ngone</v>
      </c>
      <c r="D179" t="s">
        <v>627</v>
      </c>
      <c r="E179" t="s">
        <v>170</v>
      </c>
      <c r="F179" t="s">
        <v>640</v>
      </c>
      <c r="G179" t="s">
        <v>624</v>
      </c>
      <c r="H179" t="s">
        <v>210</v>
      </c>
      <c r="I179" t="s">
        <v>624</v>
      </c>
    </row>
    <row r="180" spans="1:9" x14ac:dyDescent="0.2">
      <c r="A180" t="s">
        <v>425</v>
      </c>
      <c r="B180" t="s">
        <v>326</v>
      </c>
      <c r="C180" t="str">
        <f t="shared" si="2"/>
        <v>MALAURIE Antonin</v>
      </c>
      <c r="D180" t="s">
        <v>622</v>
      </c>
      <c r="E180" t="s">
        <v>168</v>
      </c>
      <c r="F180" t="s">
        <v>633</v>
      </c>
      <c r="G180" t="s">
        <v>624</v>
      </c>
      <c r="H180" t="s">
        <v>210</v>
      </c>
      <c r="I180" t="s">
        <v>624</v>
      </c>
    </row>
    <row r="181" spans="1:9" x14ac:dyDescent="0.2">
      <c r="A181" t="s">
        <v>477</v>
      </c>
      <c r="B181" t="s">
        <v>423</v>
      </c>
      <c r="C181" t="str">
        <f t="shared" si="2"/>
        <v>MALLET Chloé</v>
      </c>
      <c r="D181" t="s">
        <v>622</v>
      </c>
      <c r="E181" t="s">
        <v>44</v>
      </c>
      <c r="F181" t="s">
        <v>623</v>
      </c>
      <c r="G181" t="s">
        <v>624</v>
      </c>
      <c r="H181" t="s">
        <v>210</v>
      </c>
      <c r="I181" t="s">
        <v>624</v>
      </c>
    </row>
    <row r="182" spans="1:9" x14ac:dyDescent="0.2">
      <c r="A182" t="s">
        <v>477</v>
      </c>
      <c r="B182" t="s">
        <v>852</v>
      </c>
      <c r="C182" t="str">
        <f t="shared" si="2"/>
        <v>MALLET Dorine</v>
      </c>
      <c r="D182" t="s">
        <v>622</v>
      </c>
      <c r="E182" t="s">
        <v>847</v>
      </c>
      <c r="F182" t="s">
        <v>863</v>
      </c>
      <c r="G182" t="s">
        <v>624</v>
      </c>
      <c r="H182" t="s">
        <v>210</v>
      </c>
      <c r="I182" t="s">
        <v>624</v>
      </c>
    </row>
    <row r="183" spans="1:9" x14ac:dyDescent="0.2">
      <c r="A183" t="s">
        <v>477</v>
      </c>
      <c r="B183" t="s">
        <v>264</v>
      </c>
      <c r="C183" t="str">
        <f t="shared" si="2"/>
        <v>MALLET Ethan</v>
      </c>
      <c r="D183" t="s">
        <v>622</v>
      </c>
      <c r="E183" t="s">
        <v>165</v>
      </c>
      <c r="F183" t="s">
        <v>637</v>
      </c>
      <c r="G183" t="s">
        <v>624</v>
      </c>
      <c r="H183" t="s">
        <v>210</v>
      </c>
      <c r="I183" t="s">
        <v>624</v>
      </c>
    </row>
    <row r="184" spans="1:9" x14ac:dyDescent="0.2">
      <c r="A184" t="s">
        <v>477</v>
      </c>
      <c r="B184" t="s">
        <v>316</v>
      </c>
      <c r="C184" t="str">
        <f t="shared" si="2"/>
        <v>MALLET Léa</v>
      </c>
      <c r="D184" t="s">
        <v>622</v>
      </c>
      <c r="E184" t="s">
        <v>163</v>
      </c>
      <c r="F184" t="s">
        <v>625</v>
      </c>
      <c r="G184" t="s">
        <v>624</v>
      </c>
      <c r="H184" t="s">
        <v>210</v>
      </c>
      <c r="I184" t="s">
        <v>624</v>
      </c>
    </row>
    <row r="185" spans="1:9" x14ac:dyDescent="0.2">
      <c r="A185" t="s">
        <v>512</v>
      </c>
      <c r="B185" t="s">
        <v>284</v>
      </c>
      <c r="C185" t="str">
        <f t="shared" si="2"/>
        <v>MALPERTUIS Axel</v>
      </c>
      <c r="D185" t="s">
        <v>622</v>
      </c>
      <c r="E185" t="s">
        <v>169</v>
      </c>
      <c r="F185" t="s">
        <v>640</v>
      </c>
      <c r="G185" t="s">
        <v>624</v>
      </c>
      <c r="H185" t="s">
        <v>210</v>
      </c>
      <c r="I185" t="s">
        <v>624</v>
      </c>
    </row>
    <row r="186" spans="1:9" x14ac:dyDescent="0.2">
      <c r="A186" t="s">
        <v>512</v>
      </c>
      <c r="B186" t="s">
        <v>513</v>
      </c>
      <c r="C186" t="str">
        <f t="shared" si="2"/>
        <v>MALPERTUIS Maëva</v>
      </c>
      <c r="D186" t="s">
        <v>622</v>
      </c>
      <c r="E186" t="s">
        <v>164</v>
      </c>
      <c r="F186" t="s">
        <v>626</v>
      </c>
      <c r="G186" t="s">
        <v>624</v>
      </c>
      <c r="H186" t="s">
        <v>210</v>
      </c>
      <c r="I186" t="s">
        <v>624</v>
      </c>
    </row>
    <row r="187" spans="1:9" x14ac:dyDescent="0.2">
      <c r="A187" t="s">
        <v>267</v>
      </c>
      <c r="B187" t="s">
        <v>268</v>
      </c>
      <c r="C187" t="str">
        <f t="shared" si="2"/>
        <v>MANICHE Soryan</v>
      </c>
      <c r="D187" t="s">
        <v>627</v>
      </c>
      <c r="E187" t="s">
        <v>164</v>
      </c>
      <c r="F187" t="s">
        <v>626</v>
      </c>
      <c r="G187" t="s">
        <v>624</v>
      </c>
      <c r="H187" t="s">
        <v>210</v>
      </c>
      <c r="I187" t="s">
        <v>624</v>
      </c>
    </row>
    <row r="188" spans="1:9" x14ac:dyDescent="0.2">
      <c r="A188" t="s">
        <v>497</v>
      </c>
      <c r="B188" t="s">
        <v>333</v>
      </c>
      <c r="C188" t="str">
        <f t="shared" si="2"/>
        <v>MARCOS Lola</v>
      </c>
      <c r="D188" t="s">
        <v>622</v>
      </c>
      <c r="E188" t="s">
        <v>170</v>
      </c>
      <c r="F188" t="s">
        <v>629</v>
      </c>
      <c r="G188" t="s">
        <v>624</v>
      </c>
      <c r="H188" t="s">
        <v>210</v>
      </c>
      <c r="I188" t="s">
        <v>624</v>
      </c>
    </row>
    <row r="189" spans="1:9" x14ac:dyDescent="0.2">
      <c r="A189" t="s">
        <v>543</v>
      </c>
      <c r="B189" t="s">
        <v>544</v>
      </c>
      <c r="C189" t="str">
        <f t="shared" si="2"/>
        <v>MARIE Léorio</v>
      </c>
      <c r="D189" t="s">
        <v>622</v>
      </c>
      <c r="E189" t="s">
        <v>169</v>
      </c>
      <c r="F189" t="s">
        <v>629</v>
      </c>
      <c r="G189" t="s">
        <v>624</v>
      </c>
      <c r="H189" t="s">
        <v>210</v>
      </c>
      <c r="I189" t="s">
        <v>624</v>
      </c>
    </row>
    <row r="190" spans="1:9" x14ac:dyDescent="0.2">
      <c r="A190" t="s">
        <v>426</v>
      </c>
      <c r="B190" t="s">
        <v>427</v>
      </c>
      <c r="C190" t="str">
        <f t="shared" si="2"/>
        <v>MARTIN Gautier</v>
      </c>
      <c r="D190" t="s">
        <v>622</v>
      </c>
      <c r="E190" t="s">
        <v>165</v>
      </c>
      <c r="F190" t="s">
        <v>637</v>
      </c>
      <c r="G190" t="s">
        <v>624</v>
      </c>
      <c r="H190" t="s">
        <v>210</v>
      </c>
      <c r="I190" t="s">
        <v>624</v>
      </c>
    </row>
    <row r="191" spans="1:9" x14ac:dyDescent="0.2">
      <c r="A191" t="s">
        <v>426</v>
      </c>
      <c r="B191" t="s">
        <v>858</v>
      </c>
      <c r="C191" t="str">
        <f t="shared" si="2"/>
        <v>MARTIN Géraldine</v>
      </c>
      <c r="D191" t="s">
        <v>622</v>
      </c>
      <c r="E191" t="s">
        <v>847</v>
      </c>
      <c r="F191" t="s">
        <v>863</v>
      </c>
      <c r="G191" t="s">
        <v>624</v>
      </c>
      <c r="H191" t="s">
        <v>210</v>
      </c>
      <c r="I191" t="s">
        <v>624</v>
      </c>
    </row>
    <row r="192" spans="1:9" x14ac:dyDescent="0.2">
      <c r="A192" t="s">
        <v>533</v>
      </c>
      <c r="B192" t="s">
        <v>534</v>
      </c>
      <c r="C192" t="str">
        <f t="shared" si="2"/>
        <v>MATHIEU Annabelle</v>
      </c>
      <c r="D192" t="s">
        <v>622</v>
      </c>
      <c r="E192" t="s">
        <v>166</v>
      </c>
      <c r="F192" t="s">
        <v>637</v>
      </c>
      <c r="G192" t="s">
        <v>624</v>
      </c>
      <c r="H192" t="s">
        <v>210</v>
      </c>
      <c r="I192" t="s">
        <v>624</v>
      </c>
    </row>
    <row r="193" spans="1:9" x14ac:dyDescent="0.2">
      <c r="A193" t="s">
        <v>533</v>
      </c>
      <c r="B193" t="s">
        <v>535</v>
      </c>
      <c r="C193" t="str">
        <f t="shared" si="2"/>
        <v>MATHIEU Félicien</v>
      </c>
      <c r="D193" t="s">
        <v>622</v>
      </c>
      <c r="E193" t="s">
        <v>44</v>
      </c>
      <c r="F193" t="s">
        <v>623</v>
      </c>
      <c r="G193" t="s">
        <v>624</v>
      </c>
      <c r="H193" t="s">
        <v>210</v>
      </c>
      <c r="I193" t="s">
        <v>624</v>
      </c>
    </row>
    <row r="194" spans="1:9" x14ac:dyDescent="0.2">
      <c r="A194" t="s">
        <v>498</v>
      </c>
      <c r="B194" t="s">
        <v>499</v>
      </c>
      <c r="C194" t="str">
        <f t="shared" ref="C194:C257" si="3">CONCATENATE(A194," ",B194)</f>
        <v>MELIANI Rayan Ayoub</v>
      </c>
      <c r="D194" t="s">
        <v>639</v>
      </c>
      <c r="E194" t="s">
        <v>165</v>
      </c>
      <c r="F194" t="s">
        <v>637</v>
      </c>
      <c r="G194" t="s">
        <v>624</v>
      </c>
      <c r="H194" t="s">
        <v>210</v>
      </c>
      <c r="I194" t="s">
        <v>624</v>
      </c>
    </row>
    <row r="195" spans="1:9" x14ac:dyDescent="0.2">
      <c r="A195" t="s">
        <v>679</v>
      </c>
      <c r="B195" t="s">
        <v>680</v>
      </c>
      <c r="C195" t="str">
        <f t="shared" si="3"/>
        <v>MICHEL Nohlan</v>
      </c>
      <c r="D195" t="s">
        <v>622</v>
      </c>
      <c r="E195" t="s">
        <v>165</v>
      </c>
      <c r="F195" t="s">
        <v>637</v>
      </c>
      <c r="G195" t="s">
        <v>624</v>
      </c>
      <c r="H195" t="s">
        <v>210</v>
      </c>
      <c r="I195" t="s">
        <v>624</v>
      </c>
    </row>
    <row r="196" spans="1:9" x14ac:dyDescent="0.2">
      <c r="A196" t="s">
        <v>269</v>
      </c>
      <c r="B196" t="s">
        <v>270</v>
      </c>
      <c r="C196" t="str">
        <f t="shared" si="3"/>
        <v>MICHOUD Arnaud</v>
      </c>
      <c r="D196" t="s">
        <v>622</v>
      </c>
      <c r="E196" t="s">
        <v>44</v>
      </c>
      <c r="F196" t="s">
        <v>623</v>
      </c>
      <c r="G196" t="s">
        <v>624</v>
      </c>
      <c r="H196" t="s">
        <v>210</v>
      </c>
      <c r="I196" t="s">
        <v>624</v>
      </c>
    </row>
    <row r="197" spans="1:9" x14ac:dyDescent="0.2">
      <c r="A197" t="s">
        <v>269</v>
      </c>
      <c r="B197" t="s">
        <v>304</v>
      </c>
      <c r="C197" t="str">
        <f t="shared" si="3"/>
        <v>MICHOUD Olivia</v>
      </c>
      <c r="D197" t="s">
        <v>622</v>
      </c>
      <c r="E197" t="s">
        <v>106</v>
      </c>
      <c r="F197" t="s">
        <v>640</v>
      </c>
      <c r="G197" t="s">
        <v>624</v>
      </c>
      <c r="H197" t="s">
        <v>210</v>
      </c>
      <c r="I197" t="s">
        <v>624</v>
      </c>
    </row>
    <row r="198" spans="1:9" x14ac:dyDescent="0.2">
      <c r="A198" t="s">
        <v>495</v>
      </c>
      <c r="B198" t="s">
        <v>433</v>
      </c>
      <c r="C198" t="str">
        <f t="shared" si="3"/>
        <v>MIRANDA KIEFFER Enzo</v>
      </c>
      <c r="D198" t="s">
        <v>622</v>
      </c>
      <c r="E198" t="s">
        <v>106</v>
      </c>
      <c r="F198" t="s">
        <v>640</v>
      </c>
      <c r="G198" t="s">
        <v>624</v>
      </c>
      <c r="H198" t="s">
        <v>210</v>
      </c>
      <c r="I198" t="s">
        <v>624</v>
      </c>
    </row>
    <row r="199" spans="1:9" x14ac:dyDescent="0.2">
      <c r="A199" t="s">
        <v>271</v>
      </c>
      <c r="B199" t="s">
        <v>272</v>
      </c>
      <c r="C199" t="str">
        <f t="shared" si="3"/>
        <v>MONNET Fanny</v>
      </c>
      <c r="D199" t="s">
        <v>622</v>
      </c>
      <c r="E199" t="s">
        <v>44</v>
      </c>
      <c r="F199" t="s">
        <v>623</v>
      </c>
      <c r="G199" t="s">
        <v>624</v>
      </c>
      <c r="H199" t="s">
        <v>210</v>
      </c>
      <c r="I199" t="s">
        <v>624</v>
      </c>
    </row>
    <row r="200" spans="1:9" x14ac:dyDescent="0.2">
      <c r="A200" t="s">
        <v>271</v>
      </c>
      <c r="B200" t="s">
        <v>273</v>
      </c>
      <c r="C200" t="str">
        <f t="shared" si="3"/>
        <v>MONNET Nina</v>
      </c>
      <c r="D200" t="s">
        <v>622</v>
      </c>
      <c r="E200" t="s">
        <v>163</v>
      </c>
      <c r="F200" t="s">
        <v>625</v>
      </c>
      <c r="G200" t="s">
        <v>624</v>
      </c>
      <c r="H200" t="s">
        <v>210</v>
      </c>
      <c r="I200" t="s">
        <v>624</v>
      </c>
    </row>
    <row r="201" spans="1:9" x14ac:dyDescent="0.2">
      <c r="A201" t="s">
        <v>274</v>
      </c>
      <c r="B201" t="s">
        <v>275</v>
      </c>
      <c r="C201" t="str">
        <f t="shared" si="3"/>
        <v>MONTES Mattéo</v>
      </c>
      <c r="D201" t="s">
        <v>622</v>
      </c>
      <c r="E201" t="s">
        <v>167</v>
      </c>
      <c r="F201" t="s">
        <v>633</v>
      </c>
      <c r="G201" t="s">
        <v>624</v>
      </c>
      <c r="H201" t="s">
        <v>208</v>
      </c>
      <c r="I201" t="s">
        <v>624</v>
      </c>
    </row>
    <row r="202" spans="1:9" x14ac:dyDescent="0.2">
      <c r="A202" t="s">
        <v>681</v>
      </c>
      <c r="B202" t="s">
        <v>682</v>
      </c>
      <c r="C202" t="str">
        <f t="shared" si="3"/>
        <v>MORAND Maëlann</v>
      </c>
      <c r="D202" t="s">
        <v>622</v>
      </c>
      <c r="E202" t="s">
        <v>163</v>
      </c>
      <c r="F202" t="s">
        <v>628</v>
      </c>
      <c r="G202" t="s">
        <v>624</v>
      </c>
      <c r="H202" t="s">
        <v>210</v>
      </c>
      <c r="I202" t="s">
        <v>624</v>
      </c>
    </row>
    <row r="203" spans="1:9" x14ac:dyDescent="0.2">
      <c r="A203" t="s">
        <v>428</v>
      </c>
      <c r="B203" t="s">
        <v>429</v>
      </c>
      <c r="C203" t="str">
        <f t="shared" si="3"/>
        <v>MORIN Anais</v>
      </c>
      <c r="D203" t="s">
        <v>622</v>
      </c>
      <c r="E203" t="s">
        <v>163</v>
      </c>
      <c r="F203" t="s">
        <v>625</v>
      </c>
      <c r="G203" t="s">
        <v>624</v>
      </c>
      <c r="H203" t="s">
        <v>210</v>
      </c>
      <c r="I203" t="s">
        <v>624</v>
      </c>
    </row>
    <row r="204" spans="1:9" x14ac:dyDescent="0.2">
      <c r="A204" t="s">
        <v>514</v>
      </c>
      <c r="B204" t="s">
        <v>515</v>
      </c>
      <c r="C204" t="str">
        <f t="shared" si="3"/>
        <v>MORINO Kalie</v>
      </c>
      <c r="D204" t="s">
        <v>622</v>
      </c>
      <c r="E204" t="s">
        <v>106</v>
      </c>
      <c r="F204" t="s">
        <v>623</v>
      </c>
      <c r="G204" t="s">
        <v>624</v>
      </c>
      <c r="H204" t="s">
        <v>210</v>
      </c>
      <c r="I204" t="s">
        <v>624</v>
      </c>
    </row>
    <row r="205" spans="1:9" x14ac:dyDescent="0.2">
      <c r="A205" t="s">
        <v>536</v>
      </c>
      <c r="B205" t="s">
        <v>537</v>
      </c>
      <c r="C205" t="str">
        <f t="shared" si="3"/>
        <v>MORITZ Marie</v>
      </c>
      <c r="D205" t="s">
        <v>622</v>
      </c>
      <c r="E205" t="s">
        <v>44</v>
      </c>
      <c r="F205" t="s">
        <v>623</v>
      </c>
      <c r="G205" t="s">
        <v>624</v>
      </c>
      <c r="H205" t="s">
        <v>210</v>
      </c>
      <c r="I205" t="s">
        <v>624</v>
      </c>
    </row>
    <row r="206" spans="1:9" x14ac:dyDescent="0.2">
      <c r="A206" t="s">
        <v>500</v>
      </c>
      <c r="B206" t="s">
        <v>501</v>
      </c>
      <c r="C206" t="str">
        <f t="shared" si="3"/>
        <v>MOUNDJI Keziah</v>
      </c>
      <c r="D206" t="s">
        <v>627</v>
      </c>
      <c r="E206" t="s">
        <v>166</v>
      </c>
      <c r="F206" t="s">
        <v>628</v>
      </c>
      <c r="G206" t="s">
        <v>624</v>
      </c>
      <c r="H206" t="s">
        <v>210</v>
      </c>
      <c r="I206" t="s">
        <v>624</v>
      </c>
    </row>
    <row r="207" spans="1:9" x14ac:dyDescent="0.2">
      <c r="A207" t="s">
        <v>430</v>
      </c>
      <c r="B207" t="s">
        <v>227</v>
      </c>
      <c r="C207" t="str">
        <f t="shared" si="3"/>
        <v>MUFF Elise</v>
      </c>
      <c r="D207" t="s">
        <v>622</v>
      </c>
      <c r="E207" t="s">
        <v>106</v>
      </c>
      <c r="F207" t="s">
        <v>623</v>
      </c>
      <c r="G207" t="s">
        <v>624</v>
      </c>
      <c r="H207" t="s">
        <v>210</v>
      </c>
      <c r="I207" t="s">
        <v>624</v>
      </c>
    </row>
    <row r="208" spans="1:9" x14ac:dyDescent="0.2">
      <c r="A208" t="s">
        <v>430</v>
      </c>
      <c r="B208" t="s">
        <v>485</v>
      </c>
      <c r="C208" t="str">
        <f t="shared" si="3"/>
        <v>MUFF Mathilde</v>
      </c>
      <c r="D208" t="s">
        <v>622</v>
      </c>
      <c r="E208" t="s">
        <v>169</v>
      </c>
      <c r="F208" t="s">
        <v>640</v>
      </c>
      <c r="G208" t="s">
        <v>624</v>
      </c>
      <c r="H208" t="s">
        <v>210</v>
      </c>
      <c r="I208" t="s">
        <v>624</v>
      </c>
    </row>
    <row r="209" spans="1:9" x14ac:dyDescent="0.2">
      <c r="A209" t="s">
        <v>276</v>
      </c>
      <c r="B209" t="s">
        <v>277</v>
      </c>
      <c r="C209" t="str">
        <f t="shared" si="3"/>
        <v>MUNSCH Charlotte</v>
      </c>
      <c r="D209" t="s">
        <v>622</v>
      </c>
      <c r="E209" t="s">
        <v>167</v>
      </c>
      <c r="F209" t="s">
        <v>633</v>
      </c>
      <c r="G209" t="s">
        <v>624</v>
      </c>
      <c r="H209" t="s">
        <v>210</v>
      </c>
      <c r="I209" t="s">
        <v>624</v>
      </c>
    </row>
    <row r="210" spans="1:9" x14ac:dyDescent="0.2">
      <c r="A210" t="s">
        <v>431</v>
      </c>
      <c r="B210" t="s">
        <v>342</v>
      </c>
      <c r="C210" t="str">
        <f t="shared" si="3"/>
        <v>OLIVERA Hugo</v>
      </c>
      <c r="D210" t="s">
        <v>622</v>
      </c>
      <c r="E210" t="s">
        <v>106</v>
      </c>
      <c r="F210" t="s">
        <v>623</v>
      </c>
      <c r="G210" t="s">
        <v>624</v>
      </c>
      <c r="H210" t="s">
        <v>210</v>
      </c>
      <c r="I210" t="s">
        <v>624</v>
      </c>
    </row>
    <row r="211" spans="1:9" x14ac:dyDescent="0.2">
      <c r="A211" t="s">
        <v>683</v>
      </c>
      <c r="B211" t="s">
        <v>523</v>
      </c>
      <c r="C211" t="str">
        <f t="shared" si="3"/>
        <v>PACCOT-BATAILLARD Justine</v>
      </c>
      <c r="D211" t="s">
        <v>622</v>
      </c>
      <c r="E211" t="s">
        <v>166</v>
      </c>
      <c r="F211" t="s">
        <v>628</v>
      </c>
      <c r="G211" t="s">
        <v>624</v>
      </c>
      <c r="H211" t="s">
        <v>210</v>
      </c>
      <c r="I211" t="s">
        <v>624</v>
      </c>
    </row>
    <row r="212" spans="1:9" x14ac:dyDescent="0.2">
      <c r="A212" t="s">
        <v>683</v>
      </c>
      <c r="B212" t="s">
        <v>684</v>
      </c>
      <c r="C212" t="str">
        <f t="shared" si="3"/>
        <v>PACCOT-BATAILLARD Océane</v>
      </c>
      <c r="D212" t="s">
        <v>622</v>
      </c>
      <c r="E212" t="s">
        <v>164</v>
      </c>
      <c r="F212" t="s">
        <v>626</v>
      </c>
      <c r="G212" t="s">
        <v>624</v>
      </c>
      <c r="H212" t="s">
        <v>210</v>
      </c>
      <c r="I212" t="s">
        <v>624</v>
      </c>
    </row>
    <row r="213" spans="1:9" x14ac:dyDescent="0.2">
      <c r="A213" t="s">
        <v>432</v>
      </c>
      <c r="B213" t="s">
        <v>433</v>
      </c>
      <c r="C213" t="str">
        <f t="shared" si="3"/>
        <v>PASTRELLO Enzo</v>
      </c>
      <c r="D213" t="s">
        <v>622</v>
      </c>
      <c r="E213" t="s">
        <v>168</v>
      </c>
      <c r="F213" t="s">
        <v>633</v>
      </c>
      <c r="G213" t="s">
        <v>624</v>
      </c>
      <c r="H213" t="s">
        <v>210</v>
      </c>
      <c r="I213" t="s">
        <v>624</v>
      </c>
    </row>
    <row r="214" spans="1:9" x14ac:dyDescent="0.2">
      <c r="A214" t="s">
        <v>432</v>
      </c>
      <c r="B214" t="s">
        <v>434</v>
      </c>
      <c r="C214" t="str">
        <f t="shared" si="3"/>
        <v>PASTRELLO Téo</v>
      </c>
      <c r="D214" t="s">
        <v>622</v>
      </c>
      <c r="E214" t="s">
        <v>164</v>
      </c>
      <c r="F214" t="s">
        <v>626</v>
      </c>
      <c r="G214" t="s">
        <v>624</v>
      </c>
      <c r="H214" t="s">
        <v>210</v>
      </c>
      <c r="I214" t="s">
        <v>624</v>
      </c>
    </row>
    <row r="215" spans="1:9" x14ac:dyDescent="0.2">
      <c r="A215" t="s">
        <v>435</v>
      </c>
      <c r="B215" t="s">
        <v>463</v>
      </c>
      <c r="C215" t="str">
        <f t="shared" si="3"/>
        <v>PAYEN Clément</v>
      </c>
      <c r="D215" t="s">
        <v>622</v>
      </c>
      <c r="E215" t="s">
        <v>44</v>
      </c>
      <c r="F215" t="s">
        <v>640</v>
      </c>
      <c r="G215" t="s">
        <v>624</v>
      </c>
      <c r="H215" t="s">
        <v>210</v>
      </c>
      <c r="I215" t="s">
        <v>624</v>
      </c>
    </row>
    <row r="216" spans="1:9" x14ac:dyDescent="0.2">
      <c r="A216" t="s">
        <v>435</v>
      </c>
      <c r="B216" t="s">
        <v>436</v>
      </c>
      <c r="C216" t="str">
        <f t="shared" si="3"/>
        <v>PAYEN Romain</v>
      </c>
      <c r="D216" t="s">
        <v>622</v>
      </c>
      <c r="E216" t="s">
        <v>169</v>
      </c>
      <c r="F216" t="s">
        <v>629</v>
      </c>
      <c r="G216" t="s">
        <v>624</v>
      </c>
      <c r="H216" t="s">
        <v>210</v>
      </c>
      <c r="I216" t="s">
        <v>624</v>
      </c>
    </row>
    <row r="217" spans="1:9" x14ac:dyDescent="0.2">
      <c r="A217" t="s">
        <v>685</v>
      </c>
      <c r="B217" t="s">
        <v>686</v>
      </c>
      <c r="C217" t="str">
        <f t="shared" si="3"/>
        <v>PECRON Loïc</v>
      </c>
      <c r="D217" t="s">
        <v>622</v>
      </c>
      <c r="E217" t="s">
        <v>106</v>
      </c>
      <c r="F217" t="s">
        <v>623</v>
      </c>
      <c r="G217" t="s">
        <v>624</v>
      </c>
      <c r="H217" t="s">
        <v>210</v>
      </c>
      <c r="I217" t="s">
        <v>624</v>
      </c>
    </row>
    <row r="218" spans="1:9" x14ac:dyDescent="0.2">
      <c r="A218" t="s">
        <v>538</v>
      </c>
      <c r="B218" t="s">
        <v>365</v>
      </c>
      <c r="C218" t="str">
        <f t="shared" si="3"/>
        <v>PERCONTI Lou</v>
      </c>
      <c r="D218" t="s">
        <v>622</v>
      </c>
      <c r="E218" t="s">
        <v>164</v>
      </c>
      <c r="F218" t="s">
        <v>626</v>
      </c>
      <c r="G218" t="s">
        <v>624</v>
      </c>
      <c r="H218" t="s">
        <v>210</v>
      </c>
      <c r="I218" t="s">
        <v>624</v>
      </c>
    </row>
    <row r="219" spans="1:9" x14ac:dyDescent="0.2">
      <c r="A219" t="s">
        <v>538</v>
      </c>
      <c r="B219" t="s">
        <v>539</v>
      </c>
      <c r="C219" t="str">
        <f t="shared" si="3"/>
        <v>PERCONTI Rosie</v>
      </c>
      <c r="D219" t="s">
        <v>622</v>
      </c>
      <c r="E219" t="s">
        <v>168</v>
      </c>
      <c r="F219" t="s">
        <v>633</v>
      </c>
      <c r="G219" t="s">
        <v>624</v>
      </c>
      <c r="H219" t="s">
        <v>210</v>
      </c>
      <c r="I219" t="s">
        <v>624</v>
      </c>
    </row>
    <row r="220" spans="1:9" x14ac:dyDescent="0.2">
      <c r="A220" t="s">
        <v>278</v>
      </c>
      <c r="B220" t="s">
        <v>279</v>
      </c>
      <c r="C220" t="str">
        <f t="shared" si="3"/>
        <v>PERROT BLENNER Alice</v>
      </c>
      <c r="D220" t="s">
        <v>622</v>
      </c>
      <c r="E220" t="s">
        <v>170</v>
      </c>
      <c r="F220" t="s">
        <v>629</v>
      </c>
      <c r="G220" t="s">
        <v>624</v>
      </c>
      <c r="H220" t="s">
        <v>210</v>
      </c>
      <c r="I220" t="s">
        <v>624</v>
      </c>
    </row>
    <row r="221" spans="1:9" x14ac:dyDescent="0.2">
      <c r="A221" t="s">
        <v>478</v>
      </c>
      <c r="B221" t="s">
        <v>480</v>
      </c>
      <c r="C221" t="str">
        <f t="shared" si="3"/>
        <v>PERROTEAU Maëlia</v>
      </c>
      <c r="D221" t="s">
        <v>622</v>
      </c>
      <c r="E221" t="s">
        <v>166</v>
      </c>
      <c r="F221" t="s">
        <v>628</v>
      </c>
      <c r="G221" t="s">
        <v>624</v>
      </c>
      <c r="H221" t="s">
        <v>210</v>
      </c>
      <c r="I221" t="s">
        <v>624</v>
      </c>
    </row>
    <row r="222" spans="1:9" x14ac:dyDescent="0.2">
      <c r="A222" t="s">
        <v>478</v>
      </c>
      <c r="B222" t="s">
        <v>479</v>
      </c>
      <c r="C222" t="str">
        <f t="shared" si="3"/>
        <v>PERROTEAU Séléna</v>
      </c>
      <c r="D222" t="s">
        <v>622</v>
      </c>
      <c r="E222" t="s">
        <v>44</v>
      </c>
      <c r="F222" t="s">
        <v>623</v>
      </c>
      <c r="G222" t="s">
        <v>624</v>
      </c>
      <c r="H222" t="s">
        <v>210</v>
      </c>
      <c r="I222" t="s">
        <v>624</v>
      </c>
    </row>
    <row r="223" spans="1:9" x14ac:dyDescent="0.2">
      <c r="A223" t="s">
        <v>437</v>
      </c>
      <c r="B223" t="s">
        <v>438</v>
      </c>
      <c r="C223" t="str">
        <f t="shared" si="3"/>
        <v>PETREL Joé</v>
      </c>
      <c r="D223" t="s">
        <v>622</v>
      </c>
      <c r="E223" t="s">
        <v>166</v>
      </c>
      <c r="F223" t="s">
        <v>628</v>
      </c>
      <c r="G223" t="s">
        <v>624</v>
      </c>
      <c r="H223" t="s">
        <v>210</v>
      </c>
      <c r="I223" t="s">
        <v>624</v>
      </c>
    </row>
    <row r="224" spans="1:9" x14ac:dyDescent="0.2">
      <c r="A224" t="s">
        <v>439</v>
      </c>
      <c r="B224" t="s">
        <v>440</v>
      </c>
      <c r="C224" t="str">
        <f t="shared" si="3"/>
        <v>PETROCELLI Loann</v>
      </c>
      <c r="D224" t="s">
        <v>622</v>
      </c>
      <c r="E224" t="s">
        <v>44</v>
      </c>
      <c r="F224" t="s">
        <v>623</v>
      </c>
      <c r="G224" t="s">
        <v>624</v>
      </c>
      <c r="H224" t="s">
        <v>210</v>
      </c>
      <c r="I224" t="s">
        <v>624</v>
      </c>
    </row>
    <row r="225" spans="1:9" x14ac:dyDescent="0.2">
      <c r="A225" t="s">
        <v>280</v>
      </c>
      <c r="B225" t="s">
        <v>281</v>
      </c>
      <c r="C225" t="str">
        <f t="shared" si="3"/>
        <v>PITTET Lilou</v>
      </c>
      <c r="D225" t="s">
        <v>622</v>
      </c>
      <c r="E225" t="s">
        <v>164</v>
      </c>
      <c r="F225" t="s">
        <v>626</v>
      </c>
      <c r="G225" t="s">
        <v>624</v>
      </c>
      <c r="H225" t="s">
        <v>210</v>
      </c>
      <c r="I225" t="s">
        <v>624</v>
      </c>
    </row>
    <row r="226" spans="1:9" x14ac:dyDescent="0.2">
      <c r="A226" t="s">
        <v>280</v>
      </c>
      <c r="B226" t="s">
        <v>282</v>
      </c>
      <c r="C226" t="str">
        <f t="shared" si="3"/>
        <v>PITTET Lizy</v>
      </c>
      <c r="D226" t="s">
        <v>622</v>
      </c>
      <c r="E226" t="s">
        <v>168</v>
      </c>
      <c r="F226" t="s">
        <v>633</v>
      </c>
      <c r="G226" t="s">
        <v>624</v>
      </c>
      <c r="H226" t="s">
        <v>210</v>
      </c>
      <c r="I226" t="s">
        <v>624</v>
      </c>
    </row>
    <row r="227" spans="1:9" x14ac:dyDescent="0.2">
      <c r="A227" t="s">
        <v>283</v>
      </c>
      <c r="B227" t="s">
        <v>284</v>
      </c>
      <c r="C227" t="str">
        <f t="shared" si="3"/>
        <v>PONTICELLI Axel</v>
      </c>
      <c r="D227" t="s">
        <v>622</v>
      </c>
      <c r="E227" t="s">
        <v>166</v>
      </c>
      <c r="F227" t="s">
        <v>628</v>
      </c>
      <c r="G227" t="s">
        <v>624</v>
      </c>
      <c r="H227" t="s">
        <v>210</v>
      </c>
      <c r="I227" t="s">
        <v>624</v>
      </c>
    </row>
    <row r="228" spans="1:9" x14ac:dyDescent="0.2">
      <c r="A228" t="s">
        <v>441</v>
      </c>
      <c r="B228" t="s">
        <v>442</v>
      </c>
      <c r="C228" t="str">
        <f t="shared" si="3"/>
        <v>PORTO Eloïse</v>
      </c>
      <c r="D228" t="s">
        <v>622</v>
      </c>
      <c r="E228" t="s">
        <v>170</v>
      </c>
      <c r="F228" t="s">
        <v>629</v>
      </c>
      <c r="G228" t="s">
        <v>624</v>
      </c>
      <c r="H228" t="s">
        <v>210</v>
      </c>
      <c r="I228" t="s">
        <v>624</v>
      </c>
    </row>
    <row r="229" spans="1:9" x14ac:dyDescent="0.2">
      <c r="A229" t="s">
        <v>441</v>
      </c>
      <c r="B229" t="s">
        <v>443</v>
      </c>
      <c r="C229" t="str">
        <f t="shared" si="3"/>
        <v>PORTO Maëlys</v>
      </c>
      <c r="D229" t="s">
        <v>622</v>
      </c>
      <c r="E229" t="s">
        <v>167</v>
      </c>
      <c r="F229" t="s">
        <v>625</v>
      </c>
      <c r="G229" t="s">
        <v>687</v>
      </c>
      <c r="H229" t="s">
        <v>210</v>
      </c>
      <c r="I229" t="s">
        <v>624</v>
      </c>
    </row>
    <row r="230" spans="1:9" x14ac:dyDescent="0.2">
      <c r="A230" t="s">
        <v>516</v>
      </c>
      <c r="B230" t="s">
        <v>483</v>
      </c>
      <c r="C230" t="str">
        <f t="shared" si="3"/>
        <v>POULET Jean</v>
      </c>
      <c r="D230" t="s">
        <v>622</v>
      </c>
      <c r="E230" t="s">
        <v>163</v>
      </c>
      <c r="F230" t="s">
        <v>625</v>
      </c>
      <c r="G230" t="s">
        <v>624</v>
      </c>
      <c r="H230" t="s">
        <v>210</v>
      </c>
      <c r="I230" t="s">
        <v>624</v>
      </c>
    </row>
    <row r="231" spans="1:9" x14ac:dyDescent="0.2">
      <c r="A231" t="s">
        <v>516</v>
      </c>
      <c r="B231" t="s">
        <v>517</v>
      </c>
      <c r="C231" t="str">
        <f t="shared" si="3"/>
        <v>POULET Maël</v>
      </c>
      <c r="D231" t="s">
        <v>622</v>
      </c>
      <c r="E231" t="s">
        <v>168</v>
      </c>
      <c r="F231" t="s">
        <v>633</v>
      </c>
      <c r="G231" t="s">
        <v>624</v>
      </c>
      <c r="H231" t="s">
        <v>210</v>
      </c>
      <c r="I231" t="s">
        <v>624</v>
      </c>
    </row>
    <row r="232" spans="1:9" x14ac:dyDescent="0.2">
      <c r="A232" t="s">
        <v>444</v>
      </c>
      <c r="B232" t="s">
        <v>372</v>
      </c>
      <c r="C232" t="str">
        <f t="shared" si="3"/>
        <v>QUIQUEREZ Lise</v>
      </c>
      <c r="D232" t="s">
        <v>622</v>
      </c>
      <c r="E232" t="s">
        <v>167</v>
      </c>
      <c r="F232" t="s">
        <v>633</v>
      </c>
      <c r="G232" t="s">
        <v>688</v>
      </c>
      <c r="H232" t="s">
        <v>208</v>
      </c>
      <c r="I232" t="s">
        <v>624</v>
      </c>
    </row>
    <row r="233" spans="1:9" x14ac:dyDescent="0.2">
      <c r="A233" t="s">
        <v>325</v>
      </c>
      <c r="B233" t="s">
        <v>326</v>
      </c>
      <c r="C233" t="str">
        <f t="shared" si="3"/>
        <v>RABU SOMERS Antonin</v>
      </c>
      <c r="D233" t="s">
        <v>622</v>
      </c>
      <c r="E233" t="s">
        <v>170</v>
      </c>
      <c r="F233" t="s">
        <v>640</v>
      </c>
      <c r="G233" t="s">
        <v>624</v>
      </c>
      <c r="H233" t="s">
        <v>210</v>
      </c>
      <c r="I233" t="s">
        <v>624</v>
      </c>
    </row>
    <row r="234" spans="1:9" x14ac:dyDescent="0.2">
      <c r="A234" t="s">
        <v>545</v>
      </c>
      <c r="B234" t="s">
        <v>546</v>
      </c>
      <c r="C234" t="str">
        <f t="shared" si="3"/>
        <v>RAVAILLE Basile</v>
      </c>
      <c r="D234" t="s">
        <v>622</v>
      </c>
      <c r="E234" t="s">
        <v>166</v>
      </c>
      <c r="F234" t="s">
        <v>637</v>
      </c>
      <c r="G234" t="s">
        <v>624</v>
      </c>
      <c r="H234" t="s">
        <v>210</v>
      </c>
      <c r="I234" t="s">
        <v>624</v>
      </c>
    </row>
    <row r="235" spans="1:9" x14ac:dyDescent="0.2">
      <c r="A235" t="s">
        <v>545</v>
      </c>
      <c r="B235" t="s">
        <v>230</v>
      </c>
      <c r="C235" t="str">
        <f t="shared" si="3"/>
        <v>RAVAILLE Emma</v>
      </c>
      <c r="D235" t="s">
        <v>622</v>
      </c>
      <c r="E235" t="s">
        <v>168</v>
      </c>
      <c r="F235" t="s">
        <v>633</v>
      </c>
      <c r="G235" t="s">
        <v>624</v>
      </c>
      <c r="H235" t="s">
        <v>210</v>
      </c>
      <c r="I235" t="s">
        <v>624</v>
      </c>
    </row>
    <row r="236" spans="1:9" x14ac:dyDescent="0.2">
      <c r="A236" t="s">
        <v>445</v>
      </c>
      <c r="B236" t="s">
        <v>446</v>
      </c>
      <c r="C236" t="str">
        <f t="shared" si="3"/>
        <v>RENARD Agathe</v>
      </c>
      <c r="D236" t="s">
        <v>622</v>
      </c>
      <c r="E236" t="s">
        <v>166</v>
      </c>
      <c r="F236" t="s">
        <v>628</v>
      </c>
      <c r="G236" t="s">
        <v>624</v>
      </c>
      <c r="H236" t="s">
        <v>210</v>
      </c>
      <c r="I236" t="s">
        <v>624</v>
      </c>
    </row>
    <row r="237" spans="1:9" x14ac:dyDescent="0.2">
      <c r="A237" t="s">
        <v>518</v>
      </c>
      <c r="B237" t="s">
        <v>230</v>
      </c>
      <c r="C237" t="str">
        <f t="shared" si="3"/>
        <v>RIVAL Emma</v>
      </c>
      <c r="D237" t="s">
        <v>622</v>
      </c>
      <c r="E237" t="s">
        <v>106</v>
      </c>
      <c r="F237" t="s">
        <v>640</v>
      </c>
      <c r="G237" t="s">
        <v>624</v>
      </c>
      <c r="H237" t="s">
        <v>210</v>
      </c>
      <c r="I237" t="s">
        <v>624</v>
      </c>
    </row>
    <row r="238" spans="1:9" x14ac:dyDescent="0.2">
      <c r="A238" t="s">
        <v>518</v>
      </c>
      <c r="B238" t="s">
        <v>342</v>
      </c>
      <c r="C238" t="str">
        <f t="shared" si="3"/>
        <v>RIVAL Hugo</v>
      </c>
      <c r="D238" t="s">
        <v>622</v>
      </c>
      <c r="E238" t="s">
        <v>44</v>
      </c>
      <c r="F238" t="s">
        <v>623</v>
      </c>
      <c r="G238" t="s">
        <v>624</v>
      </c>
      <c r="H238" t="s">
        <v>210</v>
      </c>
      <c r="I238" t="s">
        <v>624</v>
      </c>
    </row>
    <row r="239" spans="1:9" x14ac:dyDescent="0.2">
      <c r="A239" t="s">
        <v>842</v>
      </c>
      <c r="B239" t="s">
        <v>253</v>
      </c>
      <c r="C239" t="str">
        <f t="shared" si="3"/>
        <v>RIZZI Jade</v>
      </c>
      <c r="D239" t="s">
        <v>622</v>
      </c>
      <c r="E239" t="s">
        <v>106</v>
      </c>
      <c r="F239" t="s">
        <v>640</v>
      </c>
      <c r="G239" t="s">
        <v>624</v>
      </c>
      <c r="H239" t="s">
        <v>210</v>
      </c>
      <c r="I239" t="s">
        <v>624</v>
      </c>
    </row>
    <row r="240" spans="1:9" x14ac:dyDescent="0.2">
      <c r="A240" t="s">
        <v>689</v>
      </c>
      <c r="B240" t="s">
        <v>690</v>
      </c>
      <c r="C240" t="str">
        <f t="shared" si="3"/>
        <v>ROSSET-PEREIRA Maïwenn</v>
      </c>
      <c r="D240" t="s">
        <v>622</v>
      </c>
      <c r="E240" t="s">
        <v>165</v>
      </c>
      <c r="F240" t="s">
        <v>637</v>
      </c>
      <c r="G240" t="s">
        <v>624</v>
      </c>
      <c r="H240" t="s">
        <v>210</v>
      </c>
      <c r="I240" t="s">
        <v>624</v>
      </c>
    </row>
    <row r="241" spans="1:9" x14ac:dyDescent="0.2">
      <c r="A241" t="s">
        <v>285</v>
      </c>
      <c r="B241" t="s">
        <v>316</v>
      </c>
      <c r="C241" t="str">
        <f t="shared" si="3"/>
        <v>ROUVIERE Léa</v>
      </c>
      <c r="D241" t="s">
        <v>622</v>
      </c>
      <c r="E241" t="s">
        <v>167</v>
      </c>
      <c r="F241" t="s">
        <v>633</v>
      </c>
      <c r="G241" t="s">
        <v>624</v>
      </c>
      <c r="H241" t="s">
        <v>210</v>
      </c>
      <c r="I241" t="s">
        <v>624</v>
      </c>
    </row>
    <row r="242" spans="1:9" x14ac:dyDescent="0.2">
      <c r="A242" t="s">
        <v>285</v>
      </c>
      <c r="B242" t="s">
        <v>281</v>
      </c>
      <c r="C242" t="str">
        <f t="shared" si="3"/>
        <v>ROUVIERE Lilou</v>
      </c>
      <c r="D242" t="s">
        <v>622</v>
      </c>
      <c r="E242" t="s">
        <v>166</v>
      </c>
      <c r="F242" t="s">
        <v>628</v>
      </c>
      <c r="G242" t="s">
        <v>624</v>
      </c>
      <c r="H242" t="s">
        <v>210</v>
      </c>
      <c r="I242" t="s">
        <v>624</v>
      </c>
    </row>
    <row r="243" spans="1:9" x14ac:dyDescent="0.2">
      <c r="A243" t="s">
        <v>691</v>
      </c>
      <c r="B243" t="s">
        <v>692</v>
      </c>
      <c r="C243" t="str">
        <f t="shared" si="3"/>
        <v>RUFFIER Lana</v>
      </c>
      <c r="D243" t="s">
        <v>622</v>
      </c>
      <c r="E243" t="s">
        <v>166</v>
      </c>
      <c r="F243" t="s">
        <v>628</v>
      </c>
      <c r="G243" t="s">
        <v>624</v>
      </c>
      <c r="H243" t="s">
        <v>210</v>
      </c>
      <c r="I243" t="s">
        <v>624</v>
      </c>
    </row>
    <row r="244" spans="1:9" x14ac:dyDescent="0.2">
      <c r="A244" t="s">
        <v>447</v>
      </c>
      <c r="B244" t="s">
        <v>448</v>
      </c>
      <c r="C244" t="str">
        <f t="shared" si="3"/>
        <v>SADANI Ayoub</v>
      </c>
      <c r="D244" t="s">
        <v>639</v>
      </c>
      <c r="E244" t="s">
        <v>167</v>
      </c>
      <c r="F244" t="s">
        <v>633</v>
      </c>
      <c r="G244" t="s">
        <v>624</v>
      </c>
      <c r="H244" t="s">
        <v>210</v>
      </c>
      <c r="I244" t="s">
        <v>624</v>
      </c>
    </row>
    <row r="245" spans="1:9" x14ac:dyDescent="0.2">
      <c r="A245" t="s">
        <v>447</v>
      </c>
      <c r="B245" t="s">
        <v>449</v>
      </c>
      <c r="C245" t="str">
        <f t="shared" si="3"/>
        <v>SADANI Haïssa</v>
      </c>
      <c r="D245" t="s">
        <v>639</v>
      </c>
      <c r="E245" t="s">
        <v>164</v>
      </c>
      <c r="F245" t="s">
        <v>626</v>
      </c>
      <c r="G245" t="s">
        <v>624</v>
      </c>
      <c r="H245" t="s">
        <v>210</v>
      </c>
      <c r="I245" t="s">
        <v>624</v>
      </c>
    </row>
    <row r="246" spans="1:9" x14ac:dyDescent="0.2">
      <c r="A246" t="s">
        <v>450</v>
      </c>
      <c r="B246" t="s">
        <v>451</v>
      </c>
      <c r="C246" t="str">
        <f t="shared" si="3"/>
        <v>SALVIGNOL Léni</v>
      </c>
      <c r="D246" t="s">
        <v>622</v>
      </c>
      <c r="E246" t="s">
        <v>166</v>
      </c>
      <c r="F246" t="s">
        <v>637</v>
      </c>
      <c r="G246" t="s">
        <v>624</v>
      </c>
      <c r="H246" t="s">
        <v>210</v>
      </c>
      <c r="I246" t="s">
        <v>624</v>
      </c>
    </row>
    <row r="247" spans="1:9" x14ac:dyDescent="0.2">
      <c r="A247" t="s">
        <v>286</v>
      </c>
      <c r="B247" t="s">
        <v>287</v>
      </c>
      <c r="C247" t="str">
        <f t="shared" si="3"/>
        <v>SECK Erwann</v>
      </c>
      <c r="D247" t="s">
        <v>627</v>
      </c>
      <c r="E247" t="s">
        <v>168</v>
      </c>
      <c r="F247" t="s">
        <v>633</v>
      </c>
      <c r="G247" t="s">
        <v>693</v>
      </c>
      <c r="H247" t="s">
        <v>208</v>
      </c>
      <c r="I247" t="s">
        <v>624</v>
      </c>
    </row>
    <row r="248" spans="1:9" x14ac:dyDescent="0.2">
      <c r="A248" t="s">
        <v>286</v>
      </c>
      <c r="B248" t="s">
        <v>305</v>
      </c>
      <c r="C248" t="str">
        <f t="shared" si="3"/>
        <v>SECK Ismaël</v>
      </c>
      <c r="D248" t="s">
        <v>627</v>
      </c>
      <c r="E248" t="s">
        <v>170</v>
      </c>
      <c r="F248" t="s">
        <v>640</v>
      </c>
      <c r="G248" t="s">
        <v>624</v>
      </c>
      <c r="H248" t="s">
        <v>210</v>
      </c>
      <c r="I248" t="s">
        <v>624</v>
      </c>
    </row>
    <row r="249" spans="1:9" x14ac:dyDescent="0.2">
      <c r="A249" t="s">
        <v>286</v>
      </c>
      <c r="B249" t="s">
        <v>288</v>
      </c>
      <c r="C249" t="str">
        <f t="shared" si="3"/>
        <v>SECK Norah</v>
      </c>
      <c r="D249" t="s">
        <v>627</v>
      </c>
      <c r="E249" t="s">
        <v>164</v>
      </c>
      <c r="F249" t="s">
        <v>626</v>
      </c>
      <c r="G249" t="s">
        <v>694</v>
      </c>
      <c r="H249" t="s">
        <v>210</v>
      </c>
      <c r="I249" t="s">
        <v>624</v>
      </c>
    </row>
    <row r="250" spans="1:9" x14ac:dyDescent="0.2">
      <c r="A250" t="s">
        <v>695</v>
      </c>
      <c r="B250" t="s">
        <v>696</v>
      </c>
      <c r="C250" t="str">
        <f t="shared" si="3"/>
        <v>SIROUET Mérédith</v>
      </c>
      <c r="D250" t="s">
        <v>622</v>
      </c>
      <c r="E250" t="s">
        <v>164</v>
      </c>
      <c r="F250" t="s">
        <v>626</v>
      </c>
      <c r="G250" t="s">
        <v>624</v>
      </c>
      <c r="H250" t="s">
        <v>210</v>
      </c>
      <c r="I250" t="s">
        <v>624</v>
      </c>
    </row>
    <row r="251" spans="1:9" x14ac:dyDescent="0.2">
      <c r="A251" t="s">
        <v>452</v>
      </c>
      <c r="B251" t="s">
        <v>453</v>
      </c>
      <c r="C251" t="str">
        <f t="shared" si="3"/>
        <v>SMAJLI Mélia</v>
      </c>
      <c r="D251" t="s">
        <v>622</v>
      </c>
      <c r="E251" t="s">
        <v>106</v>
      </c>
      <c r="F251" t="s">
        <v>623</v>
      </c>
      <c r="G251" t="s">
        <v>624</v>
      </c>
      <c r="H251" t="s">
        <v>210</v>
      </c>
      <c r="I251" t="s">
        <v>624</v>
      </c>
    </row>
    <row r="252" spans="1:9" x14ac:dyDescent="0.2">
      <c r="A252" t="s">
        <v>540</v>
      </c>
      <c r="B252" t="s">
        <v>541</v>
      </c>
      <c r="C252" t="str">
        <f t="shared" si="3"/>
        <v>SONNIER Lizéa</v>
      </c>
      <c r="D252" t="s">
        <v>622</v>
      </c>
      <c r="E252" t="s">
        <v>167</v>
      </c>
      <c r="F252" t="s">
        <v>625</v>
      </c>
      <c r="G252" t="s">
        <v>624</v>
      </c>
      <c r="H252" t="s">
        <v>210</v>
      </c>
      <c r="I252" t="s">
        <v>624</v>
      </c>
    </row>
    <row r="253" spans="1:9" x14ac:dyDescent="0.2">
      <c r="A253" t="s">
        <v>540</v>
      </c>
      <c r="B253" t="s">
        <v>542</v>
      </c>
      <c r="C253" t="str">
        <f t="shared" si="3"/>
        <v>SONNIER Loris</v>
      </c>
      <c r="D253" t="s">
        <v>622</v>
      </c>
      <c r="E253" t="s">
        <v>164</v>
      </c>
      <c r="F253" t="s">
        <v>626</v>
      </c>
      <c r="G253" t="s">
        <v>697</v>
      </c>
      <c r="H253" t="s">
        <v>210</v>
      </c>
      <c r="I253" t="s">
        <v>624</v>
      </c>
    </row>
    <row r="254" spans="1:9" x14ac:dyDescent="0.2">
      <c r="A254" t="s">
        <v>332</v>
      </c>
      <c r="B254" t="s">
        <v>333</v>
      </c>
      <c r="C254" t="str">
        <f t="shared" si="3"/>
        <v>STEPHAN Lola</v>
      </c>
      <c r="D254" t="s">
        <v>622</v>
      </c>
      <c r="E254" t="s">
        <v>169</v>
      </c>
      <c r="F254" t="s">
        <v>629</v>
      </c>
      <c r="G254" t="s">
        <v>624</v>
      </c>
      <c r="H254" t="s">
        <v>210</v>
      </c>
      <c r="I254" t="s">
        <v>624</v>
      </c>
    </row>
    <row r="255" spans="1:9" x14ac:dyDescent="0.2">
      <c r="A255" t="s">
        <v>519</v>
      </c>
      <c r="B255" t="s">
        <v>253</v>
      </c>
      <c r="C255" t="str">
        <f t="shared" si="3"/>
        <v>TAHA Jade</v>
      </c>
      <c r="D255" t="s">
        <v>622</v>
      </c>
      <c r="E255" t="s">
        <v>163</v>
      </c>
      <c r="F255" t="s">
        <v>628</v>
      </c>
      <c r="G255" t="s">
        <v>624</v>
      </c>
      <c r="H255" t="s">
        <v>210</v>
      </c>
      <c r="I255" t="s">
        <v>624</v>
      </c>
    </row>
    <row r="256" spans="1:9" x14ac:dyDescent="0.2">
      <c r="A256" t="s">
        <v>843</v>
      </c>
      <c r="B256" t="s">
        <v>451</v>
      </c>
      <c r="C256" t="str">
        <f t="shared" si="3"/>
        <v>TEAV CORBANESE Léni</v>
      </c>
      <c r="D256" t="s">
        <v>622</v>
      </c>
      <c r="E256" t="s">
        <v>169</v>
      </c>
      <c r="F256" t="s">
        <v>629</v>
      </c>
      <c r="G256" t="s">
        <v>624</v>
      </c>
      <c r="H256" t="s">
        <v>210</v>
      </c>
      <c r="I256" t="s">
        <v>624</v>
      </c>
    </row>
    <row r="257" spans="1:9" x14ac:dyDescent="0.2">
      <c r="A257" t="s">
        <v>454</v>
      </c>
      <c r="B257" t="s">
        <v>328</v>
      </c>
      <c r="C257" t="str">
        <f t="shared" si="3"/>
        <v>TEDETTI Charly</v>
      </c>
      <c r="D257" t="s">
        <v>622</v>
      </c>
      <c r="E257" t="s">
        <v>106</v>
      </c>
      <c r="F257" t="s">
        <v>640</v>
      </c>
      <c r="G257" t="s">
        <v>624</v>
      </c>
      <c r="H257" t="s">
        <v>210</v>
      </c>
      <c r="I257" t="s">
        <v>624</v>
      </c>
    </row>
    <row r="258" spans="1:9" x14ac:dyDescent="0.2">
      <c r="A258" t="s">
        <v>454</v>
      </c>
      <c r="B258" t="s">
        <v>455</v>
      </c>
      <c r="C258" t="str">
        <f t="shared" ref="C258:C282" si="4">CONCATENATE(A258," ",B258)</f>
        <v>TEDETTI Victor</v>
      </c>
      <c r="D258" t="s">
        <v>622</v>
      </c>
      <c r="E258" t="s">
        <v>167</v>
      </c>
      <c r="F258" t="s">
        <v>625</v>
      </c>
      <c r="G258" t="s">
        <v>624</v>
      </c>
      <c r="H258" t="s">
        <v>208</v>
      </c>
      <c r="I258" t="s">
        <v>624</v>
      </c>
    </row>
    <row r="259" spans="1:9" x14ac:dyDescent="0.2">
      <c r="A259" t="s">
        <v>307</v>
      </c>
      <c r="B259" t="s">
        <v>308</v>
      </c>
      <c r="C259" t="str">
        <f t="shared" si="4"/>
        <v>TERRENI Flavia</v>
      </c>
      <c r="D259" t="s">
        <v>622</v>
      </c>
      <c r="E259" t="s">
        <v>165</v>
      </c>
      <c r="F259" t="s">
        <v>637</v>
      </c>
      <c r="G259" t="s">
        <v>624</v>
      </c>
      <c r="H259" t="s">
        <v>210</v>
      </c>
      <c r="I259" t="s">
        <v>624</v>
      </c>
    </row>
    <row r="260" spans="1:9" x14ac:dyDescent="0.2">
      <c r="A260" t="s">
        <v>456</v>
      </c>
      <c r="B260" t="s">
        <v>333</v>
      </c>
      <c r="C260" t="str">
        <f t="shared" si="4"/>
        <v>TINANT Lola</v>
      </c>
      <c r="D260" t="s">
        <v>622</v>
      </c>
      <c r="E260" t="s">
        <v>44</v>
      </c>
      <c r="F260" t="s">
        <v>623</v>
      </c>
      <c r="G260" t="s">
        <v>624</v>
      </c>
      <c r="H260" t="s">
        <v>210</v>
      </c>
      <c r="I260" t="s">
        <v>624</v>
      </c>
    </row>
    <row r="261" spans="1:9" x14ac:dyDescent="0.2">
      <c r="A261" t="s">
        <v>456</v>
      </c>
      <c r="B261" t="s">
        <v>457</v>
      </c>
      <c r="C261" t="str">
        <f t="shared" si="4"/>
        <v>TINANT Mathys</v>
      </c>
      <c r="D261" t="s">
        <v>622</v>
      </c>
      <c r="E261" t="s">
        <v>165</v>
      </c>
      <c r="F261" t="s">
        <v>637</v>
      </c>
      <c r="G261" t="s">
        <v>624</v>
      </c>
      <c r="H261" t="s">
        <v>210</v>
      </c>
      <c r="I261" t="s">
        <v>624</v>
      </c>
    </row>
    <row r="262" spans="1:9" x14ac:dyDescent="0.2">
      <c r="A262" t="s">
        <v>458</v>
      </c>
      <c r="B262" t="s">
        <v>459</v>
      </c>
      <c r="C262" t="str">
        <f t="shared" si="4"/>
        <v>TISSERAND Sacha</v>
      </c>
      <c r="D262" t="s">
        <v>622</v>
      </c>
      <c r="E262" t="s">
        <v>163</v>
      </c>
      <c r="F262" t="s">
        <v>625</v>
      </c>
      <c r="G262" t="s">
        <v>624</v>
      </c>
      <c r="H262" t="s">
        <v>210</v>
      </c>
      <c r="I262" t="s">
        <v>624</v>
      </c>
    </row>
    <row r="263" spans="1:9" x14ac:dyDescent="0.2">
      <c r="A263" t="s">
        <v>460</v>
      </c>
      <c r="B263" t="s">
        <v>461</v>
      </c>
      <c r="C263" t="str">
        <f t="shared" si="4"/>
        <v>TOCQUEVILLE COLIN Tyméo</v>
      </c>
      <c r="D263" t="s">
        <v>622</v>
      </c>
      <c r="E263" t="s">
        <v>170</v>
      </c>
      <c r="F263" t="s">
        <v>629</v>
      </c>
      <c r="G263" t="s">
        <v>698</v>
      </c>
      <c r="H263" t="s">
        <v>208</v>
      </c>
      <c r="I263" t="s">
        <v>624</v>
      </c>
    </row>
    <row r="264" spans="1:9" x14ac:dyDescent="0.2">
      <c r="A264" t="s">
        <v>289</v>
      </c>
      <c r="B264" t="s">
        <v>306</v>
      </c>
      <c r="C264" t="str">
        <f t="shared" si="4"/>
        <v>TOUTA Ines</v>
      </c>
      <c r="D264" t="s">
        <v>639</v>
      </c>
      <c r="E264" t="s">
        <v>44</v>
      </c>
      <c r="F264" t="s">
        <v>640</v>
      </c>
      <c r="G264" t="s">
        <v>624</v>
      </c>
      <c r="H264" t="s">
        <v>210</v>
      </c>
      <c r="I264" t="s">
        <v>624</v>
      </c>
    </row>
    <row r="265" spans="1:9" x14ac:dyDescent="0.2">
      <c r="A265" t="s">
        <v>289</v>
      </c>
      <c r="B265" t="s">
        <v>216</v>
      </c>
      <c r="C265" t="str">
        <f t="shared" si="4"/>
        <v>TOUTA Rayan</v>
      </c>
      <c r="D265" t="s">
        <v>639</v>
      </c>
      <c r="E265" t="s">
        <v>106</v>
      </c>
      <c r="F265" t="s">
        <v>623</v>
      </c>
      <c r="G265" t="s">
        <v>624</v>
      </c>
      <c r="H265" t="s">
        <v>210</v>
      </c>
      <c r="I265" t="s">
        <v>624</v>
      </c>
    </row>
    <row r="266" spans="1:9" x14ac:dyDescent="0.2">
      <c r="A266" t="s">
        <v>289</v>
      </c>
      <c r="B266" t="s">
        <v>290</v>
      </c>
      <c r="C266" t="str">
        <f t="shared" si="4"/>
        <v>TOUTA Samir</v>
      </c>
      <c r="D266" t="s">
        <v>639</v>
      </c>
      <c r="E266" t="s">
        <v>163</v>
      </c>
      <c r="F266" t="s">
        <v>625</v>
      </c>
      <c r="G266" t="s">
        <v>624</v>
      </c>
      <c r="H266" t="s">
        <v>210</v>
      </c>
      <c r="I266" t="s">
        <v>624</v>
      </c>
    </row>
    <row r="267" spans="1:9" x14ac:dyDescent="0.2">
      <c r="A267" t="s">
        <v>462</v>
      </c>
      <c r="B267" t="s">
        <v>463</v>
      </c>
      <c r="C267" t="str">
        <f t="shared" si="4"/>
        <v>TRICOLI Clément</v>
      </c>
      <c r="D267" t="s">
        <v>622</v>
      </c>
      <c r="E267" t="s">
        <v>163</v>
      </c>
      <c r="F267" t="s">
        <v>625</v>
      </c>
      <c r="G267" t="s">
        <v>624</v>
      </c>
      <c r="H267" t="s">
        <v>210</v>
      </c>
      <c r="I267" t="s">
        <v>624</v>
      </c>
    </row>
    <row r="268" spans="1:9" x14ac:dyDescent="0.2">
      <c r="A268" t="s">
        <v>520</v>
      </c>
      <c r="B268" t="s">
        <v>433</v>
      </c>
      <c r="C268" t="str">
        <f t="shared" si="4"/>
        <v>URBINO Enzo</v>
      </c>
      <c r="D268" t="s">
        <v>622</v>
      </c>
      <c r="E268" t="s">
        <v>165</v>
      </c>
      <c r="F268" t="s">
        <v>637</v>
      </c>
      <c r="G268" t="s">
        <v>624</v>
      </c>
      <c r="H268" t="s">
        <v>210</v>
      </c>
      <c r="I268" t="s">
        <v>624</v>
      </c>
    </row>
    <row r="269" spans="1:9" x14ac:dyDescent="0.2">
      <c r="A269" t="s">
        <v>464</v>
      </c>
      <c r="B269" t="s">
        <v>342</v>
      </c>
      <c r="C269" t="str">
        <f t="shared" si="4"/>
        <v>VALDING Hugo</v>
      </c>
      <c r="D269" t="s">
        <v>622</v>
      </c>
      <c r="E269" t="s">
        <v>169</v>
      </c>
      <c r="F269" t="s">
        <v>629</v>
      </c>
      <c r="G269" t="s">
        <v>624</v>
      </c>
      <c r="H269" t="s">
        <v>210</v>
      </c>
      <c r="I269" t="s">
        <v>624</v>
      </c>
    </row>
    <row r="270" spans="1:9" x14ac:dyDescent="0.2">
      <c r="A270" t="s">
        <v>856</v>
      </c>
      <c r="B270" t="s">
        <v>857</v>
      </c>
      <c r="C270" t="str">
        <f t="shared" si="4"/>
        <v>VERGORI Céline</v>
      </c>
      <c r="D270" t="s">
        <v>622</v>
      </c>
      <c r="E270" t="s">
        <v>847</v>
      </c>
      <c r="F270" t="s">
        <v>863</v>
      </c>
      <c r="G270" t="s">
        <v>624</v>
      </c>
      <c r="H270" t="s">
        <v>210</v>
      </c>
      <c r="I270" t="s">
        <v>624</v>
      </c>
    </row>
    <row r="271" spans="1:9" x14ac:dyDescent="0.2">
      <c r="A271" t="s">
        <v>291</v>
      </c>
      <c r="B271" t="s">
        <v>292</v>
      </c>
      <c r="C271" t="str">
        <f t="shared" si="4"/>
        <v>VESIN Gloria</v>
      </c>
      <c r="D271" t="s">
        <v>622</v>
      </c>
      <c r="E271" t="s">
        <v>166</v>
      </c>
      <c r="F271" t="s">
        <v>628</v>
      </c>
      <c r="G271" t="s">
        <v>624</v>
      </c>
      <c r="H271" t="s">
        <v>210</v>
      </c>
      <c r="I271" t="s">
        <v>624</v>
      </c>
    </row>
    <row r="272" spans="1:9" x14ac:dyDescent="0.2">
      <c r="A272" t="s">
        <v>293</v>
      </c>
      <c r="B272" t="s">
        <v>294</v>
      </c>
      <c r="C272" t="str">
        <f t="shared" si="4"/>
        <v>VIRETON Diego</v>
      </c>
      <c r="D272" t="s">
        <v>622</v>
      </c>
      <c r="E272" t="s">
        <v>165</v>
      </c>
      <c r="F272" t="s">
        <v>637</v>
      </c>
      <c r="G272" t="s">
        <v>624</v>
      </c>
      <c r="H272" t="s">
        <v>210</v>
      </c>
      <c r="I272" t="s">
        <v>624</v>
      </c>
    </row>
    <row r="273" spans="1:9" x14ac:dyDescent="0.2">
      <c r="A273" t="s">
        <v>293</v>
      </c>
      <c r="B273" t="s">
        <v>295</v>
      </c>
      <c r="C273" t="str">
        <f t="shared" si="4"/>
        <v>VIRETON Nilla</v>
      </c>
      <c r="D273" t="s">
        <v>622</v>
      </c>
      <c r="E273" t="s">
        <v>170</v>
      </c>
      <c r="F273" t="s">
        <v>629</v>
      </c>
      <c r="G273" t="s">
        <v>624</v>
      </c>
      <c r="H273" t="s">
        <v>210</v>
      </c>
      <c r="I273" t="s">
        <v>624</v>
      </c>
    </row>
    <row r="274" spans="1:9" x14ac:dyDescent="0.2">
      <c r="A274" t="s">
        <v>844</v>
      </c>
      <c r="B274" t="s">
        <v>845</v>
      </c>
      <c r="C274" t="str">
        <f t="shared" si="4"/>
        <v>VUARGNOZ Véronique</v>
      </c>
      <c r="D274" t="s">
        <v>622</v>
      </c>
      <c r="E274" t="s">
        <v>847</v>
      </c>
      <c r="F274" t="s">
        <v>863</v>
      </c>
      <c r="G274" t="s">
        <v>624</v>
      </c>
      <c r="H274" t="s">
        <v>210</v>
      </c>
      <c r="I274" t="s">
        <v>624</v>
      </c>
    </row>
    <row r="275" spans="1:9" x14ac:dyDescent="0.2">
      <c r="A275" t="s">
        <v>492</v>
      </c>
      <c r="B275" t="s">
        <v>493</v>
      </c>
      <c r="C275" t="str">
        <f t="shared" si="4"/>
        <v>VUILLET Louise</v>
      </c>
      <c r="D275" t="s">
        <v>622</v>
      </c>
      <c r="E275" t="s">
        <v>44</v>
      </c>
      <c r="F275" t="s">
        <v>640</v>
      </c>
      <c r="G275" t="s">
        <v>624</v>
      </c>
      <c r="H275" t="s">
        <v>210</v>
      </c>
      <c r="I275" t="s">
        <v>624</v>
      </c>
    </row>
    <row r="276" spans="1:9" x14ac:dyDescent="0.2">
      <c r="A276" t="s">
        <v>465</v>
      </c>
      <c r="B276" t="s">
        <v>466</v>
      </c>
      <c r="C276" t="str">
        <f t="shared" si="4"/>
        <v>VULLIET Léna</v>
      </c>
      <c r="D276" t="s">
        <v>622</v>
      </c>
      <c r="E276" t="s">
        <v>168</v>
      </c>
      <c r="F276" t="s">
        <v>633</v>
      </c>
      <c r="G276" t="s">
        <v>624</v>
      </c>
      <c r="H276" t="s">
        <v>210</v>
      </c>
      <c r="I276" t="s">
        <v>624</v>
      </c>
    </row>
    <row r="277" spans="1:9" x14ac:dyDescent="0.2">
      <c r="A277" t="s">
        <v>465</v>
      </c>
      <c r="B277" t="s">
        <v>467</v>
      </c>
      <c r="C277" t="str">
        <f t="shared" si="4"/>
        <v>VULLIET Rosy</v>
      </c>
      <c r="D277" t="s">
        <v>622</v>
      </c>
      <c r="E277" t="s">
        <v>170</v>
      </c>
      <c r="F277" t="s">
        <v>629</v>
      </c>
      <c r="G277" t="s">
        <v>624</v>
      </c>
      <c r="H277" t="s">
        <v>210</v>
      </c>
      <c r="I277" t="s">
        <v>624</v>
      </c>
    </row>
    <row r="278" spans="1:9" x14ac:dyDescent="0.2">
      <c r="A278" t="s">
        <v>465</v>
      </c>
      <c r="B278" t="s">
        <v>468</v>
      </c>
      <c r="C278" t="str">
        <f t="shared" si="4"/>
        <v>VULLIET Tiphaine</v>
      </c>
      <c r="D278" t="s">
        <v>622</v>
      </c>
      <c r="E278" t="s">
        <v>169</v>
      </c>
      <c r="F278" t="s">
        <v>629</v>
      </c>
      <c r="G278" t="s">
        <v>624</v>
      </c>
      <c r="H278" t="s">
        <v>210</v>
      </c>
      <c r="I278" t="s">
        <v>624</v>
      </c>
    </row>
    <row r="279" spans="1:9" x14ac:dyDescent="0.2">
      <c r="A279" t="s">
        <v>296</v>
      </c>
      <c r="B279" t="s">
        <v>297</v>
      </c>
      <c r="C279" t="str">
        <f t="shared" si="4"/>
        <v>WAMBST Johanne</v>
      </c>
      <c r="D279" t="s">
        <v>622</v>
      </c>
      <c r="E279" t="s">
        <v>168</v>
      </c>
      <c r="F279" t="s">
        <v>633</v>
      </c>
      <c r="G279" t="s">
        <v>624</v>
      </c>
      <c r="H279" t="s">
        <v>210</v>
      </c>
      <c r="I279" t="s">
        <v>624</v>
      </c>
    </row>
    <row r="280" spans="1:9" x14ac:dyDescent="0.2">
      <c r="A280" t="s">
        <v>296</v>
      </c>
      <c r="B280" t="s">
        <v>298</v>
      </c>
      <c r="C280" t="str">
        <f t="shared" si="4"/>
        <v>WAMBST Léo-Paul</v>
      </c>
      <c r="D280" t="s">
        <v>622</v>
      </c>
      <c r="E280" t="s">
        <v>166</v>
      </c>
      <c r="F280" t="s">
        <v>637</v>
      </c>
      <c r="G280" t="s">
        <v>624</v>
      </c>
      <c r="H280" t="s">
        <v>210</v>
      </c>
      <c r="I280" t="s">
        <v>624</v>
      </c>
    </row>
    <row r="281" spans="1:9" x14ac:dyDescent="0.2">
      <c r="A281" t="s">
        <v>299</v>
      </c>
      <c r="B281" t="s">
        <v>300</v>
      </c>
      <c r="C281" t="str">
        <f t="shared" si="4"/>
        <v>YAKER Maksen</v>
      </c>
      <c r="D281" t="s">
        <v>627</v>
      </c>
      <c r="E281" t="s">
        <v>164</v>
      </c>
      <c r="F281" t="s">
        <v>626</v>
      </c>
      <c r="G281" t="s">
        <v>624</v>
      </c>
      <c r="H281" t="s">
        <v>210</v>
      </c>
      <c r="I281" t="s">
        <v>624</v>
      </c>
    </row>
    <row r="282" spans="1:9" x14ac:dyDescent="0.2">
      <c r="A282" t="s">
        <v>299</v>
      </c>
      <c r="B282" t="s">
        <v>301</v>
      </c>
      <c r="C282" t="str">
        <f t="shared" si="4"/>
        <v>YAKER Nora</v>
      </c>
      <c r="D282" t="s">
        <v>627</v>
      </c>
      <c r="E282" t="s">
        <v>163</v>
      </c>
      <c r="F282" t="s">
        <v>628</v>
      </c>
      <c r="G282" t="s">
        <v>624</v>
      </c>
      <c r="H282" t="s">
        <v>210</v>
      </c>
      <c r="I282" t="s">
        <v>624</v>
      </c>
    </row>
  </sheetData>
  <sortState ref="A2:J282">
    <sortCondition ref="C2:C282"/>
  </sortState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00"/>
  <sheetViews>
    <sheetView workbookViewId="0">
      <pane ySplit="1" topLeftCell="A27" activePane="bottomLeft" state="frozen"/>
      <selection pane="bottomLeft" activeCell="F37" sqref="F37"/>
    </sheetView>
  </sheetViews>
  <sheetFormatPr baseColWidth="10" defaultRowHeight="12.75" x14ac:dyDescent="0.2"/>
  <cols>
    <col min="1" max="1" width="25.7109375" bestFit="1" customWidth="1"/>
    <col min="2" max="2" width="3" bestFit="1" customWidth="1"/>
    <col min="3" max="3" width="43" bestFit="1" customWidth="1"/>
    <col min="4" max="4" width="2.42578125"/>
    <col min="5" max="5" width="22" bestFit="1" customWidth="1"/>
    <col min="6" max="6" width="15.28515625" bestFit="1" customWidth="1"/>
    <col min="7" max="7" width="2.42578125"/>
    <col min="8" max="8" width="3.28515625" bestFit="1" customWidth="1"/>
    <col min="9" max="9" width="51.7109375" bestFit="1" customWidth="1"/>
  </cols>
  <sheetData>
    <row r="1" spans="1:9" ht="30" customHeight="1" x14ac:dyDescent="0.2">
      <c r="A1" s="17" t="s">
        <v>709</v>
      </c>
      <c r="B1" s="18" t="s">
        <v>710</v>
      </c>
      <c r="C1" s="18" t="s">
        <v>711</v>
      </c>
      <c r="D1" s="18" t="s">
        <v>736</v>
      </c>
      <c r="E1" s="18" t="s">
        <v>737</v>
      </c>
    </row>
    <row r="2" spans="1:9" ht="12.75" customHeight="1" x14ac:dyDescent="0.2">
      <c r="A2" s="19" t="s">
        <v>85</v>
      </c>
      <c r="B2" s="20">
        <v>1</v>
      </c>
      <c r="C2" s="20" t="s">
        <v>714</v>
      </c>
      <c r="D2" s="20"/>
      <c r="E2" s="20" t="s">
        <v>624</v>
      </c>
    </row>
    <row r="3" spans="1:9" ht="78.75" x14ac:dyDescent="0.2">
      <c r="A3" s="19" t="s">
        <v>29</v>
      </c>
      <c r="B3" s="20">
        <v>1</v>
      </c>
      <c r="C3" s="20" t="s">
        <v>714</v>
      </c>
      <c r="D3" s="20"/>
      <c r="E3" s="20" t="s">
        <v>624</v>
      </c>
      <c r="H3" s="32" t="s">
        <v>710</v>
      </c>
      <c r="I3" s="33" t="s">
        <v>738</v>
      </c>
    </row>
    <row r="4" spans="1:9" ht="15.75" customHeight="1" x14ac:dyDescent="0.25">
      <c r="A4" s="19" t="s">
        <v>24</v>
      </c>
      <c r="B4" s="20">
        <v>9</v>
      </c>
      <c r="C4" s="20" t="s">
        <v>719</v>
      </c>
      <c r="D4" s="20"/>
      <c r="E4" s="20" t="s">
        <v>624</v>
      </c>
      <c r="H4" s="34">
        <v>0</v>
      </c>
      <c r="I4" s="35" t="s">
        <v>739</v>
      </c>
    </row>
    <row r="5" spans="1:9" ht="15.75" customHeight="1" x14ac:dyDescent="0.25">
      <c r="A5" s="19" t="s">
        <v>550</v>
      </c>
      <c r="B5" s="20">
        <v>9</v>
      </c>
      <c r="C5" s="20" t="s">
        <v>719</v>
      </c>
      <c r="D5" s="20"/>
      <c r="E5" s="20" t="s">
        <v>624</v>
      </c>
      <c r="H5" s="34">
        <v>1</v>
      </c>
      <c r="I5" s="35" t="s">
        <v>714</v>
      </c>
    </row>
    <row r="6" spans="1:9" ht="15.75" customHeight="1" x14ac:dyDescent="0.25">
      <c r="A6" s="19" t="s">
        <v>64</v>
      </c>
      <c r="B6" s="20">
        <v>6</v>
      </c>
      <c r="C6" s="20" t="s">
        <v>717</v>
      </c>
      <c r="D6" s="20"/>
      <c r="E6" s="20" t="s">
        <v>624</v>
      </c>
      <c r="H6" s="34">
        <v>2</v>
      </c>
      <c r="I6" s="35" t="s">
        <v>718</v>
      </c>
    </row>
    <row r="7" spans="1:9" ht="15.75" customHeight="1" x14ac:dyDescent="0.25">
      <c r="A7" s="19" t="s">
        <v>30</v>
      </c>
      <c r="B7" s="20">
        <v>6</v>
      </c>
      <c r="C7" s="20" t="s">
        <v>717</v>
      </c>
      <c r="D7" s="20"/>
      <c r="E7" s="20" t="s">
        <v>624</v>
      </c>
      <c r="H7" s="34">
        <v>3</v>
      </c>
      <c r="I7" s="35" t="s">
        <v>757</v>
      </c>
    </row>
    <row r="8" spans="1:9" ht="15.75" x14ac:dyDescent="0.25">
      <c r="A8" s="19" t="s">
        <v>45</v>
      </c>
      <c r="B8" s="20">
        <v>8</v>
      </c>
      <c r="C8" s="20" t="s">
        <v>721</v>
      </c>
      <c r="D8" s="20"/>
      <c r="E8" s="20" t="s">
        <v>624</v>
      </c>
      <c r="H8" s="34">
        <v>4</v>
      </c>
      <c r="I8" s="35" t="s">
        <v>716</v>
      </c>
    </row>
    <row r="9" spans="1:9" ht="15.75" customHeight="1" x14ac:dyDescent="0.25">
      <c r="A9" s="21" t="s">
        <v>65</v>
      </c>
      <c r="B9" s="20">
        <v>1</v>
      </c>
      <c r="C9" s="20" t="s">
        <v>714</v>
      </c>
      <c r="D9" s="20"/>
      <c r="E9" s="20" t="s">
        <v>624</v>
      </c>
      <c r="H9" s="34">
        <v>5</v>
      </c>
      <c r="I9" s="35" t="s">
        <v>724</v>
      </c>
    </row>
    <row r="10" spans="1:9" ht="15.75" x14ac:dyDescent="0.25">
      <c r="A10" s="19" t="s">
        <v>551</v>
      </c>
      <c r="B10" s="20">
        <v>2</v>
      </c>
      <c r="C10" s="20" t="s">
        <v>718</v>
      </c>
      <c r="D10" s="20"/>
      <c r="E10" s="20" t="s">
        <v>624</v>
      </c>
      <c r="H10" s="34">
        <v>6</v>
      </c>
      <c r="I10" s="35" t="s">
        <v>717</v>
      </c>
    </row>
    <row r="11" spans="1:9" ht="15.75" x14ac:dyDescent="0.25">
      <c r="A11" s="19" t="s">
        <v>34</v>
      </c>
      <c r="B11" s="20">
        <v>10</v>
      </c>
      <c r="C11" s="20" t="s">
        <v>722</v>
      </c>
      <c r="D11" s="20">
        <v>4</v>
      </c>
      <c r="E11" s="20" t="s">
        <v>716</v>
      </c>
      <c r="H11" s="34">
        <v>7</v>
      </c>
      <c r="I11" s="35" t="s">
        <v>725</v>
      </c>
    </row>
    <row r="12" spans="1:9" ht="15.75" x14ac:dyDescent="0.25">
      <c r="A12" s="19" t="s">
        <v>9</v>
      </c>
      <c r="B12" s="20">
        <v>9</v>
      </c>
      <c r="C12" s="20" t="s">
        <v>719</v>
      </c>
      <c r="D12" s="20"/>
      <c r="E12" s="20" t="s">
        <v>624</v>
      </c>
      <c r="H12" s="34">
        <v>8</v>
      </c>
      <c r="I12" s="35" t="s">
        <v>721</v>
      </c>
    </row>
    <row r="13" spans="1:9" ht="15.75" customHeight="1" x14ac:dyDescent="0.25">
      <c r="A13" s="19" t="s">
        <v>552</v>
      </c>
      <c r="B13" s="20">
        <v>9</v>
      </c>
      <c r="C13" s="20" t="s">
        <v>719</v>
      </c>
      <c r="D13" s="20"/>
      <c r="E13" s="20" t="s">
        <v>624</v>
      </c>
      <c r="H13" s="34">
        <v>9</v>
      </c>
      <c r="I13" s="35" t="s">
        <v>719</v>
      </c>
    </row>
    <row r="14" spans="1:9" ht="15.75" customHeight="1" x14ac:dyDescent="0.25">
      <c r="A14" s="19" t="s">
        <v>556</v>
      </c>
      <c r="B14" s="20">
        <v>4</v>
      </c>
      <c r="C14" s="20" t="s">
        <v>716</v>
      </c>
      <c r="D14" s="20"/>
      <c r="E14" s="20" t="s">
        <v>624</v>
      </c>
      <c r="H14" s="34">
        <v>10</v>
      </c>
      <c r="I14" s="35" t="s">
        <v>722</v>
      </c>
    </row>
    <row r="15" spans="1:9" ht="15.75" customHeight="1" x14ac:dyDescent="0.25">
      <c r="A15" s="19" t="s">
        <v>10</v>
      </c>
      <c r="B15" s="20">
        <v>15</v>
      </c>
      <c r="C15" s="20" t="s">
        <v>715</v>
      </c>
      <c r="D15" s="20"/>
      <c r="E15" s="20" t="s">
        <v>624</v>
      </c>
      <c r="H15" s="34">
        <v>11</v>
      </c>
      <c r="I15" s="35" t="s">
        <v>726</v>
      </c>
    </row>
    <row r="16" spans="1:9" ht="15.75" x14ac:dyDescent="0.25">
      <c r="A16" s="19" t="s">
        <v>557</v>
      </c>
      <c r="B16" s="20">
        <v>6</v>
      </c>
      <c r="C16" s="20" t="s">
        <v>717</v>
      </c>
      <c r="D16" s="20"/>
      <c r="E16" s="20" t="s">
        <v>624</v>
      </c>
      <c r="H16" s="34">
        <v>12</v>
      </c>
      <c r="I16" s="35" t="s">
        <v>723</v>
      </c>
    </row>
    <row r="17" spans="1:9" ht="15.75" x14ac:dyDescent="0.25">
      <c r="A17" s="19" t="s">
        <v>560</v>
      </c>
      <c r="B17" s="20">
        <v>2</v>
      </c>
      <c r="C17" s="20" t="s">
        <v>718</v>
      </c>
      <c r="D17" s="20"/>
      <c r="E17" s="20" t="s">
        <v>624</v>
      </c>
      <c r="H17" s="34">
        <v>13</v>
      </c>
      <c r="I17" s="35" t="s">
        <v>727</v>
      </c>
    </row>
    <row r="18" spans="1:9" ht="15.75" customHeight="1" x14ac:dyDescent="0.25">
      <c r="A18" s="19" t="s">
        <v>564</v>
      </c>
      <c r="B18" s="20">
        <v>15</v>
      </c>
      <c r="C18" s="20" t="s">
        <v>715</v>
      </c>
      <c r="D18" s="20"/>
      <c r="E18" s="20" t="s">
        <v>624</v>
      </c>
      <c r="H18" s="34">
        <v>14</v>
      </c>
      <c r="I18" s="35" t="s">
        <v>720</v>
      </c>
    </row>
    <row r="19" spans="1:9" ht="15.75" customHeight="1" x14ac:dyDescent="0.25">
      <c r="A19" s="19" t="s">
        <v>88</v>
      </c>
      <c r="B19" s="20">
        <v>15</v>
      </c>
      <c r="C19" s="20" t="s">
        <v>715</v>
      </c>
      <c r="D19" s="20"/>
      <c r="E19" s="20" t="s">
        <v>624</v>
      </c>
      <c r="H19" s="34">
        <v>15</v>
      </c>
      <c r="I19" s="35" t="s">
        <v>715</v>
      </c>
    </row>
    <row r="20" spans="1:9" ht="12.75" customHeight="1" x14ac:dyDescent="0.2">
      <c r="A20" s="19" t="s">
        <v>713</v>
      </c>
      <c r="B20" s="20">
        <v>4</v>
      </c>
      <c r="C20" s="20" t="s">
        <v>716</v>
      </c>
      <c r="D20" s="20"/>
      <c r="E20" s="20" t="s">
        <v>624</v>
      </c>
    </row>
    <row r="21" spans="1:9" ht="12.75" customHeight="1" x14ac:dyDescent="0.2">
      <c r="A21" s="19" t="s">
        <v>69</v>
      </c>
      <c r="B21" s="20">
        <v>1</v>
      </c>
      <c r="C21" s="20" t="s">
        <v>714</v>
      </c>
      <c r="D21" s="20"/>
      <c r="E21" s="20" t="s">
        <v>624</v>
      </c>
    </row>
    <row r="22" spans="1:9" x14ac:dyDescent="0.2">
      <c r="A22" s="19" t="s">
        <v>36</v>
      </c>
      <c r="B22" s="20">
        <v>12</v>
      </c>
      <c r="C22" s="20" t="s">
        <v>723</v>
      </c>
      <c r="D22" s="20"/>
      <c r="E22" s="20" t="s">
        <v>624</v>
      </c>
    </row>
    <row r="23" spans="1:9" ht="12.75" customHeight="1" x14ac:dyDescent="0.2">
      <c r="A23" s="19" t="s">
        <v>131</v>
      </c>
      <c r="B23" s="20">
        <v>14</v>
      </c>
      <c r="C23" s="20" t="s">
        <v>720</v>
      </c>
      <c r="D23" s="20"/>
      <c r="E23" s="20" t="s">
        <v>624</v>
      </c>
    </row>
    <row r="24" spans="1:9" ht="12.75" customHeight="1" x14ac:dyDescent="0.2">
      <c r="A24" s="19" t="s">
        <v>182</v>
      </c>
      <c r="B24" s="20">
        <v>6</v>
      </c>
      <c r="C24" s="20" t="s">
        <v>717</v>
      </c>
      <c r="D24" s="20"/>
      <c r="E24" s="20" t="s">
        <v>624</v>
      </c>
    </row>
    <row r="25" spans="1:9" x14ac:dyDescent="0.2">
      <c r="A25" s="19" t="s">
        <v>133</v>
      </c>
      <c r="B25" s="20">
        <v>2</v>
      </c>
      <c r="C25" s="20" t="s">
        <v>718</v>
      </c>
      <c r="D25" s="20"/>
      <c r="E25" s="20" t="s">
        <v>624</v>
      </c>
    </row>
    <row r="26" spans="1:9" x14ac:dyDescent="0.2">
      <c r="A26" s="19" t="s">
        <v>134</v>
      </c>
      <c r="B26" s="20">
        <v>2</v>
      </c>
      <c r="C26" s="20" t="s">
        <v>718</v>
      </c>
      <c r="D26" s="20"/>
      <c r="E26" s="20" t="s">
        <v>624</v>
      </c>
    </row>
    <row r="27" spans="1:9" x14ac:dyDescent="0.2">
      <c r="A27" s="19" t="s">
        <v>569</v>
      </c>
      <c r="B27" s="20">
        <v>2</v>
      </c>
      <c r="C27" s="20" t="s">
        <v>718</v>
      </c>
      <c r="D27" s="20"/>
      <c r="E27" s="20" t="s">
        <v>624</v>
      </c>
    </row>
    <row r="28" spans="1:9" x14ac:dyDescent="0.2">
      <c r="A28" s="19" t="s">
        <v>71</v>
      </c>
      <c r="B28" s="20">
        <v>6</v>
      </c>
      <c r="C28" s="20" t="s">
        <v>717</v>
      </c>
      <c r="D28" s="20"/>
      <c r="E28" s="20" t="s">
        <v>624</v>
      </c>
    </row>
    <row r="29" spans="1:9" x14ac:dyDescent="0.2">
      <c r="A29" s="19" t="s">
        <v>91</v>
      </c>
      <c r="B29" s="20">
        <v>2</v>
      </c>
      <c r="C29" s="20" t="s">
        <v>718</v>
      </c>
      <c r="D29" s="20"/>
      <c r="E29" s="20" t="s">
        <v>624</v>
      </c>
    </row>
    <row r="30" spans="1:9" x14ac:dyDescent="0.2">
      <c r="A30" s="19" t="s">
        <v>135</v>
      </c>
      <c r="B30" s="20">
        <v>13</v>
      </c>
      <c r="C30" s="20" t="s">
        <v>727</v>
      </c>
      <c r="D30" s="20"/>
      <c r="E30" s="20" t="s">
        <v>624</v>
      </c>
    </row>
    <row r="31" spans="1:9" x14ac:dyDescent="0.2">
      <c r="A31" s="19" t="s">
        <v>570</v>
      </c>
      <c r="B31" s="20">
        <v>13</v>
      </c>
      <c r="C31" s="20" t="s">
        <v>727</v>
      </c>
      <c r="D31" s="20"/>
      <c r="E31" s="20" t="s">
        <v>624</v>
      </c>
    </row>
    <row r="32" spans="1:9" x14ac:dyDescent="0.2">
      <c r="A32" s="19" t="s">
        <v>571</v>
      </c>
      <c r="B32" s="20">
        <v>13</v>
      </c>
      <c r="C32" s="20" t="s">
        <v>727</v>
      </c>
      <c r="D32" s="20"/>
      <c r="E32" s="20" t="s">
        <v>624</v>
      </c>
    </row>
    <row r="33" spans="1:6" x14ac:dyDescent="0.2">
      <c r="A33" s="19" t="s">
        <v>572</v>
      </c>
      <c r="B33" s="20">
        <v>1</v>
      </c>
      <c r="C33" s="20" t="s">
        <v>714</v>
      </c>
      <c r="D33" s="20"/>
      <c r="E33" s="20" t="s">
        <v>624</v>
      </c>
    </row>
    <row r="34" spans="1:6" x14ac:dyDescent="0.2">
      <c r="A34" s="19" t="s">
        <v>11</v>
      </c>
      <c r="B34" s="20">
        <v>1</v>
      </c>
      <c r="C34" s="20" t="s">
        <v>714</v>
      </c>
      <c r="D34" s="20"/>
      <c r="E34" s="20" t="s">
        <v>624</v>
      </c>
    </row>
    <row r="35" spans="1:6" x14ac:dyDescent="0.2">
      <c r="A35" s="19" t="s">
        <v>32</v>
      </c>
      <c r="B35" s="20">
        <v>1</v>
      </c>
      <c r="C35" s="20" t="s">
        <v>714</v>
      </c>
      <c r="D35" s="20"/>
      <c r="E35" s="20" t="s">
        <v>624</v>
      </c>
    </row>
    <row r="36" spans="1:6" x14ac:dyDescent="0.2">
      <c r="A36" s="19" t="s">
        <v>573</v>
      </c>
      <c r="B36" s="20">
        <v>1</v>
      </c>
      <c r="C36" s="20" t="s">
        <v>714</v>
      </c>
      <c r="D36" s="20"/>
      <c r="E36" s="20" t="s">
        <v>624</v>
      </c>
    </row>
    <row r="37" spans="1:6" x14ac:dyDescent="0.2">
      <c r="A37" s="19" t="s">
        <v>831</v>
      </c>
      <c r="B37" s="20">
        <v>2</v>
      </c>
      <c r="C37" s="20" t="s">
        <v>718</v>
      </c>
      <c r="D37" s="20"/>
      <c r="E37" s="20" t="s">
        <v>624</v>
      </c>
    </row>
    <row r="38" spans="1:6" x14ac:dyDescent="0.2">
      <c r="A38" s="19" t="s">
        <v>575</v>
      </c>
      <c r="B38" s="20">
        <v>6</v>
      </c>
      <c r="C38" s="20" t="s">
        <v>717</v>
      </c>
      <c r="D38" s="20"/>
      <c r="E38" s="20" t="s">
        <v>624</v>
      </c>
    </row>
    <row r="39" spans="1:6" x14ac:dyDescent="0.2">
      <c r="A39" s="19" t="s">
        <v>137</v>
      </c>
      <c r="B39" s="20">
        <v>6</v>
      </c>
      <c r="C39" s="20" t="s">
        <v>717</v>
      </c>
      <c r="D39" s="20"/>
      <c r="E39" s="20" t="s">
        <v>624</v>
      </c>
    </row>
    <row r="40" spans="1:6" x14ac:dyDescent="0.2">
      <c r="A40" s="19" t="s">
        <v>92</v>
      </c>
      <c r="B40" s="20">
        <v>6</v>
      </c>
      <c r="C40" s="20" t="s">
        <v>717</v>
      </c>
      <c r="D40" s="20"/>
      <c r="E40" s="20" t="s">
        <v>624</v>
      </c>
    </row>
    <row r="41" spans="1:6" x14ac:dyDescent="0.2">
      <c r="A41" s="19" t="s">
        <v>93</v>
      </c>
      <c r="B41" s="20">
        <v>14</v>
      </c>
      <c r="C41" s="20" t="s">
        <v>720</v>
      </c>
      <c r="D41" s="20"/>
      <c r="E41" s="20" t="s">
        <v>624</v>
      </c>
    </row>
    <row r="42" spans="1:6" x14ac:dyDescent="0.2">
      <c r="A42" s="19" t="s">
        <v>38</v>
      </c>
      <c r="B42" s="20">
        <v>1</v>
      </c>
      <c r="C42" s="20" t="s">
        <v>714</v>
      </c>
      <c r="D42" s="20">
        <v>4</v>
      </c>
      <c r="E42" s="20" t="s">
        <v>716</v>
      </c>
    </row>
    <row r="43" spans="1:6" x14ac:dyDescent="0.2">
      <c r="A43" s="19" t="s">
        <v>138</v>
      </c>
      <c r="B43" s="20">
        <v>1</v>
      </c>
      <c r="C43" s="20" t="s">
        <v>714</v>
      </c>
      <c r="D43" s="20">
        <v>4</v>
      </c>
      <c r="E43" s="20" t="s">
        <v>716</v>
      </c>
    </row>
    <row r="44" spans="1:6" x14ac:dyDescent="0.2">
      <c r="A44" s="19" t="s">
        <v>94</v>
      </c>
      <c r="B44" s="20">
        <v>6</v>
      </c>
      <c r="C44" s="20" t="s">
        <v>717</v>
      </c>
      <c r="D44" s="20"/>
      <c r="E44" s="20" t="s">
        <v>624</v>
      </c>
    </row>
    <row r="45" spans="1:6" x14ac:dyDescent="0.2">
      <c r="A45" s="19" t="s">
        <v>95</v>
      </c>
      <c r="B45" s="20">
        <v>1</v>
      </c>
      <c r="C45" s="20" t="s">
        <v>714</v>
      </c>
      <c r="D45" s="20">
        <v>1</v>
      </c>
      <c r="E45" s="20" t="s">
        <v>714</v>
      </c>
    </row>
    <row r="46" spans="1:6" x14ac:dyDescent="0.2">
      <c r="A46" s="19" t="s">
        <v>115</v>
      </c>
      <c r="B46" s="20">
        <v>5</v>
      </c>
      <c r="C46" s="20" t="s">
        <v>724</v>
      </c>
      <c r="D46" s="20"/>
      <c r="E46" s="20" t="s">
        <v>624</v>
      </c>
    </row>
    <row r="47" spans="1:6" x14ac:dyDescent="0.2">
      <c r="A47" s="19" t="s">
        <v>33</v>
      </c>
      <c r="B47" s="20">
        <v>10</v>
      </c>
      <c r="C47" s="20" t="s">
        <v>722</v>
      </c>
      <c r="D47" s="20"/>
      <c r="E47" s="20" t="s">
        <v>624</v>
      </c>
    </row>
    <row r="48" spans="1:6" ht="18.75" x14ac:dyDescent="0.2">
      <c r="A48" s="19" t="s">
        <v>73</v>
      </c>
      <c r="B48" s="20">
        <v>2</v>
      </c>
      <c r="C48" s="20" t="s">
        <v>718</v>
      </c>
      <c r="D48" s="20">
        <v>2</v>
      </c>
      <c r="E48" s="20" t="s">
        <v>718</v>
      </c>
      <c r="F48" s="61" t="s">
        <v>830</v>
      </c>
    </row>
    <row r="49" spans="1:6" x14ac:dyDescent="0.2">
      <c r="A49" s="21" t="s">
        <v>39</v>
      </c>
      <c r="B49" s="20">
        <v>4</v>
      </c>
      <c r="C49" s="20" t="s">
        <v>716</v>
      </c>
      <c r="D49" s="20"/>
      <c r="E49" s="20" t="s">
        <v>624</v>
      </c>
      <c r="F49" s="67"/>
    </row>
    <row r="50" spans="1:6" x14ac:dyDescent="0.2">
      <c r="A50" s="19" t="s">
        <v>584</v>
      </c>
      <c r="B50" s="20">
        <v>2</v>
      </c>
      <c r="C50" s="20" t="s">
        <v>718</v>
      </c>
      <c r="D50" s="20"/>
      <c r="E50" s="20" t="s">
        <v>624</v>
      </c>
    </row>
    <row r="51" spans="1:6" x14ac:dyDescent="0.2">
      <c r="A51" s="19" t="s">
        <v>49</v>
      </c>
      <c r="B51" s="20">
        <v>5</v>
      </c>
      <c r="C51" s="20" t="s">
        <v>724</v>
      </c>
      <c r="D51" s="20"/>
      <c r="E51" s="20" t="s">
        <v>624</v>
      </c>
    </row>
    <row r="52" spans="1:6" x14ac:dyDescent="0.2">
      <c r="A52" s="19" t="s">
        <v>586</v>
      </c>
      <c r="B52" s="20">
        <v>9</v>
      </c>
      <c r="C52" s="20" t="s">
        <v>719</v>
      </c>
      <c r="D52" s="20">
        <v>2</v>
      </c>
      <c r="E52" s="20" t="s">
        <v>718</v>
      </c>
    </row>
    <row r="53" spans="1:6" x14ac:dyDescent="0.2">
      <c r="A53" s="21" t="s">
        <v>51</v>
      </c>
      <c r="B53" s="20">
        <v>1</v>
      </c>
      <c r="C53" s="20" t="s">
        <v>714</v>
      </c>
      <c r="D53" s="20"/>
      <c r="E53" s="20" t="s">
        <v>624</v>
      </c>
    </row>
    <row r="54" spans="1:6" x14ac:dyDescent="0.2">
      <c r="A54" s="19" t="s">
        <v>587</v>
      </c>
      <c r="B54" s="20">
        <v>11</v>
      </c>
      <c r="C54" s="20" t="s">
        <v>726</v>
      </c>
      <c r="D54" s="20"/>
      <c r="E54" s="20" t="s">
        <v>624</v>
      </c>
    </row>
    <row r="55" spans="1:6" x14ac:dyDescent="0.2">
      <c r="A55" s="19" t="s">
        <v>52</v>
      </c>
      <c r="B55" s="20">
        <v>11</v>
      </c>
      <c r="C55" s="20" t="s">
        <v>726</v>
      </c>
      <c r="D55" s="20"/>
      <c r="E55" s="20" t="s">
        <v>624</v>
      </c>
    </row>
    <row r="56" spans="1:6" x14ac:dyDescent="0.2">
      <c r="A56" s="19" t="s">
        <v>590</v>
      </c>
      <c r="B56" s="20">
        <v>7</v>
      </c>
      <c r="C56" s="20" t="s">
        <v>725</v>
      </c>
      <c r="D56" s="20"/>
      <c r="E56" s="20" t="s">
        <v>624</v>
      </c>
    </row>
    <row r="57" spans="1:6" x14ac:dyDescent="0.2">
      <c r="A57" s="19" t="s">
        <v>143</v>
      </c>
      <c r="B57" s="20">
        <v>7</v>
      </c>
      <c r="C57" s="20" t="s">
        <v>725</v>
      </c>
      <c r="D57" s="20"/>
      <c r="E57" s="20" t="s">
        <v>624</v>
      </c>
    </row>
    <row r="58" spans="1:6" x14ac:dyDescent="0.2">
      <c r="A58" s="19" t="s">
        <v>597</v>
      </c>
      <c r="B58" s="20">
        <v>6</v>
      </c>
      <c r="C58" s="20" t="s">
        <v>717</v>
      </c>
      <c r="D58" s="20"/>
      <c r="E58" s="20" t="s">
        <v>624</v>
      </c>
    </row>
    <row r="59" spans="1:6" x14ac:dyDescent="0.2">
      <c r="A59" s="19" t="s">
        <v>76</v>
      </c>
      <c r="B59" s="20">
        <v>14</v>
      </c>
      <c r="C59" s="20" t="s">
        <v>720</v>
      </c>
      <c r="D59" s="20"/>
      <c r="E59" s="20" t="s">
        <v>624</v>
      </c>
    </row>
    <row r="60" spans="1:6" x14ac:dyDescent="0.2">
      <c r="A60" s="19" t="s">
        <v>145</v>
      </c>
      <c r="B60" s="20">
        <v>14</v>
      </c>
      <c r="C60" s="20" t="s">
        <v>720</v>
      </c>
      <c r="D60" s="20"/>
      <c r="E60" s="20" t="s">
        <v>624</v>
      </c>
    </row>
    <row r="61" spans="1:6" x14ac:dyDescent="0.2">
      <c r="A61" s="19" t="s">
        <v>77</v>
      </c>
      <c r="B61" s="20">
        <v>3</v>
      </c>
      <c r="C61" s="20" t="s">
        <v>757</v>
      </c>
      <c r="D61" s="20">
        <v>2</v>
      </c>
      <c r="E61" s="20" t="s">
        <v>718</v>
      </c>
    </row>
    <row r="62" spans="1:6" x14ac:dyDescent="0.2">
      <c r="A62" s="19" t="s">
        <v>600</v>
      </c>
      <c r="B62" s="20">
        <v>3</v>
      </c>
      <c r="C62" s="20" t="s">
        <v>757</v>
      </c>
      <c r="D62" s="20">
        <v>2</v>
      </c>
      <c r="E62" s="20" t="s">
        <v>718</v>
      </c>
    </row>
    <row r="63" spans="1:6" x14ac:dyDescent="0.2">
      <c r="A63" s="19" t="s">
        <v>54</v>
      </c>
      <c r="B63" s="20">
        <v>6</v>
      </c>
      <c r="C63" s="20" t="s">
        <v>717</v>
      </c>
      <c r="D63" s="20"/>
      <c r="E63" s="20" t="s">
        <v>624</v>
      </c>
    </row>
    <row r="64" spans="1:6" x14ac:dyDescent="0.2">
      <c r="A64" s="19" t="s">
        <v>712</v>
      </c>
      <c r="B64" s="20">
        <v>1</v>
      </c>
      <c r="C64" s="20" t="s">
        <v>714</v>
      </c>
      <c r="D64" s="20"/>
      <c r="E64" s="20" t="s">
        <v>624</v>
      </c>
    </row>
    <row r="65" spans="1:5" x14ac:dyDescent="0.2">
      <c r="A65" s="19" t="s">
        <v>602</v>
      </c>
      <c r="B65" s="20">
        <v>7</v>
      </c>
      <c r="C65" s="20" t="s">
        <v>725</v>
      </c>
      <c r="D65" s="20"/>
      <c r="E65" s="20" t="s">
        <v>624</v>
      </c>
    </row>
    <row r="66" spans="1:5" x14ac:dyDescent="0.2">
      <c r="A66" s="19" t="s">
        <v>120</v>
      </c>
      <c r="B66" s="20">
        <v>6</v>
      </c>
      <c r="C66" s="20" t="s">
        <v>717</v>
      </c>
      <c r="D66" s="20"/>
      <c r="E66" s="20" t="s">
        <v>624</v>
      </c>
    </row>
    <row r="67" spans="1:5" x14ac:dyDescent="0.2">
      <c r="A67" s="19" t="s">
        <v>57</v>
      </c>
      <c r="B67" s="20">
        <v>4</v>
      </c>
      <c r="C67" s="20" t="s">
        <v>716</v>
      </c>
      <c r="D67" s="20"/>
      <c r="E67" s="20" t="s">
        <v>624</v>
      </c>
    </row>
    <row r="68" spans="1:5" x14ac:dyDescent="0.2">
      <c r="A68" s="19" t="s">
        <v>605</v>
      </c>
      <c r="B68" s="20">
        <v>2</v>
      </c>
      <c r="C68" s="20" t="s">
        <v>718</v>
      </c>
      <c r="D68" s="20"/>
      <c r="E68" s="20" t="s">
        <v>624</v>
      </c>
    </row>
    <row r="69" spans="1:5" x14ac:dyDescent="0.2">
      <c r="A69" s="19" t="s">
        <v>174</v>
      </c>
      <c r="B69" s="20">
        <v>2</v>
      </c>
      <c r="C69" s="20" t="s">
        <v>718</v>
      </c>
      <c r="D69" s="20"/>
      <c r="E69" s="20" t="s">
        <v>624</v>
      </c>
    </row>
    <row r="70" spans="1:5" x14ac:dyDescent="0.2">
      <c r="A70" s="19" t="s">
        <v>17</v>
      </c>
      <c r="B70" s="20">
        <v>15</v>
      </c>
      <c r="C70" s="20" t="s">
        <v>715</v>
      </c>
      <c r="D70" s="20"/>
      <c r="E70" s="20" t="s">
        <v>624</v>
      </c>
    </row>
    <row r="71" spans="1:5" x14ac:dyDescent="0.2">
      <c r="A71" s="19" t="s">
        <v>150</v>
      </c>
      <c r="B71" s="20">
        <v>6</v>
      </c>
      <c r="C71" s="20" t="s">
        <v>717</v>
      </c>
      <c r="D71" s="20"/>
      <c r="E71" s="20" t="s">
        <v>624</v>
      </c>
    </row>
    <row r="72" spans="1:5" x14ac:dyDescent="0.2">
      <c r="A72" s="19" t="s">
        <v>18</v>
      </c>
      <c r="B72" s="20">
        <v>1</v>
      </c>
      <c r="C72" s="20" t="s">
        <v>714</v>
      </c>
      <c r="D72" s="20"/>
      <c r="E72" s="20" t="s">
        <v>624</v>
      </c>
    </row>
    <row r="73" spans="1:5" x14ac:dyDescent="0.2">
      <c r="A73" s="19" t="s">
        <v>61</v>
      </c>
      <c r="B73" s="20">
        <v>1</v>
      </c>
      <c r="C73" s="20" t="s">
        <v>714</v>
      </c>
      <c r="D73" s="20"/>
      <c r="E73" s="20" t="s">
        <v>624</v>
      </c>
    </row>
    <row r="74" spans="1:5" x14ac:dyDescent="0.2">
      <c r="A74" s="19" t="s">
        <v>121</v>
      </c>
      <c r="B74" s="20">
        <v>6</v>
      </c>
      <c r="C74" s="20" t="s">
        <v>717</v>
      </c>
      <c r="D74" s="20"/>
      <c r="E74" s="20" t="s">
        <v>624</v>
      </c>
    </row>
    <row r="75" spans="1:5" x14ac:dyDescent="0.2">
      <c r="A75" s="19" t="s">
        <v>20</v>
      </c>
      <c r="B75" s="20">
        <v>6</v>
      </c>
      <c r="C75" s="20" t="s">
        <v>717</v>
      </c>
      <c r="D75" s="20"/>
      <c r="E75" s="20" t="s">
        <v>624</v>
      </c>
    </row>
    <row r="76" spans="1:5" x14ac:dyDescent="0.2">
      <c r="A76" s="19" t="s">
        <v>122</v>
      </c>
      <c r="B76" s="20">
        <v>9</v>
      </c>
      <c r="C76" s="20" t="s">
        <v>719</v>
      </c>
      <c r="D76" s="20"/>
      <c r="E76" s="20" t="s">
        <v>624</v>
      </c>
    </row>
    <row r="77" spans="1:5" x14ac:dyDescent="0.2">
      <c r="A77" s="19" t="s">
        <v>152</v>
      </c>
      <c r="B77" s="20">
        <v>9</v>
      </c>
      <c r="C77" s="20" t="s">
        <v>719</v>
      </c>
      <c r="D77" s="20"/>
      <c r="E77" s="20" t="s">
        <v>624</v>
      </c>
    </row>
    <row r="78" spans="1:5" x14ac:dyDescent="0.2">
      <c r="A78" s="19" t="s">
        <v>608</v>
      </c>
      <c r="B78" s="20">
        <v>9</v>
      </c>
      <c r="C78" s="20" t="s">
        <v>719</v>
      </c>
      <c r="D78" s="20"/>
      <c r="E78" s="20" t="s">
        <v>624</v>
      </c>
    </row>
    <row r="79" spans="1:5" x14ac:dyDescent="0.2">
      <c r="A79" s="19" t="s">
        <v>177</v>
      </c>
      <c r="B79" s="20">
        <v>6</v>
      </c>
      <c r="C79" s="20" t="s">
        <v>717</v>
      </c>
      <c r="D79" s="20"/>
      <c r="E79" s="20" t="s">
        <v>624</v>
      </c>
    </row>
    <row r="80" spans="1:5" x14ac:dyDescent="0.2">
      <c r="A80" s="19" t="s">
        <v>611</v>
      </c>
      <c r="B80" s="20">
        <v>6</v>
      </c>
      <c r="C80" s="20" t="s">
        <v>717</v>
      </c>
      <c r="D80" s="20"/>
      <c r="E80" s="20" t="s">
        <v>624</v>
      </c>
    </row>
    <row r="81" spans="1:5" x14ac:dyDescent="0.2">
      <c r="A81" s="19" t="s">
        <v>153</v>
      </c>
      <c r="B81" s="20">
        <v>6</v>
      </c>
      <c r="C81" s="20" t="s">
        <v>717</v>
      </c>
      <c r="D81" s="20"/>
      <c r="E81" s="20" t="s">
        <v>624</v>
      </c>
    </row>
    <row r="82" spans="1:5" x14ac:dyDescent="0.2">
      <c r="A82" s="19" t="s">
        <v>105</v>
      </c>
      <c r="B82" s="20">
        <v>6</v>
      </c>
      <c r="C82" s="20" t="s">
        <v>717</v>
      </c>
      <c r="D82" s="20"/>
      <c r="E82" s="20" t="s">
        <v>624</v>
      </c>
    </row>
    <row r="83" spans="1:5" x14ac:dyDescent="0.2">
      <c r="A83" s="19" t="s">
        <v>614</v>
      </c>
      <c r="B83" s="20">
        <v>6</v>
      </c>
      <c r="C83" s="20" t="s">
        <v>717</v>
      </c>
      <c r="D83" s="20"/>
      <c r="E83" s="20" t="s">
        <v>624</v>
      </c>
    </row>
    <row r="84" spans="1:5" x14ac:dyDescent="0.2">
      <c r="A84" s="19" t="s">
        <v>21</v>
      </c>
      <c r="B84" s="20">
        <v>13</v>
      </c>
      <c r="C84" s="20" t="s">
        <v>727</v>
      </c>
      <c r="D84" s="20"/>
      <c r="E84" s="20" t="s">
        <v>624</v>
      </c>
    </row>
    <row r="85" spans="1:5" x14ac:dyDescent="0.2">
      <c r="A85" s="19" t="s">
        <v>28</v>
      </c>
      <c r="B85" s="20">
        <v>2</v>
      </c>
      <c r="C85" s="20" t="s">
        <v>718</v>
      </c>
      <c r="D85" s="20"/>
      <c r="E85" s="20" t="s">
        <v>624</v>
      </c>
    </row>
    <row r="86" spans="1:5" x14ac:dyDescent="0.2">
      <c r="A86" s="19" t="s">
        <v>124</v>
      </c>
      <c r="B86" s="20">
        <v>2</v>
      </c>
      <c r="C86" s="20" t="s">
        <v>718</v>
      </c>
      <c r="D86" s="20"/>
      <c r="E86" s="20" t="s">
        <v>624</v>
      </c>
    </row>
    <row r="87" spans="1:5" x14ac:dyDescent="0.2">
      <c r="A87" s="19" t="s">
        <v>63</v>
      </c>
      <c r="B87" s="20">
        <v>14</v>
      </c>
      <c r="C87" s="20" t="s">
        <v>720</v>
      </c>
      <c r="D87" s="20"/>
      <c r="E87" s="20" t="s">
        <v>624</v>
      </c>
    </row>
    <row r="88" spans="1:5" x14ac:dyDescent="0.2">
      <c r="A88" s="19" t="s">
        <v>22</v>
      </c>
      <c r="B88" s="20">
        <v>14</v>
      </c>
      <c r="C88" s="20" t="s">
        <v>720</v>
      </c>
      <c r="D88" s="20"/>
      <c r="E88" s="20" t="s">
        <v>624</v>
      </c>
    </row>
    <row r="89" spans="1:5" x14ac:dyDescent="0.2">
      <c r="A89" s="19" t="s">
        <v>25</v>
      </c>
      <c r="B89" s="20">
        <v>2</v>
      </c>
      <c r="C89" s="20" t="s">
        <v>718</v>
      </c>
      <c r="D89" s="20"/>
      <c r="E89" s="20" t="s">
        <v>624</v>
      </c>
    </row>
    <row r="90" spans="1:5" x14ac:dyDescent="0.2">
      <c r="A90" s="19" t="s">
        <v>23</v>
      </c>
      <c r="B90" s="20">
        <v>2</v>
      </c>
      <c r="C90" s="20" t="s">
        <v>718</v>
      </c>
      <c r="D90" s="20"/>
      <c r="E90" s="20"/>
    </row>
    <row r="91" spans="1:5" x14ac:dyDescent="0.2">
      <c r="A91" s="19"/>
      <c r="B91" s="20"/>
      <c r="C91" s="20"/>
      <c r="D91" s="20"/>
      <c r="E91" s="20" t="s">
        <v>624</v>
      </c>
    </row>
    <row r="92" spans="1:5" x14ac:dyDescent="0.2">
      <c r="A92" s="19"/>
      <c r="B92" s="20"/>
      <c r="C92" s="20"/>
      <c r="D92" s="20"/>
      <c r="E92" s="20" t="s">
        <v>624</v>
      </c>
    </row>
    <row r="93" spans="1:5" x14ac:dyDescent="0.2">
      <c r="A93" s="19"/>
      <c r="B93" s="20"/>
      <c r="C93" s="20"/>
      <c r="D93" s="20"/>
      <c r="E93" s="20" t="s">
        <v>624</v>
      </c>
    </row>
    <row r="94" spans="1:5" x14ac:dyDescent="0.2">
      <c r="A94" s="19"/>
      <c r="B94" s="20"/>
      <c r="C94" s="20"/>
      <c r="D94" s="20"/>
      <c r="E94" s="20" t="s">
        <v>624</v>
      </c>
    </row>
    <row r="95" spans="1:5" x14ac:dyDescent="0.2">
      <c r="A95" s="19"/>
      <c r="B95" s="20"/>
      <c r="C95" s="20"/>
      <c r="D95" s="20"/>
      <c r="E95" s="20" t="s">
        <v>624</v>
      </c>
    </row>
    <row r="96" spans="1:5" x14ac:dyDescent="0.2">
      <c r="A96" s="19"/>
      <c r="B96" s="20"/>
      <c r="C96" s="20"/>
      <c r="D96" s="20"/>
      <c r="E96" s="20" t="s">
        <v>624</v>
      </c>
    </row>
    <row r="97" spans="1:5" x14ac:dyDescent="0.2">
      <c r="A97" s="19"/>
      <c r="B97" s="20"/>
      <c r="C97" s="20"/>
      <c r="D97" s="20"/>
      <c r="E97" s="20" t="s">
        <v>624</v>
      </c>
    </row>
    <row r="98" spans="1:5" x14ac:dyDescent="0.2">
      <c r="A98" s="19"/>
      <c r="B98" s="20"/>
      <c r="C98" s="20"/>
      <c r="D98" s="20"/>
      <c r="E98" s="20" t="s">
        <v>624</v>
      </c>
    </row>
    <row r="99" spans="1:5" x14ac:dyDescent="0.2">
      <c r="A99" s="19"/>
      <c r="B99" s="20"/>
      <c r="C99" s="20"/>
      <c r="D99" s="20"/>
      <c r="E99" s="20" t="s">
        <v>624</v>
      </c>
    </row>
    <row r="100" spans="1:5" x14ac:dyDescent="0.2">
      <c r="A100" s="19"/>
      <c r="B100" s="20"/>
      <c r="C100" s="20"/>
      <c r="D100" s="20"/>
      <c r="E100" s="20" t="s">
        <v>624</v>
      </c>
    </row>
  </sheetData>
  <sortState ref="A2:F100">
    <sortCondition ref="A2:A100"/>
  </sortState>
  <dataValidations count="1">
    <dataValidation type="whole" allowBlank="1" showInputMessage="1" showErrorMessage="1" sqref="D2:D100 B2:B100">
      <formula1>1</formula1>
      <formula2>15</formula2>
    </dataValidation>
  </dataValidations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activeCell="B27" sqref="B27"/>
    </sheetView>
  </sheetViews>
  <sheetFormatPr baseColWidth="10" defaultRowHeight="12.75" x14ac:dyDescent="0.2"/>
  <cols>
    <col min="1" max="1" width="33.7109375" bestFit="1" customWidth="1"/>
    <col min="2" max="2" width="36.7109375" bestFit="1" customWidth="1"/>
    <col min="3" max="3" width="9.7109375" bestFit="1" customWidth="1"/>
    <col min="4" max="4" width="9.85546875" bestFit="1" customWidth="1"/>
    <col min="5" max="5" width="9.7109375" bestFit="1" customWidth="1"/>
    <col min="6" max="6" width="10.42578125" bestFit="1" customWidth="1"/>
    <col min="7" max="8" width="9.7109375" bestFit="1" customWidth="1"/>
    <col min="9" max="9" width="2.42578125"/>
    <col min="10" max="10" width="12.28515625" bestFit="1" customWidth="1"/>
    <col min="11" max="12" width="2" bestFit="1" customWidth="1"/>
  </cols>
  <sheetData>
    <row r="1" spans="1:12" ht="15.75" x14ac:dyDescent="0.2">
      <c r="A1" s="32" t="s">
        <v>710</v>
      </c>
      <c r="B1" s="33" t="s">
        <v>738</v>
      </c>
      <c r="C1" s="33" t="s">
        <v>751</v>
      </c>
      <c r="D1" s="33" t="s">
        <v>752</v>
      </c>
      <c r="E1" s="33" t="s">
        <v>753</v>
      </c>
      <c r="F1" s="33" t="s">
        <v>754</v>
      </c>
      <c r="G1" s="33" t="s">
        <v>755</v>
      </c>
      <c r="H1" s="33" t="s">
        <v>756</v>
      </c>
    </row>
    <row r="2" spans="1:12" ht="15.75" x14ac:dyDescent="0.2">
      <c r="A2" s="32"/>
      <c r="B2" s="43" t="s">
        <v>759</v>
      </c>
      <c r="C2" s="42" t="s">
        <v>3</v>
      </c>
      <c r="D2" s="42" t="s">
        <v>3</v>
      </c>
      <c r="E2" s="42" t="s">
        <v>4</v>
      </c>
      <c r="F2" s="42" t="s">
        <v>5</v>
      </c>
      <c r="G2" s="42" t="s">
        <v>760</v>
      </c>
      <c r="H2" s="42" t="s">
        <v>760</v>
      </c>
      <c r="K2" s="111" t="s">
        <v>763</v>
      </c>
      <c r="L2" s="111"/>
    </row>
    <row r="3" spans="1:12" ht="15.75" x14ac:dyDescent="0.25">
      <c r="A3" s="34">
        <v>0</v>
      </c>
      <c r="B3" s="35" t="s">
        <v>739</v>
      </c>
      <c r="C3" s="40"/>
      <c r="D3" s="40"/>
      <c r="E3" s="40"/>
      <c r="F3" s="40"/>
      <c r="G3" s="40"/>
      <c r="H3" s="40"/>
      <c r="J3" s="42" t="s">
        <v>3</v>
      </c>
      <c r="K3" s="30">
        <v>1</v>
      </c>
      <c r="L3" s="30">
        <v>2</v>
      </c>
    </row>
    <row r="4" spans="1:12" ht="15.75" x14ac:dyDescent="0.25">
      <c r="A4" s="34">
        <v>1</v>
      </c>
      <c r="B4" s="35" t="s">
        <v>714</v>
      </c>
      <c r="C4" s="41" t="s">
        <v>770</v>
      </c>
      <c r="D4" s="41"/>
      <c r="E4" s="41" t="s">
        <v>794</v>
      </c>
      <c r="F4" s="41" t="s">
        <v>809</v>
      </c>
      <c r="G4" s="41"/>
      <c r="H4" s="41" t="s">
        <v>817</v>
      </c>
      <c r="J4" s="42" t="s">
        <v>4</v>
      </c>
      <c r="K4" s="30">
        <v>3</v>
      </c>
      <c r="L4" s="30"/>
    </row>
    <row r="5" spans="1:12" ht="15.75" x14ac:dyDescent="0.25">
      <c r="A5" s="34">
        <v>2</v>
      </c>
      <c r="B5" s="35" t="s">
        <v>718</v>
      </c>
      <c r="C5" s="41" t="s">
        <v>764</v>
      </c>
      <c r="D5" s="41"/>
      <c r="E5" s="41" t="s">
        <v>780</v>
      </c>
      <c r="F5" s="41" t="s">
        <v>795</v>
      </c>
      <c r="G5" s="41"/>
      <c r="H5" s="41" t="s">
        <v>818</v>
      </c>
      <c r="J5" s="42" t="s">
        <v>5</v>
      </c>
      <c r="K5" s="30">
        <v>4</v>
      </c>
      <c r="L5" s="30"/>
    </row>
    <row r="6" spans="1:12" ht="15.75" x14ac:dyDescent="0.25">
      <c r="A6" s="34">
        <v>3</v>
      </c>
      <c r="B6" s="35" t="s">
        <v>757</v>
      </c>
      <c r="C6" s="41" t="s">
        <v>765</v>
      </c>
      <c r="D6" s="41"/>
      <c r="E6" s="41" t="s">
        <v>781</v>
      </c>
      <c r="F6" s="41" t="s">
        <v>796</v>
      </c>
      <c r="G6" s="41"/>
      <c r="H6" s="41" t="s">
        <v>819</v>
      </c>
      <c r="J6" s="42" t="s">
        <v>6</v>
      </c>
      <c r="K6" s="30">
        <v>5</v>
      </c>
      <c r="L6" s="30">
        <v>6</v>
      </c>
    </row>
    <row r="7" spans="1:12" ht="15.75" x14ac:dyDescent="0.25">
      <c r="A7" s="34">
        <v>4</v>
      </c>
      <c r="B7" s="35" t="s">
        <v>716</v>
      </c>
      <c r="C7" s="41" t="s">
        <v>766</v>
      </c>
      <c r="D7" s="41"/>
      <c r="E7" s="41" t="s">
        <v>782</v>
      </c>
      <c r="F7" s="41" t="s">
        <v>797</v>
      </c>
      <c r="G7" s="41"/>
      <c r="H7" s="41" t="s">
        <v>820</v>
      </c>
    </row>
    <row r="8" spans="1:12" ht="15.75" x14ac:dyDescent="0.25">
      <c r="A8" s="34">
        <v>5</v>
      </c>
      <c r="B8" s="35" t="s">
        <v>724</v>
      </c>
      <c r="C8" s="41" t="s">
        <v>767</v>
      </c>
      <c r="D8" s="41"/>
      <c r="E8" s="41" t="s">
        <v>783</v>
      </c>
      <c r="F8" s="41" t="s">
        <v>798</v>
      </c>
      <c r="G8" s="41"/>
      <c r="H8" s="41" t="s">
        <v>821</v>
      </c>
    </row>
    <row r="9" spans="1:12" ht="15.75" x14ac:dyDescent="0.25">
      <c r="A9" s="34">
        <v>6</v>
      </c>
      <c r="B9" s="35" t="s">
        <v>717</v>
      </c>
      <c r="C9" s="41" t="s">
        <v>768</v>
      </c>
      <c r="D9" s="41" t="s">
        <v>771</v>
      </c>
      <c r="E9" s="41" t="s">
        <v>784</v>
      </c>
      <c r="F9" s="41" t="s">
        <v>799</v>
      </c>
      <c r="G9" s="41" t="s">
        <v>810</v>
      </c>
      <c r="H9" s="41"/>
    </row>
    <row r="10" spans="1:12" ht="15.75" x14ac:dyDescent="0.25">
      <c r="A10" s="34">
        <v>7</v>
      </c>
      <c r="B10" s="35" t="s">
        <v>725</v>
      </c>
      <c r="C10" s="41"/>
      <c r="D10" s="41" t="s">
        <v>772</v>
      </c>
      <c r="E10" s="41" t="s">
        <v>785</v>
      </c>
      <c r="F10" s="41" t="s">
        <v>800</v>
      </c>
      <c r="G10" s="41" t="s">
        <v>811</v>
      </c>
      <c r="H10" s="41"/>
    </row>
    <row r="11" spans="1:12" ht="15.75" x14ac:dyDescent="0.25">
      <c r="A11" s="34">
        <v>8</v>
      </c>
      <c r="B11" s="35" t="s">
        <v>721</v>
      </c>
      <c r="C11" s="41"/>
      <c r="D11" s="41" t="s">
        <v>773</v>
      </c>
      <c r="E11" s="41" t="s">
        <v>786</v>
      </c>
      <c r="F11" s="41" t="s">
        <v>801</v>
      </c>
      <c r="G11" s="41" t="s">
        <v>812</v>
      </c>
      <c r="H11" s="41"/>
    </row>
    <row r="12" spans="1:12" ht="15.75" x14ac:dyDescent="0.25">
      <c r="A12" s="34">
        <v>9</v>
      </c>
      <c r="B12" s="35" t="s">
        <v>719</v>
      </c>
      <c r="C12" s="41"/>
      <c r="D12" s="41" t="s">
        <v>774</v>
      </c>
      <c r="E12" s="41" t="s">
        <v>787</v>
      </c>
      <c r="F12" s="41" t="s">
        <v>802</v>
      </c>
      <c r="G12" s="41"/>
      <c r="H12" s="41" t="s">
        <v>822</v>
      </c>
    </row>
    <row r="13" spans="1:12" ht="15.75" x14ac:dyDescent="0.25">
      <c r="A13" s="34">
        <v>10</v>
      </c>
      <c r="B13" s="35" t="s">
        <v>722</v>
      </c>
      <c r="C13" s="41"/>
      <c r="D13" s="41" t="s">
        <v>775</v>
      </c>
      <c r="E13" s="41" t="s">
        <v>788</v>
      </c>
      <c r="F13" s="41" t="s">
        <v>803</v>
      </c>
      <c r="G13" s="41"/>
      <c r="H13" s="41" t="s">
        <v>823</v>
      </c>
    </row>
    <row r="14" spans="1:12" ht="15.75" x14ac:dyDescent="0.25">
      <c r="A14" s="34">
        <v>11</v>
      </c>
      <c r="B14" s="35" t="s">
        <v>726</v>
      </c>
      <c r="C14" s="41"/>
      <c r="D14" s="41" t="s">
        <v>776</v>
      </c>
      <c r="E14" s="41" t="s">
        <v>789</v>
      </c>
      <c r="F14" s="41" t="s">
        <v>804</v>
      </c>
      <c r="G14" s="41" t="s">
        <v>813</v>
      </c>
      <c r="H14" s="41"/>
    </row>
    <row r="15" spans="1:12" ht="15.75" x14ac:dyDescent="0.25">
      <c r="A15" s="34">
        <v>12</v>
      </c>
      <c r="B15" s="35" t="s">
        <v>723</v>
      </c>
      <c r="C15" s="41"/>
      <c r="D15" s="41" t="s">
        <v>777</v>
      </c>
      <c r="E15" s="41" t="s">
        <v>790</v>
      </c>
      <c r="F15" s="41" t="s">
        <v>805</v>
      </c>
      <c r="G15" s="41" t="s">
        <v>814</v>
      </c>
      <c r="H15" s="41"/>
    </row>
    <row r="16" spans="1:12" ht="15.75" x14ac:dyDescent="0.25">
      <c r="A16" s="34">
        <v>13</v>
      </c>
      <c r="B16" s="35" t="s">
        <v>727</v>
      </c>
      <c r="C16" s="41" t="s">
        <v>769</v>
      </c>
      <c r="D16" s="41"/>
      <c r="E16" s="41" t="s">
        <v>791</v>
      </c>
      <c r="F16" s="41" t="s">
        <v>806</v>
      </c>
      <c r="G16" s="41"/>
      <c r="H16" s="41" t="s">
        <v>824</v>
      </c>
    </row>
    <row r="17" spans="1:8" ht="15.75" x14ac:dyDescent="0.25">
      <c r="A17" s="34">
        <v>14</v>
      </c>
      <c r="B17" s="35" t="s">
        <v>720</v>
      </c>
      <c r="C17" s="41"/>
      <c r="D17" s="41" t="s">
        <v>778</v>
      </c>
      <c r="E17" s="41" t="s">
        <v>792</v>
      </c>
      <c r="F17" s="41" t="s">
        <v>807</v>
      </c>
      <c r="G17" s="41" t="s">
        <v>815</v>
      </c>
      <c r="H17" s="41"/>
    </row>
    <row r="18" spans="1:8" ht="15.75" x14ac:dyDescent="0.25">
      <c r="A18" s="34">
        <v>15</v>
      </c>
      <c r="B18" s="35" t="s">
        <v>715</v>
      </c>
      <c r="C18" s="41"/>
      <c r="D18" s="41" t="s">
        <v>779</v>
      </c>
      <c r="E18" s="41" t="s">
        <v>793</v>
      </c>
      <c r="F18" s="41" t="s">
        <v>808</v>
      </c>
      <c r="G18" s="41" t="s">
        <v>816</v>
      </c>
      <c r="H18" s="41"/>
    </row>
    <row r="20" spans="1:8" x14ac:dyDescent="0.2">
      <c r="A20" t="s">
        <v>758</v>
      </c>
    </row>
    <row r="22" spans="1:8" x14ac:dyDescent="0.2">
      <c r="C22" t="s">
        <v>761</v>
      </c>
      <c r="D22" t="s">
        <v>192</v>
      </c>
      <c r="F22" t="s">
        <v>762</v>
      </c>
    </row>
    <row r="23" spans="1:8" x14ac:dyDescent="0.2">
      <c r="C23">
        <v>9</v>
      </c>
      <c r="D23" t="s">
        <v>3</v>
      </c>
      <c r="F23" t="str">
        <f>IF(INDEX(C4:H18,C23,VLOOKUP(D23,J3:K6,2,FALSE))=0,INDEX(C4:H18,C23,VLOOKUP(D23,J3:L6,3,FALSE)),INDEX(C4:H18,C23,VLOOKUP(D23,J3:L6,2,FALSE)))</f>
        <v>T082-13</v>
      </c>
    </row>
  </sheetData>
  <mergeCells count="1">
    <mergeCell ref="K2:L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1908"/>
  <sheetViews>
    <sheetView workbookViewId="0">
      <pane ySplit="1" topLeftCell="A1883" activePane="bottomLeft" state="frozen"/>
      <selection pane="bottomLeft" sqref="A1:M1908"/>
    </sheetView>
  </sheetViews>
  <sheetFormatPr baseColWidth="10" defaultColWidth="8.85546875" defaultRowHeight="12.75" x14ac:dyDescent="0.2"/>
  <cols>
    <col min="1" max="1" width="17.7109375" customWidth="1" collapsed="1"/>
    <col min="2" max="2" width="17.85546875" customWidth="1" collapsed="1"/>
    <col min="3" max="3" width="14.140625" bestFit="1" customWidth="1" collapsed="1"/>
    <col min="4" max="4" width="18.28515625" customWidth="1" collapsed="1"/>
    <col min="5" max="5" width="19.85546875" customWidth="1" collapsed="1"/>
    <col min="6" max="6" width="18.42578125" customWidth="1" collapsed="1"/>
    <col min="7" max="7" width="11" customWidth="1" collapsed="1"/>
    <col min="8" max="10" width="8.85546875" style="8" collapsed="1"/>
    <col min="13" max="13" width="12.7109375" bestFit="1" customWidth="1" collapsed="1"/>
  </cols>
  <sheetData>
    <row r="1" spans="1:13" s="80" customFormat="1" ht="15.75" x14ac:dyDescent="0.25">
      <c r="A1" s="70" t="s">
        <v>191</v>
      </c>
      <c r="B1" s="70" t="s">
        <v>192</v>
      </c>
      <c r="C1" s="70" t="s">
        <v>193</v>
      </c>
      <c r="D1" s="70" t="s">
        <v>194</v>
      </c>
      <c r="E1" s="70" t="s">
        <v>195</v>
      </c>
      <c r="F1" s="70" t="s">
        <v>196</v>
      </c>
      <c r="G1" s="70" t="s">
        <v>197</v>
      </c>
      <c r="H1" s="71" t="s">
        <v>198</v>
      </c>
      <c r="I1" s="71" t="s">
        <v>199</v>
      </c>
      <c r="J1" s="71" t="s">
        <v>200</v>
      </c>
      <c r="K1" s="71" t="s">
        <v>201</v>
      </c>
      <c r="L1" s="71" t="s">
        <v>202</v>
      </c>
      <c r="M1" s="71" t="s">
        <v>203</v>
      </c>
    </row>
    <row r="2" spans="1:13" x14ac:dyDescent="0.2">
      <c r="A2" s="1">
        <v>42989</v>
      </c>
      <c r="B2" t="s">
        <v>3</v>
      </c>
      <c r="C2" t="s">
        <v>204</v>
      </c>
      <c r="D2" t="s">
        <v>205</v>
      </c>
      <c r="E2" t="s">
        <v>206</v>
      </c>
      <c r="F2" s="1">
        <v>41166</v>
      </c>
      <c r="G2" t="s">
        <v>106</v>
      </c>
      <c r="H2">
        <v>1</v>
      </c>
      <c r="I2">
        <v>0</v>
      </c>
      <c r="J2">
        <v>0</v>
      </c>
      <c r="K2" t="s">
        <v>207</v>
      </c>
      <c r="L2">
        <v>2017</v>
      </c>
      <c r="M2" t="s">
        <v>208</v>
      </c>
    </row>
    <row r="3" spans="1:13" x14ac:dyDescent="0.2">
      <c r="A3" s="1">
        <v>42989</v>
      </c>
      <c r="B3" t="s">
        <v>3</v>
      </c>
      <c r="C3" t="s">
        <v>204</v>
      </c>
      <c r="D3" t="s">
        <v>205</v>
      </c>
      <c r="E3" t="s">
        <v>209</v>
      </c>
      <c r="F3" s="1">
        <v>40234</v>
      </c>
      <c r="G3" t="s">
        <v>163</v>
      </c>
      <c r="H3">
        <v>1</v>
      </c>
      <c r="I3">
        <v>0</v>
      </c>
      <c r="J3">
        <v>0</v>
      </c>
      <c r="K3" t="s">
        <v>207</v>
      </c>
      <c r="L3">
        <v>2017</v>
      </c>
      <c r="M3" t="s">
        <v>210</v>
      </c>
    </row>
    <row r="4" spans="1:13" x14ac:dyDescent="0.2">
      <c r="A4" s="1">
        <v>42989</v>
      </c>
      <c r="B4" t="s">
        <v>3</v>
      </c>
      <c r="C4" t="s">
        <v>204</v>
      </c>
      <c r="D4" t="s">
        <v>211</v>
      </c>
      <c r="E4" t="s">
        <v>212</v>
      </c>
      <c r="F4" s="1">
        <v>39272</v>
      </c>
      <c r="G4" t="s">
        <v>164</v>
      </c>
      <c r="H4">
        <v>1</v>
      </c>
      <c r="I4">
        <v>0</v>
      </c>
      <c r="J4">
        <v>0</v>
      </c>
      <c r="K4" t="s">
        <v>207</v>
      </c>
      <c r="L4">
        <v>2017</v>
      </c>
      <c r="M4" t="s">
        <v>210</v>
      </c>
    </row>
    <row r="5" spans="1:13" x14ac:dyDescent="0.2">
      <c r="A5" s="1">
        <v>42989</v>
      </c>
      <c r="B5" t="s">
        <v>3</v>
      </c>
      <c r="C5" t="s">
        <v>204</v>
      </c>
      <c r="D5" t="s">
        <v>211</v>
      </c>
      <c r="E5" t="s">
        <v>213</v>
      </c>
      <c r="F5" s="1">
        <v>40216</v>
      </c>
      <c r="G5" t="s">
        <v>163</v>
      </c>
      <c r="H5">
        <v>1</v>
      </c>
      <c r="I5">
        <v>0</v>
      </c>
      <c r="J5">
        <v>0</v>
      </c>
      <c r="K5" t="s">
        <v>207</v>
      </c>
      <c r="L5">
        <v>2017</v>
      </c>
      <c r="M5" t="s">
        <v>210</v>
      </c>
    </row>
    <row r="6" spans="1:13" x14ac:dyDescent="0.2">
      <c r="A6" s="1">
        <v>42989</v>
      </c>
      <c r="B6" t="s">
        <v>3</v>
      </c>
      <c r="C6" t="s">
        <v>204</v>
      </c>
      <c r="D6" t="s">
        <v>214</v>
      </c>
      <c r="E6" t="s">
        <v>215</v>
      </c>
      <c r="F6" s="1">
        <v>41239</v>
      </c>
      <c r="G6" t="s">
        <v>44</v>
      </c>
      <c r="H6">
        <v>1</v>
      </c>
      <c r="I6">
        <v>0</v>
      </c>
      <c r="J6">
        <v>0</v>
      </c>
      <c r="K6" t="s">
        <v>207</v>
      </c>
      <c r="L6">
        <v>2017</v>
      </c>
      <c r="M6" t="s">
        <v>208</v>
      </c>
    </row>
    <row r="7" spans="1:13" x14ac:dyDescent="0.2">
      <c r="A7" s="1">
        <v>42989</v>
      </c>
      <c r="B7" t="s">
        <v>3</v>
      </c>
      <c r="C7" t="s">
        <v>204</v>
      </c>
      <c r="D7" t="s">
        <v>214</v>
      </c>
      <c r="E7" t="s">
        <v>216</v>
      </c>
      <c r="F7" s="1">
        <v>39832</v>
      </c>
      <c r="G7" t="s">
        <v>166</v>
      </c>
      <c r="H7">
        <v>1</v>
      </c>
      <c r="I7">
        <v>0</v>
      </c>
      <c r="J7">
        <v>0</v>
      </c>
      <c r="K7" t="s">
        <v>207</v>
      </c>
      <c r="L7">
        <v>2017</v>
      </c>
      <c r="M7" t="s">
        <v>210</v>
      </c>
    </row>
    <row r="8" spans="1:13" x14ac:dyDescent="0.2">
      <c r="A8" s="1">
        <v>42989</v>
      </c>
      <c r="B8" t="s">
        <v>3</v>
      </c>
      <c r="C8" t="s">
        <v>204</v>
      </c>
      <c r="D8" t="s">
        <v>217</v>
      </c>
      <c r="E8" t="s">
        <v>218</v>
      </c>
      <c r="F8" s="1">
        <v>41303</v>
      </c>
      <c r="G8" t="s">
        <v>169</v>
      </c>
      <c r="H8">
        <v>0</v>
      </c>
      <c r="I8">
        <v>0</v>
      </c>
      <c r="J8">
        <v>0</v>
      </c>
      <c r="K8" t="s">
        <v>207</v>
      </c>
      <c r="L8">
        <v>2017</v>
      </c>
      <c r="M8" t="s">
        <v>208</v>
      </c>
    </row>
    <row r="9" spans="1:13" x14ac:dyDescent="0.2">
      <c r="A9" s="1">
        <v>42989</v>
      </c>
      <c r="B9" t="s">
        <v>3</v>
      </c>
      <c r="C9" t="s">
        <v>204</v>
      </c>
      <c r="D9" t="s">
        <v>219</v>
      </c>
      <c r="E9" t="s">
        <v>220</v>
      </c>
      <c r="F9" s="1">
        <v>41221</v>
      </c>
      <c r="G9" t="s">
        <v>44</v>
      </c>
      <c r="H9">
        <v>1</v>
      </c>
      <c r="I9">
        <v>0</v>
      </c>
      <c r="J9">
        <v>0</v>
      </c>
      <c r="K9" t="s">
        <v>207</v>
      </c>
      <c r="L9">
        <v>2017</v>
      </c>
      <c r="M9" t="s">
        <v>208</v>
      </c>
    </row>
    <row r="10" spans="1:13" x14ac:dyDescent="0.2">
      <c r="A10" s="1">
        <v>42989</v>
      </c>
      <c r="B10" t="s">
        <v>3</v>
      </c>
      <c r="C10" t="s">
        <v>204</v>
      </c>
      <c r="D10" t="s">
        <v>221</v>
      </c>
      <c r="E10" t="s">
        <v>222</v>
      </c>
      <c r="F10" s="1">
        <v>39646</v>
      </c>
      <c r="G10" t="s">
        <v>165</v>
      </c>
      <c r="H10">
        <v>0</v>
      </c>
      <c r="I10">
        <v>0</v>
      </c>
      <c r="J10">
        <v>0</v>
      </c>
      <c r="K10" t="s">
        <v>207</v>
      </c>
      <c r="L10">
        <v>2017</v>
      </c>
      <c r="M10" t="s">
        <v>210</v>
      </c>
    </row>
    <row r="11" spans="1:13" x14ac:dyDescent="0.2">
      <c r="A11" s="1">
        <v>42989</v>
      </c>
      <c r="B11" t="s">
        <v>3</v>
      </c>
      <c r="C11" t="s">
        <v>204</v>
      </c>
      <c r="D11" t="s">
        <v>221</v>
      </c>
      <c r="E11" t="s">
        <v>223</v>
      </c>
      <c r="F11" s="1">
        <v>39646</v>
      </c>
      <c r="G11" t="s">
        <v>165</v>
      </c>
      <c r="H11">
        <v>1</v>
      </c>
      <c r="I11">
        <v>0</v>
      </c>
      <c r="J11">
        <v>0</v>
      </c>
      <c r="K11" t="s">
        <v>207</v>
      </c>
      <c r="L11">
        <v>2017</v>
      </c>
      <c r="M11" t="s">
        <v>210</v>
      </c>
    </row>
    <row r="12" spans="1:13" x14ac:dyDescent="0.2">
      <c r="A12" s="1">
        <v>42989</v>
      </c>
      <c r="B12" t="s">
        <v>3</v>
      </c>
      <c r="C12" t="s">
        <v>204</v>
      </c>
      <c r="D12" t="s">
        <v>224</v>
      </c>
      <c r="E12" t="s">
        <v>225</v>
      </c>
      <c r="F12" s="1">
        <v>39286</v>
      </c>
      <c r="G12" t="s">
        <v>164</v>
      </c>
      <c r="H12">
        <v>1</v>
      </c>
      <c r="I12">
        <v>0</v>
      </c>
      <c r="J12">
        <v>0</v>
      </c>
      <c r="K12" t="s">
        <v>207</v>
      </c>
      <c r="L12">
        <v>2017</v>
      </c>
      <c r="M12" t="s">
        <v>210</v>
      </c>
    </row>
    <row r="13" spans="1:13" x14ac:dyDescent="0.2">
      <c r="A13" s="1">
        <v>42989</v>
      </c>
      <c r="B13" t="s">
        <v>3</v>
      </c>
      <c r="C13" t="s">
        <v>204</v>
      </c>
      <c r="D13" t="s">
        <v>226</v>
      </c>
      <c r="E13" t="s">
        <v>227</v>
      </c>
      <c r="F13" s="1">
        <v>40006</v>
      </c>
      <c r="G13" t="s">
        <v>166</v>
      </c>
      <c r="H13">
        <v>1</v>
      </c>
      <c r="I13">
        <v>0</v>
      </c>
      <c r="J13">
        <v>0</v>
      </c>
      <c r="K13" t="s">
        <v>207</v>
      </c>
      <c r="L13">
        <v>2017</v>
      </c>
      <c r="M13" t="s">
        <v>210</v>
      </c>
    </row>
    <row r="14" spans="1:13" x14ac:dyDescent="0.2">
      <c r="A14" s="1">
        <v>42989</v>
      </c>
      <c r="B14" t="s">
        <v>3</v>
      </c>
      <c r="C14" t="s">
        <v>204</v>
      </c>
      <c r="D14" t="s">
        <v>228</v>
      </c>
      <c r="E14" t="s">
        <v>220</v>
      </c>
      <c r="F14" s="1">
        <v>39780</v>
      </c>
      <c r="G14" t="s">
        <v>165</v>
      </c>
      <c r="H14">
        <v>1</v>
      </c>
      <c r="I14">
        <v>0</v>
      </c>
      <c r="J14">
        <v>0</v>
      </c>
      <c r="K14" t="s">
        <v>207</v>
      </c>
      <c r="L14">
        <v>2017</v>
      </c>
      <c r="M14" t="s">
        <v>210</v>
      </c>
    </row>
    <row r="15" spans="1:13" x14ac:dyDescent="0.2">
      <c r="A15" s="1">
        <v>42989</v>
      </c>
      <c r="B15" t="s">
        <v>3</v>
      </c>
      <c r="C15" t="s">
        <v>204</v>
      </c>
      <c r="D15" t="s">
        <v>229</v>
      </c>
      <c r="E15" t="s">
        <v>230</v>
      </c>
      <c r="F15" s="1">
        <v>40470</v>
      </c>
      <c r="G15" t="s">
        <v>163</v>
      </c>
      <c r="H15">
        <v>0</v>
      </c>
      <c r="I15">
        <v>0</v>
      </c>
      <c r="J15">
        <v>0</v>
      </c>
      <c r="K15" t="s">
        <v>207</v>
      </c>
      <c r="L15">
        <v>2017</v>
      </c>
      <c r="M15" t="s">
        <v>210</v>
      </c>
    </row>
    <row r="16" spans="1:13" x14ac:dyDescent="0.2">
      <c r="A16" s="1">
        <v>42989</v>
      </c>
      <c r="B16" t="s">
        <v>3</v>
      </c>
      <c r="C16" t="s">
        <v>204</v>
      </c>
      <c r="D16" t="s">
        <v>229</v>
      </c>
      <c r="E16" t="s">
        <v>231</v>
      </c>
      <c r="F16" s="1">
        <v>41290</v>
      </c>
      <c r="G16" t="s">
        <v>170</v>
      </c>
      <c r="H16">
        <v>0</v>
      </c>
      <c r="I16">
        <v>0</v>
      </c>
      <c r="J16">
        <v>0</v>
      </c>
      <c r="K16" t="s">
        <v>207</v>
      </c>
      <c r="L16">
        <v>2017</v>
      </c>
      <c r="M16" t="s">
        <v>208</v>
      </c>
    </row>
    <row r="17" spans="1:13" x14ac:dyDescent="0.2">
      <c r="A17" s="1">
        <v>42989</v>
      </c>
      <c r="B17" t="s">
        <v>3</v>
      </c>
      <c r="C17" t="s">
        <v>204</v>
      </c>
      <c r="D17" t="s">
        <v>232</v>
      </c>
      <c r="E17" t="s">
        <v>233</v>
      </c>
      <c r="F17" s="1">
        <v>40248</v>
      </c>
      <c r="G17" t="s">
        <v>167</v>
      </c>
      <c r="H17">
        <v>1</v>
      </c>
      <c r="I17">
        <v>0</v>
      </c>
      <c r="J17">
        <v>0</v>
      </c>
      <c r="K17" t="s">
        <v>207</v>
      </c>
      <c r="L17">
        <v>2017</v>
      </c>
      <c r="M17" t="s">
        <v>210</v>
      </c>
    </row>
    <row r="18" spans="1:13" x14ac:dyDescent="0.2">
      <c r="A18" s="1">
        <v>42989</v>
      </c>
      <c r="B18" t="s">
        <v>3</v>
      </c>
      <c r="C18" t="s">
        <v>204</v>
      </c>
      <c r="D18" t="s">
        <v>234</v>
      </c>
      <c r="E18" t="s">
        <v>235</v>
      </c>
      <c r="F18" s="1">
        <v>40973</v>
      </c>
      <c r="G18" t="s">
        <v>106</v>
      </c>
      <c r="H18">
        <v>1</v>
      </c>
      <c r="I18">
        <v>0</v>
      </c>
      <c r="J18">
        <v>0</v>
      </c>
      <c r="K18" t="s">
        <v>207</v>
      </c>
      <c r="L18">
        <v>2017</v>
      </c>
      <c r="M18" t="s">
        <v>208</v>
      </c>
    </row>
    <row r="19" spans="1:13" x14ac:dyDescent="0.2">
      <c r="A19" s="1">
        <v>42989</v>
      </c>
      <c r="B19" t="s">
        <v>3</v>
      </c>
      <c r="C19" t="s">
        <v>204</v>
      </c>
      <c r="D19" t="s">
        <v>236</v>
      </c>
      <c r="E19" t="s">
        <v>237</v>
      </c>
      <c r="F19" s="1">
        <v>39386</v>
      </c>
      <c r="G19" t="s">
        <v>164</v>
      </c>
      <c r="H19">
        <v>1</v>
      </c>
      <c r="I19">
        <v>0</v>
      </c>
      <c r="J19">
        <v>0</v>
      </c>
      <c r="K19" t="s">
        <v>207</v>
      </c>
      <c r="L19">
        <v>2017</v>
      </c>
      <c r="M19" t="s">
        <v>210</v>
      </c>
    </row>
    <row r="20" spans="1:13" x14ac:dyDescent="0.2">
      <c r="A20" s="1">
        <v>42989</v>
      </c>
      <c r="B20" t="s">
        <v>3</v>
      </c>
      <c r="C20" t="s">
        <v>204</v>
      </c>
      <c r="D20" t="s">
        <v>238</v>
      </c>
      <c r="E20" t="s">
        <v>239</v>
      </c>
      <c r="F20" s="1">
        <v>40372</v>
      </c>
      <c r="G20" t="s">
        <v>163</v>
      </c>
      <c r="H20">
        <v>1</v>
      </c>
      <c r="I20">
        <v>0</v>
      </c>
      <c r="J20">
        <v>0</v>
      </c>
      <c r="K20" t="s">
        <v>207</v>
      </c>
      <c r="L20">
        <v>2017</v>
      </c>
      <c r="M20" t="s">
        <v>210</v>
      </c>
    </row>
    <row r="21" spans="1:13" x14ac:dyDescent="0.2">
      <c r="A21" s="1">
        <v>42989</v>
      </c>
      <c r="B21" t="s">
        <v>3</v>
      </c>
      <c r="C21" t="s">
        <v>204</v>
      </c>
      <c r="D21" t="s">
        <v>238</v>
      </c>
      <c r="E21" t="s">
        <v>240</v>
      </c>
      <c r="F21" s="1">
        <v>39094</v>
      </c>
      <c r="G21" t="s">
        <v>164</v>
      </c>
      <c r="H21">
        <v>1</v>
      </c>
      <c r="I21">
        <v>0</v>
      </c>
      <c r="J21">
        <v>0</v>
      </c>
      <c r="K21" t="s">
        <v>207</v>
      </c>
      <c r="L21">
        <v>2017</v>
      </c>
      <c r="M21" t="s">
        <v>210</v>
      </c>
    </row>
    <row r="22" spans="1:13" x14ac:dyDescent="0.2">
      <c r="A22" s="1">
        <v>42989</v>
      </c>
      <c r="B22" t="s">
        <v>3</v>
      </c>
      <c r="C22" t="s">
        <v>204</v>
      </c>
      <c r="D22" t="s">
        <v>241</v>
      </c>
      <c r="E22" t="s">
        <v>242</v>
      </c>
      <c r="F22" s="1">
        <v>39522</v>
      </c>
      <c r="G22" t="s">
        <v>165</v>
      </c>
      <c r="H22">
        <v>0</v>
      </c>
      <c r="I22">
        <v>0</v>
      </c>
      <c r="J22">
        <v>0</v>
      </c>
      <c r="K22" t="s">
        <v>207</v>
      </c>
      <c r="L22">
        <v>2017</v>
      </c>
      <c r="M22" t="s">
        <v>210</v>
      </c>
    </row>
    <row r="23" spans="1:13" x14ac:dyDescent="0.2">
      <c r="A23" s="1">
        <v>42989</v>
      </c>
      <c r="B23" t="s">
        <v>3</v>
      </c>
      <c r="C23" t="s">
        <v>204</v>
      </c>
      <c r="D23" t="s">
        <v>244</v>
      </c>
      <c r="E23" t="s">
        <v>245</v>
      </c>
      <c r="F23" s="1">
        <v>40339</v>
      </c>
      <c r="G23" t="s">
        <v>167</v>
      </c>
      <c r="H23">
        <v>1</v>
      </c>
      <c r="I23">
        <v>0</v>
      </c>
      <c r="J23">
        <v>0</v>
      </c>
      <c r="K23" t="s">
        <v>207</v>
      </c>
      <c r="L23">
        <v>2017</v>
      </c>
      <c r="M23" t="s">
        <v>210</v>
      </c>
    </row>
    <row r="24" spans="1:13" x14ac:dyDescent="0.2">
      <c r="A24" s="1">
        <v>42989</v>
      </c>
      <c r="B24" t="s">
        <v>3</v>
      </c>
      <c r="C24" t="s">
        <v>204</v>
      </c>
      <c r="D24" t="s">
        <v>244</v>
      </c>
      <c r="E24" t="s">
        <v>246</v>
      </c>
      <c r="F24" s="1">
        <v>39775</v>
      </c>
      <c r="G24" t="s">
        <v>165</v>
      </c>
      <c r="H24">
        <v>1</v>
      </c>
      <c r="I24">
        <v>0</v>
      </c>
      <c r="J24">
        <v>0</v>
      </c>
      <c r="K24" t="s">
        <v>207</v>
      </c>
      <c r="L24">
        <v>2017</v>
      </c>
      <c r="M24" t="s">
        <v>210</v>
      </c>
    </row>
    <row r="25" spans="1:13" x14ac:dyDescent="0.2">
      <c r="A25" s="1">
        <v>42989</v>
      </c>
      <c r="B25" t="s">
        <v>3</v>
      </c>
      <c r="C25" t="s">
        <v>204</v>
      </c>
      <c r="D25" t="s">
        <v>837</v>
      </c>
      <c r="E25" t="s">
        <v>247</v>
      </c>
      <c r="F25" s="1">
        <v>40702</v>
      </c>
      <c r="G25" t="s">
        <v>168</v>
      </c>
      <c r="H25">
        <v>1</v>
      </c>
      <c r="I25">
        <v>0</v>
      </c>
      <c r="J25">
        <v>0</v>
      </c>
      <c r="K25" t="s">
        <v>207</v>
      </c>
      <c r="L25">
        <v>2017</v>
      </c>
      <c r="M25" t="s">
        <v>208</v>
      </c>
    </row>
    <row r="26" spans="1:13" x14ac:dyDescent="0.2">
      <c r="A26" s="1">
        <v>42989</v>
      </c>
      <c r="B26" t="s">
        <v>3</v>
      </c>
      <c r="C26" t="s">
        <v>204</v>
      </c>
      <c r="D26" t="s">
        <v>248</v>
      </c>
      <c r="E26" t="s">
        <v>249</v>
      </c>
      <c r="F26" s="1">
        <v>40264</v>
      </c>
      <c r="G26" t="s">
        <v>163</v>
      </c>
      <c r="H26">
        <v>1</v>
      </c>
      <c r="I26">
        <v>0</v>
      </c>
      <c r="J26">
        <v>0</v>
      </c>
      <c r="K26" t="s">
        <v>207</v>
      </c>
      <c r="L26">
        <v>2017</v>
      </c>
      <c r="M26" t="s">
        <v>210</v>
      </c>
    </row>
    <row r="27" spans="1:13" x14ac:dyDescent="0.2">
      <c r="A27" s="1">
        <v>42989</v>
      </c>
      <c r="B27" t="s">
        <v>3</v>
      </c>
      <c r="C27" t="s">
        <v>204</v>
      </c>
      <c r="D27" t="s">
        <v>250</v>
      </c>
      <c r="E27" t="s">
        <v>251</v>
      </c>
      <c r="F27" s="1">
        <v>40932</v>
      </c>
      <c r="G27" t="s">
        <v>106</v>
      </c>
      <c r="H27">
        <v>1</v>
      </c>
      <c r="I27">
        <v>0</v>
      </c>
      <c r="J27">
        <v>0</v>
      </c>
      <c r="K27" t="s">
        <v>207</v>
      </c>
      <c r="L27">
        <v>2017</v>
      </c>
      <c r="M27" t="s">
        <v>208</v>
      </c>
    </row>
    <row r="28" spans="1:13" x14ac:dyDescent="0.2">
      <c r="A28" s="1">
        <v>42989</v>
      </c>
      <c r="B28" t="s">
        <v>3</v>
      </c>
      <c r="C28" t="s">
        <v>204</v>
      </c>
      <c r="D28" t="s">
        <v>252</v>
      </c>
      <c r="E28" t="s">
        <v>253</v>
      </c>
      <c r="F28" s="1">
        <v>41126</v>
      </c>
      <c r="G28" t="s">
        <v>106</v>
      </c>
      <c r="H28">
        <v>1</v>
      </c>
      <c r="I28">
        <v>0</v>
      </c>
      <c r="J28">
        <v>0</v>
      </c>
      <c r="K28" t="s">
        <v>207</v>
      </c>
      <c r="L28">
        <v>2017</v>
      </c>
      <c r="M28" t="s">
        <v>208</v>
      </c>
    </row>
    <row r="29" spans="1:13" x14ac:dyDescent="0.2">
      <c r="A29" s="1">
        <v>42989</v>
      </c>
      <c r="B29" t="s">
        <v>3</v>
      </c>
      <c r="C29" t="s">
        <v>204</v>
      </c>
      <c r="D29" t="s">
        <v>254</v>
      </c>
      <c r="E29" t="s">
        <v>255</v>
      </c>
      <c r="F29" s="1">
        <v>40439</v>
      </c>
      <c r="G29" t="s">
        <v>167</v>
      </c>
      <c r="H29">
        <v>1</v>
      </c>
      <c r="I29">
        <v>0</v>
      </c>
      <c r="J29">
        <v>0</v>
      </c>
      <c r="K29" t="s">
        <v>207</v>
      </c>
      <c r="L29">
        <v>2017</v>
      </c>
      <c r="M29" t="s">
        <v>210</v>
      </c>
    </row>
    <row r="30" spans="1:13" x14ac:dyDescent="0.2">
      <c r="A30" s="1">
        <v>42989</v>
      </c>
      <c r="B30" t="s">
        <v>3</v>
      </c>
      <c r="C30" t="s">
        <v>204</v>
      </c>
      <c r="D30" t="s">
        <v>256</v>
      </c>
      <c r="E30" t="s">
        <v>257</v>
      </c>
      <c r="F30" s="1">
        <v>41230</v>
      </c>
      <c r="G30" t="s">
        <v>44</v>
      </c>
      <c r="H30">
        <v>1</v>
      </c>
      <c r="I30">
        <v>0</v>
      </c>
      <c r="J30">
        <v>0</v>
      </c>
      <c r="K30" t="s">
        <v>207</v>
      </c>
      <c r="L30">
        <v>2017</v>
      </c>
      <c r="M30" t="s">
        <v>208</v>
      </c>
    </row>
    <row r="31" spans="1:13" x14ac:dyDescent="0.2">
      <c r="A31" s="1">
        <v>42989</v>
      </c>
      <c r="B31" t="s">
        <v>3</v>
      </c>
      <c r="C31" t="s">
        <v>204</v>
      </c>
      <c r="D31" t="s">
        <v>258</v>
      </c>
      <c r="E31" t="s">
        <v>247</v>
      </c>
      <c r="F31" s="1">
        <v>41278</v>
      </c>
      <c r="G31" t="s">
        <v>169</v>
      </c>
      <c r="H31">
        <v>1</v>
      </c>
      <c r="I31">
        <v>0</v>
      </c>
      <c r="J31">
        <v>0</v>
      </c>
      <c r="K31" t="s">
        <v>207</v>
      </c>
      <c r="L31">
        <v>2017</v>
      </c>
      <c r="M31" t="s">
        <v>208</v>
      </c>
    </row>
    <row r="32" spans="1:13" x14ac:dyDescent="0.2">
      <c r="A32" s="1">
        <v>42989</v>
      </c>
      <c r="B32" t="s">
        <v>3</v>
      </c>
      <c r="C32" t="s">
        <v>204</v>
      </c>
      <c r="D32" t="s">
        <v>259</v>
      </c>
      <c r="E32" t="s">
        <v>260</v>
      </c>
      <c r="F32" s="1">
        <v>40395</v>
      </c>
      <c r="G32" t="s">
        <v>167</v>
      </c>
      <c r="H32">
        <v>1</v>
      </c>
      <c r="I32">
        <v>0</v>
      </c>
      <c r="J32">
        <v>0</v>
      </c>
      <c r="K32" t="s">
        <v>207</v>
      </c>
      <c r="L32">
        <v>2017</v>
      </c>
      <c r="M32" t="s">
        <v>210</v>
      </c>
    </row>
    <row r="33" spans="1:13" x14ac:dyDescent="0.2">
      <c r="A33" s="1">
        <v>42989</v>
      </c>
      <c r="B33" t="s">
        <v>3</v>
      </c>
      <c r="C33" t="s">
        <v>204</v>
      </c>
      <c r="D33" t="s">
        <v>261</v>
      </c>
      <c r="E33" t="s">
        <v>262</v>
      </c>
      <c r="F33" s="1">
        <v>40366</v>
      </c>
      <c r="G33" t="s">
        <v>167</v>
      </c>
      <c r="H33">
        <v>0</v>
      </c>
      <c r="I33">
        <v>0</v>
      </c>
      <c r="J33">
        <v>0</v>
      </c>
      <c r="K33" t="s">
        <v>207</v>
      </c>
      <c r="L33">
        <v>2017</v>
      </c>
      <c r="M33" t="s">
        <v>210</v>
      </c>
    </row>
    <row r="34" spans="1:13" x14ac:dyDescent="0.2">
      <c r="A34" s="1">
        <v>42989</v>
      </c>
      <c r="B34" t="s">
        <v>3</v>
      </c>
      <c r="C34" t="s">
        <v>204</v>
      </c>
      <c r="D34" t="s">
        <v>263</v>
      </c>
      <c r="E34" t="s">
        <v>264</v>
      </c>
      <c r="F34" s="1">
        <v>39337</v>
      </c>
      <c r="G34" t="s">
        <v>164</v>
      </c>
      <c r="H34">
        <v>1</v>
      </c>
      <c r="I34">
        <v>0</v>
      </c>
      <c r="J34">
        <v>0</v>
      </c>
      <c r="K34" t="s">
        <v>207</v>
      </c>
      <c r="L34">
        <v>2017</v>
      </c>
      <c r="M34" t="s">
        <v>210</v>
      </c>
    </row>
    <row r="35" spans="1:13" x14ac:dyDescent="0.2">
      <c r="A35" s="1">
        <v>42989</v>
      </c>
      <c r="B35" t="s">
        <v>3</v>
      </c>
      <c r="C35" t="s">
        <v>204</v>
      </c>
      <c r="D35" t="s">
        <v>265</v>
      </c>
      <c r="E35" t="s">
        <v>266</v>
      </c>
      <c r="F35" s="1">
        <v>40707</v>
      </c>
      <c r="G35" t="s">
        <v>168</v>
      </c>
      <c r="H35">
        <v>1</v>
      </c>
      <c r="I35">
        <v>0</v>
      </c>
      <c r="J35">
        <v>0</v>
      </c>
      <c r="K35" t="s">
        <v>207</v>
      </c>
      <c r="L35">
        <v>2017</v>
      </c>
      <c r="M35" t="s">
        <v>208</v>
      </c>
    </row>
    <row r="36" spans="1:13" x14ac:dyDescent="0.2">
      <c r="A36" s="1">
        <v>42989</v>
      </c>
      <c r="B36" t="s">
        <v>3</v>
      </c>
      <c r="C36" t="s">
        <v>204</v>
      </c>
      <c r="D36" t="s">
        <v>324</v>
      </c>
      <c r="E36" t="s">
        <v>253</v>
      </c>
      <c r="F36" s="1">
        <v>39783</v>
      </c>
      <c r="G36" t="s">
        <v>165</v>
      </c>
      <c r="H36">
        <v>1</v>
      </c>
      <c r="I36">
        <v>0</v>
      </c>
      <c r="J36">
        <v>0</v>
      </c>
      <c r="K36" t="s">
        <v>207</v>
      </c>
      <c r="L36">
        <v>2017</v>
      </c>
      <c r="M36" t="s">
        <v>210</v>
      </c>
    </row>
    <row r="37" spans="1:13" x14ac:dyDescent="0.2">
      <c r="A37" s="1">
        <v>42989</v>
      </c>
      <c r="B37" t="s">
        <v>3</v>
      </c>
      <c r="C37" t="s">
        <v>204</v>
      </c>
      <c r="D37" t="s">
        <v>324</v>
      </c>
      <c r="E37" t="s">
        <v>331</v>
      </c>
      <c r="F37" s="1">
        <v>40840</v>
      </c>
      <c r="G37" t="s">
        <v>167</v>
      </c>
      <c r="H37">
        <v>1</v>
      </c>
      <c r="I37">
        <v>0</v>
      </c>
      <c r="J37">
        <v>0</v>
      </c>
      <c r="K37" t="s">
        <v>207</v>
      </c>
      <c r="L37">
        <v>2017</v>
      </c>
      <c r="M37" t="s">
        <v>208</v>
      </c>
    </row>
    <row r="38" spans="1:13" x14ac:dyDescent="0.2">
      <c r="A38" s="1">
        <v>42989</v>
      </c>
      <c r="B38" t="s">
        <v>3</v>
      </c>
      <c r="C38" t="s">
        <v>204</v>
      </c>
      <c r="D38" t="s">
        <v>267</v>
      </c>
      <c r="E38" t="s">
        <v>268</v>
      </c>
      <c r="F38" s="1">
        <v>39332</v>
      </c>
      <c r="G38" t="s">
        <v>164</v>
      </c>
      <c r="H38">
        <v>1</v>
      </c>
      <c r="I38">
        <v>0</v>
      </c>
      <c r="J38">
        <v>0</v>
      </c>
      <c r="K38" t="s">
        <v>207</v>
      </c>
      <c r="L38">
        <v>2017</v>
      </c>
      <c r="M38" t="s">
        <v>210</v>
      </c>
    </row>
    <row r="39" spans="1:13" x14ac:dyDescent="0.2">
      <c r="A39" s="1">
        <v>42989</v>
      </c>
      <c r="B39" t="s">
        <v>3</v>
      </c>
      <c r="C39" t="s">
        <v>204</v>
      </c>
      <c r="D39" t="s">
        <v>269</v>
      </c>
      <c r="E39" t="s">
        <v>270</v>
      </c>
      <c r="F39" s="1">
        <v>41123</v>
      </c>
      <c r="G39" t="s">
        <v>44</v>
      </c>
      <c r="H39">
        <v>1</v>
      </c>
      <c r="I39">
        <v>0</v>
      </c>
      <c r="J39">
        <v>0</v>
      </c>
      <c r="K39" t="s">
        <v>207</v>
      </c>
      <c r="L39">
        <v>2017</v>
      </c>
      <c r="M39" t="s">
        <v>208</v>
      </c>
    </row>
    <row r="40" spans="1:13" x14ac:dyDescent="0.2">
      <c r="A40" s="1">
        <v>42989</v>
      </c>
      <c r="B40" t="s">
        <v>3</v>
      </c>
      <c r="C40" t="s">
        <v>204</v>
      </c>
      <c r="D40" t="s">
        <v>271</v>
      </c>
      <c r="E40" t="s">
        <v>272</v>
      </c>
      <c r="F40" s="1">
        <v>41047</v>
      </c>
      <c r="G40" t="s">
        <v>44</v>
      </c>
      <c r="H40">
        <v>1</v>
      </c>
      <c r="I40">
        <v>0</v>
      </c>
      <c r="J40">
        <v>0</v>
      </c>
      <c r="K40" t="s">
        <v>207</v>
      </c>
      <c r="L40">
        <v>2017</v>
      </c>
      <c r="M40" t="s">
        <v>208</v>
      </c>
    </row>
    <row r="41" spans="1:13" x14ac:dyDescent="0.2">
      <c r="A41" s="1">
        <v>42989</v>
      </c>
      <c r="B41" t="s">
        <v>3</v>
      </c>
      <c r="C41" t="s">
        <v>204</v>
      </c>
      <c r="D41" t="s">
        <v>271</v>
      </c>
      <c r="E41" t="s">
        <v>273</v>
      </c>
      <c r="F41" s="1">
        <v>40459</v>
      </c>
      <c r="G41" t="s">
        <v>163</v>
      </c>
      <c r="H41">
        <v>1</v>
      </c>
      <c r="I41">
        <v>0</v>
      </c>
      <c r="J41">
        <v>0</v>
      </c>
      <c r="K41" t="s">
        <v>207</v>
      </c>
      <c r="L41">
        <v>2017</v>
      </c>
      <c r="M41" t="s">
        <v>210</v>
      </c>
    </row>
    <row r="42" spans="1:13" x14ac:dyDescent="0.2">
      <c r="A42" s="1">
        <v>42989</v>
      </c>
      <c r="B42" t="s">
        <v>3</v>
      </c>
      <c r="C42" t="s">
        <v>204</v>
      </c>
      <c r="D42" t="s">
        <v>274</v>
      </c>
      <c r="E42" t="s">
        <v>275</v>
      </c>
      <c r="F42" s="1">
        <v>40836</v>
      </c>
      <c r="G42" t="s">
        <v>167</v>
      </c>
      <c r="H42">
        <v>1</v>
      </c>
      <c r="I42">
        <v>0</v>
      </c>
      <c r="J42">
        <v>0</v>
      </c>
      <c r="K42" t="s">
        <v>207</v>
      </c>
      <c r="L42">
        <v>2017</v>
      </c>
      <c r="M42" t="s">
        <v>208</v>
      </c>
    </row>
    <row r="43" spans="1:13" x14ac:dyDescent="0.2">
      <c r="A43" s="1">
        <v>42989</v>
      </c>
      <c r="B43" t="s">
        <v>3</v>
      </c>
      <c r="C43" t="s">
        <v>204</v>
      </c>
      <c r="D43" t="s">
        <v>276</v>
      </c>
      <c r="E43" t="s">
        <v>277</v>
      </c>
      <c r="F43" s="1">
        <v>40657</v>
      </c>
      <c r="G43" t="s">
        <v>167</v>
      </c>
      <c r="H43">
        <v>1</v>
      </c>
      <c r="I43">
        <v>0</v>
      </c>
      <c r="J43">
        <v>0</v>
      </c>
      <c r="K43" t="s">
        <v>207</v>
      </c>
      <c r="L43">
        <v>2017</v>
      </c>
      <c r="M43" t="s">
        <v>208</v>
      </c>
    </row>
    <row r="44" spans="1:13" x14ac:dyDescent="0.2">
      <c r="A44" s="1">
        <v>42989</v>
      </c>
      <c r="B44" t="s">
        <v>3</v>
      </c>
      <c r="C44" t="s">
        <v>204</v>
      </c>
      <c r="D44" t="s">
        <v>278</v>
      </c>
      <c r="E44" t="s">
        <v>279</v>
      </c>
      <c r="F44" s="1">
        <v>41629</v>
      </c>
      <c r="G44" t="s">
        <v>170</v>
      </c>
      <c r="H44">
        <v>1</v>
      </c>
      <c r="I44">
        <v>0</v>
      </c>
      <c r="J44">
        <v>0</v>
      </c>
      <c r="K44" t="s">
        <v>207</v>
      </c>
      <c r="L44">
        <v>2017</v>
      </c>
      <c r="M44" t="s">
        <v>208</v>
      </c>
    </row>
    <row r="45" spans="1:13" x14ac:dyDescent="0.2">
      <c r="A45" s="1">
        <v>42989</v>
      </c>
      <c r="B45" t="s">
        <v>3</v>
      </c>
      <c r="C45" t="s">
        <v>204</v>
      </c>
      <c r="D45" t="s">
        <v>283</v>
      </c>
      <c r="E45" t="s">
        <v>284</v>
      </c>
      <c r="F45" s="1">
        <v>39891</v>
      </c>
      <c r="G45" t="s">
        <v>166</v>
      </c>
      <c r="H45">
        <v>1</v>
      </c>
      <c r="I45">
        <v>0</v>
      </c>
      <c r="J45">
        <v>0</v>
      </c>
      <c r="K45" t="s">
        <v>207</v>
      </c>
      <c r="L45">
        <v>2017</v>
      </c>
      <c r="M45" t="s">
        <v>210</v>
      </c>
    </row>
    <row r="46" spans="1:13" x14ac:dyDescent="0.2">
      <c r="A46" s="1">
        <v>42989</v>
      </c>
      <c r="B46" t="s">
        <v>3</v>
      </c>
      <c r="C46" t="s">
        <v>204</v>
      </c>
      <c r="D46" t="s">
        <v>285</v>
      </c>
      <c r="E46" t="s">
        <v>316</v>
      </c>
      <c r="F46" s="1">
        <v>40879</v>
      </c>
      <c r="G46" t="s">
        <v>167</v>
      </c>
      <c r="H46">
        <v>1</v>
      </c>
      <c r="I46">
        <v>0</v>
      </c>
      <c r="J46">
        <v>0</v>
      </c>
      <c r="K46" t="s">
        <v>207</v>
      </c>
      <c r="L46">
        <v>2017</v>
      </c>
      <c r="M46" t="s">
        <v>208</v>
      </c>
    </row>
    <row r="47" spans="1:13" x14ac:dyDescent="0.2">
      <c r="A47" s="1">
        <v>42989</v>
      </c>
      <c r="B47" t="s">
        <v>3</v>
      </c>
      <c r="C47" t="s">
        <v>204</v>
      </c>
      <c r="D47" t="s">
        <v>285</v>
      </c>
      <c r="E47" t="s">
        <v>281</v>
      </c>
      <c r="F47" s="1">
        <v>40095</v>
      </c>
      <c r="G47" t="s">
        <v>166</v>
      </c>
      <c r="H47">
        <v>1</v>
      </c>
      <c r="I47">
        <v>0</v>
      </c>
      <c r="J47">
        <v>0</v>
      </c>
      <c r="K47" t="s">
        <v>207</v>
      </c>
      <c r="L47">
        <v>2017</v>
      </c>
      <c r="M47" t="s">
        <v>210</v>
      </c>
    </row>
    <row r="48" spans="1:13" x14ac:dyDescent="0.2">
      <c r="A48" s="1">
        <v>42989</v>
      </c>
      <c r="B48" t="s">
        <v>3</v>
      </c>
      <c r="C48" t="s">
        <v>204</v>
      </c>
      <c r="D48" t="s">
        <v>286</v>
      </c>
      <c r="E48" t="s">
        <v>287</v>
      </c>
      <c r="F48" s="1">
        <v>40843</v>
      </c>
      <c r="G48" t="s">
        <v>168</v>
      </c>
      <c r="H48">
        <v>1</v>
      </c>
      <c r="I48">
        <v>0</v>
      </c>
      <c r="J48">
        <v>0</v>
      </c>
      <c r="K48" t="s">
        <v>207</v>
      </c>
      <c r="L48">
        <v>2017</v>
      </c>
      <c r="M48" t="s">
        <v>208</v>
      </c>
    </row>
    <row r="49" spans="1:13" x14ac:dyDescent="0.2">
      <c r="A49" s="1">
        <v>42989</v>
      </c>
      <c r="B49" t="s">
        <v>3</v>
      </c>
      <c r="C49" t="s">
        <v>204</v>
      </c>
      <c r="D49" t="s">
        <v>286</v>
      </c>
      <c r="E49" t="s">
        <v>288</v>
      </c>
      <c r="F49" s="1">
        <v>39329</v>
      </c>
      <c r="G49" t="s">
        <v>164</v>
      </c>
      <c r="H49">
        <v>1</v>
      </c>
      <c r="I49">
        <v>0</v>
      </c>
      <c r="J49">
        <v>0</v>
      </c>
      <c r="K49" t="s">
        <v>207</v>
      </c>
      <c r="L49">
        <v>2017</v>
      </c>
      <c r="M49" t="s">
        <v>210</v>
      </c>
    </row>
    <row r="50" spans="1:13" x14ac:dyDescent="0.2">
      <c r="A50" s="1">
        <v>42989</v>
      </c>
      <c r="B50" t="s">
        <v>3</v>
      </c>
      <c r="C50" t="s">
        <v>204</v>
      </c>
      <c r="D50" t="s">
        <v>332</v>
      </c>
      <c r="E50" t="s">
        <v>333</v>
      </c>
      <c r="F50" s="1">
        <v>41327</v>
      </c>
      <c r="G50" t="s">
        <v>169</v>
      </c>
      <c r="H50">
        <v>1</v>
      </c>
      <c r="I50">
        <v>0</v>
      </c>
      <c r="J50">
        <v>0</v>
      </c>
      <c r="K50" t="s">
        <v>207</v>
      </c>
      <c r="L50">
        <v>2017</v>
      </c>
      <c r="M50" t="s">
        <v>208</v>
      </c>
    </row>
    <row r="51" spans="1:13" x14ac:dyDescent="0.2">
      <c r="A51" s="1">
        <v>42989</v>
      </c>
      <c r="B51" t="s">
        <v>3</v>
      </c>
      <c r="C51" t="s">
        <v>204</v>
      </c>
      <c r="D51" t="s">
        <v>289</v>
      </c>
      <c r="E51" t="s">
        <v>216</v>
      </c>
      <c r="F51" s="1">
        <v>41091</v>
      </c>
      <c r="G51" t="s">
        <v>106</v>
      </c>
      <c r="H51">
        <v>1</v>
      </c>
      <c r="I51">
        <v>0</v>
      </c>
      <c r="J51">
        <v>0</v>
      </c>
      <c r="K51" t="s">
        <v>207</v>
      </c>
      <c r="L51">
        <v>2017</v>
      </c>
      <c r="M51" t="s">
        <v>208</v>
      </c>
    </row>
    <row r="52" spans="1:13" x14ac:dyDescent="0.2">
      <c r="A52" s="1">
        <v>42989</v>
      </c>
      <c r="B52" t="s">
        <v>3</v>
      </c>
      <c r="C52" t="s">
        <v>204</v>
      </c>
      <c r="D52" t="s">
        <v>289</v>
      </c>
      <c r="E52" t="s">
        <v>290</v>
      </c>
      <c r="F52" s="1">
        <v>40273</v>
      </c>
      <c r="G52" t="s">
        <v>163</v>
      </c>
      <c r="H52">
        <v>1</v>
      </c>
      <c r="I52">
        <v>0</v>
      </c>
      <c r="J52">
        <v>0</v>
      </c>
      <c r="K52" t="s">
        <v>207</v>
      </c>
      <c r="L52">
        <v>2017</v>
      </c>
      <c r="M52" t="s">
        <v>210</v>
      </c>
    </row>
    <row r="53" spans="1:13" x14ac:dyDescent="0.2">
      <c r="A53" s="1">
        <v>42989</v>
      </c>
      <c r="B53" t="s">
        <v>3</v>
      </c>
      <c r="C53" t="s">
        <v>204</v>
      </c>
      <c r="D53" t="s">
        <v>291</v>
      </c>
      <c r="E53" t="s">
        <v>292</v>
      </c>
      <c r="F53" s="1">
        <v>40178</v>
      </c>
      <c r="G53" t="s">
        <v>166</v>
      </c>
      <c r="H53">
        <v>1</v>
      </c>
      <c r="I53">
        <v>0</v>
      </c>
      <c r="J53">
        <v>0</v>
      </c>
      <c r="K53" t="s">
        <v>207</v>
      </c>
      <c r="L53">
        <v>2017</v>
      </c>
      <c r="M53" t="s">
        <v>210</v>
      </c>
    </row>
    <row r="54" spans="1:13" x14ac:dyDescent="0.2">
      <c r="A54" s="1">
        <v>42989</v>
      </c>
      <c r="B54" t="s">
        <v>3</v>
      </c>
      <c r="C54" t="s">
        <v>204</v>
      </c>
      <c r="D54" t="s">
        <v>293</v>
      </c>
      <c r="E54" t="s">
        <v>294</v>
      </c>
      <c r="F54" s="1">
        <v>39747</v>
      </c>
      <c r="G54" t="s">
        <v>165</v>
      </c>
      <c r="H54">
        <v>1</v>
      </c>
      <c r="I54">
        <v>0</v>
      </c>
      <c r="J54">
        <v>0</v>
      </c>
      <c r="K54" t="s">
        <v>207</v>
      </c>
      <c r="L54">
        <v>2017</v>
      </c>
      <c r="M54" t="s">
        <v>210</v>
      </c>
    </row>
    <row r="55" spans="1:13" x14ac:dyDescent="0.2">
      <c r="A55" s="1">
        <v>42989</v>
      </c>
      <c r="B55" t="s">
        <v>3</v>
      </c>
      <c r="C55" t="s">
        <v>204</v>
      </c>
      <c r="D55" t="s">
        <v>293</v>
      </c>
      <c r="E55" t="s">
        <v>295</v>
      </c>
      <c r="F55" s="1">
        <v>41539</v>
      </c>
      <c r="G55" t="s">
        <v>170</v>
      </c>
      <c r="H55">
        <v>1</v>
      </c>
      <c r="I55">
        <v>0</v>
      </c>
      <c r="J55">
        <v>0</v>
      </c>
      <c r="K55" t="s">
        <v>207</v>
      </c>
      <c r="L55">
        <v>2017</v>
      </c>
      <c r="M55" t="s">
        <v>208</v>
      </c>
    </row>
    <row r="56" spans="1:13" x14ac:dyDescent="0.2">
      <c r="A56" s="1">
        <v>42989</v>
      </c>
      <c r="B56" t="s">
        <v>3</v>
      </c>
      <c r="C56" t="s">
        <v>204</v>
      </c>
      <c r="D56" t="s">
        <v>296</v>
      </c>
      <c r="E56" t="s">
        <v>297</v>
      </c>
      <c r="F56" s="1">
        <v>40756</v>
      </c>
      <c r="G56" t="s">
        <v>168</v>
      </c>
      <c r="H56">
        <v>1</v>
      </c>
      <c r="I56">
        <v>0</v>
      </c>
      <c r="J56">
        <v>0</v>
      </c>
      <c r="K56" t="s">
        <v>207</v>
      </c>
      <c r="L56">
        <v>2017</v>
      </c>
      <c r="M56" t="s">
        <v>208</v>
      </c>
    </row>
    <row r="57" spans="1:13" x14ac:dyDescent="0.2">
      <c r="A57" s="1">
        <v>42989</v>
      </c>
      <c r="B57" t="s">
        <v>3</v>
      </c>
      <c r="C57" t="s">
        <v>204</v>
      </c>
      <c r="D57" t="s">
        <v>296</v>
      </c>
      <c r="E57" t="s">
        <v>298</v>
      </c>
      <c r="F57" s="1">
        <v>39525</v>
      </c>
      <c r="G57" t="s">
        <v>166</v>
      </c>
      <c r="H57">
        <v>1</v>
      </c>
      <c r="I57">
        <v>0</v>
      </c>
      <c r="J57">
        <v>0</v>
      </c>
      <c r="K57" t="s">
        <v>207</v>
      </c>
      <c r="L57">
        <v>2017</v>
      </c>
      <c r="M57" t="s">
        <v>210</v>
      </c>
    </row>
    <row r="58" spans="1:13" x14ac:dyDescent="0.2">
      <c r="A58" s="1">
        <v>42989</v>
      </c>
      <c r="B58" t="s">
        <v>3</v>
      </c>
      <c r="C58" t="s">
        <v>204</v>
      </c>
      <c r="D58" t="s">
        <v>299</v>
      </c>
      <c r="E58" t="s">
        <v>300</v>
      </c>
      <c r="F58" s="1">
        <v>39324</v>
      </c>
      <c r="G58" t="s">
        <v>164</v>
      </c>
      <c r="H58">
        <v>1</v>
      </c>
      <c r="I58">
        <v>0</v>
      </c>
      <c r="J58">
        <v>0</v>
      </c>
      <c r="K58" t="s">
        <v>207</v>
      </c>
      <c r="L58">
        <v>2017</v>
      </c>
      <c r="M58" t="s">
        <v>210</v>
      </c>
    </row>
    <row r="59" spans="1:13" x14ac:dyDescent="0.2">
      <c r="A59" s="1">
        <v>42989</v>
      </c>
      <c r="B59" t="s">
        <v>3</v>
      </c>
      <c r="C59" t="s">
        <v>204</v>
      </c>
      <c r="D59" t="s">
        <v>299</v>
      </c>
      <c r="E59" t="s">
        <v>301</v>
      </c>
      <c r="F59" s="1">
        <v>40040</v>
      </c>
      <c r="G59" t="s">
        <v>163</v>
      </c>
      <c r="H59">
        <v>1</v>
      </c>
      <c r="I59">
        <v>0</v>
      </c>
      <c r="J59">
        <v>0</v>
      </c>
      <c r="K59" t="s">
        <v>207</v>
      </c>
      <c r="L59">
        <v>2017</v>
      </c>
      <c r="M59" t="s">
        <v>210</v>
      </c>
    </row>
    <row r="60" spans="1:13" x14ac:dyDescent="0.2">
      <c r="A60" s="1">
        <v>42989</v>
      </c>
      <c r="B60" t="s">
        <v>3</v>
      </c>
      <c r="C60" t="s">
        <v>204</v>
      </c>
      <c r="D60" t="s">
        <v>238</v>
      </c>
      <c r="E60" t="s">
        <v>302</v>
      </c>
      <c r="F60" s="1">
        <v>41695</v>
      </c>
      <c r="G60" t="s">
        <v>44</v>
      </c>
      <c r="H60">
        <v>0</v>
      </c>
      <c r="I60">
        <v>0</v>
      </c>
      <c r="J60">
        <v>0</v>
      </c>
      <c r="K60" t="s">
        <v>207</v>
      </c>
      <c r="L60">
        <v>2017</v>
      </c>
      <c r="M60" t="s">
        <v>208</v>
      </c>
    </row>
    <row r="61" spans="1:13" x14ac:dyDescent="0.2">
      <c r="A61" s="1">
        <v>42989</v>
      </c>
      <c r="B61" t="s">
        <v>3</v>
      </c>
      <c r="C61" t="s">
        <v>204</v>
      </c>
      <c r="D61" t="s">
        <v>250</v>
      </c>
      <c r="E61" t="s">
        <v>303</v>
      </c>
      <c r="F61" s="1">
        <v>41898</v>
      </c>
      <c r="G61" t="s">
        <v>170</v>
      </c>
      <c r="H61">
        <v>1</v>
      </c>
      <c r="I61">
        <v>0</v>
      </c>
      <c r="J61">
        <v>0</v>
      </c>
      <c r="K61" t="s">
        <v>207</v>
      </c>
      <c r="L61">
        <v>2017</v>
      </c>
      <c r="M61" t="s">
        <v>208</v>
      </c>
    </row>
    <row r="62" spans="1:13" x14ac:dyDescent="0.2">
      <c r="A62" s="1">
        <v>42989</v>
      </c>
      <c r="B62" t="s">
        <v>3</v>
      </c>
      <c r="C62" t="s">
        <v>204</v>
      </c>
      <c r="D62" t="s">
        <v>269</v>
      </c>
      <c r="E62" t="s">
        <v>304</v>
      </c>
      <c r="F62" s="1">
        <v>41898</v>
      </c>
      <c r="G62" t="s">
        <v>106</v>
      </c>
      <c r="H62">
        <v>1</v>
      </c>
      <c r="I62">
        <v>0</v>
      </c>
      <c r="J62">
        <v>0</v>
      </c>
      <c r="K62" t="s">
        <v>207</v>
      </c>
      <c r="L62">
        <v>2017</v>
      </c>
      <c r="M62" t="s">
        <v>208</v>
      </c>
    </row>
    <row r="63" spans="1:13" x14ac:dyDescent="0.2">
      <c r="A63" s="1">
        <v>42989</v>
      </c>
      <c r="B63" t="s">
        <v>3</v>
      </c>
      <c r="C63" t="s">
        <v>204</v>
      </c>
      <c r="D63" t="s">
        <v>286</v>
      </c>
      <c r="E63" t="s">
        <v>305</v>
      </c>
      <c r="F63" s="1">
        <v>41650</v>
      </c>
      <c r="G63" t="s">
        <v>170</v>
      </c>
      <c r="H63">
        <v>1</v>
      </c>
      <c r="I63">
        <v>0</v>
      </c>
      <c r="J63">
        <v>0</v>
      </c>
      <c r="K63" t="s">
        <v>207</v>
      </c>
      <c r="L63">
        <v>2017</v>
      </c>
      <c r="M63" t="s">
        <v>208</v>
      </c>
    </row>
    <row r="64" spans="1:13" x14ac:dyDescent="0.2">
      <c r="A64" s="1">
        <v>42989</v>
      </c>
      <c r="B64" t="s">
        <v>3</v>
      </c>
      <c r="C64" t="s">
        <v>204</v>
      </c>
      <c r="D64" t="s">
        <v>289</v>
      </c>
      <c r="E64" t="s">
        <v>306</v>
      </c>
      <c r="F64" s="1">
        <v>41888</v>
      </c>
      <c r="G64" t="s">
        <v>44</v>
      </c>
      <c r="H64">
        <v>1</v>
      </c>
      <c r="I64">
        <v>0</v>
      </c>
      <c r="J64">
        <v>0</v>
      </c>
      <c r="K64" t="s">
        <v>207</v>
      </c>
      <c r="L64">
        <v>2017</v>
      </c>
      <c r="M64" t="s">
        <v>208</v>
      </c>
    </row>
    <row r="65" spans="1:13" x14ac:dyDescent="0.2">
      <c r="A65" s="1">
        <v>42989</v>
      </c>
      <c r="B65" t="s">
        <v>3</v>
      </c>
      <c r="C65" t="s">
        <v>204</v>
      </c>
      <c r="D65" t="s">
        <v>325</v>
      </c>
      <c r="E65" t="s">
        <v>326</v>
      </c>
      <c r="F65" s="1">
        <v>41701</v>
      </c>
      <c r="G65" t="s">
        <v>170</v>
      </c>
      <c r="H65">
        <v>0</v>
      </c>
      <c r="I65">
        <v>0</v>
      </c>
      <c r="J65">
        <v>0</v>
      </c>
      <c r="K65" t="s">
        <v>207</v>
      </c>
      <c r="L65">
        <v>2017</v>
      </c>
      <c r="M65" t="s">
        <v>208</v>
      </c>
    </row>
    <row r="66" spans="1:13" x14ac:dyDescent="0.2">
      <c r="A66" s="1">
        <v>42989</v>
      </c>
      <c r="B66" t="s">
        <v>3</v>
      </c>
      <c r="C66" t="s">
        <v>204</v>
      </c>
      <c r="D66" t="s">
        <v>307</v>
      </c>
      <c r="E66" t="s">
        <v>308</v>
      </c>
      <c r="F66" s="1">
        <v>39474</v>
      </c>
      <c r="G66" t="s">
        <v>165</v>
      </c>
      <c r="H66">
        <v>1</v>
      </c>
      <c r="I66">
        <v>0</v>
      </c>
      <c r="J66">
        <v>0</v>
      </c>
      <c r="K66" t="s">
        <v>207</v>
      </c>
      <c r="L66">
        <v>2017</v>
      </c>
      <c r="M66" t="s">
        <v>210</v>
      </c>
    </row>
    <row r="67" spans="1:13" x14ac:dyDescent="0.2">
      <c r="A67" s="1">
        <v>42989</v>
      </c>
      <c r="B67" t="s">
        <v>3</v>
      </c>
      <c r="C67" t="s">
        <v>204</v>
      </c>
      <c r="D67" t="s">
        <v>309</v>
      </c>
      <c r="E67" t="s">
        <v>310</v>
      </c>
      <c r="F67" s="1">
        <v>41489</v>
      </c>
      <c r="G67" t="s">
        <v>169</v>
      </c>
      <c r="H67">
        <v>1</v>
      </c>
      <c r="I67">
        <v>0</v>
      </c>
      <c r="J67">
        <v>0</v>
      </c>
      <c r="K67" t="s">
        <v>207</v>
      </c>
      <c r="L67">
        <v>2017</v>
      </c>
      <c r="M67" t="s">
        <v>208</v>
      </c>
    </row>
    <row r="68" spans="1:13" x14ac:dyDescent="0.2">
      <c r="A68" s="1">
        <v>42989</v>
      </c>
      <c r="B68" t="s">
        <v>3</v>
      </c>
      <c r="C68" t="s">
        <v>204</v>
      </c>
      <c r="D68" t="s">
        <v>309</v>
      </c>
      <c r="E68" t="s">
        <v>311</v>
      </c>
      <c r="F68" s="1">
        <v>40270</v>
      </c>
      <c r="G68" t="s">
        <v>163</v>
      </c>
      <c r="H68">
        <v>1</v>
      </c>
      <c r="I68">
        <v>0</v>
      </c>
      <c r="J68">
        <v>0</v>
      </c>
      <c r="K68" t="s">
        <v>207</v>
      </c>
      <c r="L68">
        <v>2017</v>
      </c>
      <c r="M68" t="s">
        <v>210</v>
      </c>
    </row>
    <row r="69" spans="1:13" x14ac:dyDescent="0.2">
      <c r="A69" s="1">
        <v>42989</v>
      </c>
      <c r="B69" t="s">
        <v>3</v>
      </c>
      <c r="C69" t="s">
        <v>204</v>
      </c>
      <c r="D69" t="s">
        <v>312</v>
      </c>
      <c r="E69" t="s">
        <v>313</v>
      </c>
      <c r="F69" s="1">
        <v>41869</v>
      </c>
      <c r="G69" t="s">
        <v>170</v>
      </c>
      <c r="H69">
        <v>1</v>
      </c>
      <c r="I69">
        <v>0</v>
      </c>
      <c r="J69">
        <v>0</v>
      </c>
      <c r="K69" t="s">
        <v>207</v>
      </c>
      <c r="L69">
        <v>2017</v>
      </c>
      <c r="M69" t="s">
        <v>208</v>
      </c>
    </row>
    <row r="70" spans="1:13" x14ac:dyDescent="0.2">
      <c r="A70" s="1">
        <v>42989</v>
      </c>
      <c r="B70" t="s">
        <v>3</v>
      </c>
      <c r="C70" t="s">
        <v>204</v>
      </c>
      <c r="D70" t="s">
        <v>254</v>
      </c>
      <c r="E70" t="s">
        <v>314</v>
      </c>
      <c r="F70" s="1">
        <v>41815</v>
      </c>
      <c r="G70" t="s">
        <v>44</v>
      </c>
      <c r="H70">
        <v>1</v>
      </c>
      <c r="I70">
        <v>0</v>
      </c>
      <c r="J70">
        <v>0</v>
      </c>
      <c r="K70" t="s">
        <v>207</v>
      </c>
      <c r="L70">
        <v>2017</v>
      </c>
      <c r="M70" t="s">
        <v>208</v>
      </c>
    </row>
    <row r="71" spans="1:13" x14ac:dyDescent="0.2">
      <c r="A71" s="1">
        <v>42989</v>
      </c>
      <c r="B71" t="s">
        <v>3</v>
      </c>
      <c r="C71" t="s">
        <v>204</v>
      </c>
      <c r="D71" t="s">
        <v>315</v>
      </c>
      <c r="E71" t="s">
        <v>316</v>
      </c>
      <c r="F71" s="1">
        <v>41422</v>
      </c>
      <c r="G71" t="s">
        <v>170</v>
      </c>
      <c r="H71">
        <v>1</v>
      </c>
      <c r="I71">
        <v>0</v>
      </c>
      <c r="J71">
        <v>0</v>
      </c>
      <c r="K71" t="s">
        <v>207</v>
      </c>
      <c r="L71">
        <v>2017</v>
      </c>
      <c r="M71" t="s">
        <v>208</v>
      </c>
    </row>
    <row r="72" spans="1:13" x14ac:dyDescent="0.2">
      <c r="A72" s="1">
        <v>42989</v>
      </c>
      <c r="B72" t="s">
        <v>3</v>
      </c>
      <c r="C72" t="s">
        <v>204</v>
      </c>
      <c r="D72" t="s">
        <v>315</v>
      </c>
      <c r="E72" t="s">
        <v>317</v>
      </c>
      <c r="F72" s="1">
        <v>40039</v>
      </c>
      <c r="G72" t="s">
        <v>166</v>
      </c>
      <c r="H72">
        <v>1</v>
      </c>
      <c r="I72">
        <v>0</v>
      </c>
      <c r="J72">
        <v>0</v>
      </c>
      <c r="K72" t="s">
        <v>207</v>
      </c>
      <c r="L72">
        <v>2017</v>
      </c>
      <c r="M72" t="s">
        <v>210</v>
      </c>
    </row>
    <row r="73" spans="1:13" x14ac:dyDescent="0.2">
      <c r="A73" s="1">
        <v>42989</v>
      </c>
      <c r="B73" t="s">
        <v>3</v>
      </c>
      <c r="C73" t="s">
        <v>204</v>
      </c>
      <c r="D73" t="s">
        <v>318</v>
      </c>
      <c r="E73" t="s">
        <v>319</v>
      </c>
      <c r="F73" s="1">
        <v>41948</v>
      </c>
      <c r="G73" t="s">
        <v>44</v>
      </c>
      <c r="H73">
        <v>0</v>
      </c>
      <c r="I73">
        <v>0</v>
      </c>
      <c r="J73">
        <v>0</v>
      </c>
      <c r="K73" t="s">
        <v>207</v>
      </c>
      <c r="L73">
        <v>2017</v>
      </c>
      <c r="M73" t="s">
        <v>208</v>
      </c>
    </row>
    <row r="74" spans="1:13" x14ac:dyDescent="0.2">
      <c r="A74" s="1">
        <v>42989</v>
      </c>
      <c r="B74" t="s">
        <v>3</v>
      </c>
      <c r="C74" t="s">
        <v>204</v>
      </c>
      <c r="D74" t="s">
        <v>500</v>
      </c>
      <c r="E74" t="s">
        <v>501</v>
      </c>
      <c r="F74" s="1">
        <v>39861</v>
      </c>
      <c r="G74" t="s">
        <v>166</v>
      </c>
      <c r="H74">
        <v>1</v>
      </c>
      <c r="I74">
        <v>0</v>
      </c>
      <c r="J74">
        <v>0</v>
      </c>
      <c r="K74" t="s">
        <v>207</v>
      </c>
      <c r="L74">
        <v>2017</v>
      </c>
      <c r="M74" t="s">
        <v>210</v>
      </c>
    </row>
    <row r="75" spans="1:13" x14ac:dyDescent="0.2">
      <c r="A75" s="1">
        <v>42990</v>
      </c>
      <c r="B75" t="s">
        <v>3</v>
      </c>
      <c r="C75" t="s">
        <v>204</v>
      </c>
      <c r="D75" t="s">
        <v>205</v>
      </c>
      <c r="E75" t="s">
        <v>206</v>
      </c>
      <c r="F75" s="1">
        <v>41166</v>
      </c>
      <c r="G75" t="s">
        <v>106</v>
      </c>
      <c r="H75">
        <v>1</v>
      </c>
      <c r="I75">
        <v>0</v>
      </c>
      <c r="J75">
        <v>0</v>
      </c>
      <c r="K75" t="s">
        <v>207</v>
      </c>
      <c r="L75">
        <v>2017</v>
      </c>
      <c r="M75" t="s">
        <v>208</v>
      </c>
    </row>
    <row r="76" spans="1:13" x14ac:dyDescent="0.2">
      <c r="A76" s="1">
        <v>42990</v>
      </c>
      <c r="B76" t="s">
        <v>3</v>
      </c>
      <c r="C76" t="s">
        <v>204</v>
      </c>
      <c r="D76" t="s">
        <v>205</v>
      </c>
      <c r="E76" t="s">
        <v>209</v>
      </c>
      <c r="F76" s="1">
        <v>40234</v>
      </c>
      <c r="G76" t="s">
        <v>163</v>
      </c>
      <c r="H76">
        <v>1</v>
      </c>
      <c r="I76">
        <v>0</v>
      </c>
      <c r="J76">
        <v>0</v>
      </c>
      <c r="K76" t="s">
        <v>207</v>
      </c>
      <c r="L76">
        <v>2017</v>
      </c>
      <c r="M76" t="s">
        <v>210</v>
      </c>
    </row>
    <row r="77" spans="1:13" x14ac:dyDescent="0.2">
      <c r="A77" s="1">
        <v>42990</v>
      </c>
      <c r="B77" t="s">
        <v>3</v>
      </c>
      <c r="C77" t="s">
        <v>204</v>
      </c>
      <c r="D77" t="s">
        <v>211</v>
      </c>
      <c r="E77" t="s">
        <v>212</v>
      </c>
      <c r="F77" s="1">
        <v>39272</v>
      </c>
      <c r="G77" t="s">
        <v>164</v>
      </c>
      <c r="H77">
        <v>1</v>
      </c>
      <c r="I77">
        <v>0</v>
      </c>
      <c r="J77">
        <v>0</v>
      </c>
      <c r="K77" t="s">
        <v>207</v>
      </c>
      <c r="L77">
        <v>2017</v>
      </c>
      <c r="M77" t="s">
        <v>210</v>
      </c>
    </row>
    <row r="78" spans="1:13" x14ac:dyDescent="0.2">
      <c r="A78" s="1">
        <v>42990</v>
      </c>
      <c r="B78" t="s">
        <v>3</v>
      </c>
      <c r="C78" t="s">
        <v>204</v>
      </c>
      <c r="D78" t="s">
        <v>211</v>
      </c>
      <c r="E78" t="s">
        <v>213</v>
      </c>
      <c r="F78" s="1">
        <v>40216</v>
      </c>
      <c r="G78" t="s">
        <v>163</v>
      </c>
      <c r="H78">
        <v>1</v>
      </c>
      <c r="I78">
        <v>0</v>
      </c>
      <c r="J78">
        <v>0</v>
      </c>
      <c r="K78" t="s">
        <v>207</v>
      </c>
      <c r="L78">
        <v>2017</v>
      </c>
      <c r="M78" t="s">
        <v>210</v>
      </c>
    </row>
    <row r="79" spans="1:13" x14ac:dyDescent="0.2">
      <c r="A79" s="1">
        <v>42990</v>
      </c>
      <c r="B79" t="s">
        <v>3</v>
      </c>
      <c r="C79" t="s">
        <v>204</v>
      </c>
      <c r="D79" t="s">
        <v>214</v>
      </c>
      <c r="E79" t="s">
        <v>215</v>
      </c>
      <c r="F79" s="1">
        <v>41239</v>
      </c>
      <c r="G79" t="s">
        <v>44</v>
      </c>
      <c r="H79">
        <v>1</v>
      </c>
      <c r="I79">
        <v>0</v>
      </c>
      <c r="J79">
        <v>0</v>
      </c>
      <c r="K79" t="s">
        <v>207</v>
      </c>
      <c r="L79">
        <v>2017</v>
      </c>
      <c r="M79" t="s">
        <v>208</v>
      </c>
    </row>
    <row r="80" spans="1:13" x14ac:dyDescent="0.2">
      <c r="A80" s="1">
        <v>42990</v>
      </c>
      <c r="B80" t="s">
        <v>3</v>
      </c>
      <c r="C80" t="s">
        <v>204</v>
      </c>
      <c r="D80" t="s">
        <v>214</v>
      </c>
      <c r="E80" t="s">
        <v>216</v>
      </c>
      <c r="F80" s="1">
        <v>39832</v>
      </c>
      <c r="G80" t="s">
        <v>166</v>
      </c>
      <c r="H80">
        <v>1</v>
      </c>
      <c r="I80">
        <v>0</v>
      </c>
      <c r="J80">
        <v>0</v>
      </c>
      <c r="K80" t="s">
        <v>207</v>
      </c>
      <c r="L80">
        <v>2017</v>
      </c>
      <c r="M80" t="s">
        <v>210</v>
      </c>
    </row>
    <row r="81" spans="1:13" x14ac:dyDescent="0.2">
      <c r="A81" s="1">
        <v>42990</v>
      </c>
      <c r="B81" t="s">
        <v>3</v>
      </c>
      <c r="C81" t="s">
        <v>204</v>
      </c>
      <c r="D81" t="s">
        <v>217</v>
      </c>
      <c r="E81" t="s">
        <v>218</v>
      </c>
      <c r="F81" s="1">
        <v>41303</v>
      </c>
      <c r="G81" t="s">
        <v>169</v>
      </c>
      <c r="H81">
        <v>0</v>
      </c>
      <c r="I81">
        <v>0</v>
      </c>
      <c r="J81">
        <v>0</v>
      </c>
      <c r="K81" t="s">
        <v>207</v>
      </c>
      <c r="L81">
        <v>2017</v>
      </c>
      <c r="M81" t="s">
        <v>208</v>
      </c>
    </row>
    <row r="82" spans="1:13" x14ac:dyDescent="0.2">
      <c r="A82" s="1">
        <v>42990</v>
      </c>
      <c r="B82" t="s">
        <v>3</v>
      </c>
      <c r="C82" t="s">
        <v>204</v>
      </c>
      <c r="D82" t="s">
        <v>219</v>
      </c>
      <c r="E82" t="s">
        <v>220</v>
      </c>
      <c r="F82" s="1">
        <v>41221</v>
      </c>
      <c r="G82" t="s">
        <v>44</v>
      </c>
      <c r="H82">
        <v>1</v>
      </c>
      <c r="I82">
        <v>0</v>
      </c>
      <c r="J82">
        <v>0</v>
      </c>
      <c r="K82" t="s">
        <v>207</v>
      </c>
      <c r="L82">
        <v>2017</v>
      </c>
      <c r="M82" t="s">
        <v>208</v>
      </c>
    </row>
    <row r="83" spans="1:13" x14ac:dyDescent="0.2">
      <c r="A83" s="1">
        <v>42990</v>
      </c>
      <c r="B83" t="s">
        <v>3</v>
      </c>
      <c r="C83" t="s">
        <v>204</v>
      </c>
      <c r="D83" t="s">
        <v>320</v>
      </c>
      <c r="E83" t="s">
        <v>321</v>
      </c>
      <c r="F83" s="1">
        <v>40438</v>
      </c>
      <c r="G83" t="s">
        <v>167</v>
      </c>
      <c r="H83">
        <v>0</v>
      </c>
      <c r="I83">
        <v>0</v>
      </c>
      <c r="J83">
        <v>0</v>
      </c>
      <c r="K83" t="s">
        <v>207</v>
      </c>
      <c r="L83">
        <v>2017</v>
      </c>
      <c r="M83" t="s">
        <v>210</v>
      </c>
    </row>
    <row r="84" spans="1:13" x14ac:dyDescent="0.2">
      <c r="A84" s="1">
        <v>42990</v>
      </c>
      <c r="B84" t="s">
        <v>3</v>
      </c>
      <c r="C84" t="s">
        <v>204</v>
      </c>
      <c r="D84" t="s">
        <v>221</v>
      </c>
      <c r="E84" t="s">
        <v>222</v>
      </c>
      <c r="F84" s="1">
        <v>39646</v>
      </c>
      <c r="G84" t="s">
        <v>165</v>
      </c>
      <c r="H84">
        <v>1</v>
      </c>
      <c r="I84">
        <v>0</v>
      </c>
      <c r="J84">
        <v>0</v>
      </c>
      <c r="K84" t="s">
        <v>207</v>
      </c>
      <c r="L84">
        <v>2017</v>
      </c>
      <c r="M84" t="s">
        <v>210</v>
      </c>
    </row>
    <row r="85" spans="1:13" x14ac:dyDescent="0.2">
      <c r="A85" s="1">
        <v>42990</v>
      </c>
      <c r="B85" t="s">
        <v>3</v>
      </c>
      <c r="C85" t="s">
        <v>204</v>
      </c>
      <c r="D85" t="s">
        <v>221</v>
      </c>
      <c r="E85" t="s">
        <v>223</v>
      </c>
      <c r="F85" s="1">
        <v>39646</v>
      </c>
      <c r="G85" t="s">
        <v>165</v>
      </c>
      <c r="H85">
        <v>1</v>
      </c>
      <c r="I85">
        <v>0</v>
      </c>
      <c r="J85">
        <v>0</v>
      </c>
      <c r="K85" t="s">
        <v>207</v>
      </c>
      <c r="L85">
        <v>2017</v>
      </c>
      <c r="M85" t="s">
        <v>210</v>
      </c>
    </row>
    <row r="86" spans="1:13" x14ac:dyDescent="0.2">
      <c r="A86" s="1">
        <v>42990</v>
      </c>
      <c r="B86" t="s">
        <v>3</v>
      </c>
      <c r="C86" t="s">
        <v>204</v>
      </c>
      <c r="D86" t="s">
        <v>224</v>
      </c>
      <c r="E86" t="s">
        <v>225</v>
      </c>
      <c r="F86" s="1">
        <v>39286</v>
      </c>
      <c r="G86" t="s">
        <v>164</v>
      </c>
      <c r="H86">
        <v>1</v>
      </c>
      <c r="I86">
        <v>0</v>
      </c>
      <c r="J86">
        <v>0</v>
      </c>
      <c r="K86" t="s">
        <v>207</v>
      </c>
      <c r="L86">
        <v>2017</v>
      </c>
      <c r="M86" t="s">
        <v>210</v>
      </c>
    </row>
    <row r="87" spans="1:13" x14ac:dyDescent="0.2">
      <c r="A87" s="1">
        <v>42990</v>
      </c>
      <c r="B87" t="s">
        <v>3</v>
      </c>
      <c r="C87" t="s">
        <v>204</v>
      </c>
      <c r="D87" t="s">
        <v>226</v>
      </c>
      <c r="E87" t="s">
        <v>227</v>
      </c>
      <c r="F87" s="1">
        <v>40006</v>
      </c>
      <c r="G87" t="s">
        <v>166</v>
      </c>
      <c r="H87">
        <v>0</v>
      </c>
      <c r="I87">
        <v>0</v>
      </c>
      <c r="J87">
        <v>0</v>
      </c>
      <c r="K87" t="s">
        <v>207</v>
      </c>
      <c r="L87">
        <v>2017</v>
      </c>
      <c r="M87" t="s">
        <v>210</v>
      </c>
    </row>
    <row r="88" spans="1:13" x14ac:dyDescent="0.2">
      <c r="A88" s="1">
        <v>42990</v>
      </c>
      <c r="B88" t="s">
        <v>3</v>
      </c>
      <c r="C88" t="s">
        <v>204</v>
      </c>
      <c r="D88" t="s">
        <v>228</v>
      </c>
      <c r="E88" t="s">
        <v>220</v>
      </c>
      <c r="F88" s="1">
        <v>39780</v>
      </c>
      <c r="G88" t="s">
        <v>165</v>
      </c>
      <c r="H88">
        <v>1</v>
      </c>
      <c r="I88">
        <v>0</v>
      </c>
      <c r="J88">
        <v>0</v>
      </c>
      <c r="K88" t="s">
        <v>207</v>
      </c>
      <c r="L88">
        <v>2017</v>
      </c>
      <c r="M88" t="s">
        <v>210</v>
      </c>
    </row>
    <row r="89" spans="1:13" x14ac:dyDescent="0.2">
      <c r="A89" s="1">
        <v>42990</v>
      </c>
      <c r="B89" t="s">
        <v>3</v>
      </c>
      <c r="C89" t="s">
        <v>204</v>
      </c>
      <c r="D89" t="s">
        <v>229</v>
      </c>
      <c r="E89" t="s">
        <v>230</v>
      </c>
      <c r="F89" s="1">
        <v>40470</v>
      </c>
      <c r="G89" t="s">
        <v>163</v>
      </c>
      <c r="H89">
        <v>1</v>
      </c>
      <c r="I89">
        <v>0</v>
      </c>
      <c r="J89">
        <v>0</v>
      </c>
      <c r="K89" t="s">
        <v>207</v>
      </c>
      <c r="L89">
        <v>2017</v>
      </c>
      <c r="M89" t="s">
        <v>210</v>
      </c>
    </row>
    <row r="90" spans="1:13" x14ac:dyDescent="0.2">
      <c r="A90" s="1">
        <v>42990</v>
      </c>
      <c r="B90" t="s">
        <v>3</v>
      </c>
      <c r="C90" t="s">
        <v>204</v>
      </c>
      <c r="D90" t="s">
        <v>229</v>
      </c>
      <c r="E90" t="s">
        <v>231</v>
      </c>
      <c r="F90" s="1">
        <v>41290</v>
      </c>
      <c r="G90" t="s">
        <v>170</v>
      </c>
      <c r="H90">
        <v>1</v>
      </c>
      <c r="I90">
        <v>0</v>
      </c>
      <c r="J90">
        <v>0</v>
      </c>
      <c r="K90" t="s">
        <v>207</v>
      </c>
      <c r="L90">
        <v>2017</v>
      </c>
      <c r="M90" t="s">
        <v>208</v>
      </c>
    </row>
    <row r="91" spans="1:13" x14ac:dyDescent="0.2">
      <c r="A91" s="1">
        <v>42990</v>
      </c>
      <c r="B91" t="s">
        <v>3</v>
      </c>
      <c r="C91" t="s">
        <v>204</v>
      </c>
      <c r="D91" t="s">
        <v>232</v>
      </c>
      <c r="E91" t="s">
        <v>233</v>
      </c>
      <c r="F91" s="1">
        <v>40248</v>
      </c>
      <c r="G91" t="s">
        <v>167</v>
      </c>
      <c r="H91">
        <v>1</v>
      </c>
      <c r="I91">
        <v>0</v>
      </c>
      <c r="J91">
        <v>0</v>
      </c>
      <c r="K91" t="s">
        <v>207</v>
      </c>
      <c r="L91">
        <v>2017</v>
      </c>
      <c r="M91" t="s">
        <v>210</v>
      </c>
    </row>
    <row r="92" spans="1:13" x14ac:dyDescent="0.2">
      <c r="A92" s="1">
        <v>42990</v>
      </c>
      <c r="B92" t="s">
        <v>3</v>
      </c>
      <c r="C92" t="s">
        <v>204</v>
      </c>
      <c r="D92" t="s">
        <v>234</v>
      </c>
      <c r="E92" t="s">
        <v>235</v>
      </c>
      <c r="F92" s="1">
        <v>40973</v>
      </c>
      <c r="G92" t="s">
        <v>106</v>
      </c>
      <c r="H92">
        <v>1</v>
      </c>
      <c r="I92">
        <v>0</v>
      </c>
      <c r="J92">
        <v>0</v>
      </c>
      <c r="K92" t="s">
        <v>207</v>
      </c>
      <c r="L92">
        <v>2017</v>
      </c>
      <c r="M92" t="s">
        <v>208</v>
      </c>
    </row>
    <row r="93" spans="1:13" x14ac:dyDescent="0.2">
      <c r="A93" s="1">
        <v>42990</v>
      </c>
      <c r="B93" t="s">
        <v>3</v>
      </c>
      <c r="C93" t="s">
        <v>204</v>
      </c>
      <c r="D93" t="s">
        <v>236</v>
      </c>
      <c r="E93" t="s">
        <v>237</v>
      </c>
      <c r="F93" s="1">
        <v>39386</v>
      </c>
      <c r="G93" t="s">
        <v>164</v>
      </c>
      <c r="H93">
        <v>1</v>
      </c>
      <c r="I93">
        <v>0</v>
      </c>
      <c r="J93">
        <v>0</v>
      </c>
      <c r="K93" t="s">
        <v>207</v>
      </c>
      <c r="L93">
        <v>2017</v>
      </c>
      <c r="M93" t="s">
        <v>210</v>
      </c>
    </row>
    <row r="94" spans="1:13" x14ac:dyDescent="0.2">
      <c r="A94" s="1">
        <v>42990</v>
      </c>
      <c r="B94" t="s">
        <v>3</v>
      </c>
      <c r="C94" t="s">
        <v>204</v>
      </c>
      <c r="D94" t="s">
        <v>238</v>
      </c>
      <c r="E94" t="s">
        <v>239</v>
      </c>
      <c r="F94" s="1">
        <v>40372</v>
      </c>
      <c r="G94" t="s">
        <v>163</v>
      </c>
      <c r="H94">
        <v>1</v>
      </c>
      <c r="I94">
        <v>0</v>
      </c>
      <c r="J94">
        <v>0</v>
      </c>
      <c r="K94" t="s">
        <v>207</v>
      </c>
      <c r="L94">
        <v>2017</v>
      </c>
      <c r="M94" t="s">
        <v>210</v>
      </c>
    </row>
    <row r="95" spans="1:13" x14ac:dyDescent="0.2">
      <c r="A95" s="1">
        <v>42990</v>
      </c>
      <c r="B95" t="s">
        <v>3</v>
      </c>
      <c r="C95" t="s">
        <v>204</v>
      </c>
      <c r="D95" t="s">
        <v>238</v>
      </c>
      <c r="E95" t="s">
        <v>240</v>
      </c>
      <c r="F95" s="1">
        <v>39094</v>
      </c>
      <c r="G95" t="s">
        <v>164</v>
      </c>
      <c r="H95">
        <v>1</v>
      </c>
      <c r="I95">
        <v>0</v>
      </c>
      <c r="J95">
        <v>0</v>
      </c>
      <c r="K95" t="s">
        <v>207</v>
      </c>
      <c r="L95">
        <v>2017</v>
      </c>
      <c r="M95" t="s">
        <v>210</v>
      </c>
    </row>
    <row r="96" spans="1:13" x14ac:dyDescent="0.2">
      <c r="A96" s="1">
        <v>42990</v>
      </c>
      <c r="B96" t="s">
        <v>3</v>
      </c>
      <c r="C96" t="s">
        <v>204</v>
      </c>
      <c r="D96" t="s">
        <v>241</v>
      </c>
      <c r="E96" t="s">
        <v>242</v>
      </c>
      <c r="F96" s="1">
        <v>39522</v>
      </c>
      <c r="G96" t="s">
        <v>165</v>
      </c>
      <c r="H96">
        <v>0</v>
      </c>
      <c r="I96">
        <v>0</v>
      </c>
      <c r="J96">
        <v>0</v>
      </c>
      <c r="K96" t="s">
        <v>207</v>
      </c>
      <c r="L96">
        <v>2017</v>
      </c>
      <c r="M96" t="s">
        <v>210</v>
      </c>
    </row>
    <row r="97" spans="1:13" x14ac:dyDescent="0.2">
      <c r="A97" s="1">
        <v>42990</v>
      </c>
      <c r="B97" t="s">
        <v>3</v>
      </c>
      <c r="C97" t="s">
        <v>204</v>
      </c>
      <c r="D97" t="s">
        <v>241</v>
      </c>
      <c r="E97" t="s">
        <v>243</v>
      </c>
      <c r="F97" s="1">
        <v>40078</v>
      </c>
      <c r="G97" t="s">
        <v>166</v>
      </c>
      <c r="H97">
        <v>0</v>
      </c>
      <c r="I97">
        <v>0</v>
      </c>
      <c r="J97">
        <v>0</v>
      </c>
      <c r="K97" t="s">
        <v>207</v>
      </c>
      <c r="L97">
        <v>2017</v>
      </c>
      <c r="M97" t="s">
        <v>210</v>
      </c>
    </row>
    <row r="98" spans="1:13" x14ac:dyDescent="0.2">
      <c r="A98" s="1">
        <v>42990</v>
      </c>
      <c r="B98" t="s">
        <v>3</v>
      </c>
      <c r="C98" t="s">
        <v>204</v>
      </c>
      <c r="D98" t="s">
        <v>244</v>
      </c>
      <c r="E98" t="s">
        <v>245</v>
      </c>
      <c r="F98" s="1">
        <v>40339</v>
      </c>
      <c r="G98" t="s">
        <v>167</v>
      </c>
      <c r="H98">
        <v>1</v>
      </c>
      <c r="I98">
        <v>0</v>
      </c>
      <c r="J98">
        <v>0</v>
      </c>
      <c r="K98" t="s">
        <v>207</v>
      </c>
      <c r="L98">
        <v>2017</v>
      </c>
      <c r="M98" t="s">
        <v>210</v>
      </c>
    </row>
    <row r="99" spans="1:13" x14ac:dyDescent="0.2">
      <c r="A99" s="1">
        <v>42990</v>
      </c>
      <c r="B99" t="s">
        <v>3</v>
      </c>
      <c r="C99" t="s">
        <v>204</v>
      </c>
      <c r="D99" t="s">
        <v>244</v>
      </c>
      <c r="E99" t="s">
        <v>246</v>
      </c>
      <c r="F99" s="1">
        <v>39775</v>
      </c>
      <c r="G99" t="s">
        <v>165</v>
      </c>
      <c r="H99">
        <v>1</v>
      </c>
      <c r="I99">
        <v>0</v>
      </c>
      <c r="J99">
        <v>0</v>
      </c>
      <c r="K99" t="s">
        <v>207</v>
      </c>
      <c r="L99">
        <v>2017</v>
      </c>
      <c r="M99" t="s">
        <v>210</v>
      </c>
    </row>
    <row r="100" spans="1:13" x14ac:dyDescent="0.2">
      <c r="A100" s="1">
        <v>42990</v>
      </c>
      <c r="B100" t="s">
        <v>3</v>
      </c>
      <c r="C100" t="s">
        <v>204</v>
      </c>
      <c r="D100" t="s">
        <v>837</v>
      </c>
      <c r="E100" t="s">
        <v>247</v>
      </c>
      <c r="F100" s="1">
        <v>40702</v>
      </c>
      <c r="G100" t="s">
        <v>168</v>
      </c>
      <c r="H100">
        <v>1</v>
      </c>
      <c r="I100">
        <v>0</v>
      </c>
      <c r="J100">
        <v>0</v>
      </c>
      <c r="K100" t="s">
        <v>207</v>
      </c>
      <c r="L100">
        <v>2017</v>
      </c>
      <c r="M100" t="s">
        <v>208</v>
      </c>
    </row>
    <row r="101" spans="1:13" x14ac:dyDescent="0.2">
      <c r="A101" s="1">
        <v>42990</v>
      </c>
      <c r="B101" t="s">
        <v>3</v>
      </c>
      <c r="C101" t="s">
        <v>204</v>
      </c>
      <c r="D101" t="s">
        <v>250</v>
      </c>
      <c r="E101" t="s">
        <v>251</v>
      </c>
      <c r="F101" s="1">
        <v>40932</v>
      </c>
      <c r="G101" t="s">
        <v>106</v>
      </c>
      <c r="H101">
        <v>1</v>
      </c>
      <c r="I101">
        <v>0</v>
      </c>
      <c r="J101">
        <v>0</v>
      </c>
      <c r="K101" t="s">
        <v>207</v>
      </c>
      <c r="L101">
        <v>2017</v>
      </c>
      <c r="M101" t="s">
        <v>208</v>
      </c>
    </row>
    <row r="102" spans="1:13" x14ac:dyDescent="0.2">
      <c r="A102" s="1">
        <v>42990</v>
      </c>
      <c r="B102" t="s">
        <v>3</v>
      </c>
      <c r="C102" t="s">
        <v>204</v>
      </c>
      <c r="D102" t="s">
        <v>252</v>
      </c>
      <c r="E102" t="s">
        <v>253</v>
      </c>
      <c r="F102" s="1">
        <v>41126</v>
      </c>
      <c r="G102" t="s">
        <v>106</v>
      </c>
      <c r="H102">
        <v>1</v>
      </c>
      <c r="I102">
        <v>0</v>
      </c>
      <c r="J102">
        <v>0</v>
      </c>
      <c r="K102" t="s">
        <v>207</v>
      </c>
      <c r="L102">
        <v>2017</v>
      </c>
      <c r="M102" t="s">
        <v>208</v>
      </c>
    </row>
    <row r="103" spans="1:13" x14ac:dyDescent="0.2">
      <c r="A103" s="1">
        <v>42990</v>
      </c>
      <c r="B103" t="s">
        <v>3</v>
      </c>
      <c r="C103" t="s">
        <v>204</v>
      </c>
      <c r="D103" t="s">
        <v>254</v>
      </c>
      <c r="E103" t="s">
        <v>255</v>
      </c>
      <c r="F103" s="1">
        <v>40439</v>
      </c>
      <c r="G103" t="s">
        <v>167</v>
      </c>
      <c r="H103">
        <v>1</v>
      </c>
      <c r="I103">
        <v>0</v>
      </c>
      <c r="J103">
        <v>0</v>
      </c>
      <c r="K103" t="s">
        <v>207</v>
      </c>
      <c r="L103">
        <v>2017</v>
      </c>
      <c r="M103" t="s">
        <v>210</v>
      </c>
    </row>
    <row r="104" spans="1:13" x14ac:dyDescent="0.2">
      <c r="A104" s="1">
        <v>42990</v>
      </c>
      <c r="B104" t="s">
        <v>3</v>
      </c>
      <c r="C104" t="s">
        <v>204</v>
      </c>
      <c r="D104" t="s">
        <v>322</v>
      </c>
      <c r="E104" t="s">
        <v>323</v>
      </c>
      <c r="F104" s="1">
        <v>40972</v>
      </c>
      <c r="G104" t="s">
        <v>106</v>
      </c>
      <c r="H104">
        <v>1</v>
      </c>
      <c r="I104">
        <v>0</v>
      </c>
      <c r="J104">
        <v>0</v>
      </c>
      <c r="K104" t="s">
        <v>207</v>
      </c>
      <c r="L104">
        <v>2017</v>
      </c>
      <c r="M104" t="s">
        <v>208</v>
      </c>
    </row>
    <row r="105" spans="1:13" x14ac:dyDescent="0.2">
      <c r="A105" s="1">
        <v>42990</v>
      </c>
      <c r="B105" t="s">
        <v>3</v>
      </c>
      <c r="C105" t="s">
        <v>204</v>
      </c>
      <c r="D105" t="s">
        <v>256</v>
      </c>
      <c r="E105" t="s">
        <v>257</v>
      </c>
      <c r="F105" s="1">
        <v>41230</v>
      </c>
      <c r="G105" t="s">
        <v>44</v>
      </c>
      <c r="H105">
        <v>1</v>
      </c>
      <c r="I105">
        <v>0</v>
      </c>
      <c r="J105">
        <v>0</v>
      </c>
      <c r="K105" t="s">
        <v>207</v>
      </c>
      <c r="L105">
        <v>2017</v>
      </c>
      <c r="M105" t="s">
        <v>208</v>
      </c>
    </row>
    <row r="106" spans="1:13" x14ac:dyDescent="0.2">
      <c r="A106" s="1">
        <v>42990</v>
      </c>
      <c r="B106" t="s">
        <v>3</v>
      </c>
      <c r="C106" t="s">
        <v>204</v>
      </c>
      <c r="D106" t="s">
        <v>258</v>
      </c>
      <c r="E106" t="s">
        <v>247</v>
      </c>
      <c r="F106" s="1">
        <v>41278</v>
      </c>
      <c r="G106" t="s">
        <v>169</v>
      </c>
      <c r="H106">
        <v>0</v>
      </c>
      <c r="I106">
        <v>0</v>
      </c>
      <c r="J106">
        <v>0</v>
      </c>
      <c r="K106" t="s">
        <v>207</v>
      </c>
      <c r="L106">
        <v>2017</v>
      </c>
      <c r="M106" t="s">
        <v>208</v>
      </c>
    </row>
    <row r="107" spans="1:13" x14ac:dyDescent="0.2">
      <c r="A107" s="1">
        <v>42990</v>
      </c>
      <c r="B107" t="s">
        <v>3</v>
      </c>
      <c r="C107" t="s">
        <v>204</v>
      </c>
      <c r="D107" t="s">
        <v>259</v>
      </c>
      <c r="E107" t="s">
        <v>260</v>
      </c>
      <c r="F107" s="1">
        <v>40395</v>
      </c>
      <c r="G107" t="s">
        <v>167</v>
      </c>
      <c r="H107">
        <v>1</v>
      </c>
      <c r="I107">
        <v>0</v>
      </c>
      <c r="J107">
        <v>0</v>
      </c>
      <c r="K107" t="s">
        <v>207</v>
      </c>
      <c r="L107">
        <v>2017</v>
      </c>
      <c r="M107" t="s">
        <v>210</v>
      </c>
    </row>
    <row r="108" spans="1:13" x14ac:dyDescent="0.2">
      <c r="A108" s="1">
        <v>42990</v>
      </c>
      <c r="B108" t="s">
        <v>3</v>
      </c>
      <c r="C108" t="s">
        <v>204</v>
      </c>
      <c r="D108" t="s">
        <v>261</v>
      </c>
      <c r="E108" t="s">
        <v>262</v>
      </c>
      <c r="F108" s="1">
        <v>40366</v>
      </c>
      <c r="G108" t="s">
        <v>167</v>
      </c>
      <c r="H108">
        <v>0</v>
      </c>
      <c r="I108">
        <v>0</v>
      </c>
      <c r="J108">
        <v>0</v>
      </c>
      <c r="K108" t="s">
        <v>207</v>
      </c>
      <c r="L108">
        <v>2017</v>
      </c>
      <c r="M108" t="s">
        <v>210</v>
      </c>
    </row>
    <row r="109" spans="1:13" x14ac:dyDescent="0.2">
      <c r="A109" s="1">
        <v>42990</v>
      </c>
      <c r="B109" t="s">
        <v>3</v>
      </c>
      <c r="C109" t="s">
        <v>204</v>
      </c>
      <c r="D109" t="s">
        <v>263</v>
      </c>
      <c r="E109" t="s">
        <v>264</v>
      </c>
      <c r="F109" s="1">
        <v>39337</v>
      </c>
      <c r="G109" t="s">
        <v>164</v>
      </c>
      <c r="H109">
        <v>1</v>
      </c>
      <c r="I109">
        <v>0</v>
      </c>
      <c r="J109">
        <v>0</v>
      </c>
      <c r="K109" t="s">
        <v>207</v>
      </c>
      <c r="L109">
        <v>2017</v>
      </c>
      <c r="M109" t="s">
        <v>210</v>
      </c>
    </row>
    <row r="110" spans="1:13" x14ac:dyDescent="0.2">
      <c r="A110" s="1">
        <v>42990</v>
      </c>
      <c r="B110" t="s">
        <v>3</v>
      </c>
      <c r="C110" t="s">
        <v>204</v>
      </c>
      <c r="D110" t="s">
        <v>265</v>
      </c>
      <c r="E110" t="s">
        <v>266</v>
      </c>
      <c r="F110" s="1">
        <v>40707</v>
      </c>
      <c r="G110" t="s">
        <v>168</v>
      </c>
      <c r="H110">
        <v>1</v>
      </c>
      <c r="I110">
        <v>0</v>
      </c>
      <c r="J110">
        <v>0</v>
      </c>
      <c r="K110" t="s">
        <v>207</v>
      </c>
      <c r="L110">
        <v>2017</v>
      </c>
      <c r="M110" t="s">
        <v>208</v>
      </c>
    </row>
    <row r="111" spans="1:13" x14ac:dyDescent="0.2">
      <c r="A111" s="1">
        <v>42990</v>
      </c>
      <c r="B111" t="s">
        <v>3</v>
      </c>
      <c r="C111" t="s">
        <v>204</v>
      </c>
      <c r="D111" t="s">
        <v>267</v>
      </c>
      <c r="E111" t="s">
        <v>268</v>
      </c>
      <c r="F111" s="1">
        <v>39332</v>
      </c>
      <c r="G111" t="s">
        <v>164</v>
      </c>
      <c r="H111">
        <v>1</v>
      </c>
      <c r="I111">
        <v>0</v>
      </c>
      <c r="J111">
        <v>0</v>
      </c>
      <c r="K111" t="s">
        <v>207</v>
      </c>
      <c r="L111">
        <v>2017</v>
      </c>
      <c r="M111" t="s">
        <v>210</v>
      </c>
    </row>
    <row r="112" spans="1:13" x14ac:dyDescent="0.2">
      <c r="A112" s="1">
        <v>42990</v>
      </c>
      <c r="B112" t="s">
        <v>3</v>
      </c>
      <c r="C112" t="s">
        <v>204</v>
      </c>
      <c r="D112" t="s">
        <v>269</v>
      </c>
      <c r="E112" t="s">
        <v>270</v>
      </c>
      <c r="F112" s="1">
        <v>41123</v>
      </c>
      <c r="G112" t="s">
        <v>44</v>
      </c>
      <c r="H112">
        <v>1</v>
      </c>
      <c r="I112">
        <v>0</v>
      </c>
      <c r="J112">
        <v>0</v>
      </c>
      <c r="K112" t="s">
        <v>207</v>
      </c>
      <c r="L112">
        <v>2017</v>
      </c>
      <c r="M112" t="s">
        <v>208</v>
      </c>
    </row>
    <row r="113" spans="1:13" x14ac:dyDescent="0.2">
      <c r="A113" s="1">
        <v>42990</v>
      </c>
      <c r="B113" t="s">
        <v>3</v>
      </c>
      <c r="C113" t="s">
        <v>204</v>
      </c>
      <c r="D113" t="s">
        <v>271</v>
      </c>
      <c r="E113" t="s">
        <v>272</v>
      </c>
      <c r="F113" s="1">
        <v>41047</v>
      </c>
      <c r="G113" t="s">
        <v>44</v>
      </c>
      <c r="H113">
        <v>1</v>
      </c>
      <c r="I113">
        <v>0</v>
      </c>
      <c r="J113">
        <v>0</v>
      </c>
      <c r="K113" t="s">
        <v>207</v>
      </c>
      <c r="L113">
        <v>2017</v>
      </c>
      <c r="M113" t="s">
        <v>208</v>
      </c>
    </row>
    <row r="114" spans="1:13" x14ac:dyDescent="0.2">
      <c r="A114" s="1">
        <v>42990</v>
      </c>
      <c r="B114" t="s">
        <v>3</v>
      </c>
      <c r="C114" t="s">
        <v>204</v>
      </c>
      <c r="D114" t="s">
        <v>271</v>
      </c>
      <c r="E114" t="s">
        <v>273</v>
      </c>
      <c r="F114" s="1">
        <v>40459</v>
      </c>
      <c r="G114" t="s">
        <v>163</v>
      </c>
      <c r="H114">
        <v>1</v>
      </c>
      <c r="I114">
        <v>0</v>
      </c>
      <c r="J114">
        <v>0</v>
      </c>
      <c r="K114" t="s">
        <v>207</v>
      </c>
      <c r="L114">
        <v>2017</v>
      </c>
      <c r="M114" t="s">
        <v>210</v>
      </c>
    </row>
    <row r="115" spans="1:13" x14ac:dyDescent="0.2">
      <c r="A115" s="1">
        <v>42990</v>
      </c>
      <c r="B115" t="s">
        <v>3</v>
      </c>
      <c r="C115" t="s">
        <v>204</v>
      </c>
      <c r="D115" t="s">
        <v>274</v>
      </c>
      <c r="E115" t="s">
        <v>275</v>
      </c>
      <c r="F115" s="1">
        <v>40836</v>
      </c>
      <c r="G115" t="s">
        <v>167</v>
      </c>
      <c r="H115">
        <v>1</v>
      </c>
      <c r="I115">
        <v>0</v>
      </c>
      <c r="J115">
        <v>0</v>
      </c>
      <c r="K115" t="s">
        <v>207</v>
      </c>
      <c r="L115">
        <v>2017</v>
      </c>
      <c r="M115" t="s">
        <v>208</v>
      </c>
    </row>
    <row r="116" spans="1:13" x14ac:dyDescent="0.2">
      <c r="A116" s="1">
        <v>42990</v>
      </c>
      <c r="B116" t="s">
        <v>3</v>
      </c>
      <c r="C116" t="s">
        <v>204</v>
      </c>
      <c r="D116" t="s">
        <v>276</v>
      </c>
      <c r="E116" t="s">
        <v>277</v>
      </c>
      <c r="F116" s="1">
        <v>40657</v>
      </c>
      <c r="G116" t="s">
        <v>167</v>
      </c>
      <c r="H116">
        <v>1</v>
      </c>
      <c r="I116">
        <v>0</v>
      </c>
      <c r="J116">
        <v>0</v>
      </c>
      <c r="K116" t="s">
        <v>207</v>
      </c>
      <c r="L116">
        <v>2017</v>
      </c>
      <c r="M116" t="s">
        <v>208</v>
      </c>
    </row>
    <row r="117" spans="1:13" x14ac:dyDescent="0.2">
      <c r="A117" s="1">
        <v>42990</v>
      </c>
      <c r="B117" t="s">
        <v>3</v>
      </c>
      <c r="C117" t="s">
        <v>204</v>
      </c>
      <c r="D117" t="s">
        <v>278</v>
      </c>
      <c r="E117" t="s">
        <v>279</v>
      </c>
      <c r="F117" s="1">
        <v>41629</v>
      </c>
      <c r="G117" t="s">
        <v>170</v>
      </c>
      <c r="H117">
        <v>1</v>
      </c>
      <c r="I117">
        <v>0</v>
      </c>
      <c r="J117">
        <v>0</v>
      </c>
      <c r="K117" t="s">
        <v>207</v>
      </c>
      <c r="L117">
        <v>2017</v>
      </c>
      <c r="M117" t="s">
        <v>208</v>
      </c>
    </row>
    <row r="118" spans="1:13" x14ac:dyDescent="0.2">
      <c r="A118" s="1">
        <v>42990</v>
      </c>
      <c r="B118" t="s">
        <v>3</v>
      </c>
      <c r="C118" t="s">
        <v>204</v>
      </c>
      <c r="D118" t="s">
        <v>280</v>
      </c>
      <c r="E118" t="s">
        <v>281</v>
      </c>
      <c r="F118" s="1">
        <v>39219</v>
      </c>
      <c r="G118" t="s">
        <v>164</v>
      </c>
      <c r="H118">
        <v>0</v>
      </c>
      <c r="I118">
        <v>0</v>
      </c>
      <c r="J118">
        <v>0</v>
      </c>
      <c r="K118" t="s">
        <v>207</v>
      </c>
      <c r="L118">
        <v>2017</v>
      </c>
      <c r="M118" t="s">
        <v>210</v>
      </c>
    </row>
    <row r="119" spans="1:13" x14ac:dyDescent="0.2">
      <c r="A119" s="1">
        <v>42990</v>
      </c>
      <c r="B119" t="s">
        <v>3</v>
      </c>
      <c r="C119" t="s">
        <v>204</v>
      </c>
      <c r="D119" t="s">
        <v>283</v>
      </c>
      <c r="E119" t="s">
        <v>284</v>
      </c>
      <c r="F119" s="1">
        <v>39891</v>
      </c>
      <c r="G119" t="s">
        <v>166</v>
      </c>
      <c r="H119">
        <v>1</v>
      </c>
      <c r="I119">
        <v>0</v>
      </c>
      <c r="J119">
        <v>0</v>
      </c>
      <c r="K119" t="s">
        <v>207</v>
      </c>
      <c r="L119">
        <v>2017</v>
      </c>
      <c r="M119" t="s">
        <v>210</v>
      </c>
    </row>
    <row r="120" spans="1:13" x14ac:dyDescent="0.2">
      <c r="A120" s="1">
        <v>42990</v>
      </c>
      <c r="B120" t="s">
        <v>3</v>
      </c>
      <c r="C120" t="s">
        <v>204</v>
      </c>
      <c r="D120" t="s">
        <v>286</v>
      </c>
      <c r="E120" t="s">
        <v>287</v>
      </c>
      <c r="F120" s="1">
        <v>40843</v>
      </c>
      <c r="G120" t="s">
        <v>168</v>
      </c>
      <c r="H120">
        <v>1</v>
      </c>
      <c r="I120">
        <v>0</v>
      </c>
      <c r="J120">
        <v>0</v>
      </c>
      <c r="K120" t="s">
        <v>207</v>
      </c>
      <c r="L120">
        <v>2017</v>
      </c>
      <c r="M120" t="s">
        <v>208</v>
      </c>
    </row>
    <row r="121" spans="1:13" x14ac:dyDescent="0.2">
      <c r="A121" s="1">
        <v>42990</v>
      </c>
      <c r="B121" t="s">
        <v>3</v>
      </c>
      <c r="C121" t="s">
        <v>204</v>
      </c>
      <c r="D121" t="s">
        <v>286</v>
      </c>
      <c r="E121" t="s">
        <v>288</v>
      </c>
      <c r="F121" s="1">
        <v>39329</v>
      </c>
      <c r="G121" t="s">
        <v>164</v>
      </c>
      <c r="H121">
        <v>1</v>
      </c>
      <c r="I121">
        <v>0</v>
      </c>
      <c r="J121">
        <v>0</v>
      </c>
      <c r="K121" t="s">
        <v>207</v>
      </c>
      <c r="L121">
        <v>2017</v>
      </c>
      <c r="M121" t="s">
        <v>210</v>
      </c>
    </row>
    <row r="122" spans="1:13" x14ac:dyDescent="0.2">
      <c r="A122" s="1">
        <v>42990</v>
      </c>
      <c r="B122" t="s">
        <v>3</v>
      </c>
      <c r="C122" t="s">
        <v>204</v>
      </c>
      <c r="D122" t="s">
        <v>289</v>
      </c>
      <c r="E122" t="s">
        <v>216</v>
      </c>
      <c r="F122" s="1">
        <v>41091</v>
      </c>
      <c r="G122" t="s">
        <v>106</v>
      </c>
      <c r="H122">
        <v>1</v>
      </c>
      <c r="I122">
        <v>0</v>
      </c>
      <c r="J122">
        <v>0</v>
      </c>
      <c r="K122" t="s">
        <v>207</v>
      </c>
      <c r="L122">
        <v>2017</v>
      </c>
      <c r="M122" t="s">
        <v>208</v>
      </c>
    </row>
    <row r="123" spans="1:13" x14ac:dyDescent="0.2">
      <c r="A123" s="1">
        <v>42990</v>
      </c>
      <c r="B123" t="s">
        <v>3</v>
      </c>
      <c r="C123" t="s">
        <v>204</v>
      </c>
      <c r="D123" t="s">
        <v>289</v>
      </c>
      <c r="E123" t="s">
        <v>290</v>
      </c>
      <c r="F123" s="1">
        <v>40273</v>
      </c>
      <c r="G123" t="s">
        <v>163</v>
      </c>
      <c r="H123">
        <v>1</v>
      </c>
      <c r="I123">
        <v>0</v>
      </c>
      <c r="J123">
        <v>0</v>
      </c>
      <c r="K123" t="s">
        <v>207</v>
      </c>
      <c r="L123">
        <v>2017</v>
      </c>
      <c r="M123" t="s">
        <v>210</v>
      </c>
    </row>
    <row r="124" spans="1:13" x14ac:dyDescent="0.2">
      <c r="A124" s="1">
        <v>42990</v>
      </c>
      <c r="B124" t="s">
        <v>3</v>
      </c>
      <c r="C124" t="s">
        <v>204</v>
      </c>
      <c r="D124" t="s">
        <v>291</v>
      </c>
      <c r="E124" t="s">
        <v>292</v>
      </c>
      <c r="F124" s="1">
        <v>40178</v>
      </c>
      <c r="G124" t="s">
        <v>166</v>
      </c>
      <c r="H124">
        <v>1</v>
      </c>
      <c r="I124">
        <v>0</v>
      </c>
      <c r="J124">
        <v>0</v>
      </c>
      <c r="K124" t="s">
        <v>207</v>
      </c>
      <c r="L124">
        <v>2017</v>
      </c>
      <c r="M124" t="s">
        <v>210</v>
      </c>
    </row>
    <row r="125" spans="1:13" x14ac:dyDescent="0.2">
      <c r="A125" s="1">
        <v>42990</v>
      </c>
      <c r="B125" t="s">
        <v>3</v>
      </c>
      <c r="C125" t="s">
        <v>204</v>
      </c>
      <c r="D125" t="s">
        <v>293</v>
      </c>
      <c r="E125" t="s">
        <v>294</v>
      </c>
      <c r="F125" s="1">
        <v>39747</v>
      </c>
      <c r="G125" t="s">
        <v>165</v>
      </c>
      <c r="H125">
        <v>1</v>
      </c>
      <c r="I125">
        <v>0</v>
      </c>
      <c r="J125">
        <v>0</v>
      </c>
      <c r="K125" t="s">
        <v>207</v>
      </c>
      <c r="L125">
        <v>2017</v>
      </c>
      <c r="M125" t="s">
        <v>210</v>
      </c>
    </row>
    <row r="126" spans="1:13" x14ac:dyDescent="0.2">
      <c r="A126" s="1">
        <v>42990</v>
      </c>
      <c r="B126" t="s">
        <v>3</v>
      </c>
      <c r="C126" t="s">
        <v>204</v>
      </c>
      <c r="D126" t="s">
        <v>293</v>
      </c>
      <c r="E126" t="s">
        <v>295</v>
      </c>
      <c r="F126" s="1">
        <v>41539</v>
      </c>
      <c r="G126" t="s">
        <v>170</v>
      </c>
      <c r="H126">
        <v>1</v>
      </c>
      <c r="I126">
        <v>0</v>
      </c>
      <c r="J126">
        <v>0</v>
      </c>
      <c r="K126" t="s">
        <v>207</v>
      </c>
      <c r="L126">
        <v>2017</v>
      </c>
      <c r="M126" t="s">
        <v>208</v>
      </c>
    </row>
    <row r="127" spans="1:13" x14ac:dyDescent="0.2">
      <c r="A127" s="1">
        <v>42990</v>
      </c>
      <c r="B127" t="s">
        <v>3</v>
      </c>
      <c r="C127" t="s">
        <v>204</v>
      </c>
      <c r="D127" t="s">
        <v>296</v>
      </c>
      <c r="E127" t="s">
        <v>297</v>
      </c>
      <c r="F127" s="1">
        <v>40756</v>
      </c>
      <c r="G127" t="s">
        <v>168</v>
      </c>
      <c r="H127">
        <v>1</v>
      </c>
      <c r="I127">
        <v>0</v>
      </c>
      <c r="J127">
        <v>0</v>
      </c>
      <c r="K127" t="s">
        <v>207</v>
      </c>
      <c r="L127">
        <v>2017</v>
      </c>
      <c r="M127" t="s">
        <v>208</v>
      </c>
    </row>
    <row r="128" spans="1:13" x14ac:dyDescent="0.2">
      <c r="A128" s="1">
        <v>42990</v>
      </c>
      <c r="B128" t="s">
        <v>3</v>
      </c>
      <c r="C128" t="s">
        <v>204</v>
      </c>
      <c r="D128" t="s">
        <v>296</v>
      </c>
      <c r="E128" t="s">
        <v>298</v>
      </c>
      <c r="F128" s="1">
        <v>39525</v>
      </c>
      <c r="G128" t="s">
        <v>166</v>
      </c>
      <c r="H128">
        <v>1</v>
      </c>
      <c r="I128">
        <v>0</v>
      </c>
      <c r="J128">
        <v>0</v>
      </c>
      <c r="K128" t="s">
        <v>207</v>
      </c>
      <c r="L128">
        <v>2017</v>
      </c>
      <c r="M128" t="s">
        <v>210</v>
      </c>
    </row>
    <row r="129" spans="1:13" x14ac:dyDescent="0.2">
      <c r="A129" s="1">
        <v>42990</v>
      </c>
      <c r="B129" t="s">
        <v>3</v>
      </c>
      <c r="C129" t="s">
        <v>204</v>
      </c>
      <c r="D129" t="s">
        <v>299</v>
      </c>
      <c r="E129" t="s">
        <v>300</v>
      </c>
      <c r="F129" s="1">
        <v>39324</v>
      </c>
      <c r="G129" t="s">
        <v>164</v>
      </c>
      <c r="H129">
        <v>1</v>
      </c>
      <c r="I129">
        <v>0</v>
      </c>
      <c r="J129">
        <v>0</v>
      </c>
      <c r="K129" t="s">
        <v>207</v>
      </c>
      <c r="L129">
        <v>2017</v>
      </c>
      <c r="M129" t="s">
        <v>210</v>
      </c>
    </row>
    <row r="130" spans="1:13" x14ac:dyDescent="0.2">
      <c r="A130" s="1">
        <v>42990</v>
      </c>
      <c r="B130" t="s">
        <v>3</v>
      </c>
      <c r="C130" t="s">
        <v>204</v>
      </c>
      <c r="D130" t="s">
        <v>299</v>
      </c>
      <c r="E130" t="s">
        <v>301</v>
      </c>
      <c r="F130" s="1">
        <v>40040</v>
      </c>
      <c r="G130" t="s">
        <v>163</v>
      </c>
      <c r="H130">
        <v>1</v>
      </c>
      <c r="I130">
        <v>0</v>
      </c>
      <c r="J130">
        <v>0</v>
      </c>
      <c r="K130" t="s">
        <v>207</v>
      </c>
      <c r="L130">
        <v>2017</v>
      </c>
      <c r="M130" t="s">
        <v>210</v>
      </c>
    </row>
    <row r="131" spans="1:13" x14ac:dyDescent="0.2">
      <c r="A131" s="1">
        <v>42990</v>
      </c>
      <c r="B131" t="s">
        <v>3</v>
      </c>
      <c r="C131" t="s">
        <v>204</v>
      </c>
      <c r="D131" t="s">
        <v>238</v>
      </c>
      <c r="E131" t="s">
        <v>302</v>
      </c>
      <c r="F131" s="1">
        <v>41695</v>
      </c>
      <c r="G131" t="s">
        <v>44</v>
      </c>
      <c r="H131">
        <v>1</v>
      </c>
      <c r="I131">
        <v>0</v>
      </c>
      <c r="J131">
        <v>0</v>
      </c>
      <c r="K131" t="s">
        <v>207</v>
      </c>
      <c r="L131">
        <v>2017</v>
      </c>
      <c r="M131" t="s">
        <v>208</v>
      </c>
    </row>
    <row r="132" spans="1:13" x14ac:dyDescent="0.2">
      <c r="A132" s="1">
        <v>42990</v>
      </c>
      <c r="B132" t="s">
        <v>3</v>
      </c>
      <c r="C132" t="s">
        <v>204</v>
      </c>
      <c r="D132" t="s">
        <v>250</v>
      </c>
      <c r="E132" t="s">
        <v>303</v>
      </c>
      <c r="F132" s="1">
        <v>41898</v>
      </c>
      <c r="G132" t="s">
        <v>170</v>
      </c>
      <c r="H132">
        <v>1</v>
      </c>
      <c r="I132">
        <v>0</v>
      </c>
      <c r="J132">
        <v>0</v>
      </c>
      <c r="K132" t="s">
        <v>207</v>
      </c>
      <c r="L132">
        <v>2017</v>
      </c>
      <c r="M132" t="s">
        <v>208</v>
      </c>
    </row>
    <row r="133" spans="1:13" x14ac:dyDescent="0.2">
      <c r="A133" s="1">
        <v>42990</v>
      </c>
      <c r="B133" t="s">
        <v>3</v>
      </c>
      <c r="C133" t="s">
        <v>204</v>
      </c>
      <c r="D133" t="s">
        <v>269</v>
      </c>
      <c r="E133" t="s">
        <v>304</v>
      </c>
      <c r="F133" s="1">
        <v>41898</v>
      </c>
      <c r="G133" t="s">
        <v>106</v>
      </c>
      <c r="H133">
        <v>1</v>
      </c>
      <c r="I133">
        <v>0</v>
      </c>
      <c r="J133">
        <v>0</v>
      </c>
      <c r="K133" t="s">
        <v>207</v>
      </c>
      <c r="L133">
        <v>2017</v>
      </c>
      <c r="M133" t="s">
        <v>208</v>
      </c>
    </row>
    <row r="134" spans="1:13" x14ac:dyDescent="0.2">
      <c r="A134" s="1">
        <v>42990</v>
      </c>
      <c r="B134" t="s">
        <v>3</v>
      </c>
      <c r="C134" t="s">
        <v>204</v>
      </c>
      <c r="D134" t="s">
        <v>286</v>
      </c>
      <c r="E134" t="s">
        <v>305</v>
      </c>
      <c r="F134" s="1">
        <v>41650</v>
      </c>
      <c r="G134" t="s">
        <v>170</v>
      </c>
      <c r="H134">
        <v>1</v>
      </c>
      <c r="I134">
        <v>0</v>
      </c>
      <c r="J134">
        <v>0</v>
      </c>
      <c r="K134" t="s">
        <v>207</v>
      </c>
      <c r="L134">
        <v>2017</v>
      </c>
      <c r="M134" t="s">
        <v>208</v>
      </c>
    </row>
    <row r="135" spans="1:13" x14ac:dyDescent="0.2">
      <c r="A135" s="1">
        <v>42990</v>
      </c>
      <c r="B135" t="s">
        <v>3</v>
      </c>
      <c r="C135" t="s">
        <v>204</v>
      </c>
      <c r="D135" t="s">
        <v>289</v>
      </c>
      <c r="E135" t="s">
        <v>306</v>
      </c>
      <c r="F135" s="1">
        <v>41888</v>
      </c>
      <c r="G135" t="s">
        <v>44</v>
      </c>
      <c r="H135">
        <v>1</v>
      </c>
      <c r="I135">
        <v>0</v>
      </c>
      <c r="J135">
        <v>0</v>
      </c>
      <c r="K135" t="s">
        <v>207</v>
      </c>
      <c r="L135">
        <v>2017</v>
      </c>
      <c r="M135" t="s">
        <v>208</v>
      </c>
    </row>
    <row r="136" spans="1:13" x14ac:dyDescent="0.2">
      <c r="A136" s="1">
        <v>42990</v>
      </c>
      <c r="B136" t="s">
        <v>3</v>
      </c>
      <c r="C136" t="s">
        <v>204</v>
      </c>
      <c r="D136" t="s">
        <v>325</v>
      </c>
      <c r="E136" t="s">
        <v>326</v>
      </c>
      <c r="F136" s="1">
        <v>41701</v>
      </c>
      <c r="G136" t="s">
        <v>170</v>
      </c>
      <c r="H136">
        <v>0</v>
      </c>
      <c r="I136">
        <v>0</v>
      </c>
      <c r="J136">
        <v>0</v>
      </c>
      <c r="K136" t="s">
        <v>207</v>
      </c>
      <c r="L136">
        <v>2017</v>
      </c>
      <c r="M136" t="s">
        <v>208</v>
      </c>
    </row>
    <row r="137" spans="1:13" x14ac:dyDescent="0.2">
      <c r="A137" s="1">
        <v>42990</v>
      </c>
      <c r="B137" t="s">
        <v>3</v>
      </c>
      <c r="C137" t="s">
        <v>204</v>
      </c>
      <c r="D137" t="s">
        <v>307</v>
      </c>
      <c r="E137" t="s">
        <v>308</v>
      </c>
      <c r="F137" s="1">
        <v>39474</v>
      </c>
      <c r="G137" t="s">
        <v>165</v>
      </c>
      <c r="H137">
        <v>1</v>
      </c>
      <c r="I137">
        <v>0</v>
      </c>
      <c r="J137">
        <v>0</v>
      </c>
      <c r="K137" t="s">
        <v>207</v>
      </c>
      <c r="L137">
        <v>2017</v>
      </c>
      <c r="M137" t="s">
        <v>210</v>
      </c>
    </row>
    <row r="138" spans="1:13" x14ac:dyDescent="0.2">
      <c r="A138" s="1">
        <v>42990</v>
      </c>
      <c r="B138" t="s">
        <v>3</v>
      </c>
      <c r="C138" t="s">
        <v>204</v>
      </c>
      <c r="D138" t="s">
        <v>309</v>
      </c>
      <c r="E138" t="s">
        <v>310</v>
      </c>
      <c r="F138" s="1">
        <v>41489</v>
      </c>
      <c r="G138" t="s">
        <v>169</v>
      </c>
      <c r="H138">
        <v>1</v>
      </c>
      <c r="I138">
        <v>0</v>
      </c>
      <c r="J138">
        <v>0</v>
      </c>
      <c r="K138" t="s">
        <v>207</v>
      </c>
      <c r="L138">
        <v>2017</v>
      </c>
      <c r="M138" t="s">
        <v>208</v>
      </c>
    </row>
    <row r="139" spans="1:13" x14ac:dyDescent="0.2">
      <c r="A139" s="1">
        <v>42990</v>
      </c>
      <c r="B139" t="s">
        <v>3</v>
      </c>
      <c r="C139" t="s">
        <v>204</v>
      </c>
      <c r="D139" t="s">
        <v>309</v>
      </c>
      <c r="E139" t="s">
        <v>311</v>
      </c>
      <c r="F139" s="1">
        <v>40270</v>
      </c>
      <c r="G139" t="s">
        <v>163</v>
      </c>
      <c r="H139">
        <v>1</v>
      </c>
      <c r="I139">
        <v>0</v>
      </c>
      <c r="J139">
        <v>0</v>
      </c>
      <c r="K139" t="s">
        <v>207</v>
      </c>
      <c r="L139">
        <v>2017</v>
      </c>
      <c r="M139" t="s">
        <v>210</v>
      </c>
    </row>
    <row r="140" spans="1:13" x14ac:dyDescent="0.2">
      <c r="A140" s="1">
        <v>42990</v>
      </c>
      <c r="B140" t="s">
        <v>3</v>
      </c>
      <c r="C140" t="s">
        <v>204</v>
      </c>
      <c r="D140" t="s">
        <v>312</v>
      </c>
      <c r="E140" t="s">
        <v>313</v>
      </c>
      <c r="F140" s="1">
        <v>41869</v>
      </c>
      <c r="G140" t="s">
        <v>170</v>
      </c>
      <c r="H140">
        <v>1</v>
      </c>
      <c r="I140">
        <v>0</v>
      </c>
      <c r="J140">
        <v>0</v>
      </c>
      <c r="K140" t="s">
        <v>207</v>
      </c>
      <c r="L140">
        <v>2017</v>
      </c>
      <c r="M140" t="s">
        <v>208</v>
      </c>
    </row>
    <row r="141" spans="1:13" x14ac:dyDescent="0.2">
      <c r="A141" s="1">
        <v>42990</v>
      </c>
      <c r="B141" t="s">
        <v>3</v>
      </c>
      <c r="C141" t="s">
        <v>204</v>
      </c>
      <c r="D141" t="s">
        <v>254</v>
      </c>
      <c r="E141" t="s">
        <v>314</v>
      </c>
      <c r="F141" s="1">
        <v>41815</v>
      </c>
      <c r="G141" t="s">
        <v>44</v>
      </c>
      <c r="H141">
        <v>1</v>
      </c>
      <c r="I141">
        <v>0</v>
      </c>
      <c r="J141">
        <v>0</v>
      </c>
      <c r="K141" t="s">
        <v>207</v>
      </c>
      <c r="L141">
        <v>2017</v>
      </c>
      <c r="M141" t="s">
        <v>208</v>
      </c>
    </row>
    <row r="142" spans="1:13" x14ac:dyDescent="0.2">
      <c r="A142" s="1">
        <v>42990</v>
      </c>
      <c r="B142" t="s">
        <v>3</v>
      </c>
      <c r="C142" t="s">
        <v>204</v>
      </c>
      <c r="D142" t="s">
        <v>315</v>
      </c>
      <c r="E142" t="s">
        <v>316</v>
      </c>
      <c r="F142" s="1">
        <v>41422</v>
      </c>
      <c r="G142" t="s">
        <v>170</v>
      </c>
      <c r="H142">
        <v>1</v>
      </c>
      <c r="I142">
        <v>0</v>
      </c>
      <c r="J142">
        <v>0</v>
      </c>
      <c r="K142" t="s">
        <v>207</v>
      </c>
      <c r="L142">
        <v>2017</v>
      </c>
      <c r="M142" t="s">
        <v>208</v>
      </c>
    </row>
    <row r="143" spans="1:13" x14ac:dyDescent="0.2">
      <c r="A143" s="1">
        <v>42990</v>
      </c>
      <c r="B143" t="s">
        <v>3</v>
      </c>
      <c r="C143" t="s">
        <v>204</v>
      </c>
      <c r="D143" t="s">
        <v>315</v>
      </c>
      <c r="E143" t="s">
        <v>317</v>
      </c>
      <c r="F143" s="1">
        <v>40039</v>
      </c>
      <c r="G143" t="s">
        <v>166</v>
      </c>
      <c r="H143">
        <v>1</v>
      </c>
      <c r="I143">
        <v>0</v>
      </c>
      <c r="J143">
        <v>0</v>
      </c>
      <c r="K143" t="s">
        <v>207</v>
      </c>
      <c r="L143">
        <v>2017</v>
      </c>
      <c r="M143" t="s">
        <v>210</v>
      </c>
    </row>
    <row r="144" spans="1:13" x14ac:dyDescent="0.2">
      <c r="A144" s="1">
        <v>42990</v>
      </c>
      <c r="B144" t="s">
        <v>3</v>
      </c>
      <c r="C144" t="s">
        <v>204</v>
      </c>
      <c r="D144" t="s">
        <v>318</v>
      </c>
      <c r="E144" t="s">
        <v>319</v>
      </c>
      <c r="F144" s="1">
        <v>41948</v>
      </c>
      <c r="G144" t="s">
        <v>44</v>
      </c>
      <c r="H144">
        <v>0</v>
      </c>
      <c r="I144">
        <v>0</v>
      </c>
      <c r="J144">
        <v>0</v>
      </c>
      <c r="K144" t="s">
        <v>207</v>
      </c>
      <c r="L144">
        <v>2017</v>
      </c>
      <c r="M144" t="s">
        <v>208</v>
      </c>
    </row>
    <row r="145" spans="1:13" x14ac:dyDescent="0.2">
      <c r="A145" s="1">
        <v>42990</v>
      </c>
      <c r="B145" t="s">
        <v>3</v>
      </c>
      <c r="C145" t="s">
        <v>204</v>
      </c>
      <c r="D145" t="s">
        <v>500</v>
      </c>
      <c r="E145" t="s">
        <v>501</v>
      </c>
      <c r="F145" s="1">
        <v>39861</v>
      </c>
      <c r="G145" t="s">
        <v>166</v>
      </c>
      <c r="H145">
        <v>1</v>
      </c>
      <c r="I145">
        <v>0</v>
      </c>
      <c r="J145">
        <v>0</v>
      </c>
      <c r="K145" t="s">
        <v>207</v>
      </c>
      <c r="L145">
        <v>2017</v>
      </c>
      <c r="M145" t="s">
        <v>210</v>
      </c>
    </row>
    <row r="146" spans="1:13" x14ac:dyDescent="0.2">
      <c r="A146" s="1">
        <v>42991</v>
      </c>
      <c r="B146" t="s">
        <v>3</v>
      </c>
      <c r="C146" t="s">
        <v>204</v>
      </c>
      <c r="D146" t="s">
        <v>205</v>
      </c>
      <c r="E146" t="s">
        <v>206</v>
      </c>
      <c r="F146" s="1">
        <v>41166</v>
      </c>
      <c r="G146" t="s">
        <v>106</v>
      </c>
      <c r="H146">
        <v>1</v>
      </c>
      <c r="I146">
        <v>0</v>
      </c>
      <c r="J146">
        <v>0</v>
      </c>
      <c r="K146" t="s">
        <v>207</v>
      </c>
      <c r="L146">
        <v>2017</v>
      </c>
      <c r="M146" t="s">
        <v>208</v>
      </c>
    </row>
    <row r="147" spans="1:13" x14ac:dyDescent="0.2">
      <c r="A147" s="1">
        <v>42991</v>
      </c>
      <c r="B147" t="s">
        <v>3</v>
      </c>
      <c r="C147" t="s">
        <v>204</v>
      </c>
      <c r="D147" t="s">
        <v>205</v>
      </c>
      <c r="E147" t="s">
        <v>209</v>
      </c>
      <c r="F147" s="1">
        <v>40234</v>
      </c>
      <c r="G147" t="s">
        <v>163</v>
      </c>
      <c r="H147">
        <v>1</v>
      </c>
      <c r="I147">
        <v>0</v>
      </c>
      <c r="J147">
        <v>0</v>
      </c>
      <c r="K147" t="s">
        <v>207</v>
      </c>
      <c r="L147">
        <v>2017</v>
      </c>
      <c r="M147" t="s">
        <v>210</v>
      </c>
    </row>
    <row r="148" spans="1:13" x14ac:dyDescent="0.2">
      <c r="A148" s="1">
        <v>42991</v>
      </c>
      <c r="B148" t="s">
        <v>3</v>
      </c>
      <c r="C148" t="s">
        <v>204</v>
      </c>
      <c r="D148" t="s">
        <v>211</v>
      </c>
      <c r="E148" t="s">
        <v>212</v>
      </c>
      <c r="F148" s="1">
        <v>39272</v>
      </c>
      <c r="G148" t="s">
        <v>164</v>
      </c>
      <c r="H148">
        <v>1</v>
      </c>
      <c r="I148">
        <v>0</v>
      </c>
      <c r="J148">
        <v>0</v>
      </c>
      <c r="K148" t="s">
        <v>207</v>
      </c>
      <c r="L148">
        <v>2017</v>
      </c>
      <c r="M148" t="s">
        <v>210</v>
      </c>
    </row>
    <row r="149" spans="1:13" x14ac:dyDescent="0.2">
      <c r="A149" s="1">
        <v>42991</v>
      </c>
      <c r="B149" t="s">
        <v>3</v>
      </c>
      <c r="C149" t="s">
        <v>204</v>
      </c>
      <c r="D149" t="s">
        <v>211</v>
      </c>
      <c r="E149" t="s">
        <v>213</v>
      </c>
      <c r="F149" s="1">
        <v>40216</v>
      </c>
      <c r="G149" t="s">
        <v>163</v>
      </c>
      <c r="H149">
        <v>1</v>
      </c>
      <c r="I149">
        <v>0</v>
      </c>
      <c r="J149">
        <v>0</v>
      </c>
      <c r="K149" t="s">
        <v>207</v>
      </c>
      <c r="L149">
        <v>2017</v>
      </c>
      <c r="M149" t="s">
        <v>210</v>
      </c>
    </row>
    <row r="150" spans="1:13" x14ac:dyDescent="0.2">
      <c r="A150" s="1">
        <v>42991</v>
      </c>
      <c r="B150" t="s">
        <v>3</v>
      </c>
      <c r="C150" t="s">
        <v>204</v>
      </c>
      <c r="D150" t="s">
        <v>214</v>
      </c>
      <c r="E150" t="s">
        <v>215</v>
      </c>
      <c r="F150" s="1">
        <v>41239</v>
      </c>
      <c r="G150" t="s">
        <v>44</v>
      </c>
      <c r="H150">
        <v>1</v>
      </c>
      <c r="I150">
        <v>0</v>
      </c>
      <c r="J150">
        <v>0</v>
      </c>
      <c r="K150" t="s">
        <v>207</v>
      </c>
      <c r="L150">
        <v>2017</v>
      </c>
      <c r="M150" t="s">
        <v>208</v>
      </c>
    </row>
    <row r="151" spans="1:13" x14ac:dyDescent="0.2">
      <c r="A151" s="1">
        <v>42991</v>
      </c>
      <c r="B151" t="s">
        <v>3</v>
      </c>
      <c r="C151" t="s">
        <v>204</v>
      </c>
      <c r="D151" t="s">
        <v>214</v>
      </c>
      <c r="E151" t="s">
        <v>216</v>
      </c>
      <c r="F151" s="1">
        <v>39832</v>
      </c>
      <c r="G151" t="s">
        <v>166</v>
      </c>
      <c r="H151">
        <v>1</v>
      </c>
      <c r="I151">
        <v>0</v>
      </c>
      <c r="J151">
        <v>0</v>
      </c>
      <c r="K151" t="s">
        <v>207</v>
      </c>
      <c r="L151">
        <v>2017</v>
      </c>
      <c r="M151" t="s">
        <v>210</v>
      </c>
    </row>
    <row r="152" spans="1:13" x14ac:dyDescent="0.2">
      <c r="A152" s="1">
        <v>42991</v>
      </c>
      <c r="B152" t="s">
        <v>3</v>
      </c>
      <c r="C152" t="s">
        <v>204</v>
      </c>
      <c r="D152" t="s">
        <v>217</v>
      </c>
      <c r="E152" t="s">
        <v>218</v>
      </c>
      <c r="F152" s="1">
        <v>41303</v>
      </c>
      <c r="G152" t="s">
        <v>169</v>
      </c>
      <c r="H152">
        <v>0</v>
      </c>
      <c r="I152">
        <v>0</v>
      </c>
      <c r="J152">
        <v>0</v>
      </c>
      <c r="K152" t="s">
        <v>207</v>
      </c>
      <c r="L152">
        <v>2017</v>
      </c>
      <c r="M152" t="s">
        <v>208</v>
      </c>
    </row>
    <row r="153" spans="1:13" x14ac:dyDescent="0.2">
      <c r="A153" s="1">
        <v>42991</v>
      </c>
      <c r="B153" t="s">
        <v>3</v>
      </c>
      <c r="C153" t="s">
        <v>204</v>
      </c>
      <c r="D153" t="s">
        <v>219</v>
      </c>
      <c r="E153" t="s">
        <v>220</v>
      </c>
      <c r="F153" s="1">
        <v>41221</v>
      </c>
      <c r="G153" t="s">
        <v>44</v>
      </c>
      <c r="H153">
        <v>1</v>
      </c>
      <c r="I153">
        <v>0</v>
      </c>
      <c r="J153">
        <v>0</v>
      </c>
      <c r="K153" t="s">
        <v>207</v>
      </c>
      <c r="L153">
        <v>2017</v>
      </c>
      <c r="M153" t="s">
        <v>208</v>
      </c>
    </row>
    <row r="154" spans="1:13" x14ac:dyDescent="0.2">
      <c r="A154" s="1">
        <v>42991</v>
      </c>
      <c r="B154" t="s">
        <v>3</v>
      </c>
      <c r="C154" t="s">
        <v>204</v>
      </c>
      <c r="D154" t="s">
        <v>221</v>
      </c>
      <c r="E154" t="s">
        <v>222</v>
      </c>
      <c r="F154" s="1">
        <v>39646</v>
      </c>
      <c r="G154" t="s">
        <v>165</v>
      </c>
      <c r="H154">
        <v>1</v>
      </c>
      <c r="I154">
        <v>0</v>
      </c>
      <c r="J154">
        <v>0</v>
      </c>
      <c r="K154" t="s">
        <v>207</v>
      </c>
      <c r="L154">
        <v>2017</v>
      </c>
      <c r="M154" t="s">
        <v>210</v>
      </c>
    </row>
    <row r="155" spans="1:13" x14ac:dyDescent="0.2">
      <c r="A155" s="1">
        <v>42991</v>
      </c>
      <c r="B155" t="s">
        <v>3</v>
      </c>
      <c r="C155" t="s">
        <v>204</v>
      </c>
      <c r="D155" t="s">
        <v>221</v>
      </c>
      <c r="E155" t="s">
        <v>223</v>
      </c>
      <c r="F155" s="1">
        <v>39646</v>
      </c>
      <c r="G155" t="s">
        <v>165</v>
      </c>
      <c r="H155">
        <v>1</v>
      </c>
      <c r="I155">
        <v>0</v>
      </c>
      <c r="J155">
        <v>0</v>
      </c>
      <c r="K155" t="s">
        <v>207</v>
      </c>
      <c r="L155">
        <v>2017</v>
      </c>
      <c r="M155" t="s">
        <v>210</v>
      </c>
    </row>
    <row r="156" spans="1:13" x14ac:dyDescent="0.2">
      <c r="A156" s="1">
        <v>42991</v>
      </c>
      <c r="B156" t="s">
        <v>3</v>
      </c>
      <c r="C156" t="s">
        <v>204</v>
      </c>
      <c r="D156" t="s">
        <v>224</v>
      </c>
      <c r="E156" t="s">
        <v>225</v>
      </c>
      <c r="F156" s="1">
        <v>39286</v>
      </c>
      <c r="G156" t="s">
        <v>164</v>
      </c>
      <c r="H156">
        <v>1</v>
      </c>
      <c r="I156">
        <v>0</v>
      </c>
      <c r="J156">
        <v>0</v>
      </c>
      <c r="K156" t="s">
        <v>207</v>
      </c>
      <c r="L156">
        <v>2017</v>
      </c>
      <c r="M156" t="s">
        <v>210</v>
      </c>
    </row>
    <row r="157" spans="1:13" x14ac:dyDescent="0.2">
      <c r="A157" s="1">
        <v>42991</v>
      </c>
      <c r="B157" t="s">
        <v>3</v>
      </c>
      <c r="C157" t="s">
        <v>204</v>
      </c>
      <c r="D157" t="s">
        <v>228</v>
      </c>
      <c r="E157" t="s">
        <v>220</v>
      </c>
      <c r="F157" s="1">
        <v>39780</v>
      </c>
      <c r="G157" t="s">
        <v>165</v>
      </c>
      <c r="H157">
        <v>1</v>
      </c>
      <c r="I157">
        <v>0</v>
      </c>
      <c r="J157">
        <v>0</v>
      </c>
      <c r="K157" t="s">
        <v>207</v>
      </c>
      <c r="L157">
        <v>2017</v>
      </c>
      <c r="M157" t="s">
        <v>210</v>
      </c>
    </row>
    <row r="158" spans="1:13" x14ac:dyDescent="0.2">
      <c r="A158" s="1">
        <v>42991</v>
      </c>
      <c r="B158" t="s">
        <v>3</v>
      </c>
      <c r="C158" t="s">
        <v>204</v>
      </c>
      <c r="D158" t="s">
        <v>229</v>
      </c>
      <c r="E158" t="s">
        <v>230</v>
      </c>
      <c r="F158" s="1">
        <v>40470</v>
      </c>
      <c r="G158" t="s">
        <v>163</v>
      </c>
      <c r="H158">
        <v>1</v>
      </c>
      <c r="I158">
        <v>0</v>
      </c>
      <c r="J158">
        <v>0</v>
      </c>
      <c r="K158" t="s">
        <v>207</v>
      </c>
      <c r="L158">
        <v>2017</v>
      </c>
      <c r="M158" t="s">
        <v>210</v>
      </c>
    </row>
    <row r="159" spans="1:13" x14ac:dyDescent="0.2">
      <c r="A159" s="1">
        <v>42991</v>
      </c>
      <c r="B159" t="s">
        <v>3</v>
      </c>
      <c r="C159" t="s">
        <v>204</v>
      </c>
      <c r="D159" t="s">
        <v>229</v>
      </c>
      <c r="E159" t="s">
        <v>231</v>
      </c>
      <c r="F159" s="1">
        <v>41290</v>
      </c>
      <c r="G159" t="s">
        <v>170</v>
      </c>
      <c r="H159">
        <v>1</v>
      </c>
      <c r="I159">
        <v>0</v>
      </c>
      <c r="J159">
        <v>0</v>
      </c>
      <c r="K159" t="s">
        <v>207</v>
      </c>
      <c r="L159">
        <v>2017</v>
      </c>
      <c r="M159" t="s">
        <v>208</v>
      </c>
    </row>
    <row r="160" spans="1:13" x14ac:dyDescent="0.2">
      <c r="A160" s="1">
        <v>42991</v>
      </c>
      <c r="B160" t="s">
        <v>3</v>
      </c>
      <c r="C160" t="s">
        <v>204</v>
      </c>
      <c r="D160" t="s">
        <v>232</v>
      </c>
      <c r="E160" t="s">
        <v>233</v>
      </c>
      <c r="F160" s="1">
        <v>40248</v>
      </c>
      <c r="G160" t="s">
        <v>167</v>
      </c>
      <c r="H160">
        <v>1</v>
      </c>
      <c r="I160">
        <v>0</v>
      </c>
      <c r="J160">
        <v>0</v>
      </c>
      <c r="K160" t="s">
        <v>207</v>
      </c>
      <c r="L160">
        <v>2017</v>
      </c>
      <c r="M160" t="s">
        <v>210</v>
      </c>
    </row>
    <row r="161" spans="1:13" x14ac:dyDescent="0.2">
      <c r="A161" s="1">
        <v>42991</v>
      </c>
      <c r="B161" t="s">
        <v>3</v>
      </c>
      <c r="C161" t="s">
        <v>204</v>
      </c>
      <c r="D161" t="s">
        <v>234</v>
      </c>
      <c r="E161" t="s">
        <v>235</v>
      </c>
      <c r="F161" s="1">
        <v>40973</v>
      </c>
      <c r="G161" t="s">
        <v>106</v>
      </c>
      <c r="H161">
        <v>1</v>
      </c>
      <c r="I161">
        <v>0</v>
      </c>
      <c r="J161">
        <v>0</v>
      </c>
      <c r="K161" t="s">
        <v>207</v>
      </c>
      <c r="L161">
        <v>2017</v>
      </c>
      <c r="M161" t="s">
        <v>208</v>
      </c>
    </row>
    <row r="162" spans="1:13" x14ac:dyDescent="0.2">
      <c r="A162" s="1">
        <v>42991</v>
      </c>
      <c r="B162" t="s">
        <v>3</v>
      </c>
      <c r="C162" t="s">
        <v>204</v>
      </c>
      <c r="D162" t="s">
        <v>236</v>
      </c>
      <c r="E162" t="s">
        <v>237</v>
      </c>
      <c r="F162" s="1">
        <v>39386</v>
      </c>
      <c r="G162" t="s">
        <v>164</v>
      </c>
      <c r="H162">
        <v>1</v>
      </c>
      <c r="I162">
        <v>0</v>
      </c>
      <c r="J162">
        <v>0</v>
      </c>
      <c r="K162" t="s">
        <v>207</v>
      </c>
      <c r="L162">
        <v>2017</v>
      </c>
      <c r="M162" t="s">
        <v>210</v>
      </c>
    </row>
    <row r="163" spans="1:13" x14ac:dyDescent="0.2">
      <c r="A163" s="1">
        <v>42991</v>
      </c>
      <c r="B163" t="s">
        <v>3</v>
      </c>
      <c r="C163" t="s">
        <v>204</v>
      </c>
      <c r="D163" t="s">
        <v>327</v>
      </c>
      <c r="E163" t="s">
        <v>328</v>
      </c>
      <c r="F163" s="1">
        <v>40917</v>
      </c>
      <c r="G163" t="s">
        <v>44</v>
      </c>
      <c r="H163">
        <v>1</v>
      </c>
      <c r="I163">
        <v>0</v>
      </c>
      <c r="J163">
        <v>0</v>
      </c>
      <c r="K163" t="s">
        <v>207</v>
      </c>
      <c r="L163">
        <v>2017</v>
      </c>
      <c r="M163" t="s">
        <v>208</v>
      </c>
    </row>
    <row r="164" spans="1:13" x14ac:dyDescent="0.2">
      <c r="A164" s="1">
        <v>42991</v>
      </c>
      <c r="B164" t="s">
        <v>3</v>
      </c>
      <c r="C164" t="s">
        <v>204</v>
      </c>
      <c r="D164" t="s">
        <v>238</v>
      </c>
      <c r="E164" t="s">
        <v>239</v>
      </c>
      <c r="F164" s="1">
        <v>40372</v>
      </c>
      <c r="G164" t="s">
        <v>163</v>
      </c>
      <c r="H164">
        <v>1</v>
      </c>
      <c r="I164">
        <v>0</v>
      </c>
      <c r="J164">
        <v>0</v>
      </c>
      <c r="K164" t="s">
        <v>207</v>
      </c>
      <c r="L164">
        <v>2017</v>
      </c>
      <c r="M164" t="s">
        <v>210</v>
      </c>
    </row>
    <row r="165" spans="1:13" x14ac:dyDescent="0.2">
      <c r="A165" s="1">
        <v>42991</v>
      </c>
      <c r="B165" t="s">
        <v>3</v>
      </c>
      <c r="C165" t="s">
        <v>204</v>
      </c>
      <c r="D165" t="s">
        <v>238</v>
      </c>
      <c r="E165" t="s">
        <v>240</v>
      </c>
      <c r="F165" s="1">
        <v>39094</v>
      </c>
      <c r="G165" t="s">
        <v>164</v>
      </c>
      <c r="H165">
        <v>1</v>
      </c>
      <c r="I165">
        <v>0</v>
      </c>
      <c r="J165">
        <v>0</v>
      </c>
      <c r="K165" t="s">
        <v>207</v>
      </c>
      <c r="L165">
        <v>2017</v>
      </c>
      <c r="M165" t="s">
        <v>210</v>
      </c>
    </row>
    <row r="166" spans="1:13" x14ac:dyDescent="0.2">
      <c r="A166" s="1">
        <v>42991</v>
      </c>
      <c r="B166" t="s">
        <v>3</v>
      </c>
      <c r="C166" t="s">
        <v>204</v>
      </c>
      <c r="D166" t="s">
        <v>241</v>
      </c>
      <c r="E166" t="s">
        <v>242</v>
      </c>
      <c r="F166" s="1">
        <v>39522</v>
      </c>
      <c r="G166" t="s">
        <v>165</v>
      </c>
      <c r="H166">
        <v>0</v>
      </c>
      <c r="I166">
        <v>0</v>
      </c>
      <c r="J166">
        <v>0</v>
      </c>
      <c r="K166" t="s">
        <v>207</v>
      </c>
      <c r="L166">
        <v>2017</v>
      </c>
      <c r="M166" t="s">
        <v>210</v>
      </c>
    </row>
    <row r="167" spans="1:13" x14ac:dyDescent="0.2">
      <c r="A167" s="1">
        <v>42991</v>
      </c>
      <c r="B167" t="s">
        <v>3</v>
      </c>
      <c r="C167" t="s">
        <v>204</v>
      </c>
      <c r="D167" t="s">
        <v>241</v>
      </c>
      <c r="E167" t="s">
        <v>243</v>
      </c>
      <c r="F167" s="1">
        <v>40078</v>
      </c>
      <c r="G167" t="s">
        <v>166</v>
      </c>
      <c r="H167">
        <v>0</v>
      </c>
      <c r="I167">
        <v>0</v>
      </c>
      <c r="J167">
        <v>0</v>
      </c>
      <c r="K167" t="s">
        <v>207</v>
      </c>
      <c r="L167">
        <v>2017</v>
      </c>
      <c r="M167" t="s">
        <v>210</v>
      </c>
    </row>
    <row r="168" spans="1:13" x14ac:dyDescent="0.2">
      <c r="A168" s="1">
        <v>42991</v>
      </c>
      <c r="B168" t="s">
        <v>3</v>
      </c>
      <c r="C168" t="s">
        <v>204</v>
      </c>
      <c r="D168" t="s">
        <v>244</v>
      </c>
      <c r="E168" t="s">
        <v>245</v>
      </c>
      <c r="F168" s="1">
        <v>40339</v>
      </c>
      <c r="G168" t="s">
        <v>167</v>
      </c>
      <c r="H168">
        <v>1</v>
      </c>
      <c r="I168">
        <v>0</v>
      </c>
      <c r="J168">
        <v>0</v>
      </c>
      <c r="K168" t="s">
        <v>207</v>
      </c>
      <c r="L168">
        <v>2017</v>
      </c>
      <c r="M168" t="s">
        <v>210</v>
      </c>
    </row>
    <row r="169" spans="1:13" x14ac:dyDescent="0.2">
      <c r="A169" s="1">
        <v>42991</v>
      </c>
      <c r="B169" t="s">
        <v>3</v>
      </c>
      <c r="C169" t="s">
        <v>204</v>
      </c>
      <c r="D169" t="s">
        <v>244</v>
      </c>
      <c r="E169" t="s">
        <v>246</v>
      </c>
      <c r="F169" s="1">
        <v>39775</v>
      </c>
      <c r="G169" t="s">
        <v>165</v>
      </c>
      <c r="H169">
        <v>1</v>
      </c>
      <c r="I169">
        <v>0</v>
      </c>
      <c r="J169">
        <v>0</v>
      </c>
      <c r="K169" t="s">
        <v>207</v>
      </c>
      <c r="L169">
        <v>2017</v>
      </c>
      <c r="M169" t="s">
        <v>210</v>
      </c>
    </row>
    <row r="170" spans="1:13" x14ac:dyDescent="0.2">
      <c r="A170" s="1">
        <v>42991</v>
      </c>
      <c r="B170" t="s">
        <v>3</v>
      </c>
      <c r="C170" t="s">
        <v>204</v>
      </c>
      <c r="D170" t="s">
        <v>837</v>
      </c>
      <c r="E170" t="s">
        <v>247</v>
      </c>
      <c r="F170" s="1">
        <v>40702</v>
      </c>
      <c r="G170" t="s">
        <v>168</v>
      </c>
      <c r="H170">
        <v>1</v>
      </c>
      <c r="I170">
        <v>0</v>
      </c>
      <c r="J170">
        <v>0</v>
      </c>
      <c r="K170" t="s">
        <v>207</v>
      </c>
      <c r="L170">
        <v>2017</v>
      </c>
      <c r="M170" t="s">
        <v>208</v>
      </c>
    </row>
    <row r="171" spans="1:13" x14ac:dyDescent="0.2">
      <c r="A171" s="1">
        <v>42991</v>
      </c>
      <c r="B171" t="s">
        <v>3</v>
      </c>
      <c r="C171" t="s">
        <v>204</v>
      </c>
      <c r="D171" t="s">
        <v>250</v>
      </c>
      <c r="E171" t="s">
        <v>251</v>
      </c>
      <c r="F171" s="1">
        <v>40932</v>
      </c>
      <c r="G171" t="s">
        <v>106</v>
      </c>
      <c r="H171">
        <v>1</v>
      </c>
      <c r="I171">
        <v>0</v>
      </c>
      <c r="J171">
        <v>0</v>
      </c>
      <c r="K171" t="s">
        <v>207</v>
      </c>
      <c r="L171">
        <v>2017</v>
      </c>
      <c r="M171" t="s">
        <v>208</v>
      </c>
    </row>
    <row r="172" spans="1:13" x14ac:dyDescent="0.2">
      <c r="A172" s="1">
        <v>42991</v>
      </c>
      <c r="B172" t="s">
        <v>3</v>
      </c>
      <c r="C172" t="s">
        <v>204</v>
      </c>
      <c r="D172" t="s">
        <v>252</v>
      </c>
      <c r="E172" t="s">
        <v>253</v>
      </c>
      <c r="F172" s="1">
        <v>41126</v>
      </c>
      <c r="G172" t="s">
        <v>106</v>
      </c>
      <c r="H172">
        <v>1</v>
      </c>
      <c r="I172">
        <v>0</v>
      </c>
      <c r="J172">
        <v>0</v>
      </c>
      <c r="K172" t="s">
        <v>207</v>
      </c>
      <c r="L172">
        <v>2017</v>
      </c>
      <c r="M172" t="s">
        <v>208</v>
      </c>
    </row>
    <row r="173" spans="1:13" x14ac:dyDescent="0.2">
      <c r="A173" s="1">
        <v>42991</v>
      </c>
      <c r="B173" t="s">
        <v>3</v>
      </c>
      <c r="C173" t="s">
        <v>204</v>
      </c>
      <c r="D173" t="s">
        <v>254</v>
      </c>
      <c r="E173" t="s">
        <v>255</v>
      </c>
      <c r="F173" s="1">
        <v>40439</v>
      </c>
      <c r="G173" t="s">
        <v>167</v>
      </c>
      <c r="H173">
        <v>1</v>
      </c>
      <c r="I173">
        <v>0</v>
      </c>
      <c r="J173">
        <v>0</v>
      </c>
      <c r="K173" t="s">
        <v>207</v>
      </c>
      <c r="L173">
        <v>2017</v>
      </c>
      <c r="M173" t="s">
        <v>210</v>
      </c>
    </row>
    <row r="174" spans="1:13" x14ac:dyDescent="0.2">
      <c r="A174" s="1">
        <v>42991</v>
      </c>
      <c r="B174" t="s">
        <v>3</v>
      </c>
      <c r="C174" t="s">
        <v>204</v>
      </c>
      <c r="D174" t="s">
        <v>322</v>
      </c>
      <c r="E174" t="s">
        <v>323</v>
      </c>
      <c r="F174" s="1">
        <v>40972</v>
      </c>
      <c r="G174" t="s">
        <v>106</v>
      </c>
      <c r="H174">
        <v>0</v>
      </c>
      <c r="I174">
        <v>0</v>
      </c>
      <c r="J174">
        <v>0</v>
      </c>
      <c r="K174" t="s">
        <v>207</v>
      </c>
      <c r="L174">
        <v>2017</v>
      </c>
      <c r="M174" t="s">
        <v>208</v>
      </c>
    </row>
    <row r="175" spans="1:13" x14ac:dyDescent="0.2">
      <c r="A175" s="1">
        <v>42991</v>
      </c>
      <c r="B175" t="s">
        <v>3</v>
      </c>
      <c r="C175" t="s">
        <v>204</v>
      </c>
      <c r="D175" t="s">
        <v>256</v>
      </c>
      <c r="E175" t="s">
        <v>257</v>
      </c>
      <c r="F175" s="1">
        <v>41230</v>
      </c>
      <c r="G175" t="s">
        <v>44</v>
      </c>
      <c r="H175">
        <v>1</v>
      </c>
      <c r="I175">
        <v>0</v>
      </c>
      <c r="J175">
        <v>0</v>
      </c>
      <c r="K175" t="s">
        <v>207</v>
      </c>
      <c r="L175">
        <v>2017</v>
      </c>
      <c r="M175" t="s">
        <v>208</v>
      </c>
    </row>
    <row r="176" spans="1:13" x14ac:dyDescent="0.2">
      <c r="A176" s="1">
        <v>42991</v>
      </c>
      <c r="B176" t="s">
        <v>3</v>
      </c>
      <c r="C176" t="s">
        <v>204</v>
      </c>
      <c r="D176" t="s">
        <v>258</v>
      </c>
      <c r="E176" t="s">
        <v>247</v>
      </c>
      <c r="F176" s="1">
        <v>41278</v>
      </c>
      <c r="G176" t="s">
        <v>169</v>
      </c>
      <c r="H176">
        <v>1</v>
      </c>
      <c r="I176">
        <v>0</v>
      </c>
      <c r="J176">
        <v>0</v>
      </c>
      <c r="K176" t="s">
        <v>207</v>
      </c>
      <c r="L176">
        <v>2017</v>
      </c>
      <c r="M176" t="s">
        <v>208</v>
      </c>
    </row>
    <row r="177" spans="1:13" x14ac:dyDescent="0.2">
      <c r="A177" s="1">
        <v>42991</v>
      </c>
      <c r="B177" t="s">
        <v>3</v>
      </c>
      <c r="C177" t="s">
        <v>204</v>
      </c>
      <c r="D177" t="s">
        <v>259</v>
      </c>
      <c r="E177" t="s">
        <v>260</v>
      </c>
      <c r="F177" s="1">
        <v>40395</v>
      </c>
      <c r="G177" t="s">
        <v>167</v>
      </c>
      <c r="H177">
        <v>1</v>
      </c>
      <c r="I177">
        <v>0</v>
      </c>
      <c r="J177">
        <v>0</v>
      </c>
      <c r="K177" t="s">
        <v>207</v>
      </c>
      <c r="L177">
        <v>2017</v>
      </c>
      <c r="M177" t="s">
        <v>210</v>
      </c>
    </row>
    <row r="178" spans="1:13" x14ac:dyDescent="0.2">
      <c r="A178" s="1">
        <v>42991</v>
      </c>
      <c r="B178" t="s">
        <v>3</v>
      </c>
      <c r="C178" t="s">
        <v>204</v>
      </c>
      <c r="D178" t="s">
        <v>261</v>
      </c>
      <c r="E178" t="s">
        <v>262</v>
      </c>
      <c r="F178" s="1">
        <v>40366</v>
      </c>
      <c r="G178" t="s">
        <v>167</v>
      </c>
      <c r="H178">
        <v>0</v>
      </c>
      <c r="I178">
        <v>0</v>
      </c>
      <c r="J178">
        <v>0</v>
      </c>
      <c r="K178" t="s">
        <v>207</v>
      </c>
      <c r="L178">
        <v>2017</v>
      </c>
      <c r="M178" t="s">
        <v>210</v>
      </c>
    </row>
    <row r="179" spans="1:13" x14ac:dyDescent="0.2">
      <c r="A179" s="1">
        <v>42991</v>
      </c>
      <c r="B179" t="s">
        <v>3</v>
      </c>
      <c r="C179" t="s">
        <v>204</v>
      </c>
      <c r="D179" t="s">
        <v>263</v>
      </c>
      <c r="E179" t="s">
        <v>264</v>
      </c>
      <c r="F179" s="1">
        <v>39337</v>
      </c>
      <c r="G179" t="s">
        <v>164</v>
      </c>
      <c r="H179">
        <v>1</v>
      </c>
      <c r="I179">
        <v>0</v>
      </c>
      <c r="J179">
        <v>0</v>
      </c>
      <c r="K179" t="s">
        <v>207</v>
      </c>
      <c r="L179">
        <v>2017</v>
      </c>
      <c r="M179" t="s">
        <v>210</v>
      </c>
    </row>
    <row r="180" spans="1:13" x14ac:dyDescent="0.2">
      <c r="A180" s="1">
        <v>42991</v>
      </c>
      <c r="B180" t="s">
        <v>3</v>
      </c>
      <c r="C180" t="s">
        <v>204</v>
      </c>
      <c r="D180" t="s">
        <v>329</v>
      </c>
      <c r="E180" t="s">
        <v>330</v>
      </c>
      <c r="F180" s="1">
        <v>41371</v>
      </c>
      <c r="G180" t="s">
        <v>169</v>
      </c>
      <c r="H180">
        <v>1</v>
      </c>
      <c r="I180">
        <v>0</v>
      </c>
      <c r="J180">
        <v>0</v>
      </c>
      <c r="K180" t="s">
        <v>207</v>
      </c>
      <c r="L180">
        <v>2017</v>
      </c>
      <c r="M180" t="s">
        <v>208</v>
      </c>
    </row>
    <row r="181" spans="1:13" x14ac:dyDescent="0.2">
      <c r="A181" s="1">
        <v>42991</v>
      </c>
      <c r="B181" t="s">
        <v>3</v>
      </c>
      <c r="C181" t="s">
        <v>204</v>
      </c>
      <c r="D181" t="s">
        <v>265</v>
      </c>
      <c r="E181" t="s">
        <v>266</v>
      </c>
      <c r="F181" s="1">
        <v>40707</v>
      </c>
      <c r="G181" t="s">
        <v>168</v>
      </c>
      <c r="H181">
        <v>1</v>
      </c>
      <c r="I181">
        <v>0</v>
      </c>
      <c r="J181">
        <v>0</v>
      </c>
      <c r="K181" t="s">
        <v>207</v>
      </c>
      <c r="L181">
        <v>2017</v>
      </c>
      <c r="M181" t="s">
        <v>208</v>
      </c>
    </row>
    <row r="182" spans="1:13" x14ac:dyDescent="0.2">
      <c r="A182" s="1">
        <v>42991</v>
      </c>
      <c r="B182" t="s">
        <v>3</v>
      </c>
      <c r="C182" t="s">
        <v>204</v>
      </c>
      <c r="D182" t="s">
        <v>267</v>
      </c>
      <c r="E182" t="s">
        <v>268</v>
      </c>
      <c r="F182" s="1">
        <v>39332</v>
      </c>
      <c r="G182" t="s">
        <v>164</v>
      </c>
      <c r="H182">
        <v>1</v>
      </c>
      <c r="I182">
        <v>0</v>
      </c>
      <c r="J182">
        <v>0</v>
      </c>
      <c r="K182" t="s">
        <v>207</v>
      </c>
      <c r="L182">
        <v>2017</v>
      </c>
      <c r="M182" t="s">
        <v>210</v>
      </c>
    </row>
    <row r="183" spans="1:13" x14ac:dyDescent="0.2">
      <c r="A183" s="1">
        <v>42991</v>
      </c>
      <c r="B183" t="s">
        <v>3</v>
      </c>
      <c r="C183" t="s">
        <v>204</v>
      </c>
      <c r="D183" t="s">
        <v>269</v>
      </c>
      <c r="E183" t="s">
        <v>270</v>
      </c>
      <c r="F183" s="1">
        <v>41123</v>
      </c>
      <c r="G183" t="s">
        <v>44</v>
      </c>
      <c r="H183">
        <v>1</v>
      </c>
      <c r="I183">
        <v>0</v>
      </c>
      <c r="J183">
        <v>0</v>
      </c>
      <c r="K183" t="s">
        <v>207</v>
      </c>
      <c r="L183">
        <v>2017</v>
      </c>
      <c r="M183" t="s">
        <v>208</v>
      </c>
    </row>
    <row r="184" spans="1:13" x14ac:dyDescent="0.2">
      <c r="A184" s="1">
        <v>42991</v>
      </c>
      <c r="B184" t="s">
        <v>3</v>
      </c>
      <c r="C184" t="s">
        <v>204</v>
      </c>
      <c r="D184" t="s">
        <v>271</v>
      </c>
      <c r="E184" t="s">
        <v>272</v>
      </c>
      <c r="F184" s="1">
        <v>41047</v>
      </c>
      <c r="G184" t="s">
        <v>44</v>
      </c>
      <c r="H184">
        <v>1</v>
      </c>
      <c r="I184">
        <v>0</v>
      </c>
      <c r="J184">
        <v>0</v>
      </c>
      <c r="K184" t="s">
        <v>207</v>
      </c>
      <c r="L184">
        <v>2017</v>
      </c>
      <c r="M184" t="s">
        <v>208</v>
      </c>
    </row>
    <row r="185" spans="1:13" x14ac:dyDescent="0.2">
      <c r="A185" s="1">
        <v>42991</v>
      </c>
      <c r="B185" t="s">
        <v>3</v>
      </c>
      <c r="C185" t="s">
        <v>204</v>
      </c>
      <c r="D185" t="s">
        <v>271</v>
      </c>
      <c r="E185" t="s">
        <v>273</v>
      </c>
      <c r="F185" s="1">
        <v>40459</v>
      </c>
      <c r="G185" t="s">
        <v>163</v>
      </c>
      <c r="H185">
        <v>1</v>
      </c>
      <c r="I185">
        <v>0</v>
      </c>
      <c r="J185">
        <v>0</v>
      </c>
      <c r="K185" t="s">
        <v>207</v>
      </c>
      <c r="L185">
        <v>2017</v>
      </c>
      <c r="M185" t="s">
        <v>210</v>
      </c>
    </row>
    <row r="186" spans="1:13" x14ac:dyDescent="0.2">
      <c r="A186" s="1">
        <v>42991</v>
      </c>
      <c r="B186" t="s">
        <v>3</v>
      </c>
      <c r="C186" t="s">
        <v>204</v>
      </c>
      <c r="D186" t="s">
        <v>274</v>
      </c>
      <c r="E186" t="s">
        <v>275</v>
      </c>
      <c r="F186" s="1">
        <v>40836</v>
      </c>
      <c r="G186" t="s">
        <v>167</v>
      </c>
      <c r="H186">
        <v>1</v>
      </c>
      <c r="I186">
        <v>0</v>
      </c>
      <c r="J186">
        <v>0</v>
      </c>
      <c r="K186" t="s">
        <v>207</v>
      </c>
      <c r="L186">
        <v>2017</v>
      </c>
      <c r="M186" t="s">
        <v>208</v>
      </c>
    </row>
    <row r="187" spans="1:13" x14ac:dyDescent="0.2">
      <c r="A187" s="1">
        <v>42991</v>
      </c>
      <c r="B187" t="s">
        <v>3</v>
      </c>
      <c r="C187" t="s">
        <v>204</v>
      </c>
      <c r="D187" t="s">
        <v>276</v>
      </c>
      <c r="E187" t="s">
        <v>277</v>
      </c>
      <c r="F187" s="1">
        <v>40657</v>
      </c>
      <c r="G187" t="s">
        <v>167</v>
      </c>
      <c r="H187">
        <v>1</v>
      </c>
      <c r="I187">
        <v>0</v>
      </c>
      <c r="J187">
        <v>0</v>
      </c>
      <c r="K187" t="s">
        <v>207</v>
      </c>
      <c r="L187">
        <v>2017</v>
      </c>
      <c r="M187" t="s">
        <v>208</v>
      </c>
    </row>
    <row r="188" spans="1:13" x14ac:dyDescent="0.2">
      <c r="A188" s="1">
        <v>42991</v>
      </c>
      <c r="B188" t="s">
        <v>3</v>
      </c>
      <c r="C188" t="s">
        <v>204</v>
      </c>
      <c r="D188" t="s">
        <v>278</v>
      </c>
      <c r="E188" t="s">
        <v>279</v>
      </c>
      <c r="F188" s="1">
        <v>41629</v>
      </c>
      <c r="G188" t="s">
        <v>170</v>
      </c>
      <c r="H188">
        <v>1</v>
      </c>
      <c r="I188">
        <v>0</v>
      </c>
      <c r="J188">
        <v>0</v>
      </c>
      <c r="K188" t="s">
        <v>207</v>
      </c>
      <c r="L188">
        <v>2017</v>
      </c>
      <c r="M188" t="s">
        <v>208</v>
      </c>
    </row>
    <row r="189" spans="1:13" x14ac:dyDescent="0.2">
      <c r="A189" s="1">
        <v>42991</v>
      </c>
      <c r="B189" t="s">
        <v>3</v>
      </c>
      <c r="C189" t="s">
        <v>204</v>
      </c>
      <c r="D189" t="s">
        <v>283</v>
      </c>
      <c r="E189" t="s">
        <v>284</v>
      </c>
      <c r="F189" s="1">
        <v>39891</v>
      </c>
      <c r="G189" t="s">
        <v>166</v>
      </c>
      <c r="H189">
        <v>1</v>
      </c>
      <c r="I189">
        <v>0</v>
      </c>
      <c r="J189">
        <v>0</v>
      </c>
      <c r="K189" t="s">
        <v>207</v>
      </c>
      <c r="L189">
        <v>2017</v>
      </c>
      <c r="M189" t="s">
        <v>210</v>
      </c>
    </row>
    <row r="190" spans="1:13" x14ac:dyDescent="0.2">
      <c r="A190" s="1">
        <v>42991</v>
      </c>
      <c r="B190" t="s">
        <v>3</v>
      </c>
      <c r="C190" t="s">
        <v>204</v>
      </c>
      <c r="D190" t="s">
        <v>285</v>
      </c>
      <c r="E190" t="s">
        <v>316</v>
      </c>
      <c r="F190" s="1">
        <v>40879</v>
      </c>
      <c r="G190" t="s">
        <v>167</v>
      </c>
      <c r="H190">
        <v>1</v>
      </c>
      <c r="I190">
        <v>0</v>
      </c>
      <c r="J190">
        <v>0</v>
      </c>
      <c r="K190" t="s">
        <v>207</v>
      </c>
      <c r="L190">
        <v>2017</v>
      </c>
      <c r="M190" t="s">
        <v>208</v>
      </c>
    </row>
    <row r="191" spans="1:13" x14ac:dyDescent="0.2">
      <c r="A191" s="1">
        <v>42991</v>
      </c>
      <c r="B191" t="s">
        <v>3</v>
      </c>
      <c r="C191" t="s">
        <v>204</v>
      </c>
      <c r="D191" t="s">
        <v>285</v>
      </c>
      <c r="E191" t="s">
        <v>281</v>
      </c>
      <c r="F191" s="1">
        <v>40095</v>
      </c>
      <c r="G191" t="s">
        <v>166</v>
      </c>
      <c r="H191">
        <v>1</v>
      </c>
      <c r="I191">
        <v>0</v>
      </c>
      <c r="J191">
        <v>0</v>
      </c>
      <c r="K191" t="s">
        <v>207</v>
      </c>
      <c r="L191">
        <v>2017</v>
      </c>
      <c r="M191" t="s">
        <v>210</v>
      </c>
    </row>
    <row r="192" spans="1:13" x14ac:dyDescent="0.2">
      <c r="A192" s="1">
        <v>42991</v>
      </c>
      <c r="B192" t="s">
        <v>3</v>
      </c>
      <c r="C192" t="s">
        <v>204</v>
      </c>
      <c r="D192" t="s">
        <v>286</v>
      </c>
      <c r="E192" t="s">
        <v>287</v>
      </c>
      <c r="F192" s="1">
        <v>40843</v>
      </c>
      <c r="G192" t="s">
        <v>168</v>
      </c>
      <c r="H192">
        <v>1</v>
      </c>
      <c r="I192">
        <v>0</v>
      </c>
      <c r="J192">
        <v>0</v>
      </c>
      <c r="K192" t="s">
        <v>207</v>
      </c>
      <c r="L192">
        <v>2017</v>
      </c>
      <c r="M192" t="s">
        <v>208</v>
      </c>
    </row>
    <row r="193" spans="1:13" x14ac:dyDescent="0.2">
      <c r="A193" s="1">
        <v>42991</v>
      </c>
      <c r="B193" t="s">
        <v>3</v>
      </c>
      <c r="C193" t="s">
        <v>204</v>
      </c>
      <c r="D193" t="s">
        <v>286</v>
      </c>
      <c r="E193" t="s">
        <v>288</v>
      </c>
      <c r="F193" s="1">
        <v>39329</v>
      </c>
      <c r="G193" t="s">
        <v>164</v>
      </c>
      <c r="H193">
        <v>1</v>
      </c>
      <c r="I193">
        <v>0</v>
      </c>
      <c r="J193">
        <v>0</v>
      </c>
      <c r="K193" t="s">
        <v>207</v>
      </c>
      <c r="L193">
        <v>2017</v>
      </c>
      <c r="M193" t="s">
        <v>210</v>
      </c>
    </row>
    <row r="194" spans="1:13" x14ac:dyDescent="0.2">
      <c r="A194" s="1">
        <v>42991</v>
      </c>
      <c r="B194" t="s">
        <v>3</v>
      </c>
      <c r="C194" t="s">
        <v>204</v>
      </c>
      <c r="D194" t="s">
        <v>289</v>
      </c>
      <c r="E194" t="s">
        <v>216</v>
      </c>
      <c r="F194" s="1">
        <v>41091</v>
      </c>
      <c r="G194" t="s">
        <v>106</v>
      </c>
      <c r="H194">
        <v>1</v>
      </c>
      <c r="I194">
        <v>0</v>
      </c>
      <c r="J194">
        <v>0</v>
      </c>
      <c r="K194" t="s">
        <v>207</v>
      </c>
      <c r="L194">
        <v>2017</v>
      </c>
      <c r="M194" t="s">
        <v>208</v>
      </c>
    </row>
    <row r="195" spans="1:13" x14ac:dyDescent="0.2">
      <c r="A195" s="1">
        <v>42991</v>
      </c>
      <c r="B195" t="s">
        <v>3</v>
      </c>
      <c r="C195" t="s">
        <v>204</v>
      </c>
      <c r="D195" t="s">
        <v>289</v>
      </c>
      <c r="E195" t="s">
        <v>290</v>
      </c>
      <c r="F195" s="1">
        <v>40273</v>
      </c>
      <c r="G195" t="s">
        <v>163</v>
      </c>
      <c r="H195">
        <v>1</v>
      </c>
      <c r="I195">
        <v>0</v>
      </c>
      <c r="J195">
        <v>0</v>
      </c>
      <c r="K195" t="s">
        <v>207</v>
      </c>
      <c r="L195">
        <v>2017</v>
      </c>
      <c r="M195" t="s">
        <v>210</v>
      </c>
    </row>
    <row r="196" spans="1:13" x14ac:dyDescent="0.2">
      <c r="A196" s="1">
        <v>42991</v>
      </c>
      <c r="B196" t="s">
        <v>3</v>
      </c>
      <c r="C196" t="s">
        <v>204</v>
      </c>
      <c r="D196" t="s">
        <v>291</v>
      </c>
      <c r="E196" t="s">
        <v>292</v>
      </c>
      <c r="F196" s="1">
        <v>40178</v>
      </c>
      <c r="G196" t="s">
        <v>166</v>
      </c>
      <c r="H196">
        <v>1</v>
      </c>
      <c r="I196">
        <v>0</v>
      </c>
      <c r="J196">
        <v>0</v>
      </c>
      <c r="K196" t="s">
        <v>207</v>
      </c>
      <c r="L196">
        <v>2017</v>
      </c>
      <c r="M196" t="s">
        <v>210</v>
      </c>
    </row>
    <row r="197" spans="1:13" x14ac:dyDescent="0.2">
      <c r="A197" s="1">
        <v>42991</v>
      </c>
      <c r="B197" t="s">
        <v>3</v>
      </c>
      <c r="C197" t="s">
        <v>204</v>
      </c>
      <c r="D197" t="s">
        <v>293</v>
      </c>
      <c r="E197" t="s">
        <v>294</v>
      </c>
      <c r="F197" s="1">
        <v>39747</v>
      </c>
      <c r="G197" t="s">
        <v>165</v>
      </c>
      <c r="H197">
        <v>1</v>
      </c>
      <c r="I197">
        <v>0</v>
      </c>
      <c r="J197">
        <v>0</v>
      </c>
      <c r="K197" t="s">
        <v>207</v>
      </c>
      <c r="L197">
        <v>2017</v>
      </c>
      <c r="M197" t="s">
        <v>210</v>
      </c>
    </row>
    <row r="198" spans="1:13" x14ac:dyDescent="0.2">
      <c r="A198" s="1">
        <v>42991</v>
      </c>
      <c r="B198" t="s">
        <v>3</v>
      </c>
      <c r="C198" t="s">
        <v>204</v>
      </c>
      <c r="D198" t="s">
        <v>293</v>
      </c>
      <c r="E198" t="s">
        <v>295</v>
      </c>
      <c r="F198" s="1">
        <v>41539</v>
      </c>
      <c r="G198" t="s">
        <v>170</v>
      </c>
      <c r="H198">
        <v>1</v>
      </c>
      <c r="I198">
        <v>0</v>
      </c>
      <c r="J198">
        <v>0</v>
      </c>
      <c r="K198" t="s">
        <v>207</v>
      </c>
      <c r="L198">
        <v>2017</v>
      </c>
      <c r="M198" t="s">
        <v>208</v>
      </c>
    </row>
    <row r="199" spans="1:13" x14ac:dyDescent="0.2">
      <c r="A199" s="1">
        <v>42991</v>
      </c>
      <c r="B199" t="s">
        <v>3</v>
      </c>
      <c r="C199" t="s">
        <v>204</v>
      </c>
      <c r="D199" t="s">
        <v>296</v>
      </c>
      <c r="E199" t="s">
        <v>297</v>
      </c>
      <c r="F199" s="1">
        <v>40756</v>
      </c>
      <c r="G199" t="s">
        <v>168</v>
      </c>
      <c r="H199">
        <v>1</v>
      </c>
      <c r="I199">
        <v>0</v>
      </c>
      <c r="J199">
        <v>0</v>
      </c>
      <c r="K199" t="s">
        <v>207</v>
      </c>
      <c r="L199">
        <v>2017</v>
      </c>
      <c r="M199" t="s">
        <v>208</v>
      </c>
    </row>
    <row r="200" spans="1:13" x14ac:dyDescent="0.2">
      <c r="A200" s="1">
        <v>42991</v>
      </c>
      <c r="B200" t="s">
        <v>3</v>
      </c>
      <c r="C200" t="s">
        <v>204</v>
      </c>
      <c r="D200" t="s">
        <v>296</v>
      </c>
      <c r="E200" t="s">
        <v>298</v>
      </c>
      <c r="F200" s="1">
        <v>39525</v>
      </c>
      <c r="G200" t="s">
        <v>166</v>
      </c>
      <c r="H200">
        <v>1</v>
      </c>
      <c r="I200">
        <v>0</v>
      </c>
      <c r="J200">
        <v>0</v>
      </c>
      <c r="K200" t="s">
        <v>207</v>
      </c>
      <c r="L200">
        <v>2017</v>
      </c>
      <c r="M200" t="s">
        <v>210</v>
      </c>
    </row>
    <row r="201" spans="1:13" x14ac:dyDescent="0.2">
      <c r="A201" s="1">
        <v>42991</v>
      </c>
      <c r="B201" t="s">
        <v>3</v>
      </c>
      <c r="C201" t="s">
        <v>204</v>
      </c>
      <c r="D201" t="s">
        <v>299</v>
      </c>
      <c r="E201" t="s">
        <v>300</v>
      </c>
      <c r="F201" s="1">
        <v>39324</v>
      </c>
      <c r="G201" t="s">
        <v>164</v>
      </c>
      <c r="H201">
        <v>1</v>
      </c>
      <c r="I201">
        <v>0</v>
      </c>
      <c r="J201">
        <v>0</v>
      </c>
      <c r="K201" t="s">
        <v>207</v>
      </c>
      <c r="L201">
        <v>2017</v>
      </c>
      <c r="M201" t="s">
        <v>210</v>
      </c>
    </row>
    <row r="202" spans="1:13" x14ac:dyDescent="0.2">
      <c r="A202" s="1">
        <v>42991</v>
      </c>
      <c r="B202" t="s">
        <v>3</v>
      </c>
      <c r="C202" t="s">
        <v>204</v>
      </c>
      <c r="D202" t="s">
        <v>299</v>
      </c>
      <c r="E202" t="s">
        <v>301</v>
      </c>
      <c r="F202" s="1">
        <v>40040</v>
      </c>
      <c r="G202" t="s">
        <v>163</v>
      </c>
      <c r="H202">
        <v>1</v>
      </c>
      <c r="I202">
        <v>0</v>
      </c>
      <c r="J202">
        <v>0</v>
      </c>
      <c r="K202" t="s">
        <v>207</v>
      </c>
      <c r="L202">
        <v>2017</v>
      </c>
      <c r="M202" t="s">
        <v>210</v>
      </c>
    </row>
    <row r="203" spans="1:13" x14ac:dyDescent="0.2">
      <c r="A203" s="1">
        <v>42991</v>
      </c>
      <c r="B203" t="s">
        <v>3</v>
      </c>
      <c r="C203" t="s">
        <v>204</v>
      </c>
      <c r="D203" t="s">
        <v>238</v>
      </c>
      <c r="E203" t="s">
        <v>302</v>
      </c>
      <c r="F203" s="1">
        <v>41695</v>
      </c>
      <c r="G203" t="s">
        <v>44</v>
      </c>
      <c r="H203">
        <v>1</v>
      </c>
      <c r="I203">
        <v>0</v>
      </c>
      <c r="J203">
        <v>0</v>
      </c>
      <c r="K203" t="s">
        <v>207</v>
      </c>
      <c r="L203">
        <v>2017</v>
      </c>
      <c r="M203" t="s">
        <v>208</v>
      </c>
    </row>
    <row r="204" spans="1:13" x14ac:dyDescent="0.2">
      <c r="A204" s="1">
        <v>42991</v>
      </c>
      <c r="B204" t="s">
        <v>3</v>
      </c>
      <c r="C204" t="s">
        <v>204</v>
      </c>
      <c r="D204" t="s">
        <v>250</v>
      </c>
      <c r="E204" t="s">
        <v>303</v>
      </c>
      <c r="F204" s="1">
        <v>41898</v>
      </c>
      <c r="G204" t="s">
        <v>170</v>
      </c>
      <c r="H204">
        <v>1</v>
      </c>
      <c r="I204">
        <v>0</v>
      </c>
      <c r="J204">
        <v>0</v>
      </c>
      <c r="K204" t="s">
        <v>207</v>
      </c>
      <c r="L204">
        <v>2017</v>
      </c>
      <c r="M204" t="s">
        <v>208</v>
      </c>
    </row>
    <row r="205" spans="1:13" x14ac:dyDescent="0.2">
      <c r="A205" s="1">
        <v>42991</v>
      </c>
      <c r="B205" t="s">
        <v>3</v>
      </c>
      <c r="C205" t="s">
        <v>204</v>
      </c>
      <c r="D205" t="s">
        <v>269</v>
      </c>
      <c r="E205" t="s">
        <v>304</v>
      </c>
      <c r="F205" s="1">
        <v>41898</v>
      </c>
      <c r="G205" t="s">
        <v>106</v>
      </c>
      <c r="H205">
        <v>1</v>
      </c>
      <c r="I205">
        <v>0</v>
      </c>
      <c r="J205">
        <v>0</v>
      </c>
      <c r="K205" t="s">
        <v>207</v>
      </c>
      <c r="L205">
        <v>2017</v>
      </c>
      <c r="M205" t="s">
        <v>208</v>
      </c>
    </row>
    <row r="206" spans="1:13" x14ac:dyDescent="0.2">
      <c r="A206" s="1">
        <v>42991</v>
      </c>
      <c r="B206" t="s">
        <v>3</v>
      </c>
      <c r="C206" t="s">
        <v>204</v>
      </c>
      <c r="D206" t="s">
        <v>286</v>
      </c>
      <c r="E206" t="s">
        <v>305</v>
      </c>
      <c r="F206" s="1">
        <v>41650</v>
      </c>
      <c r="G206" t="s">
        <v>170</v>
      </c>
      <c r="H206">
        <v>1</v>
      </c>
      <c r="I206">
        <v>0</v>
      </c>
      <c r="J206">
        <v>0</v>
      </c>
      <c r="K206" t="s">
        <v>207</v>
      </c>
      <c r="L206">
        <v>2017</v>
      </c>
      <c r="M206" t="s">
        <v>208</v>
      </c>
    </row>
    <row r="207" spans="1:13" x14ac:dyDescent="0.2">
      <c r="A207" s="1">
        <v>42991</v>
      </c>
      <c r="B207" t="s">
        <v>3</v>
      </c>
      <c r="C207" t="s">
        <v>204</v>
      </c>
      <c r="D207" t="s">
        <v>289</v>
      </c>
      <c r="E207" t="s">
        <v>306</v>
      </c>
      <c r="F207" s="1">
        <v>41888</v>
      </c>
      <c r="G207" t="s">
        <v>44</v>
      </c>
      <c r="H207">
        <v>1</v>
      </c>
      <c r="I207">
        <v>0</v>
      </c>
      <c r="J207">
        <v>0</v>
      </c>
      <c r="K207" t="s">
        <v>207</v>
      </c>
      <c r="L207">
        <v>2017</v>
      </c>
      <c r="M207" t="s">
        <v>208</v>
      </c>
    </row>
    <row r="208" spans="1:13" x14ac:dyDescent="0.2">
      <c r="A208" s="1">
        <v>42991</v>
      </c>
      <c r="B208" t="s">
        <v>3</v>
      </c>
      <c r="C208" t="s">
        <v>204</v>
      </c>
      <c r="D208" t="s">
        <v>325</v>
      </c>
      <c r="E208" t="s">
        <v>326</v>
      </c>
      <c r="F208" s="1">
        <v>41701</v>
      </c>
      <c r="G208" t="s">
        <v>170</v>
      </c>
      <c r="H208">
        <v>1</v>
      </c>
      <c r="I208">
        <v>0</v>
      </c>
      <c r="J208">
        <v>0</v>
      </c>
      <c r="K208" t="s">
        <v>207</v>
      </c>
      <c r="L208">
        <v>2017</v>
      </c>
      <c r="M208" t="s">
        <v>208</v>
      </c>
    </row>
    <row r="209" spans="1:13" x14ac:dyDescent="0.2">
      <c r="A209" s="1">
        <v>42991</v>
      </c>
      <c r="B209" t="s">
        <v>3</v>
      </c>
      <c r="C209" t="s">
        <v>204</v>
      </c>
      <c r="D209" t="s">
        <v>307</v>
      </c>
      <c r="E209" t="s">
        <v>308</v>
      </c>
      <c r="F209" s="1">
        <v>39474</v>
      </c>
      <c r="G209" t="s">
        <v>165</v>
      </c>
      <c r="H209">
        <v>1</v>
      </c>
      <c r="I209">
        <v>0</v>
      </c>
      <c r="J209">
        <v>0</v>
      </c>
      <c r="K209" t="s">
        <v>207</v>
      </c>
      <c r="L209">
        <v>2017</v>
      </c>
      <c r="M209" t="s">
        <v>210</v>
      </c>
    </row>
    <row r="210" spans="1:13" x14ac:dyDescent="0.2">
      <c r="A210" s="1">
        <v>42991</v>
      </c>
      <c r="B210" t="s">
        <v>3</v>
      </c>
      <c r="C210" t="s">
        <v>204</v>
      </c>
      <c r="D210" t="s">
        <v>309</v>
      </c>
      <c r="E210" t="s">
        <v>310</v>
      </c>
      <c r="F210" s="1">
        <v>41489</v>
      </c>
      <c r="G210" t="s">
        <v>169</v>
      </c>
      <c r="H210">
        <v>1</v>
      </c>
      <c r="I210">
        <v>0</v>
      </c>
      <c r="J210">
        <v>0</v>
      </c>
      <c r="K210" t="s">
        <v>207</v>
      </c>
      <c r="L210">
        <v>2017</v>
      </c>
      <c r="M210" t="s">
        <v>208</v>
      </c>
    </row>
    <row r="211" spans="1:13" x14ac:dyDescent="0.2">
      <c r="A211" s="1">
        <v>42991</v>
      </c>
      <c r="B211" t="s">
        <v>3</v>
      </c>
      <c r="C211" t="s">
        <v>204</v>
      </c>
      <c r="D211" t="s">
        <v>309</v>
      </c>
      <c r="E211" t="s">
        <v>311</v>
      </c>
      <c r="F211" s="1">
        <v>40270</v>
      </c>
      <c r="G211" t="s">
        <v>163</v>
      </c>
      <c r="H211">
        <v>1</v>
      </c>
      <c r="I211">
        <v>0</v>
      </c>
      <c r="J211">
        <v>0</v>
      </c>
      <c r="K211" t="s">
        <v>207</v>
      </c>
      <c r="L211">
        <v>2017</v>
      </c>
      <c r="M211" t="s">
        <v>210</v>
      </c>
    </row>
    <row r="212" spans="1:13" x14ac:dyDescent="0.2">
      <c r="A212" s="1">
        <v>42991</v>
      </c>
      <c r="B212" t="s">
        <v>3</v>
      </c>
      <c r="C212" t="s">
        <v>204</v>
      </c>
      <c r="D212" t="s">
        <v>312</v>
      </c>
      <c r="E212" t="s">
        <v>313</v>
      </c>
      <c r="F212" s="1">
        <v>41869</v>
      </c>
      <c r="G212" t="s">
        <v>170</v>
      </c>
      <c r="H212">
        <v>1</v>
      </c>
      <c r="I212">
        <v>0</v>
      </c>
      <c r="J212">
        <v>0</v>
      </c>
      <c r="K212" t="s">
        <v>207</v>
      </c>
      <c r="L212">
        <v>2017</v>
      </c>
      <c r="M212" t="s">
        <v>208</v>
      </c>
    </row>
    <row r="213" spans="1:13" x14ac:dyDescent="0.2">
      <c r="A213" s="1">
        <v>42991</v>
      </c>
      <c r="B213" t="s">
        <v>3</v>
      </c>
      <c r="C213" t="s">
        <v>204</v>
      </c>
      <c r="D213" t="s">
        <v>254</v>
      </c>
      <c r="E213" t="s">
        <v>314</v>
      </c>
      <c r="F213" s="1">
        <v>41815</v>
      </c>
      <c r="G213" t="s">
        <v>44</v>
      </c>
      <c r="H213">
        <v>1</v>
      </c>
      <c r="I213">
        <v>0</v>
      </c>
      <c r="J213">
        <v>0</v>
      </c>
      <c r="K213" t="s">
        <v>207</v>
      </c>
      <c r="L213">
        <v>2017</v>
      </c>
      <c r="M213" t="s">
        <v>208</v>
      </c>
    </row>
    <row r="214" spans="1:13" x14ac:dyDescent="0.2">
      <c r="A214" s="1">
        <v>42991</v>
      </c>
      <c r="B214" t="s">
        <v>3</v>
      </c>
      <c r="C214" t="s">
        <v>204</v>
      </c>
      <c r="D214" t="s">
        <v>315</v>
      </c>
      <c r="E214" t="s">
        <v>316</v>
      </c>
      <c r="F214" s="1">
        <v>41422</v>
      </c>
      <c r="G214" t="s">
        <v>170</v>
      </c>
      <c r="H214">
        <v>1</v>
      </c>
      <c r="I214">
        <v>0</v>
      </c>
      <c r="J214">
        <v>0</v>
      </c>
      <c r="K214" t="s">
        <v>207</v>
      </c>
      <c r="L214">
        <v>2017</v>
      </c>
      <c r="M214" t="s">
        <v>208</v>
      </c>
    </row>
    <row r="215" spans="1:13" x14ac:dyDescent="0.2">
      <c r="A215" s="1">
        <v>42991</v>
      </c>
      <c r="B215" t="s">
        <v>3</v>
      </c>
      <c r="C215" t="s">
        <v>204</v>
      </c>
      <c r="D215" t="s">
        <v>315</v>
      </c>
      <c r="E215" t="s">
        <v>317</v>
      </c>
      <c r="F215" s="1">
        <v>40039</v>
      </c>
      <c r="G215" t="s">
        <v>166</v>
      </c>
      <c r="H215">
        <v>1</v>
      </c>
      <c r="I215">
        <v>0</v>
      </c>
      <c r="J215">
        <v>0</v>
      </c>
      <c r="K215" t="s">
        <v>207</v>
      </c>
      <c r="L215">
        <v>2017</v>
      </c>
      <c r="M215" t="s">
        <v>210</v>
      </c>
    </row>
    <row r="216" spans="1:13" x14ac:dyDescent="0.2">
      <c r="A216" s="1">
        <v>42991</v>
      </c>
      <c r="B216" t="s">
        <v>3</v>
      </c>
      <c r="C216" t="s">
        <v>204</v>
      </c>
      <c r="D216" t="s">
        <v>318</v>
      </c>
      <c r="E216" t="s">
        <v>319</v>
      </c>
      <c r="F216" s="1">
        <v>41948</v>
      </c>
      <c r="G216" t="s">
        <v>44</v>
      </c>
      <c r="H216">
        <v>0</v>
      </c>
      <c r="I216">
        <v>0</v>
      </c>
      <c r="J216">
        <v>0</v>
      </c>
      <c r="K216" t="s">
        <v>207</v>
      </c>
      <c r="L216">
        <v>2017</v>
      </c>
      <c r="M216" t="s">
        <v>208</v>
      </c>
    </row>
    <row r="217" spans="1:13" x14ac:dyDescent="0.2">
      <c r="A217" s="1">
        <v>42991</v>
      </c>
      <c r="B217" t="s">
        <v>3</v>
      </c>
      <c r="C217" t="s">
        <v>204</v>
      </c>
      <c r="D217" t="s">
        <v>500</v>
      </c>
      <c r="E217" t="s">
        <v>501</v>
      </c>
      <c r="F217" s="1">
        <v>39861</v>
      </c>
      <c r="G217" t="s">
        <v>166</v>
      </c>
      <c r="H217">
        <v>1</v>
      </c>
      <c r="I217">
        <v>0</v>
      </c>
      <c r="J217">
        <v>0</v>
      </c>
      <c r="K217" t="s">
        <v>207</v>
      </c>
      <c r="L217">
        <v>2017</v>
      </c>
      <c r="M217" t="s">
        <v>210</v>
      </c>
    </row>
    <row r="218" spans="1:13" x14ac:dyDescent="0.2">
      <c r="A218" s="1">
        <v>42992</v>
      </c>
      <c r="B218" t="s">
        <v>3</v>
      </c>
      <c r="C218" t="s">
        <v>204</v>
      </c>
      <c r="D218" t="s">
        <v>205</v>
      </c>
      <c r="E218" t="s">
        <v>206</v>
      </c>
      <c r="F218" s="1">
        <v>41166</v>
      </c>
      <c r="G218" t="s">
        <v>106</v>
      </c>
      <c r="H218">
        <v>1</v>
      </c>
      <c r="I218">
        <v>0</v>
      </c>
      <c r="J218">
        <v>0</v>
      </c>
      <c r="K218" t="s">
        <v>207</v>
      </c>
      <c r="L218">
        <v>2017</v>
      </c>
      <c r="M218" t="s">
        <v>208</v>
      </c>
    </row>
    <row r="219" spans="1:13" x14ac:dyDescent="0.2">
      <c r="A219" s="1">
        <v>42992</v>
      </c>
      <c r="B219" t="s">
        <v>3</v>
      </c>
      <c r="C219" t="s">
        <v>204</v>
      </c>
      <c r="D219" t="s">
        <v>205</v>
      </c>
      <c r="E219" t="s">
        <v>209</v>
      </c>
      <c r="F219" s="1">
        <v>40234</v>
      </c>
      <c r="G219" t="s">
        <v>163</v>
      </c>
      <c r="H219">
        <v>1</v>
      </c>
      <c r="I219">
        <v>0</v>
      </c>
      <c r="J219">
        <v>0</v>
      </c>
      <c r="K219" t="s">
        <v>207</v>
      </c>
      <c r="L219">
        <v>2017</v>
      </c>
      <c r="M219" t="s">
        <v>210</v>
      </c>
    </row>
    <row r="220" spans="1:13" x14ac:dyDescent="0.2">
      <c r="A220" s="1">
        <v>42992</v>
      </c>
      <c r="B220" t="s">
        <v>3</v>
      </c>
      <c r="C220" t="s">
        <v>204</v>
      </c>
      <c r="D220" t="s">
        <v>211</v>
      </c>
      <c r="E220" t="s">
        <v>212</v>
      </c>
      <c r="F220" s="1">
        <v>39272</v>
      </c>
      <c r="G220" t="s">
        <v>164</v>
      </c>
      <c r="H220">
        <v>1</v>
      </c>
      <c r="I220">
        <v>0</v>
      </c>
      <c r="J220">
        <v>0</v>
      </c>
      <c r="K220" t="s">
        <v>207</v>
      </c>
      <c r="L220">
        <v>2017</v>
      </c>
      <c r="M220" t="s">
        <v>210</v>
      </c>
    </row>
    <row r="221" spans="1:13" x14ac:dyDescent="0.2">
      <c r="A221" s="1">
        <v>42992</v>
      </c>
      <c r="B221" t="s">
        <v>3</v>
      </c>
      <c r="C221" t="s">
        <v>204</v>
      </c>
      <c r="D221" t="s">
        <v>211</v>
      </c>
      <c r="E221" t="s">
        <v>213</v>
      </c>
      <c r="F221" s="1">
        <v>40216</v>
      </c>
      <c r="G221" t="s">
        <v>163</v>
      </c>
      <c r="H221">
        <v>1</v>
      </c>
      <c r="I221">
        <v>0</v>
      </c>
      <c r="J221">
        <v>0</v>
      </c>
      <c r="K221" t="s">
        <v>207</v>
      </c>
      <c r="L221">
        <v>2017</v>
      </c>
      <c r="M221" t="s">
        <v>210</v>
      </c>
    </row>
    <row r="222" spans="1:13" x14ac:dyDescent="0.2">
      <c r="A222" s="1">
        <v>42992</v>
      </c>
      <c r="B222" t="s">
        <v>3</v>
      </c>
      <c r="C222" t="s">
        <v>204</v>
      </c>
      <c r="D222" t="s">
        <v>214</v>
      </c>
      <c r="E222" t="s">
        <v>215</v>
      </c>
      <c r="F222" s="1">
        <v>41239</v>
      </c>
      <c r="G222" t="s">
        <v>44</v>
      </c>
      <c r="H222">
        <v>1</v>
      </c>
      <c r="I222">
        <v>0</v>
      </c>
      <c r="J222">
        <v>0</v>
      </c>
      <c r="K222" t="s">
        <v>207</v>
      </c>
      <c r="L222">
        <v>2017</v>
      </c>
      <c r="M222" t="s">
        <v>208</v>
      </c>
    </row>
    <row r="223" spans="1:13" x14ac:dyDescent="0.2">
      <c r="A223" s="1">
        <v>42992</v>
      </c>
      <c r="B223" t="s">
        <v>3</v>
      </c>
      <c r="C223" t="s">
        <v>204</v>
      </c>
      <c r="D223" t="s">
        <v>214</v>
      </c>
      <c r="E223" t="s">
        <v>216</v>
      </c>
      <c r="F223" s="1">
        <v>39832</v>
      </c>
      <c r="G223" t="s">
        <v>166</v>
      </c>
      <c r="H223">
        <v>1</v>
      </c>
      <c r="I223">
        <v>0</v>
      </c>
      <c r="J223">
        <v>0</v>
      </c>
      <c r="K223" t="s">
        <v>207</v>
      </c>
      <c r="L223">
        <v>2017</v>
      </c>
      <c r="M223" t="s">
        <v>210</v>
      </c>
    </row>
    <row r="224" spans="1:13" x14ac:dyDescent="0.2">
      <c r="A224" s="1">
        <v>42992</v>
      </c>
      <c r="B224" t="s">
        <v>3</v>
      </c>
      <c r="C224" t="s">
        <v>204</v>
      </c>
      <c r="D224" t="s">
        <v>217</v>
      </c>
      <c r="E224" t="s">
        <v>218</v>
      </c>
      <c r="F224" s="1">
        <v>41303</v>
      </c>
      <c r="G224" t="s">
        <v>169</v>
      </c>
      <c r="H224">
        <v>0</v>
      </c>
      <c r="I224">
        <v>0</v>
      </c>
      <c r="J224">
        <v>0</v>
      </c>
      <c r="K224" t="s">
        <v>207</v>
      </c>
      <c r="L224">
        <v>2017</v>
      </c>
      <c r="M224" t="s">
        <v>208</v>
      </c>
    </row>
    <row r="225" spans="1:13" x14ac:dyDescent="0.2">
      <c r="A225" s="1">
        <v>42992</v>
      </c>
      <c r="B225" t="s">
        <v>3</v>
      </c>
      <c r="C225" t="s">
        <v>204</v>
      </c>
      <c r="D225" t="s">
        <v>219</v>
      </c>
      <c r="E225" t="s">
        <v>220</v>
      </c>
      <c r="F225" s="1">
        <v>41221</v>
      </c>
      <c r="G225" t="s">
        <v>44</v>
      </c>
      <c r="H225">
        <v>1</v>
      </c>
      <c r="I225">
        <v>0</v>
      </c>
      <c r="J225">
        <v>0</v>
      </c>
      <c r="K225" t="s">
        <v>207</v>
      </c>
      <c r="L225">
        <v>2017</v>
      </c>
      <c r="M225" t="s">
        <v>208</v>
      </c>
    </row>
    <row r="226" spans="1:13" x14ac:dyDescent="0.2">
      <c r="A226" s="1">
        <v>42992</v>
      </c>
      <c r="B226" t="s">
        <v>3</v>
      </c>
      <c r="C226" t="s">
        <v>204</v>
      </c>
      <c r="D226" t="s">
        <v>221</v>
      </c>
      <c r="E226" t="s">
        <v>222</v>
      </c>
      <c r="F226" s="1">
        <v>39646</v>
      </c>
      <c r="G226" t="s">
        <v>165</v>
      </c>
      <c r="H226">
        <v>1</v>
      </c>
      <c r="I226">
        <v>0</v>
      </c>
      <c r="J226">
        <v>0</v>
      </c>
      <c r="K226" t="s">
        <v>207</v>
      </c>
      <c r="L226">
        <v>2017</v>
      </c>
      <c r="M226" t="s">
        <v>210</v>
      </c>
    </row>
    <row r="227" spans="1:13" x14ac:dyDescent="0.2">
      <c r="A227" s="1">
        <v>42992</v>
      </c>
      <c r="B227" t="s">
        <v>3</v>
      </c>
      <c r="C227" t="s">
        <v>204</v>
      </c>
      <c r="D227" t="s">
        <v>221</v>
      </c>
      <c r="E227" t="s">
        <v>223</v>
      </c>
      <c r="F227" s="1">
        <v>39646</v>
      </c>
      <c r="G227" t="s">
        <v>165</v>
      </c>
      <c r="H227">
        <v>1</v>
      </c>
      <c r="I227">
        <v>0</v>
      </c>
      <c r="J227">
        <v>0</v>
      </c>
      <c r="K227" t="s">
        <v>207</v>
      </c>
      <c r="L227">
        <v>2017</v>
      </c>
      <c r="M227" t="s">
        <v>210</v>
      </c>
    </row>
    <row r="228" spans="1:13" x14ac:dyDescent="0.2">
      <c r="A228" s="1">
        <v>42992</v>
      </c>
      <c r="B228" t="s">
        <v>3</v>
      </c>
      <c r="C228" t="s">
        <v>204</v>
      </c>
      <c r="D228" t="s">
        <v>224</v>
      </c>
      <c r="E228" t="s">
        <v>225</v>
      </c>
      <c r="F228" s="1">
        <v>39286</v>
      </c>
      <c r="G228" t="s">
        <v>164</v>
      </c>
      <c r="H228">
        <v>1</v>
      </c>
      <c r="I228">
        <v>0</v>
      </c>
      <c r="J228">
        <v>0</v>
      </c>
      <c r="K228" t="s">
        <v>207</v>
      </c>
      <c r="L228">
        <v>2017</v>
      </c>
      <c r="M228" t="s">
        <v>210</v>
      </c>
    </row>
    <row r="229" spans="1:13" x14ac:dyDescent="0.2">
      <c r="A229" s="1">
        <v>42992</v>
      </c>
      <c r="B229" t="s">
        <v>3</v>
      </c>
      <c r="C229" t="s">
        <v>204</v>
      </c>
      <c r="D229" t="s">
        <v>226</v>
      </c>
      <c r="E229" t="s">
        <v>227</v>
      </c>
      <c r="F229" s="1">
        <v>40006</v>
      </c>
      <c r="G229" t="s">
        <v>166</v>
      </c>
      <c r="H229">
        <v>1</v>
      </c>
      <c r="I229">
        <v>0</v>
      </c>
      <c r="J229">
        <v>0</v>
      </c>
      <c r="K229" t="s">
        <v>207</v>
      </c>
      <c r="L229">
        <v>2017</v>
      </c>
      <c r="M229" t="s">
        <v>210</v>
      </c>
    </row>
    <row r="230" spans="1:13" x14ac:dyDescent="0.2">
      <c r="A230" s="1">
        <v>42992</v>
      </c>
      <c r="B230" t="s">
        <v>3</v>
      </c>
      <c r="C230" t="s">
        <v>204</v>
      </c>
      <c r="D230" t="s">
        <v>228</v>
      </c>
      <c r="E230" t="s">
        <v>220</v>
      </c>
      <c r="F230" s="1">
        <v>39780</v>
      </c>
      <c r="G230" t="s">
        <v>165</v>
      </c>
      <c r="H230">
        <v>1</v>
      </c>
      <c r="I230">
        <v>0</v>
      </c>
      <c r="J230">
        <v>0</v>
      </c>
      <c r="K230" t="s">
        <v>207</v>
      </c>
      <c r="L230">
        <v>2017</v>
      </c>
      <c r="M230" t="s">
        <v>210</v>
      </c>
    </row>
    <row r="231" spans="1:13" x14ac:dyDescent="0.2">
      <c r="A231" s="1">
        <v>42992</v>
      </c>
      <c r="B231" t="s">
        <v>3</v>
      </c>
      <c r="C231" t="s">
        <v>204</v>
      </c>
      <c r="D231" t="s">
        <v>229</v>
      </c>
      <c r="E231" t="s">
        <v>230</v>
      </c>
      <c r="F231" s="1">
        <v>40470</v>
      </c>
      <c r="G231" t="s">
        <v>163</v>
      </c>
      <c r="H231">
        <v>1</v>
      </c>
      <c r="I231">
        <v>0</v>
      </c>
      <c r="J231">
        <v>0</v>
      </c>
      <c r="K231" t="s">
        <v>207</v>
      </c>
      <c r="L231">
        <v>2017</v>
      </c>
      <c r="M231" t="s">
        <v>210</v>
      </c>
    </row>
    <row r="232" spans="1:13" x14ac:dyDescent="0.2">
      <c r="A232" s="1">
        <v>42992</v>
      </c>
      <c r="B232" t="s">
        <v>3</v>
      </c>
      <c r="C232" t="s">
        <v>204</v>
      </c>
      <c r="D232" t="s">
        <v>229</v>
      </c>
      <c r="E232" t="s">
        <v>231</v>
      </c>
      <c r="F232" s="1">
        <v>41290</v>
      </c>
      <c r="G232" t="s">
        <v>170</v>
      </c>
      <c r="H232">
        <v>1</v>
      </c>
      <c r="I232">
        <v>0</v>
      </c>
      <c r="J232">
        <v>0</v>
      </c>
      <c r="K232" t="s">
        <v>207</v>
      </c>
      <c r="L232">
        <v>2017</v>
      </c>
      <c r="M232" t="s">
        <v>208</v>
      </c>
    </row>
    <row r="233" spans="1:13" x14ac:dyDescent="0.2">
      <c r="A233" s="1">
        <v>42992</v>
      </c>
      <c r="B233" t="s">
        <v>3</v>
      </c>
      <c r="C233" t="s">
        <v>204</v>
      </c>
      <c r="D233" t="s">
        <v>232</v>
      </c>
      <c r="E233" t="s">
        <v>233</v>
      </c>
      <c r="F233" s="1">
        <v>40248</v>
      </c>
      <c r="G233" t="s">
        <v>167</v>
      </c>
      <c r="H233">
        <v>1</v>
      </c>
      <c r="I233">
        <v>0</v>
      </c>
      <c r="J233">
        <v>0</v>
      </c>
      <c r="K233" t="s">
        <v>207</v>
      </c>
      <c r="L233">
        <v>2017</v>
      </c>
      <c r="M233" t="s">
        <v>210</v>
      </c>
    </row>
    <row r="234" spans="1:13" x14ac:dyDescent="0.2">
      <c r="A234" s="1">
        <v>42992</v>
      </c>
      <c r="B234" t="s">
        <v>3</v>
      </c>
      <c r="C234" t="s">
        <v>204</v>
      </c>
      <c r="D234" t="s">
        <v>234</v>
      </c>
      <c r="E234" t="s">
        <v>235</v>
      </c>
      <c r="F234" s="1">
        <v>40973</v>
      </c>
      <c r="G234" t="s">
        <v>106</v>
      </c>
      <c r="H234">
        <v>1</v>
      </c>
      <c r="I234">
        <v>0</v>
      </c>
      <c r="J234">
        <v>0</v>
      </c>
      <c r="K234" t="s">
        <v>207</v>
      </c>
      <c r="L234">
        <v>2017</v>
      </c>
      <c r="M234" t="s">
        <v>208</v>
      </c>
    </row>
    <row r="235" spans="1:13" x14ac:dyDescent="0.2">
      <c r="A235" s="1">
        <v>42992</v>
      </c>
      <c r="B235" t="s">
        <v>3</v>
      </c>
      <c r="C235" t="s">
        <v>204</v>
      </c>
      <c r="D235" t="s">
        <v>236</v>
      </c>
      <c r="E235" t="s">
        <v>237</v>
      </c>
      <c r="F235" s="1">
        <v>39386</v>
      </c>
      <c r="G235" t="s">
        <v>164</v>
      </c>
      <c r="H235">
        <v>1</v>
      </c>
      <c r="I235">
        <v>0</v>
      </c>
      <c r="J235">
        <v>0</v>
      </c>
      <c r="K235" t="s">
        <v>207</v>
      </c>
      <c r="L235">
        <v>2017</v>
      </c>
      <c r="M235" t="s">
        <v>210</v>
      </c>
    </row>
    <row r="236" spans="1:13" x14ac:dyDescent="0.2">
      <c r="A236" s="1">
        <v>42992</v>
      </c>
      <c r="B236" t="s">
        <v>3</v>
      </c>
      <c r="C236" t="s">
        <v>204</v>
      </c>
      <c r="D236" t="s">
        <v>238</v>
      </c>
      <c r="E236" t="s">
        <v>239</v>
      </c>
      <c r="F236" s="1">
        <v>40372</v>
      </c>
      <c r="G236" t="s">
        <v>163</v>
      </c>
      <c r="H236">
        <v>1</v>
      </c>
      <c r="I236">
        <v>0</v>
      </c>
      <c r="J236">
        <v>0</v>
      </c>
      <c r="K236" t="s">
        <v>207</v>
      </c>
      <c r="L236">
        <v>2017</v>
      </c>
      <c r="M236" t="s">
        <v>210</v>
      </c>
    </row>
    <row r="237" spans="1:13" x14ac:dyDescent="0.2">
      <c r="A237" s="1">
        <v>42992</v>
      </c>
      <c r="B237" t="s">
        <v>3</v>
      </c>
      <c r="C237" t="s">
        <v>204</v>
      </c>
      <c r="D237" t="s">
        <v>238</v>
      </c>
      <c r="E237" t="s">
        <v>240</v>
      </c>
      <c r="F237" s="1">
        <v>39094</v>
      </c>
      <c r="G237" t="s">
        <v>164</v>
      </c>
      <c r="H237">
        <v>1</v>
      </c>
      <c r="I237">
        <v>0</v>
      </c>
      <c r="J237">
        <v>0</v>
      </c>
      <c r="K237" t="s">
        <v>207</v>
      </c>
      <c r="L237">
        <v>2017</v>
      </c>
      <c r="M237" t="s">
        <v>210</v>
      </c>
    </row>
    <row r="238" spans="1:13" x14ac:dyDescent="0.2">
      <c r="A238" s="1">
        <v>42992</v>
      </c>
      <c r="B238" t="s">
        <v>3</v>
      </c>
      <c r="C238" t="s">
        <v>204</v>
      </c>
      <c r="D238" t="s">
        <v>241</v>
      </c>
      <c r="E238" t="s">
        <v>242</v>
      </c>
      <c r="F238" s="1">
        <v>39522</v>
      </c>
      <c r="G238" t="s">
        <v>165</v>
      </c>
      <c r="H238">
        <v>0</v>
      </c>
      <c r="I238">
        <v>0</v>
      </c>
      <c r="J238">
        <v>0</v>
      </c>
      <c r="K238" t="s">
        <v>207</v>
      </c>
      <c r="L238">
        <v>2017</v>
      </c>
      <c r="M238" t="s">
        <v>210</v>
      </c>
    </row>
    <row r="239" spans="1:13" x14ac:dyDescent="0.2">
      <c r="A239" s="1">
        <v>42992</v>
      </c>
      <c r="B239" t="s">
        <v>3</v>
      </c>
      <c r="C239" t="s">
        <v>204</v>
      </c>
      <c r="D239" t="s">
        <v>244</v>
      </c>
      <c r="E239" t="s">
        <v>245</v>
      </c>
      <c r="F239" s="1">
        <v>40339</v>
      </c>
      <c r="G239" t="s">
        <v>167</v>
      </c>
      <c r="H239">
        <v>1</v>
      </c>
      <c r="I239">
        <v>0</v>
      </c>
      <c r="J239">
        <v>0</v>
      </c>
      <c r="K239" t="s">
        <v>207</v>
      </c>
      <c r="L239">
        <v>2017</v>
      </c>
      <c r="M239" t="s">
        <v>210</v>
      </c>
    </row>
    <row r="240" spans="1:13" x14ac:dyDescent="0.2">
      <c r="A240" s="1">
        <v>42992</v>
      </c>
      <c r="B240" t="s">
        <v>3</v>
      </c>
      <c r="C240" t="s">
        <v>204</v>
      </c>
      <c r="D240" t="s">
        <v>244</v>
      </c>
      <c r="E240" t="s">
        <v>246</v>
      </c>
      <c r="F240" s="1">
        <v>39775</v>
      </c>
      <c r="G240" t="s">
        <v>165</v>
      </c>
      <c r="H240">
        <v>1</v>
      </c>
      <c r="I240">
        <v>0</v>
      </c>
      <c r="J240">
        <v>0</v>
      </c>
      <c r="K240" t="s">
        <v>207</v>
      </c>
      <c r="L240">
        <v>2017</v>
      </c>
      <c r="M240" t="s">
        <v>210</v>
      </c>
    </row>
    <row r="241" spans="1:13" x14ac:dyDescent="0.2">
      <c r="A241" s="1">
        <v>42992</v>
      </c>
      <c r="B241" t="s">
        <v>3</v>
      </c>
      <c r="C241" t="s">
        <v>204</v>
      </c>
      <c r="D241" t="s">
        <v>837</v>
      </c>
      <c r="E241" t="s">
        <v>247</v>
      </c>
      <c r="F241" s="1">
        <v>40702</v>
      </c>
      <c r="G241" t="s">
        <v>168</v>
      </c>
      <c r="H241">
        <v>1</v>
      </c>
      <c r="I241">
        <v>0</v>
      </c>
      <c r="J241">
        <v>0</v>
      </c>
      <c r="K241" t="s">
        <v>207</v>
      </c>
      <c r="L241">
        <v>2017</v>
      </c>
      <c r="M241" t="s">
        <v>208</v>
      </c>
    </row>
    <row r="242" spans="1:13" x14ac:dyDescent="0.2">
      <c r="A242" s="1">
        <v>42992</v>
      </c>
      <c r="B242" t="s">
        <v>3</v>
      </c>
      <c r="C242" t="s">
        <v>204</v>
      </c>
      <c r="D242" t="s">
        <v>248</v>
      </c>
      <c r="E242" t="s">
        <v>249</v>
      </c>
      <c r="F242" s="1">
        <v>40264</v>
      </c>
      <c r="G242" t="s">
        <v>163</v>
      </c>
      <c r="H242">
        <v>1</v>
      </c>
      <c r="I242">
        <v>0</v>
      </c>
      <c r="J242">
        <v>0</v>
      </c>
      <c r="K242" t="s">
        <v>207</v>
      </c>
      <c r="L242">
        <v>2017</v>
      </c>
      <c r="M242" t="s">
        <v>210</v>
      </c>
    </row>
    <row r="243" spans="1:13" x14ac:dyDescent="0.2">
      <c r="A243" s="1">
        <v>42992</v>
      </c>
      <c r="B243" t="s">
        <v>3</v>
      </c>
      <c r="C243" t="s">
        <v>204</v>
      </c>
      <c r="D243" t="s">
        <v>250</v>
      </c>
      <c r="E243" t="s">
        <v>251</v>
      </c>
      <c r="F243" s="1">
        <v>40932</v>
      </c>
      <c r="G243" t="s">
        <v>106</v>
      </c>
      <c r="H243">
        <v>1</v>
      </c>
      <c r="I243">
        <v>0</v>
      </c>
      <c r="J243">
        <v>0</v>
      </c>
      <c r="K243" t="s">
        <v>207</v>
      </c>
      <c r="L243">
        <v>2017</v>
      </c>
      <c r="M243" t="s">
        <v>208</v>
      </c>
    </row>
    <row r="244" spans="1:13" x14ac:dyDescent="0.2">
      <c r="A244" s="1">
        <v>42992</v>
      </c>
      <c r="B244" t="s">
        <v>3</v>
      </c>
      <c r="C244" t="s">
        <v>204</v>
      </c>
      <c r="D244" t="s">
        <v>252</v>
      </c>
      <c r="E244" t="s">
        <v>253</v>
      </c>
      <c r="F244" s="1">
        <v>41126</v>
      </c>
      <c r="G244" t="s">
        <v>106</v>
      </c>
      <c r="H244">
        <v>1</v>
      </c>
      <c r="I244">
        <v>0</v>
      </c>
      <c r="J244">
        <v>0</v>
      </c>
      <c r="K244" t="s">
        <v>207</v>
      </c>
      <c r="L244">
        <v>2017</v>
      </c>
      <c r="M244" t="s">
        <v>208</v>
      </c>
    </row>
    <row r="245" spans="1:13" x14ac:dyDescent="0.2">
      <c r="A245" s="1">
        <v>42992</v>
      </c>
      <c r="B245" t="s">
        <v>3</v>
      </c>
      <c r="C245" t="s">
        <v>204</v>
      </c>
      <c r="D245" t="s">
        <v>254</v>
      </c>
      <c r="E245" t="s">
        <v>255</v>
      </c>
      <c r="F245" s="1">
        <v>40439</v>
      </c>
      <c r="G245" t="s">
        <v>167</v>
      </c>
      <c r="H245">
        <v>1</v>
      </c>
      <c r="I245">
        <v>0</v>
      </c>
      <c r="J245">
        <v>0</v>
      </c>
      <c r="K245" t="s">
        <v>207</v>
      </c>
      <c r="L245">
        <v>2017</v>
      </c>
      <c r="M245" t="s">
        <v>210</v>
      </c>
    </row>
    <row r="246" spans="1:13" x14ac:dyDescent="0.2">
      <c r="A246" s="1">
        <v>42992</v>
      </c>
      <c r="B246" t="s">
        <v>3</v>
      </c>
      <c r="C246" t="s">
        <v>204</v>
      </c>
      <c r="D246" t="s">
        <v>322</v>
      </c>
      <c r="E246" t="s">
        <v>323</v>
      </c>
      <c r="F246" s="1">
        <v>40972</v>
      </c>
      <c r="G246" t="s">
        <v>106</v>
      </c>
      <c r="H246">
        <v>0</v>
      </c>
      <c r="I246">
        <v>0</v>
      </c>
      <c r="J246">
        <v>0</v>
      </c>
      <c r="K246" t="s">
        <v>207</v>
      </c>
      <c r="L246">
        <v>2017</v>
      </c>
      <c r="M246" t="s">
        <v>208</v>
      </c>
    </row>
    <row r="247" spans="1:13" x14ac:dyDescent="0.2">
      <c r="A247" s="1">
        <v>42992</v>
      </c>
      <c r="B247" t="s">
        <v>3</v>
      </c>
      <c r="C247" t="s">
        <v>204</v>
      </c>
      <c r="D247" t="s">
        <v>256</v>
      </c>
      <c r="E247" t="s">
        <v>257</v>
      </c>
      <c r="F247" s="1">
        <v>41230</v>
      </c>
      <c r="G247" t="s">
        <v>44</v>
      </c>
      <c r="H247">
        <v>1</v>
      </c>
      <c r="I247">
        <v>0</v>
      </c>
      <c r="J247">
        <v>0</v>
      </c>
      <c r="K247" t="s">
        <v>207</v>
      </c>
      <c r="L247">
        <v>2017</v>
      </c>
      <c r="M247" t="s">
        <v>208</v>
      </c>
    </row>
    <row r="248" spans="1:13" x14ac:dyDescent="0.2">
      <c r="A248" s="1">
        <v>42992</v>
      </c>
      <c r="B248" t="s">
        <v>3</v>
      </c>
      <c r="C248" t="s">
        <v>204</v>
      </c>
      <c r="D248" t="s">
        <v>258</v>
      </c>
      <c r="E248" t="s">
        <v>247</v>
      </c>
      <c r="F248" s="1">
        <v>41278</v>
      </c>
      <c r="G248" t="s">
        <v>169</v>
      </c>
      <c r="H248">
        <v>1</v>
      </c>
      <c r="I248">
        <v>0</v>
      </c>
      <c r="J248">
        <v>0</v>
      </c>
      <c r="K248" t="s">
        <v>207</v>
      </c>
      <c r="L248">
        <v>2017</v>
      </c>
      <c r="M248" t="s">
        <v>208</v>
      </c>
    </row>
    <row r="249" spans="1:13" x14ac:dyDescent="0.2">
      <c r="A249" s="1">
        <v>42992</v>
      </c>
      <c r="B249" t="s">
        <v>3</v>
      </c>
      <c r="C249" t="s">
        <v>204</v>
      </c>
      <c r="D249" t="s">
        <v>259</v>
      </c>
      <c r="E249" t="s">
        <v>260</v>
      </c>
      <c r="F249" s="1">
        <v>40395</v>
      </c>
      <c r="G249" t="s">
        <v>167</v>
      </c>
      <c r="H249">
        <v>1</v>
      </c>
      <c r="I249">
        <v>0</v>
      </c>
      <c r="J249">
        <v>0</v>
      </c>
      <c r="K249" t="s">
        <v>207</v>
      </c>
      <c r="L249">
        <v>2017</v>
      </c>
      <c r="M249" t="s">
        <v>210</v>
      </c>
    </row>
    <row r="250" spans="1:13" x14ac:dyDescent="0.2">
      <c r="A250" s="1">
        <v>42992</v>
      </c>
      <c r="B250" t="s">
        <v>3</v>
      </c>
      <c r="C250" t="s">
        <v>204</v>
      </c>
      <c r="D250" t="s">
        <v>261</v>
      </c>
      <c r="E250" t="s">
        <v>262</v>
      </c>
      <c r="F250" s="1">
        <v>40366</v>
      </c>
      <c r="G250" t="s">
        <v>167</v>
      </c>
      <c r="H250">
        <v>0</v>
      </c>
      <c r="I250">
        <v>0</v>
      </c>
      <c r="J250">
        <v>0</v>
      </c>
      <c r="K250" t="s">
        <v>207</v>
      </c>
      <c r="L250">
        <v>2017</v>
      </c>
      <c r="M250" t="s">
        <v>210</v>
      </c>
    </row>
    <row r="251" spans="1:13" x14ac:dyDescent="0.2">
      <c r="A251" s="1">
        <v>42992</v>
      </c>
      <c r="B251" t="s">
        <v>3</v>
      </c>
      <c r="C251" t="s">
        <v>204</v>
      </c>
      <c r="D251" t="s">
        <v>263</v>
      </c>
      <c r="E251" t="s">
        <v>264</v>
      </c>
      <c r="F251" s="1">
        <v>39337</v>
      </c>
      <c r="G251" t="s">
        <v>164</v>
      </c>
      <c r="H251">
        <v>1</v>
      </c>
      <c r="I251">
        <v>0</v>
      </c>
      <c r="J251">
        <v>0</v>
      </c>
      <c r="K251" t="s">
        <v>207</v>
      </c>
      <c r="L251">
        <v>2017</v>
      </c>
      <c r="M251" t="s">
        <v>210</v>
      </c>
    </row>
    <row r="252" spans="1:13" x14ac:dyDescent="0.2">
      <c r="A252" s="1">
        <v>42992</v>
      </c>
      <c r="B252" t="s">
        <v>3</v>
      </c>
      <c r="C252" t="s">
        <v>204</v>
      </c>
      <c r="D252" t="s">
        <v>329</v>
      </c>
      <c r="E252" t="s">
        <v>330</v>
      </c>
      <c r="F252" s="1">
        <v>41371</v>
      </c>
      <c r="G252" t="s">
        <v>169</v>
      </c>
      <c r="H252">
        <v>1</v>
      </c>
      <c r="I252">
        <v>0</v>
      </c>
      <c r="J252">
        <v>0</v>
      </c>
      <c r="K252" t="s">
        <v>207</v>
      </c>
      <c r="L252">
        <v>2017</v>
      </c>
      <c r="M252" t="s">
        <v>208</v>
      </c>
    </row>
    <row r="253" spans="1:13" x14ac:dyDescent="0.2">
      <c r="A253" s="1">
        <v>42992</v>
      </c>
      <c r="B253" t="s">
        <v>3</v>
      </c>
      <c r="C253" t="s">
        <v>204</v>
      </c>
      <c r="D253" t="s">
        <v>265</v>
      </c>
      <c r="E253" t="s">
        <v>266</v>
      </c>
      <c r="F253" s="1">
        <v>40707</v>
      </c>
      <c r="G253" t="s">
        <v>168</v>
      </c>
      <c r="H253">
        <v>1</v>
      </c>
      <c r="I253">
        <v>0</v>
      </c>
      <c r="J253">
        <v>0</v>
      </c>
      <c r="K253" t="s">
        <v>207</v>
      </c>
      <c r="L253">
        <v>2017</v>
      </c>
      <c r="M253" t="s">
        <v>208</v>
      </c>
    </row>
    <row r="254" spans="1:13" x14ac:dyDescent="0.2">
      <c r="A254" s="1">
        <v>42992</v>
      </c>
      <c r="B254" t="s">
        <v>3</v>
      </c>
      <c r="C254" t="s">
        <v>204</v>
      </c>
      <c r="D254" t="s">
        <v>267</v>
      </c>
      <c r="E254" t="s">
        <v>268</v>
      </c>
      <c r="F254" s="1">
        <v>39332</v>
      </c>
      <c r="G254" t="s">
        <v>164</v>
      </c>
      <c r="H254">
        <v>1</v>
      </c>
      <c r="I254">
        <v>0</v>
      </c>
      <c r="J254">
        <v>0</v>
      </c>
      <c r="K254" t="s">
        <v>207</v>
      </c>
      <c r="L254">
        <v>2017</v>
      </c>
      <c r="M254" t="s">
        <v>210</v>
      </c>
    </row>
    <row r="255" spans="1:13" x14ac:dyDescent="0.2">
      <c r="A255" s="1">
        <v>42992</v>
      </c>
      <c r="B255" t="s">
        <v>3</v>
      </c>
      <c r="C255" t="s">
        <v>204</v>
      </c>
      <c r="D255" t="s">
        <v>269</v>
      </c>
      <c r="E255" t="s">
        <v>270</v>
      </c>
      <c r="F255" s="1">
        <v>41123</v>
      </c>
      <c r="G255" t="s">
        <v>44</v>
      </c>
      <c r="H255">
        <v>1</v>
      </c>
      <c r="I255">
        <v>0</v>
      </c>
      <c r="J255">
        <v>0</v>
      </c>
      <c r="K255" t="s">
        <v>207</v>
      </c>
      <c r="L255">
        <v>2017</v>
      </c>
      <c r="M255" t="s">
        <v>208</v>
      </c>
    </row>
    <row r="256" spans="1:13" x14ac:dyDescent="0.2">
      <c r="A256" s="1">
        <v>42992</v>
      </c>
      <c r="B256" t="s">
        <v>3</v>
      </c>
      <c r="C256" t="s">
        <v>204</v>
      </c>
      <c r="D256" t="s">
        <v>271</v>
      </c>
      <c r="E256" t="s">
        <v>272</v>
      </c>
      <c r="F256" s="1">
        <v>41047</v>
      </c>
      <c r="G256" t="s">
        <v>44</v>
      </c>
      <c r="H256">
        <v>1</v>
      </c>
      <c r="I256">
        <v>0</v>
      </c>
      <c r="J256">
        <v>0</v>
      </c>
      <c r="K256" t="s">
        <v>207</v>
      </c>
      <c r="L256">
        <v>2017</v>
      </c>
      <c r="M256" t="s">
        <v>208</v>
      </c>
    </row>
    <row r="257" spans="1:13" x14ac:dyDescent="0.2">
      <c r="A257" s="1">
        <v>42992</v>
      </c>
      <c r="B257" t="s">
        <v>3</v>
      </c>
      <c r="C257" t="s">
        <v>204</v>
      </c>
      <c r="D257" t="s">
        <v>271</v>
      </c>
      <c r="E257" t="s">
        <v>273</v>
      </c>
      <c r="F257" s="1">
        <v>40459</v>
      </c>
      <c r="G257" t="s">
        <v>163</v>
      </c>
      <c r="H257">
        <v>1</v>
      </c>
      <c r="I257">
        <v>0</v>
      </c>
      <c r="J257">
        <v>0</v>
      </c>
      <c r="K257" t="s">
        <v>207</v>
      </c>
      <c r="L257">
        <v>2017</v>
      </c>
      <c r="M257" t="s">
        <v>210</v>
      </c>
    </row>
    <row r="258" spans="1:13" x14ac:dyDescent="0.2">
      <c r="A258" s="1">
        <v>42992</v>
      </c>
      <c r="B258" t="s">
        <v>3</v>
      </c>
      <c r="C258" t="s">
        <v>204</v>
      </c>
      <c r="D258" t="s">
        <v>274</v>
      </c>
      <c r="E258" t="s">
        <v>275</v>
      </c>
      <c r="F258" s="1">
        <v>40836</v>
      </c>
      <c r="G258" t="s">
        <v>167</v>
      </c>
      <c r="H258">
        <v>1</v>
      </c>
      <c r="I258">
        <v>0</v>
      </c>
      <c r="J258">
        <v>0</v>
      </c>
      <c r="K258" t="s">
        <v>207</v>
      </c>
      <c r="L258">
        <v>2017</v>
      </c>
      <c r="M258" t="s">
        <v>208</v>
      </c>
    </row>
    <row r="259" spans="1:13" x14ac:dyDescent="0.2">
      <c r="A259" s="1">
        <v>42992</v>
      </c>
      <c r="B259" t="s">
        <v>3</v>
      </c>
      <c r="C259" t="s">
        <v>204</v>
      </c>
      <c r="D259" t="s">
        <v>276</v>
      </c>
      <c r="E259" t="s">
        <v>277</v>
      </c>
      <c r="F259" s="1">
        <v>40657</v>
      </c>
      <c r="G259" t="s">
        <v>167</v>
      </c>
      <c r="H259">
        <v>1</v>
      </c>
      <c r="I259">
        <v>0</v>
      </c>
      <c r="J259">
        <v>0</v>
      </c>
      <c r="K259" t="s">
        <v>207</v>
      </c>
      <c r="L259">
        <v>2017</v>
      </c>
      <c r="M259" t="s">
        <v>208</v>
      </c>
    </row>
    <row r="260" spans="1:13" x14ac:dyDescent="0.2">
      <c r="A260" s="1">
        <v>42992</v>
      </c>
      <c r="B260" t="s">
        <v>3</v>
      </c>
      <c r="C260" t="s">
        <v>204</v>
      </c>
      <c r="D260" t="s">
        <v>278</v>
      </c>
      <c r="E260" t="s">
        <v>279</v>
      </c>
      <c r="F260" s="1">
        <v>41629</v>
      </c>
      <c r="G260" t="s">
        <v>170</v>
      </c>
      <c r="H260">
        <v>1</v>
      </c>
      <c r="I260">
        <v>0</v>
      </c>
      <c r="J260">
        <v>0</v>
      </c>
      <c r="K260" t="s">
        <v>207</v>
      </c>
      <c r="L260">
        <v>2017</v>
      </c>
      <c r="M260" t="s">
        <v>208</v>
      </c>
    </row>
    <row r="261" spans="1:13" x14ac:dyDescent="0.2">
      <c r="A261" s="1">
        <v>42992</v>
      </c>
      <c r="B261" t="s">
        <v>3</v>
      </c>
      <c r="C261" t="s">
        <v>204</v>
      </c>
      <c r="D261" t="s">
        <v>283</v>
      </c>
      <c r="E261" t="s">
        <v>284</v>
      </c>
      <c r="F261" s="1">
        <v>39891</v>
      </c>
      <c r="G261" t="s">
        <v>166</v>
      </c>
      <c r="H261">
        <v>1</v>
      </c>
      <c r="I261">
        <v>0</v>
      </c>
      <c r="J261">
        <v>0</v>
      </c>
      <c r="K261" t="s">
        <v>207</v>
      </c>
      <c r="L261">
        <v>2017</v>
      </c>
      <c r="M261" t="s">
        <v>210</v>
      </c>
    </row>
    <row r="262" spans="1:13" x14ac:dyDescent="0.2">
      <c r="A262" s="1">
        <v>42992</v>
      </c>
      <c r="B262" t="s">
        <v>3</v>
      </c>
      <c r="C262" t="s">
        <v>204</v>
      </c>
      <c r="D262" t="s">
        <v>285</v>
      </c>
      <c r="E262" t="s">
        <v>316</v>
      </c>
      <c r="F262" s="1">
        <v>40879</v>
      </c>
      <c r="G262" t="s">
        <v>167</v>
      </c>
      <c r="H262">
        <v>1</v>
      </c>
      <c r="I262">
        <v>0</v>
      </c>
      <c r="J262">
        <v>0</v>
      </c>
      <c r="K262" t="s">
        <v>207</v>
      </c>
      <c r="L262">
        <v>2017</v>
      </c>
      <c r="M262" t="s">
        <v>208</v>
      </c>
    </row>
    <row r="263" spans="1:13" x14ac:dyDescent="0.2">
      <c r="A263" s="1">
        <v>42992</v>
      </c>
      <c r="B263" t="s">
        <v>3</v>
      </c>
      <c r="C263" t="s">
        <v>204</v>
      </c>
      <c r="D263" t="s">
        <v>285</v>
      </c>
      <c r="E263" t="s">
        <v>281</v>
      </c>
      <c r="F263" s="1">
        <v>40095</v>
      </c>
      <c r="G263" t="s">
        <v>166</v>
      </c>
      <c r="H263">
        <v>1</v>
      </c>
      <c r="I263">
        <v>0</v>
      </c>
      <c r="J263">
        <v>0</v>
      </c>
      <c r="K263" t="s">
        <v>207</v>
      </c>
      <c r="L263">
        <v>2017</v>
      </c>
      <c r="M263" t="s">
        <v>210</v>
      </c>
    </row>
    <row r="264" spans="1:13" x14ac:dyDescent="0.2">
      <c r="A264" s="1">
        <v>42992</v>
      </c>
      <c r="B264" t="s">
        <v>3</v>
      </c>
      <c r="C264" t="s">
        <v>204</v>
      </c>
      <c r="D264" t="s">
        <v>286</v>
      </c>
      <c r="E264" t="s">
        <v>287</v>
      </c>
      <c r="F264" s="1">
        <v>40843</v>
      </c>
      <c r="G264" t="s">
        <v>168</v>
      </c>
      <c r="H264">
        <v>1</v>
      </c>
      <c r="I264">
        <v>0</v>
      </c>
      <c r="J264">
        <v>0</v>
      </c>
      <c r="K264" t="s">
        <v>207</v>
      </c>
      <c r="L264">
        <v>2017</v>
      </c>
      <c r="M264" t="s">
        <v>208</v>
      </c>
    </row>
    <row r="265" spans="1:13" x14ac:dyDescent="0.2">
      <c r="A265" s="1">
        <v>42992</v>
      </c>
      <c r="B265" t="s">
        <v>3</v>
      </c>
      <c r="C265" t="s">
        <v>204</v>
      </c>
      <c r="D265" t="s">
        <v>286</v>
      </c>
      <c r="E265" t="s">
        <v>288</v>
      </c>
      <c r="F265" s="1">
        <v>39329</v>
      </c>
      <c r="G265" t="s">
        <v>164</v>
      </c>
      <c r="H265">
        <v>1</v>
      </c>
      <c r="I265">
        <v>0</v>
      </c>
      <c r="J265">
        <v>0</v>
      </c>
      <c r="K265" t="s">
        <v>207</v>
      </c>
      <c r="L265">
        <v>2017</v>
      </c>
      <c r="M265" t="s">
        <v>210</v>
      </c>
    </row>
    <row r="266" spans="1:13" x14ac:dyDescent="0.2">
      <c r="A266" s="1">
        <v>42992</v>
      </c>
      <c r="B266" t="s">
        <v>3</v>
      </c>
      <c r="C266" t="s">
        <v>204</v>
      </c>
      <c r="D266" t="s">
        <v>332</v>
      </c>
      <c r="E266" t="s">
        <v>333</v>
      </c>
      <c r="F266" s="1">
        <v>41327</v>
      </c>
      <c r="G266" t="s">
        <v>169</v>
      </c>
      <c r="H266">
        <v>1</v>
      </c>
      <c r="I266">
        <v>0</v>
      </c>
      <c r="J266">
        <v>0</v>
      </c>
      <c r="K266" t="s">
        <v>207</v>
      </c>
      <c r="L266">
        <v>2017</v>
      </c>
      <c r="M266" t="s">
        <v>208</v>
      </c>
    </row>
    <row r="267" spans="1:13" x14ac:dyDescent="0.2">
      <c r="A267" s="1">
        <v>42992</v>
      </c>
      <c r="B267" t="s">
        <v>3</v>
      </c>
      <c r="C267" t="s">
        <v>204</v>
      </c>
      <c r="D267" t="s">
        <v>289</v>
      </c>
      <c r="E267" t="s">
        <v>216</v>
      </c>
      <c r="F267" s="1">
        <v>41091</v>
      </c>
      <c r="G267" t="s">
        <v>106</v>
      </c>
      <c r="H267">
        <v>1</v>
      </c>
      <c r="I267">
        <v>0</v>
      </c>
      <c r="J267">
        <v>0</v>
      </c>
      <c r="K267" t="s">
        <v>207</v>
      </c>
      <c r="L267">
        <v>2017</v>
      </c>
      <c r="M267" t="s">
        <v>208</v>
      </c>
    </row>
    <row r="268" spans="1:13" x14ac:dyDescent="0.2">
      <c r="A268" s="1">
        <v>42992</v>
      </c>
      <c r="B268" t="s">
        <v>3</v>
      </c>
      <c r="C268" t="s">
        <v>204</v>
      </c>
      <c r="D268" t="s">
        <v>289</v>
      </c>
      <c r="E268" t="s">
        <v>290</v>
      </c>
      <c r="F268" s="1">
        <v>40273</v>
      </c>
      <c r="G268" t="s">
        <v>163</v>
      </c>
      <c r="H268">
        <v>1</v>
      </c>
      <c r="I268">
        <v>0</v>
      </c>
      <c r="J268">
        <v>0</v>
      </c>
      <c r="K268" t="s">
        <v>207</v>
      </c>
      <c r="L268">
        <v>2017</v>
      </c>
      <c r="M268" t="s">
        <v>210</v>
      </c>
    </row>
    <row r="269" spans="1:13" x14ac:dyDescent="0.2">
      <c r="A269" s="1">
        <v>42992</v>
      </c>
      <c r="B269" t="s">
        <v>3</v>
      </c>
      <c r="C269" t="s">
        <v>204</v>
      </c>
      <c r="D269" t="s">
        <v>291</v>
      </c>
      <c r="E269" t="s">
        <v>292</v>
      </c>
      <c r="F269" s="1">
        <v>40178</v>
      </c>
      <c r="G269" t="s">
        <v>166</v>
      </c>
      <c r="H269">
        <v>1</v>
      </c>
      <c r="I269">
        <v>0</v>
      </c>
      <c r="J269">
        <v>0</v>
      </c>
      <c r="K269" t="s">
        <v>207</v>
      </c>
      <c r="L269">
        <v>2017</v>
      </c>
      <c r="M269" t="s">
        <v>210</v>
      </c>
    </row>
    <row r="270" spans="1:13" x14ac:dyDescent="0.2">
      <c r="A270" s="1">
        <v>42992</v>
      </c>
      <c r="B270" t="s">
        <v>3</v>
      </c>
      <c r="C270" t="s">
        <v>204</v>
      </c>
      <c r="D270" t="s">
        <v>293</v>
      </c>
      <c r="E270" t="s">
        <v>294</v>
      </c>
      <c r="F270" s="1">
        <v>39747</v>
      </c>
      <c r="G270" t="s">
        <v>165</v>
      </c>
      <c r="H270">
        <v>1</v>
      </c>
      <c r="I270">
        <v>0</v>
      </c>
      <c r="J270">
        <v>0</v>
      </c>
      <c r="K270" t="s">
        <v>207</v>
      </c>
      <c r="L270">
        <v>2017</v>
      </c>
      <c r="M270" t="s">
        <v>210</v>
      </c>
    </row>
    <row r="271" spans="1:13" x14ac:dyDescent="0.2">
      <c r="A271" s="1">
        <v>42992</v>
      </c>
      <c r="B271" t="s">
        <v>3</v>
      </c>
      <c r="C271" t="s">
        <v>204</v>
      </c>
      <c r="D271" t="s">
        <v>293</v>
      </c>
      <c r="E271" t="s">
        <v>295</v>
      </c>
      <c r="F271" s="1">
        <v>41539</v>
      </c>
      <c r="G271" t="s">
        <v>170</v>
      </c>
      <c r="H271">
        <v>1</v>
      </c>
      <c r="I271">
        <v>0</v>
      </c>
      <c r="J271">
        <v>0</v>
      </c>
      <c r="K271" t="s">
        <v>207</v>
      </c>
      <c r="L271">
        <v>2017</v>
      </c>
      <c r="M271" t="s">
        <v>208</v>
      </c>
    </row>
    <row r="272" spans="1:13" x14ac:dyDescent="0.2">
      <c r="A272" s="1">
        <v>42992</v>
      </c>
      <c r="B272" t="s">
        <v>3</v>
      </c>
      <c r="C272" t="s">
        <v>204</v>
      </c>
      <c r="D272" t="s">
        <v>296</v>
      </c>
      <c r="E272" t="s">
        <v>297</v>
      </c>
      <c r="F272" s="1">
        <v>40756</v>
      </c>
      <c r="G272" t="s">
        <v>168</v>
      </c>
      <c r="H272">
        <v>1</v>
      </c>
      <c r="I272">
        <v>0</v>
      </c>
      <c r="J272">
        <v>0</v>
      </c>
      <c r="K272" t="s">
        <v>207</v>
      </c>
      <c r="L272">
        <v>2017</v>
      </c>
      <c r="M272" t="s">
        <v>208</v>
      </c>
    </row>
    <row r="273" spans="1:13" x14ac:dyDescent="0.2">
      <c r="A273" s="1">
        <v>42992</v>
      </c>
      <c r="B273" t="s">
        <v>3</v>
      </c>
      <c r="C273" t="s">
        <v>204</v>
      </c>
      <c r="D273" t="s">
        <v>296</v>
      </c>
      <c r="E273" t="s">
        <v>298</v>
      </c>
      <c r="F273" s="1">
        <v>39525</v>
      </c>
      <c r="G273" t="s">
        <v>166</v>
      </c>
      <c r="H273">
        <v>1</v>
      </c>
      <c r="I273">
        <v>0</v>
      </c>
      <c r="J273">
        <v>0</v>
      </c>
      <c r="K273" t="s">
        <v>207</v>
      </c>
      <c r="L273">
        <v>2017</v>
      </c>
      <c r="M273" t="s">
        <v>210</v>
      </c>
    </row>
    <row r="274" spans="1:13" x14ac:dyDescent="0.2">
      <c r="A274" s="1">
        <v>42992</v>
      </c>
      <c r="B274" t="s">
        <v>3</v>
      </c>
      <c r="C274" t="s">
        <v>204</v>
      </c>
      <c r="D274" t="s">
        <v>299</v>
      </c>
      <c r="E274" t="s">
        <v>300</v>
      </c>
      <c r="F274" s="1">
        <v>39324</v>
      </c>
      <c r="G274" t="s">
        <v>164</v>
      </c>
      <c r="H274">
        <v>1</v>
      </c>
      <c r="I274">
        <v>0</v>
      </c>
      <c r="J274">
        <v>0</v>
      </c>
      <c r="K274" t="s">
        <v>207</v>
      </c>
      <c r="L274">
        <v>2017</v>
      </c>
      <c r="M274" t="s">
        <v>210</v>
      </c>
    </row>
    <row r="275" spans="1:13" x14ac:dyDescent="0.2">
      <c r="A275" s="1">
        <v>42992</v>
      </c>
      <c r="B275" t="s">
        <v>3</v>
      </c>
      <c r="C275" t="s">
        <v>204</v>
      </c>
      <c r="D275" t="s">
        <v>299</v>
      </c>
      <c r="E275" t="s">
        <v>301</v>
      </c>
      <c r="F275" s="1">
        <v>40040</v>
      </c>
      <c r="G275" t="s">
        <v>163</v>
      </c>
      <c r="H275">
        <v>1</v>
      </c>
      <c r="I275">
        <v>0</v>
      </c>
      <c r="J275">
        <v>0</v>
      </c>
      <c r="K275" t="s">
        <v>207</v>
      </c>
      <c r="L275">
        <v>2017</v>
      </c>
      <c r="M275" t="s">
        <v>210</v>
      </c>
    </row>
    <row r="276" spans="1:13" x14ac:dyDescent="0.2">
      <c r="A276" s="1">
        <v>42992</v>
      </c>
      <c r="B276" t="s">
        <v>3</v>
      </c>
      <c r="C276" t="s">
        <v>204</v>
      </c>
      <c r="D276" t="s">
        <v>238</v>
      </c>
      <c r="E276" t="s">
        <v>302</v>
      </c>
      <c r="F276" s="1">
        <v>41695</v>
      </c>
      <c r="G276" t="s">
        <v>44</v>
      </c>
      <c r="H276">
        <v>1</v>
      </c>
      <c r="I276">
        <v>0</v>
      </c>
      <c r="J276">
        <v>0</v>
      </c>
      <c r="K276" t="s">
        <v>207</v>
      </c>
      <c r="L276">
        <v>2017</v>
      </c>
      <c r="M276" t="s">
        <v>208</v>
      </c>
    </row>
    <row r="277" spans="1:13" x14ac:dyDescent="0.2">
      <c r="A277" s="1">
        <v>42992</v>
      </c>
      <c r="B277" t="s">
        <v>3</v>
      </c>
      <c r="C277" t="s">
        <v>204</v>
      </c>
      <c r="D277" t="s">
        <v>250</v>
      </c>
      <c r="E277" t="s">
        <v>303</v>
      </c>
      <c r="F277" s="1">
        <v>41898</v>
      </c>
      <c r="G277" t="s">
        <v>170</v>
      </c>
      <c r="H277">
        <v>1</v>
      </c>
      <c r="I277">
        <v>0</v>
      </c>
      <c r="J277">
        <v>0</v>
      </c>
      <c r="K277" t="s">
        <v>207</v>
      </c>
      <c r="L277">
        <v>2017</v>
      </c>
      <c r="M277" t="s">
        <v>208</v>
      </c>
    </row>
    <row r="278" spans="1:13" x14ac:dyDescent="0.2">
      <c r="A278" s="1">
        <v>42992</v>
      </c>
      <c r="B278" t="s">
        <v>3</v>
      </c>
      <c r="C278" t="s">
        <v>204</v>
      </c>
      <c r="D278" t="s">
        <v>269</v>
      </c>
      <c r="E278" t="s">
        <v>304</v>
      </c>
      <c r="F278" s="1">
        <v>41898</v>
      </c>
      <c r="G278" t="s">
        <v>106</v>
      </c>
      <c r="H278">
        <v>1</v>
      </c>
      <c r="I278">
        <v>0</v>
      </c>
      <c r="J278">
        <v>0</v>
      </c>
      <c r="K278" t="s">
        <v>207</v>
      </c>
      <c r="L278">
        <v>2017</v>
      </c>
      <c r="M278" t="s">
        <v>208</v>
      </c>
    </row>
    <row r="279" spans="1:13" x14ac:dyDescent="0.2">
      <c r="A279" s="1">
        <v>42992</v>
      </c>
      <c r="B279" t="s">
        <v>3</v>
      </c>
      <c r="C279" t="s">
        <v>204</v>
      </c>
      <c r="D279" t="s">
        <v>286</v>
      </c>
      <c r="E279" t="s">
        <v>305</v>
      </c>
      <c r="F279" s="1">
        <v>41650</v>
      </c>
      <c r="G279" t="s">
        <v>170</v>
      </c>
      <c r="H279">
        <v>1</v>
      </c>
      <c r="I279">
        <v>0</v>
      </c>
      <c r="J279">
        <v>0</v>
      </c>
      <c r="K279" t="s">
        <v>207</v>
      </c>
      <c r="L279">
        <v>2017</v>
      </c>
      <c r="M279" t="s">
        <v>208</v>
      </c>
    </row>
    <row r="280" spans="1:13" x14ac:dyDescent="0.2">
      <c r="A280" s="1">
        <v>42992</v>
      </c>
      <c r="B280" t="s">
        <v>3</v>
      </c>
      <c r="C280" t="s">
        <v>204</v>
      </c>
      <c r="D280" t="s">
        <v>289</v>
      </c>
      <c r="E280" t="s">
        <v>306</v>
      </c>
      <c r="F280" s="1">
        <v>41888</v>
      </c>
      <c r="G280" t="s">
        <v>44</v>
      </c>
      <c r="H280">
        <v>1</v>
      </c>
      <c r="I280">
        <v>0</v>
      </c>
      <c r="J280">
        <v>0</v>
      </c>
      <c r="K280" t="s">
        <v>207</v>
      </c>
      <c r="L280">
        <v>2017</v>
      </c>
      <c r="M280" t="s">
        <v>208</v>
      </c>
    </row>
    <row r="281" spans="1:13" x14ac:dyDescent="0.2">
      <c r="A281" s="1">
        <v>42992</v>
      </c>
      <c r="B281" t="s">
        <v>3</v>
      </c>
      <c r="C281" t="s">
        <v>204</v>
      </c>
      <c r="D281" t="s">
        <v>325</v>
      </c>
      <c r="E281" t="s">
        <v>326</v>
      </c>
      <c r="F281" s="1">
        <v>41701</v>
      </c>
      <c r="G281" t="s">
        <v>170</v>
      </c>
      <c r="H281">
        <v>1</v>
      </c>
      <c r="I281">
        <v>0</v>
      </c>
      <c r="J281">
        <v>0</v>
      </c>
      <c r="K281" t="s">
        <v>207</v>
      </c>
      <c r="L281">
        <v>2017</v>
      </c>
      <c r="M281" t="s">
        <v>208</v>
      </c>
    </row>
    <row r="282" spans="1:13" x14ac:dyDescent="0.2">
      <c r="A282" s="1">
        <v>42992</v>
      </c>
      <c r="B282" t="s">
        <v>3</v>
      </c>
      <c r="C282" t="s">
        <v>204</v>
      </c>
      <c r="D282" t="s">
        <v>307</v>
      </c>
      <c r="E282" t="s">
        <v>308</v>
      </c>
      <c r="F282" s="1">
        <v>39474</v>
      </c>
      <c r="G282" t="s">
        <v>165</v>
      </c>
      <c r="H282">
        <v>1</v>
      </c>
      <c r="I282">
        <v>0</v>
      </c>
      <c r="J282">
        <v>0</v>
      </c>
      <c r="K282" t="s">
        <v>207</v>
      </c>
      <c r="L282">
        <v>2017</v>
      </c>
      <c r="M282" t="s">
        <v>210</v>
      </c>
    </row>
    <row r="283" spans="1:13" x14ac:dyDescent="0.2">
      <c r="A283" s="1">
        <v>42992</v>
      </c>
      <c r="B283" t="s">
        <v>3</v>
      </c>
      <c r="C283" t="s">
        <v>204</v>
      </c>
      <c r="D283" t="s">
        <v>309</v>
      </c>
      <c r="E283" t="s">
        <v>310</v>
      </c>
      <c r="F283" s="1">
        <v>41489</v>
      </c>
      <c r="G283" t="s">
        <v>169</v>
      </c>
      <c r="H283">
        <v>1</v>
      </c>
      <c r="I283">
        <v>0</v>
      </c>
      <c r="J283">
        <v>0</v>
      </c>
      <c r="K283" t="s">
        <v>207</v>
      </c>
      <c r="L283">
        <v>2017</v>
      </c>
      <c r="M283" t="s">
        <v>208</v>
      </c>
    </row>
    <row r="284" spans="1:13" x14ac:dyDescent="0.2">
      <c r="A284" s="1">
        <v>42992</v>
      </c>
      <c r="B284" t="s">
        <v>3</v>
      </c>
      <c r="C284" t="s">
        <v>204</v>
      </c>
      <c r="D284" t="s">
        <v>309</v>
      </c>
      <c r="E284" t="s">
        <v>311</v>
      </c>
      <c r="F284" s="1">
        <v>40270</v>
      </c>
      <c r="G284" t="s">
        <v>163</v>
      </c>
      <c r="H284">
        <v>1</v>
      </c>
      <c r="I284">
        <v>0</v>
      </c>
      <c r="J284">
        <v>0</v>
      </c>
      <c r="K284" t="s">
        <v>207</v>
      </c>
      <c r="L284">
        <v>2017</v>
      </c>
      <c r="M284" t="s">
        <v>210</v>
      </c>
    </row>
    <row r="285" spans="1:13" x14ac:dyDescent="0.2">
      <c r="A285" s="1">
        <v>42992</v>
      </c>
      <c r="B285" t="s">
        <v>3</v>
      </c>
      <c r="C285" t="s">
        <v>204</v>
      </c>
      <c r="D285" t="s">
        <v>312</v>
      </c>
      <c r="E285" t="s">
        <v>313</v>
      </c>
      <c r="F285" s="1">
        <v>41869</v>
      </c>
      <c r="G285" t="s">
        <v>170</v>
      </c>
      <c r="H285">
        <v>0</v>
      </c>
      <c r="I285">
        <v>0</v>
      </c>
      <c r="J285">
        <v>0</v>
      </c>
      <c r="K285" t="s">
        <v>207</v>
      </c>
      <c r="L285">
        <v>2017</v>
      </c>
      <c r="M285" t="s">
        <v>208</v>
      </c>
    </row>
    <row r="286" spans="1:13" x14ac:dyDescent="0.2">
      <c r="A286" s="1">
        <v>42992</v>
      </c>
      <c r="B286" t="s">
        <v>3</v>
      </c>
      <c r="C286" t="s">
        <v>204</v>
      </c>
      <c r="D286" t="s">
        <v>254</v>
      </c>
      <c r="E286" t="s">
        <v>314</v>
      </c>
      <c r="F286" s="1">
        <v>41815</v>
      </c>
      <c r="G286" t="s">
        <v>44</v>
      </c>
      <c r="H286">
        <v>1</v>
      </c>
      <c r="I286">
        <v>0</v>
      </c>
      <c r="J286">
        <v>0</v>
      </c>
      <c r="K286" t="s">
        <v>207</v>
      </c>
      <c r="L286">
        <v>2017</v>
      </c>
      <c r="M286" t="s">
        <v>208</v>
      </c>
    </row>
    <row r="287" spans="1:13" x14ac:dyDescent="0.2">
      <c r="A287" s="1">
        <v>42992</v>
      </c>
      <c r="B287" t="s">
        <v>3</v>
      </c>
      <c r="C287" t="s">
        <v>204</v>
      </c>
      <c r="D287" t="s">
        <v>315</v>
      </c>
      <c r="E287" t="s">
        <v>316</v>
      </c>
      <c r="F287" s="1">
        <v>41422</v>
      </c>
      <c r="G287" t="s">
        <v>170</v>
      </c>
      <c r="H287">
        <v>1</v>
      </c>
      <c r="I287">
        <v>0</v>
      </c>
      <c r="J287">
        <v>0</v>
      </c>
      <c r="K287" t="s">
        <v>207</v>
      </c>
      <c r="L287">
        <v>2017</v>
      </c>
      <c r="M287" t="s">
        <v>208</v>
      </c>
    </row>
    <row r="288" spans="1:13" x14ac:dyDescent="0.2">
      <c r="A288" s="1">
        <v>42992</v>
      </c>
      <c r="B288" t="s">
        <v>3</v>
      </c>
      <c r="C288" t="s">
        <v>204</v>
      </c>
      <c r="D288" t="s">
        <v>315</v>
      </c>
      <c r="E288" t="s">
        <v>317</v>
      </c>
      <c r="F288" s="1">
        <v>40039</v>
      </c>
      <c r="G288" t="s">
        <v>166</v>
      </c>
      <c r="H288">
        <v>1</v>
      </c>
      <c r="I288">
        <v>0</v>
      </c>
      <c r="J288">
        <v>0</v>
      </c>
      <c r="K288" t="s">
        <v>207</v>
      </c>
      <c r="L288">
        <v>2017</v>
      </c>
      <c r="M288" t="s">
        <v>210</v>
      </c>
    </row>
    <row r="289" spans="1:13" x14ac:dyDescent="0.2">
      <c r="A289" s="1">
        <v>42992</v>
      </c>
      <c r="B289" t="s">
        <v>3</v>
      </c>
      <c r="C289" t="s">
        <v>204</v>
      </c>
      <c r="D289" t="s">
        <v>318</v>
      </c>
      <c r="E289" t="s">
        <v>319</v>
      </c>
      <c r="F289" s="1">
        <v>41948</v>
      </c>
      <c r="G289" t="s">
        <v>44</v>
      </c>
      <c r="H289">
        <v>0</v>
      </c>
      <c r="I289">
        <v>0</v>
      </c>
      <c r="J289">
        <v>0</v>
      </c>
      <c r="K289" t="s">
        <v>207</v>
      </c>
      <c r="L289">
        <v>2017</v>
      </c>
      <c r="M289" t="s">
        <v>208</v>
      </c>
    </row>
    <row r="290" spans="1:13" x14ac:dyDescent="0.2">
      <c r="A290" s="1">
        <v>42992</v>
      </c>
      <c r="B290" t="s">
        <v>3</v>
      </c>
      <c r="C290" t="s">
        <v>204</v>
      </c>
      <c r="D290" t="s">
        <v>500</v>
      </c>
      <c r="E290" t="s">
        <v>501</v>
      </c>
      <c r="F290" s="1">
        <v>39861</v>
      </c>
      <c r="G290" t="s">
        <v>166</v>
      </c>
      <c r="H290">
        <v>1</v>
      </c>
      <c r="I290">
        <v>0</v>
      </c>
      <c r="J290">
        <v>0</v>
      </c>
      <c r="K290" t="s">
        <v>207</v>
      </c>
      <c r="L290">
        <v>2017</v>
      </c>
      <c r="M290" t="s">
        <v>210</v>
      </c>
    </row>
    <row r="291" spans="1:13" x14ac:dyDescent="0.2">
      <c r="A291" s="1">
        <v>42993</v>
      </c>
      <c r="B291" t="s">
        <v>3</v>
      </c>
      <c r="C291" t="s">
        <v>204</v>
      </c>
      <c r="D291" t="s">
        <v>205</v>
      </c>
      <c r="E291" t="s">
        <v>206</v>
      </c>
      <c r="F291" s="1">
        <v>41166</v>
      </c>
      <c r="G291" t="s">
        <v>106</v>
      </c>
      <c r="H291">
        <v>1</v>
      </c>
      <c r="I291">
        <v>0</v>
      </c>
      <c r="J291">
        <v>0</v>
      </c>
      <c r="K291" t="s">
        <v>207</v>
      </c>
      <c r="L291">
        <v>2017</v>
      </c>
      <c r="M291" t="s">
        <v>208</v>
      </c>
    </row>
    <row r="292" spans="1:13" x14ac:dyDescent="0.2">
      <c r="A292" s="1">
        <v>42993</v>
      </c>
      <c r="B292" t="s">
        <v>3</v>
      </c>
      <c r="C292" t="s">
        <v>204</v>
      </c>
      <c r="D292" t="s">
        <v>205</v>
      </c>
      <c r="E292" t="s">
        <v>209</v>
      </c>
      <c r="F292" s="1">
        <v>40234</v>
      </c>
      <c r="G292" t="s">
        <v>163</v>
      </c>
      <c r="H292">
        <v>1</v>
      </c>
      <c r="I292">
        <v>0</v>
      </c>
      <c r="J292">
        <v>0</v>
      </c>
      <c r="K292" t="s">
        <v>207</v>
      </c>
      <c r="L292">
        <v>2017</v>
      </c>
      <c r="M292" t="s">
        <v>210</v>
      </c>
    </row>
    <row r="293" spans="1:13" x14ac:dyDescent="0.2">
      <c r="A293" s="1">
        <v>42993</v>
      </c>
      <c r="B293" t="s">
        <v>3</v>
      </c>
      <c r="C293" t="s">
        <v>204</v>
      </c>
      <c r="D293" t="s">
        <v>211</v>
      </c>
      <c r="E293" t="s">
        <v>212</v>
      </c>
      <c r="F293" s="1">
        <v>39272</v>
      </c>
      <c r="G293" t="s">
        <v>164</v>
      </c>
      <c r="H293">
        <v>1</v>
      </c>
      <c r="I293">
        <v>0</v>
      </c>
      <c r="J293">
        <v>0</v>
      </c>
      <c r="K293" t="s">
        <v>207</v>
      </c>
      <c r="L293">
        <v>2017</v>
      </c>
      <c r="M293" t="s">
        <v>210</v>
      </c>
    </row>
    <row r="294" spans="1:13" x14ac:dyDescent="0.2">
      <c r="A294" s="1">
        <v>42993</v>
      </c>
      <c r="B294" t="s">
        <v>3</v>
      </c>
      <c r="C294" t="s">
        <v>204</v>
      </c>
      <c r="D294" t="s">
        <v>211</v>
      </c>
      <c r="E294" t="s">
        <v>213</v>
      </c>
      <c r="F294" s="1">
        <v>40216</v>
      </c>
      <c r="G294" t="s">
        <v>163</v>
      </c>
      <c r="H294">
        <v>1</v>
      </c>
      <c r="I294">
        <v>0</v>
      </c>
      <c r="J294">
        <v>0</v>
      </c>
      <c r="K294" t="s">
        <v>207</v>
      </c>
      <c r="L294">
        <v>2017</v>
      </c>
      <c r="M294" t="s">
        <v>210</v>
      </c>
    </row>
    <row r="295" spans="1:13" x14ac:dyDescent="0.2">
      <c r="A295" s="1">
        <v>42993</v>
      </c>
      <c r="B295" t="s">
        <v>3</v>
      </c>
      <c r="C295" t="s">
        <v>204</v>
      </c>
      <c r="D295" t="s">
        <v>214</v>
      </c>
      <c r="E295" t="s">
        <v>215</v>
      </c>
      <c r="F295" s="1">
        <v>41239</v>
      </c>
      <c r="G295" t="s">
        <v>44</v>
      </c>
      <c r="H295">
        <v>1</v>
      </c>
      <c r="I295">
        <v>0</v>
      </c>
      <c r="J295">
        <v>0</v>
      </c>
      <c r="K295" t="s">
        <v>207</v>
      </c>
      <c r="L295">
        <v>2017</v>
      </c>
      <c r="M295" t="s">
        <v>208</v>
      </c>
    </row>
    <row r="296" spans="1:13" x14ac:dyDescent="0.2">
      <c r="A296" s="1">
        <v>42993</v>
      </c>
      <c r="B296" t="s">
        <v>3</v>
      </c>
      <c r="C296" t="s">
        <v>204</v>
      </c>
      <c r="D296" t="s">
        <v>214</v>
      </c>
      <c r="E296" t="s">
        <v>216</v>
      </c>
      <c r="F296" s="1">
        <v>39832</v>
      </c>
      <c r="G296" t="s">
        <v>166</v>
      </c>
      <c r="H296">
        <v>1</v>
      </c>
      <c r="I296">
        <v>0</v>
      </c>
      <c r="J296">
        <v>0</v>
      </c>
      <c r="K296" t="s">
        <v>207</v>
      </c>
      <c r="L296">
        <v>2017</v>
      </c>
      <c r="M296" t="s">
        <v>210</v>
      </c>
    </row>
    <row r="297" spans="1:13" x14ac:dyDescent="0.2">
      <c r="A297" s="1">
        <v>42993</v>
      </c>
      <c r="B297" t="s">
        <v>3</v>
      </c>
      <c r="C297" t="s">
        <v>204</v>
      </c>
      <c r="D297" t="s">
        <v>217</v>
      </c>
      <c r="E297" t="s">
        <v>218</v>
      </c>
      <c r="F297" s="1">
        <v>41303</v>
      </c>
      <c r="G297" t="s">
        <v>169</v>
      </c>
      <c r="H297">
        <v>0</v>
      </c>
      <c r="I297">
        <v>0</v>
      </c>
      <c r="J297">
        <v>0</v>
      </c>
      <c r="K297" t="s">
        <v>207</v>
      </c>
      <c r="L297">
        <v>2017</v>
      </c>
      <c r="M297" t="s">
        <v>208</v>
      </c>
    </row>
    <row r="298" spans="1:13" x14ac:dyDescent="0.2">
      <c r="A298" s="1">
        <v>42993</v>
      </c>
      <c r="B298" t="s">
        <v>3</v>
      </c>
      <c r="C298" t="s">
        <v>204</v>
      </c>
      <c r="D298" t="s">
        <v>219</v>
      </c>
      <c r="E298" t="s">
        <v>220</v>
      </c>
      <c r="F298" s="1">
        <v>41221</v>
      </c>
      <c r="G298" t="s">
        <v>44</v>
      </c>
      <c r="H298">
        <v>1</v>
      </c>
      <c r="I298">
        <v>0</v>
      </c>
      <c r="J298">
        <v>0</v>
      </c>
      <c r="K298" t="s">
        <v>207</v>
      </c>
      <c r="L298">
        <v>2017</v>
      </c>
      <c r="M298" t="s">
        <v>208</v>
      </c>
    </row>
    <row r="299" spans="1:13" x14ac:dyDescent="0.2">
      <c r="A299" s="1">
        <v>42993</v>
      </c>
      <c r="B299" t="s">
        <v>3</v>
      </c>
      <c r="C299" t="s">
        <v>204</v>
      </c>
      <c r="D299" t="s">
        <v>221</v>
      </c>
      <c r="E299" t="s">
        <v>222</v>
      </c>
      <c r="F299" s="1">
        <v>39646</v>
      </c>
      <c r="G299" t="s">
        <v>165</v>
      </c>
      <c r="H299">
        <v>1</v>
      </c>
      <c r="I299">
        <v>0</v>
      </c>
      <c r="J299">
        <v>0</v>
      </c>
      <c r="K299" t="s">
        <v>207</v>
      </c>
      <c r="L299">
        <v>2017</v>
      </c>
      <c r="M299" t="s">
        <v>210</v>
      </c>
    </row>
    <row r="300" spans="1:13" x14ac:dyDescent="0.2">
      <c r="A300" s="1">
        <v>42993</v>
      </c>
      <c r="B300" t="s">
        <v>3</v>
      </c>
      <c r="C300" t="s">
        <v>204</v>
      </c>
      <c r="D300" t="s">
        <v>221</v>
      </c>
      <c r="E300" t="s">
        <v>223</v>
      </c>
      <c r="F300" s="1">
        <v>39646</v>
      </c>
      <c r="G300" t="s">
        <v>165</v>
      </c>
      <c r="H300">
        <v>1</v>
      </c>
      <c r="I300">
        <v>0</v>
      </c>
      <c r="J300">
        <v>0</v>
      </c>
      <c r="K300" t="s">
        <v>207</v>
      </c>
      <c r="L300">
        <v>2017</v>
      </c>
      <c r="M300" t="s">
        <v>210</v>
      </c>
    </row>
    <row r="301" spans="1:13" x14ac:dyDescent="0.2">
      <c r="A301" s="1">
        <v>42993</v>
      </c>
      <c r="B301" t="s">
        <v>3</v>
      </c>
      <c r="C301" t="s">
        <v>204</v>
      </c>
      <c r="D301" t="s">
        <v>224</v>
      </c>
      <c r="E301" t="s">
        <v>225</v>
      </c>
      <c r="F301" s="1">
        <v>39286</v>
      </c>
      <c r="G301" t="s">
        <v>164</v>
      </c>
      <c r="H301">
        <v>1</v>
      </c>
      <c r="I301">
        <v>0</v>
      </c>
      <c r="J301">
        <v>0</v>
      </c>
      <c r="K301" t="s">
        <v>207</v>
      </c>
      <c r="L301">
        <v>2017</v>
      </c>
      <c r="M301" t="s">
        <v>210</v>
      </c>
    </row>
    <row r="302" spans="1:13" x14ac:dyDescent="0.2">
      <c r="A302" s="1">
        <v>42993</v>
      </c>
      <c r="B302" t="s">
        <v>3</v>
      </c>
      <c r="C302" t="s">
        <v>204</v>
      </c>
      <c r="D302" t="s">
        <v>228</v>
      </c>
      <c r="E302" t="s">
        <v>220</v>
      </c>
      <c r="F302" s="1">
        <v>39780</v>
      </c>
      <c r="G302" t="s">
        <v>165</v>
      </c>
      <c r="H302">
        <v>1</v>
      </c>
      <c r="I302">
        <v>0</v>
      </c>
      <c r="J302">
        <v>0</v>
      </c>
      <c r="K302" t="s">
        <v>207</v>
      </c>
      <c r="L302">
        <v>2017</v>
      </c>
      <c r="M302" t="s">
        <v>210</v>
      </c>
    </row>
    <row r="303" spans="1:13" x14ac:dyDescent="0.2">
      <c r="A303" s="1">
        <v>42993</v>
      </c>
      <c r="B303" t="s">
        <v>3</v>
      </c>
      <c r="C303" t="s">
        <v>204</v>
      </c>
      <c r="D303" t="s">
        <v>229</v>
      </c>
      <c r="E303" t="s">
        <v>230</v>
      </c>
      <c r="F303" s="1">
        <v>40470</v>
      </c>
      <c r="G303" t="s">
        <v>163</v>
      </c>
      <c r="H303">
        <v>1</v>
      </c>
      <c r="I303">
        <v>0</v>
      </c>
      <c r="J303">
        <v>0</v>
      </c>
      <c r="K303" t="s">
        <v>207</v>
      </c>
      <c r="L303">
        <v>2017</v>
      </c>
      <c r="M303" t="s">
        <v>210</v>
      </c>
    </row>
    <row r="304" spans="1:13" x14ac:dyDescent="0.2">
      <c r="A304" s="1">
        <v>42993</v>
      </c>
      <c r="B304" t="s">
        <v>3</v>
      </c>
      <c r="C304" t="s">
        <v>204</v>
      </c>
      <c r="D304" t="s">
        <v>229</v>
      </c>
      <c r="E304" t="s">
        <v>231</v>
      </c>
      <c r="F304" s="1">
        <v>41290</v>
      </c>
      <c r="G304" t="s">
        <v>170</v>
      </c>
      <c r="H304">
        <v>1</v>
      </c>
      <c r="I304">
        <v>0</v>
      </c>
      <c r="J304">
        <v>0</v>
      </c>
      <c r="K304" t="s">
        <v>207</v>
      </c>
      <c r="L304">
        <v>2017</v>
      </c>
      <c r="M304" t="s">
        <v>208</v>
      </c>
    </row>
    <row r="305" spans="1:13" x14ac:dyDescent="0.2">
      <c r="A305" s="1">
        <v>42993</v>
      </c>
      <c r="B305" t="s">
        <v>3</v>
      </c>
      <c r="C305" t="s">
        <v>204</v>
      </c>
      <c r="D305" t="s">
        <v>232</v>
      </c>
      <c r="E305" t="s">
        <v>233</v>
      </c>
      <c r="F305" s="1">
        <v>40248</v>
      </c>
      <c r="G305" t="s">
        <v>167</v>
      </c>
      <c r="H305">
        <v>1</v>
      </c>
      <c r="I305">
        <v>0</v>
      </c>
      <c r="J305">
        <v>0</v>
      </c>
      <c r="K305" t="s">
        <v>207</v>
      </c>
      <c r="L305">
        <v>2017</v>
      </c>
      <c r="M305" t="s">
        <v>210</v>
      </c>
    </row>
    <row r="306" spans="1:13" x14ac:dyDescent="0.2">
      <c r="A306" s="1">
        <v>42993</v>
      </c>
      <c r="B306" t="s">
        <v>3</v>
      </c>
      <c r="C306" t="s">
        <v>204</v>
      </c>
      <c r="D306" t="s">
        <v>234</v>
      </c>
      <c r="E306" t="s">
        <v>235</v>
      </c>
      <c r="F306" s="1">
        <v>40973</v>
      </c>
      <c r="G306" t="s">
        <v>106</v>
      </c>
      <c r="H306">
        <v>1</v>
      </c>
      <c r="I306">
        <v>0</v>
      </c>
      <c r="J306">
        <v>0</v>
      </c>
      <c r="K306" t="s">
        <v>207</v>
      </c>
      <c r="L306">
        <v>2017</v>
      </c>
      <c r="M306" t="s">
        <v>208</v>
      </c>
    </row>
    <row r="307" spans="1:13" x14ac:dyDescent="0.2">
      <c r="A307" s="1">
        <v>42993</v>
      </c>
      <c r="B307" t="s">
        <v>3</v>
      </c>
      <c r="C307" t="s">
        <v>204</v>
      </c>
      <c r="D307" t="s">
        <v>236</v>
      </c>
      <c r="E307" t="s">
        <v>237</v>
      </c>
      <c r="F307" s="1">
        <v>39386</v>
      </c>
      <c r="G307" t="s">
        <v>164</v>
      </c>
      <c r="H307">
        <v>1</v>
      </c>
      <c r="I307">
        <v>0</v>
      </c>
      <c r="J307">
        <v>0</v>
      </c>
      <c r="K307" t="s">
        <v>207</v>
      </c>
      <c r="L307">
        <v>2017</v>
      </c>
      <c r="M307" t="s">
        <v>210</v>
      </c>
    </row>
    <row r="308" spans="1:13" x14ac:dyDescent="0.2">
      <c r="A308" s="1">
        <v>42993</v>
      </c>
      <c r="B308" t="s">
        <v>3</v>
      </c>
      <c r="C308" t="s">
        <v>204</v>
      </c>
      <c r="D308" t="s">
        <v>238</v>
      </c>
      <c r="E308" t="s">
        <v>239</v>
      </c>
      <c r="F308" s="1">
        <v>40372</v>
      </c>
      <c r="G308" t="s">
        <v>163</v>
      </c>
      <c r="H308">
        <v>1</v>
      </c>
      <c r="I308">
        <v>0</v>
      </c>
      <c r="J308">
        <v>0</v>
      </c>
      <c r="K308" t="s">
        <v>207</v>
      </c>
      <c r="L308">
        <v>2017</v>
      </c>
      <c r="M308" t="s">
        <v>210</v>
      </c>
    </row>
    <row r="309" spans="1:13" x14ac:dyDescent="0.2">
      <c r="A309" s="1">
        <v>42993</v>
      </c>
      <c r="B309" t="s">
        <v>3</v>
      </c>
      <c r="C309" t="s">
        <v>204</v>
      </c>
      <c r="D309" t="s">
        <v>238</v>
      </c>
      <c r="E309" t="s">
        <v>240</v>
      </c>
      <c r="F309" s="1">
        <v>39094</v>
      </c>
      <c r="G309" t="s">
        <v>164</v>
      </c>
      <c r="H309">
        <v>1</v>
      </c>
      <c r="I309">
        <v>0</v>
      </c>
      <c r="J309">
        <v>0</v>
      </c>
      <c r="K309" t="s">
        <v>207</v>
      </c>
      <c r="L309">
        <v>2017</v>
      </c>
      <c r="M309" t="s">
        <v>210</v>
      </c>
    </row>
    <row r="310" spans="1:13" x14ac:dyDescent="0.2">
      <c r="A310" s="1">
        <v>42993</v>
      </c>
      <c r="B310" t="s">
        <v>3</v>
      </c>
      <c r="C310" t="s">
        <v>204</v>
      </c>
      <c r="D310" t="s">
        <v>241</v>
      </c>
      <c r="E310" t="s">
        <v>242</v>
      </c>
      <c r="F310" s="1">
        <v>39522</v>
      </c>
      <c r="G310" t="s">
        <v>165</v>
      </c>
      <c r="H310">
        <v>0</v>
      </c>
      <c r="I310">
        <v>0</v>
      </c>
      <c r="J310">
        <v>0</v>
      </c>
      <c r="K310" t="s">
        <v>207</v>
      </c>
      <c r="L310">
        <v>2017</v>
      </c>
      <c r="M310" t="s">
        <v>210</v>
      </c>
    </row>
    <row r="311" spans="1:13" x14ac:dyDescent="0.2">
      <c r="A311" s="1">
        <v>42993</v>
      </c>
      <c r="B311" t="s">
        <v>3</v>
      </c>
      <c r="C311" t="s">
        <v>204</v>
      </c>
      <c r="D311" t="s">
        <v>244</v>
      </c>
      <c r="E311" t="s">
        <v>245</v>
      </c>
      <c r="F311" s="1">
        <v>40339</v>
      </c>
      <c r="G311" t="s">
        <v>167</v>
      </c>
      <c r="H311">
        <v>1</v>
      </c>
      <c r="I311">
        <v>0</v>
      </c>
      <c r="J311">
        <v>0</v>
      </c>
      <c r="K311" t="s">
        <v>207</v>
      </c>
      <c r="L311">
        <v>2017</v>
      </c>
      <c r="M311" t="s">
        <v>210</v>
      </c>
    </row>
    <row r="312" spans="1:13" x14ac:dyDescent="0.2">
      <c r="A312" s="1">
        <v>42993</v>
      </c>
      <c r="B312" t="s">
        <v>3</v>
      </c>
      <c r="C312" t="s">
        <v>204</v>
      </c>
      <c r="D312" t="s">
        <v>244</v>
      </c>
      <c r="E312" t="s">
        <v>246</v>
      </c>
      <c r="F312" s="1">
        <v>39775</v>
      </c>
      <c r="G312" t="s">
        <v>165</v>
      </c>
      <c r="H312">
        <v>1</v>
      </c>
      <c r="I312">
        <v>0</v>
      </c>
      <c r="J312">
        <v>0</v>
      </c>
      <c r="K312" t="s">
        <v>207</v>
      </c>
      <c r="L312">
        <v>2017</v>
      </c>
      <c r="M312" t="s">
        <v>210</v>
      </c>
    </row>
    <row r="313" spans="1:13" x14ac:dyDescent="0.2">
      <c r="A313" s="1">
        <v>42993</v>
      </c>
      <c r="B313" t="s">
        <v>3</v>
      </c>
      <c r="C313" t="s">
        <v>204</v>
      </c>
      <c r="D313" t="s">
        <v>837</v>
      </c>
      <c r="E313" t="s">
        <v>247</v>
      </c>
      <c r="F313" s="1">
        <v>40702</v>
      </c>
      <c r="G313" t="s">
        <v>168</v>
      </c>
      <c r="H313">
        <v>1</v>
      </c>
      <c r="I313">
        <v>0</v>
      </c>
      <c r="J313">
        <v>0</v>
      </c>
      <c r="K313" t="s">
        <v>207</v>
      </c>
      <c r="L313">
        <v>2017</v>
      </c>
      <c r="M313" t="s">
        <v>208</v>
      </c>
    </row>
    <row r="314" spans="1:13" x14ac:dyDescent="0.2">
      <c r="A314" s="1">
        <v>42993</v>
      </c>
      <c r="B314" t="s">
        <v>3</v>
      </c>
      <c r="C314" t="s">
        <v>204</v>
      </c>
      <c r="D314" t="s">
        <v>250</v>
      </c>
      <c r="E314" t="s">
        <v>251</v>
      </c>
      <c r="F314" s="1">
        <v>40932</v>
      </c>
      <c r="G314" t="s">
        <v>106</v>
      </c>
      <c r="H314">
        <v>1</v>
      </c>
      <c r="I314">
        <v>0</v>
      </c>
      <c r="J314">
        <v>0</v>
      </c>
      <c r="K314" t="s">
        <v>207</v>
      </c>
      <c r="L314">
        <v>2017</v>
      </c>
      <c r="M314" t="s">
        <v>208</v>
      </c>
    </row>
    <row r="315" spans="1:13" x14ac:dyDescent="0.2">
      <c r="A315" s="1">
        <v>42993</v>
      </c>
      <c r="B315" t="s">
        <v>3</v>
      </c>
      <c r="C315" t="s">
        <v>204</v>
      </c>
      <c r="D315" t="s">
        <v>252</v>
      </c>
      <c r="E315" t="s">
        <v>253</v>
      </c>
      <c r="F315" s="1">
        <v>41126</v>
      </c>
      <c r="G315" t="s">
        <v>106</v>
      </c>
      <c r="H315">
        <v>1</v>
      </c>
      <c r="I315">
        <v>0</v>
      </c>
      <c r="J315">
        <v>0</v>
      </c>
      <c r="K315" t="s">
        <v>207</v>
      </c>
      <c r="L315">
        <v>2017</v>
      </c>
      <c r="M315" t="s">
        <v>208</v>
      </c>
    </row>
    <row r="316" spans="1:13" x14ac:dyDescent="0.2">
      <c r="A316" s="1">
        <v>42993</v>
      </c>
      <c r="B316" t="s">
        <v>3</v>
      </c>
      <c r="C316" t="s">
        <v>204</v>
      </c>
      <c r="D316" t="s">
        <v>254</v>
      </c>
      <c r="E316" t="s">
        <v>255</v>
      </c>
      <c r="F316" s="1">
        <v>40439</v>
      </c>
      <c r="G316" t="s">
        <v>167</v>
      </c>
      <c r="H316">
        <v>1</v>
      </c>
      <c r="I316">
        <v>0</v>
      </c>
      <c r="J316">
        <v>0</v>
      </c>
      <c r="K316" t="s">
        <v>207</v>
      </c>
      <c r="L316">
        <v>2017</v>
      </c>
      <c r="M316" t="s">
        <v>210</v>
      </c>
    </row>
    <row r="317" spans="1:13" x14ac:dyDescent="0.2">
      <c r="A317" s="1">
        <v>42993</v>
      </c>
      <c r="B317" t="s">
        <v>3</v>
      </c>
      <c r="C317" t="s">
        <v>204</v>
      </c>
      <c r="D317" t="s">
        <v>322</v>
      </c>
      <c r="E317" t="s">
        <v>323</v>
      </c>
      <c r="F317" s="1">
        <v>40972</v>
      </c>
      <c r="G317" t="s">
        <v>106</v>
      </c>
      <c r="H317">
        <v>1</v>
      </c>
      <c r="I317">
        <v>0</v>
      </c>
      <c r="J317">
        <v>0</v>
      </c>
      <c r="K317" t="s">
        <v>207</v>
      </c>
      <c r="L317">
        <v>2017</v>
      </c>
      <c r="M317" t="s">
        <v>208</v>
      </c>
    </row>
    <row r="318" spans="1:13" x14ac:dyDescent="0.2">
      <c r="A318" s="1">
        <v>42993</v>
      </c>
      <c r="B318" t="s">
        <v>3</v>
      </c>
      <c r="C318" t="s">
        <v>204</v>
      </c>
      <c r="D318" t="s">
        <v>256</v>
      </c>
      <c r="E318" t="s">
        <v>257</v>
      </c>
      <c r="F318" s="1">
        <v>41230</v>
      </c>
      <c r="G318" t="s">
        <v>44</v>
      </c>
      <c r="H318">
        <v>1</v>
      </c>
      <c r="I318">
        <v>0</v>
      </c>
      <c r="J318">
        <v>0</v>
      </c>
      <c r="K318" t="s">
        <v>207</v>
      </c>
      <c r="L318">
        <v>2017</v>
      </c>
      <c r="M318" t="s">
        <v>208</v>
      </c>
    </row>
    <row r="319" spans="1:13" x14ac:dyDescent="0.2">
      <c r="A319" s="1">
        <v>42993</v>
      </c>
      <c r="B319" t="s">
        <v>3</v>
      </c>
      <c r="C319" t="s">
        <v>204</v>
      </c>
      <c r="D319" t="s">
        <v>258</v>
      </c>
      <c r="E319" t="s">
        <v>247</v>
      </c>
      <c r="F319" s="1">
        <v>41278</v>
      </c>
      <c r="G319" t="s">
        <v>169</v>
      </c>
      <c r="H319">
        <v>1</v>
      </c>
      <c r="I319">
        <v>0</v>
      </c>
      <c r="J319">
        <v>0</v>
      </c>
      <c r="K319" t="s">
        <v>207</v>
      </c>
      <c r="L319">
        <v>2017</v>
      </c>
      <c r="M319" t="s">
        <v>208</v>
      </c>
    </row>
    <row r="320" spans="1:13" x14ac:dyDescent="0.2">
      <c r="A320" s="1">
        <v>42993</v>
      </c>
      <c r="B320" t="s">
        <v>3</v>
      </c>
      <c r="C320" t="s">
        <v>204</v>
      </c>
      <c r="D320" t="s">
        <v>259</v>
      </c>
      <c r="E320" t="s">
        <v>260</v>
      </c>
      <c r="F320" s="1">
        <v>40395</v>
      </c>
      <c r="G320" t="s">
        <v>167</v>
      </c>
      <c r="H320">
        <v>1</v>
      </c>
      <c r="I320">
        <v>0</v>
      </c>
      <c r="J320">
        <v>0</v>
      </c>
      <c r="K320" t="s">
        <v>207</v>
      </c>
      <c r="L320">
        <v>2017</v>
      </c>
      <c r="M320" t="s">
        <v>210</v>
      </c>
    </row>
    <row r="321" spans="1:13" x14ac:dyDescent="0.2">
      <c r="A321" s="1">
        <v>42993</v>
      </c>
      <c r="B321" t="s">
        <v>3</v>
      </c>
      <c r="C321" t="s">
        <v>204</v>
      </c>
      <c r="D321" t="s">
        <v>261</v>
      </c>
      <c r="E321" t="s">
        <v>262</v>
      </c>
      <c r="F321" s="1">
        <v>40366</v>
      </c>
      <c r="G321" t="s">
        <v>167</v>
      </c>
      <c r="H321">
        <v>1</v>
      </c>
      <c r="I321">
        <v>0</v>
      </c>
      <c r="J321">
        <v>0</v>
      </c>
      <c r="K321" t="s">
        <v>207</v>
      </c>
      <c r="L321">
        <v>2017</v>
      </c>
      <c r="M321" t="s">
        <v>210</v>
      </c>
    </row>
    <row r="322" spans="1:13" x14ac:dyDescent="0.2">
      <c r="A322" s="1">
        <v>42993</v>
      </c>
      <c r="B322" t="s">
        <v>3</v>
      </c>
      <c r="C322" t="s">
        <v>204</v>
      </c>
      <c r="D322" t="s">
        <v>263</v>
      </c>
      <c r="E322" t="s">
        <v>264</v>
      </c>
      <c r="F322" s="1">
        <v>39337</v>
      </c>
      <c r="G322" t="s">
        <v>164</v>
      </c>
      <c r="H322">
        <v>1</v>
      </c>
      <c r="I322">
        <v>0</v>
      </c>
      <c r="J322">
        <v>0</v>
      </c>
      <c r="K322" t="s">
        <v>207</v>
      </c>
      <c r="L322">
        <v>2017</v>
      </c>
      <c r="M322" t="s">
        <v>210</v>
      </c>
    </row>
    <row r="323" spans="1:13" x14ac:dyDescent="0.2">
      <c r="A323" s="1">
        <v>42993</v>
      </c>
      <c r="B323" t="s">
        <v>3</v>
      </c>
      <c r="C323" t="s">
        <v>204</v>
      </c>
      <c r="D323" t="s">
        <v>329</v>
      </c>
      <c r="E323" t="s">
        <v>330</v>
      </c>
      <c r="F323" s="1">
        <v>41371</v>
      </c>
      <c r="G323" t="s">
        <v>169</v>
      </c>
      <c r="H323">
        <v>1</v>
      </c>
      <c r="I323">
        <v>0</v>
      </c>
      <c r="J323">
        <v>0</v>
      </c>
      <c r="K323" t="s">
        <v>207</v>
      </c>
      <c r="L323">
        <v>2017</v>
      </c>
      <c r="M323" t="s">
        <v>208</v>
      </c>
    </row>
    <row r="324" spans="1:13" x14ac:dyDescent="0.2">
      <c r="A324" s="1">
        <v>42993</v>
      </c>
      <c r="B324" t="s">
        <v>3</v>
      </c>
      <c r="C324" t="s">
        <v>204</v>
      </c>
      <c r="D324" t="s">
        <v>265</v>
      </c>
      <c r="E324" t="s">
        <v>266</v>
      </c>
      <c r="F324" s="1">
        <v>40707</v>
      </c>
      <c r="G324" t="s">
        <v>168</v>
      </c>
      <c r="H324">
        <v>1</v>
      </c>
      <c r="I324">
        <v>0</v>
      </c>
      <c r="J324">
        <v>0</v>
      </c>
      <c r="K324" t="s">
        <v>207</v>
      </c>
      <c r="L324">
        <v>2017</v>
      </c>
      <c r="M324" t="s">
        <v>208</v>
      </c>
    </row>
    <row r="325" spans="1:13" x14ac:dyDescent="0.2">
      <c r="A325" s="1">
        <v>42993</v>
      </c>
      <c r="B325" t="s">
        <v>3</v>
      </c>
      <c r="C325" t="s">
        <v>204</v>
      </c>
      <c r="D325" t="s">
        <v>267</v>
      </c>
      <c r="E325" t="s">
        <v>268</v>
      </c>
      <c r="F325" s="1">
        <v>39332</v>
      </c>
      <c r="G325" t="s">
        <v>164</v>
      </c>
      <c r="H325">
        <v>1</v>
      </c>
      <c r="I325">
        <v>0</v>
      </c>
      <c r="J325">
        <v>0</v>
      </c>
      <c r="K325" t="s">
        <v>207</v>
      </c>
      <c r="L325">
        <v>2017</v>
      </c>
      <c r="M325" t="s">
        <v>210</v>
      </c>
    </row>
    <row r="326" spans="1:13" x14ac:dyDescent="0.2">
      <c r="A326" s="1">
        <v>42993</v>
      </c>
      <c r="B326" t="s">
        <v>3</v>
      </c>
      <c r="C326" t="s">
        <v>204</v>
      </c>
      <c r="D326" t="s">
        <v>269</v>
      </c>
      <c r="E326" t="s">
        <v>270</v>
      </c>
      <c r="F326" s="1">
        <v>41123</v>
      </c>
      <c r="G326" t="s">
        <v>44</v>
      </c>
      <c r="H326">
        <v>1</v>
      </c>
      <c r="I326">
        <v>0</v>
      </c>
      <c r="J326">
        <v>0</v>
      </c>
      <c r="K326" t="s">
        <v>207</v>
      </c>
      <c r="L326">
        <v>2017</v>
      </c>
      <c r="M326" t="s">
        <v>208</v>
      </c>
    </row>
    <row r="327" spans="1:13" x14ac:dyDescent="0.2">
      <c r="A327" s="1">
        <v>42993</v>
      </c>
      <c r="B327" t="s">
        <v>3</v>
      </c>
      <c r="C327" t="s">
        <v>204</v>
      </c>
      <c r="D327" t="s">
        <v>271</v>
      </c>
      <c r="E327" t="s">
        <v>272</v>
      </c>
      <c r="F327" s="1">
        <v>41047</v>
      </c>
      <c r="G327" t="s">
        <v>44</v>
      </c>
      <c r="H327">
        <v>1</v>
      </c>
      <c r="I327">
        <v>0</v>
      </c>
      <c r="J327">
        <v>0</v>
      </c>
      <c r="K327" t="s">
        <v>207</v>
      </c>
      <c r="L327">
        <v>2017</v>
      </c>
      <c r="M327" t="s">
        <v>208</v>
      </c>
    </row>
    <row r="328" spans="1:13" x14ac:dyDescent="0.2">
      <c r="A328" s="1">
        <v>42993</v>
      </c>
      <c r="B328" t="s">
        <v>3</v>
      </c>
      <c r="C328" t="s">
        <v>204</v>
      </c>
      <c r="D328" t="s">
        <v>271</v>
      </c>
      <c r="E328" t="s">
        <v>273</v>
      </c>
      <c r="F328" s="1">
        <v>40459</v>
      </c>
      <c r="G328" t="s">
        <v>163</v>
      </c>
      <c r="H328">
        <v>1</v>
      </c>
      <c r="I328">
        <v>0</v>
      </c>
      <c r="J328">
        <v>0</v>
      </c>
      <c r="K328" t="s">
        <v>207</v>
      </c>
      <c r="L328">
        <v>2017</v>
      </c>
      <c r="M328" t="s">
        <v>210</v>
      </c>
    </row>
    <row r="329" spans="1:13" x14ac:dyDescent="0.2">
      <c r="A329" s="1">
        <v>42993</v>
      </c>
      <c r="B329" t="s">
        <v>3</v>
      </c>
      <c r="C329" t="s">
        <v>204</v>
      </c>
      <c r="D329" t="s">
        <v>274</v>
      </c>
      <c r="E329" t="s">
        <v>275</v>
      </c>
      <c r="F329" s="1">
        <v>40836</v>
      </c>
      <c r="G329" t="s">
        <v>167</v>
      </c>
      <c r="H329">
        <v>1</v>
      </c>
      <c r="I329">
        <v>0</v>
      </c>
      <c r="J329">
        <v>0</v>
      </c>
      <c r="K329" t="s">
        <v>207</v>
      </c>
      <c r="L329">
        <v>2017</v>
      </c>
      <c r="M329" t="s">
        <v>208</v>
      </c>
    </row>
    <row r="330" spans="1:13" x14ac:dyDescent="0.2">
      <c r="A330" s="1">
        <v>42993</v>
      </c>
      <c r="B330" t="s">
        <v>3</v>
      </c>
      <c r="C330" t="s">
        <v>204</v>
      </c>
      <c r="D330" t="s">
        <v>276</v>
      </c>
      <c r="E330" t="s">
        <v>277</v>
      </c>
      <c r="F330" s="1">
        <v>40657</v>
      </c>
      <c r="G330" t="s">
        <v>167</v>
      </c>
      <c r="H330">
        <v>1</v>
      </c>
      <c r="I330">
        <v>0</v>
      </c>
      <c r="J330">
        <v>0</v>
      </c>
      <c r="K330" t="s">
        <v>207</v>
      </c>
      <c r="L330">
        <v>2017</v>
      </c>
      <c r="M330" t="s">
        <v>208</v>
      </c>
    </row>
    <row r="331" spans="1:13" x14ac:dyDescent="0.2">
      <c r="A331" s="1">
        <v>42993</v>
      </c>
      <c r="B331" t="s">
        <v>3</v>
      </c>
      <c r="C331" t="s">
        <v>204</v>
      </c>
      <c r="D331" t="s">
        <v>278</v>
      </c>
      <c r="E331" t="s">
        <v>279</v>
      </c>
      <c r="F331" s="1">
        <v>41629</v>
      </c>
      <c r="G331" t="s">
        <v>170</v>
      </c>
      <c r="H331">
        <v>1</v>
      </c>
      <c r="I331">
        <v>0</v>
      </c>
      <c r="J331">
        <v>0</v>
      </c>
      <c r="K331" t="s">
        <v>207</v>
      </c>
      <c r="L331">
        <v>2017</v>
      </c>
      <c r="M331" t="s">
        <v>208</v>
      </c>
    </row>
    <row r="332" spans="1:13" x14ac:dyDescent="0.2">
      <c r="A332" s="1">
        <v>42993</v>
      </c>
      <c r="B332" t="s">
        <v>3</v>
      </c>
      <c r="C332" t="s">
        <v>204</v>
      </c>
      <c r="D332" t="s">
        <v>280</v>
      </c>
      <c r="E332" t="s">
        <v>281</v>
      </c>
      <c r="F332" s="1">
        <v>39219</v>
      </c>
      <c r="G332" t="s">
        <v>164</v>
      </c>
      <c r="H332">
        <v>0</v>
      </c>
      <c r="I332">
        <v>0</v>
      </c>
      <c r="J332">
        <v>0</v>
      </c>
      <c r="K332" t="s">
        <v>207</v>
      </c>
      <c r="L332">
        <v>2017</v>
      </c>
      <c r="M332" t="s">
        <v>210</v>
      </c>
    </row>
    <row r="333" spans="1:13" x14ac:dyDescent="0.2">
      <c r="A333" s="1">
        <v>42993</v>
      </c>
      <c r="B333" t="s">
        <v>3</v>
      </c>
      <c r="C333" t="s">
        <v>204</v>
      </c>
      <c r="D333" t="s">
        <v>283</v>
      </c>
      <c r="E333" t="s">
        <v>284</v>
      </c>
      <c r="F333" s="1">
        <v>39891</v>
      </c>
      <c r="G333" t="s">
        <v>166</v>
      </c>
      <c r="H333">
        <v>1</v>
      </c>
      <c r="I333">
        <v>0</v>
      </c>
      <c r="J333">
        <v>0</v>
      </c>
      <c r="K333" t="s">
        <v>207</v>
      </c>
      <c r="L333">
        <v>2017</v>
      </c>
      <c r="M333" t="s">
        <v>210</v>
      </c>
    </row>
    <row r="334" spans="1:13" x14ac:dyDescent="0.2">
      <c r="A334" s="1">
        <v>42993</v>
      </c>
      <c r="B334" t="s">
        <v>3</v>
      </c>
      <c r="C334" t="s">
        <v>204</v>
      </c>
      <c r="D334" t="s">
        <v>286</v>
      </c>
      <c r="E334" t="s">
        <v>287</v>
      </c>
      <c r="F334" s="1">
        <v>40843</v>
      </c>
      <c r="G334" t="s">
        <v>168</v>
      </c>
      <c r="H334">
        <v>1</v>
      </c>
      <c r="I334">
        <v>0</v>
      </c>
      <c r="J334">
        <v>0</v>
      </c>
      <c r="K334" t="s">
        <v>207</v>
      </c>
      <c r="L334">
        <v>2017</v>
      </c>
      <c r="M334" t="s">
        <v>208</v>
      </c>
    </row>
    <row r="335" spans="1:13" x14ac:dyDescent="0.2">
      <c r="A335" s="1">
        <v>42993</v>
      </c>
      <c r="B335" t="s">
        <v>3</v>
      </c>
      <c r="C335" t="s">
        <v>204</v>
      </c>
      <c r="D335" t="s">
        <v>286</v>
      </c>
      <c r="E335" t="s">
        <v>288</v>
      </c>
      <c r="F335" s="1">
        <v>39329</v>
      </c>
      <c r="G335" t="s">
        <v>164</v>
      </c>
      <c r="H335">
        <v>1</v>
      </c>
      <c r="I335">
        <v>0</v>
      </c>
      <c r="J335">
        <v>0</v>
      </c>
      <c r="K335" t="s">
        <v>207</v>
      </c>
      <c r="L335">
        <v>2017</v>
      </c>
      <c r="M335" t="s">
        <v>210</v>
      </c>
    </row>
    <row r="336" spans="1:13" x14ac:dyDescent="0.2">
      <c r="A336" s="1">
        <v>42993</v>
      </c>
      <c r="B336" t="s">
        <v>3</v>
      </c>
      <c r="C336" t="s">
        <v>204</v>
      </c>
      <c r="D336" t="s">
        <v>332</v>
      </c>
      <c r="E336" t="s">
        <v>333</v>
      </c>
      <c r="F336" s="1">
        <v>41327</v>
      </c>
      <c r="G336" t="s">
        <v>169</v>
      </c>
      <c r="H336">
        <v>0</v>
      </c>
      <c r="I336">
        <v>0</v>
      </c>
      <c r="J336">
        <v>0</v>
      </c>
      <c r="K336" t="s">
        <v>207</v>
      </c>
      <c r="L336">
        <v>2017</v>
      </c>
      <c r="M336" t="s">
        <v>208</v>
      </c>
    </row>
    <row r="337" spans="1:13" x14ac:dyDescent="0.2">
      <c r="A337" s="1">
        <v>42993</v>
      </c>
      <c r="B337" t="s">
        <v>3</v>
      </c>
      <c r="C337" t="s">
        <v>204</v>
      </c>
      <c r="D337" t="s">
        <v>289</v>
      </c>
      <c r="E337" t="s">
        <v>216</v>
      </c>
      <c r="F337" s="1">
        <v>41091</v>
      </c>
      <c r="G337" t="s">
        <v>106</v>
      </c>
      <c r="H337">
        <v>1</v>
      </c>
      <c r="I337">
        <v>0</v>
      </c>
      <c r="J337">
        <v>0</v>
      </c>
      <c r="K337" t="s">
        <v>207</v>
      </c>
      <c r="L337">
        <v>2017</v>
      </c>
      <c r="M337" t="s">
        <v>208</v>
      </c>
    </row>
    <row r="338" spans="1:13" x14ac:dyDescent="0.2">
      <c r="A338" s="1">
        <v>42993</v>
      </c>
      <c r="B338" t="s">
        <v>3</v>
      </c>
      <c r="C338" t="s">
        <v>204</v>
      </c>
      <c r="D338" t="s">
        <v>289</v>
      </c>
      <c r="E338" t="s">
        <v>290</v>
      </c>
      <c r="F338" s="1">
        <v>40273</v>
      </c>
      <c r="G338" t="s">
        <v>163</v>
      </c>
      <c r="H338">
        <v>1</v>
      </c>
      <c r="I338">
        <v>0</v>
      </c>
      <c r="J338">
        <v>0</v>
      </c>
      <c r="K338" t="s">
        <v>207</v>
      </c>
      <c r="L338">
        <v>2017</v>
      </c>
      <c r="M338" t="s">
        <v>210</v>
      </c>
    </row>
    <row r="339" spans="1:13" x14ac:dyDescent="0.2">
      <c r="A339" s="1">
        <v>42993</v>
      </c>
      <c r="B339" t="s">
        <v>3</v>
      </c>
      <c r="C339" t="s">
        <v>204</v>
      </c>
      <c r="D339" t="s">
        <v>291</v>
      </c>
      <c r="E339" t="s">
        <v>292</v>
      </c>
      <c r="F339" s="1">
        <v>40178</v>
      </c>
      <c r="G339" t="s">
        <v>166</v>
      </c>
      <c r="H339">
        <v>1</v>
      </c>
      <c r="I339">
        <v>0</v>
      </c>
      <c r="J339">
        <v>0</v>
      </c>
      <c r="K339" t="s">
        <v>207</v>
      </c>
      <c r="L339">
        <v>2017</v>
      </c>
      <c r="M339" t="s">
        <v>210</v>
      </c>
    </row>
    <row r="340" spans="1:13" x14ac:dyDescent="0.2">
      <c r="A340" s="1">
        <v>42993</v>
      </c>
      <c r="B340" t="s">
        <v>3</v>
      </c>
      <c r="C340" t="s">
        <v>204</v>
      </c>
      <c r="D340" t="s">
        <v>293</v>
      </c>
      <c r="E340" t="s">
        <v>294</v>
      </c>
      <c r="F340" s="1">
        <v>39747</v>
      </c>
      <c r="G340" t="s">
        <v>165</v>
      </c>
      <c r="H340">
        <v>1</v>
      </c>
      <c r="I340">
        <v>0</v>
      </c>
      <c r="J340">
        <v>0</v>
      </c>
      <c r="K340" t="s">
        <v>207</v>
      </c>
      <c r="L340">
        <v>2017</v>
      </c>
      <c r="M340" t="s">
        <v>210</v>
      </c>
    </row>
    <row r="341" spans="1:13" x14ac:dyDescent="0.2">
      <c r="A341" s="1">
        <v>42993</v>
      </c>
      <c r="B341" t="s">
        <v>3</v>
      </c>
      <c r="C341" t="s">
        <v>204</v>
      </c>
      <c r="D341" t="s">
        <v>293</v>
      </c>
      <c r="E341" t="s">
        <v>295</v>
      </c>
      <c r="F341" s="1">
        <v>41539</v>
      </c>
      <c r="G341" t="s">
        <v>170</v>
      </c>
      <c r="H341">
        <v>1</v>
      </c>
      <c r="I341">
        <v>0</v>
      </c>
      <c r="J341">
        <v>0</v>
      </c>
      <c r="K341" t="s">
        <v>207</v>
      </c>
      <c r="L341">
        <v>2017</v>
      </c>
      <c r="M341" t="s">
        <v>208</v>
      </c>
    </row>
    <row r="342" spans="1:13" x14ac:dyDescent="0.2">
      <c r="A342" s="1">
        <v>42993</v>
      </c>
      <c r="B342" t="s">
        <v>3</v>
      </c>
      <c r="C342" t="s">
        <v>204</v>
      </c>
      <c r="D342" t="s">
        <v>296</v>
      </c>
      <c r="E342" t="s">
        <v>297</v>
      </c>
      <c r="F342" s="1">
        <v>40756</v>
      </c>
      <c r="G342" t="s">
        <v>168</v>
      </c>
      <c r="H342">
        <v>1</v>
      </c>
      <c r="I342">
        <v>0</v>
      </c>
      <c r="J342">
        <v>0</v>
      </c>
      <c r="K342" t="s">
        <v>207</v>
      </c>
      <c r="L342">
        <v>2017</v>
      </c>
      <c r="M342" t="s">
        <v>208</v>
      </c>
    </row>
    <row r="343" spans="1:13" x14ac:dyDescent="0.2">
      <c r="A343" s="1">
        <v>42993</v>
      </c>
      <c r="B343" t="s">
        <v>3</v>
      </c>
      <c r="C343" t="s">
        <v>204</v>
      </c>
      <c r="D343" t="s">
        <v>296</v>
      </c>
      <c r="E343" t="s">
        <v>298</v>
      </c>
      <c r="F343" s="1">
        <v>39525</v>
      </c>
      <c r="G343" t="s">
        <v>166</v>
      </c>
      <c r="H343">
        <v>1</v>
      </c>
      <c r="I343">
        <v>0</v>
      </c>
      <c r="J343">
        <v>0</v>
      </c>
      <c r="K343" t="s">
        <v>207</v>
      </c>
      <c r="L343">
        <v>2017</v>
      </c>
      <c r="M343" t="s">
        <v>210</v>
      </c>
    </row>
    <row r="344" spans="1:13" x14ac:dyDescent="0.2">
      <c r="A344" s="1">
        <v>42993</v>
      </c>
      <c r="B344" t="s">
        <v>3</v>
      </c>
      <c r="C344" t="s">
        <v>204</v>
      </c>
      <c r="D344" t="s">
        <v>299</v>
      </c>
      <c r="E344" t="s">
        <v>300</v>
      </c>
      <c r="F344" s="1">
        <v>39324</v>
      </c>
      <c r="G344" t="s">
        <v>164</v>
      </c>
      <c r="H344">
        <v>1</v>
      </c>
      <c r="I344">
        <v>0</v>
      </c>
      <c r="J344">
        <v>0</v>
      </c>
      <c r="K344" t="s">
        <v>207</v>
      </c>
      <c r="L344">
        <v>2017</v>
      </c>
      <c r="M344" t="s">
        <v>210</v>
      </c>
    </row>
    <row r="345" spans="1:13" x14ac:dyDescent="0.2">
      <c r="A345" s="1">
        <v>42993</v>
      </c>
      <c r="B345" t="s">
        <v>3</v>
      </c>
      <c r="C345" t="s">
        <v>204</v>
      </c>
      <c r="D345" t="s">
        <v>299</v>
      </c>
      <c r="E345" t="s">
        <v>301</v>
      </c>
      <c r="F345" s="1">
        <v>40040</v>
      </c>
      <c r="G345" t="s">
        <v>163</v>
      </c>
      <c r="H345">
        <v>1</v>
      </c>
      <c r="I345">
        <v>0</v>
      </c>
      <c r="J345">
        <v>0</v>
      </c>
      <c r="K345" t="s">
        <v>207</v>
      </c>
      <c r="L345">
        <v>2017</v>
      </c>
      <c r="M345" t="s">
        <v>210</v>
      </c>
    </row>
    <row r="346" spans="1:13" x14ac:dyDescent="0.2">
      <c r="A346" s="1">
        <v>42993</v>
      </c>
      <c r="B346" t="s">
        <v>3</v>
      </c>
      <c r="C346" t="s">
        <v>204</v>
      </c>
      <c r="D346" t="s">
        <v>238</v>
      </c>
      <c r="E346" t="s">
        <v>302</v>
      </c>
      <c r="F346" s="1">
        <v>41695</v>
      </c>
      <c r="G346" t="s">
        <v>44</v>
      </c>
      <c r="H346">
        <v>1</v>
      </c>
      <c r="I346">
        <v>0</v>
      </c>
      <c r="J346">
        <v>0</v>
      </c>
      <c r="K346" t="s">
        <v>207</v>
      </c>
      <c r="L346">
        <v>2017</v>
      </c>
      <c r="M346" t="s">
        <v>208</v>
      </c>
    </row>
    <row r="347" spans="1:13" x14ac:dyDescent="0.2">
      <c r="A347" s="1">
        <v>42993</v>
      </c>
      <c r="B347" t="s">
        <v>3</v>
      </c>
      <c r="C347" t="s">
        <v>204</v>
      </c>
      <c r="D347" t="s">
        <v>250</v>
      </c>
      <c r="E347" t="s">
        <v>303</v>
      </c>
      <c r="F347" s="1">
        <v>41898</v>
      </c>
      <c r="G347" t="s">
        <v>170</v>
      </c>
      <c r="H347">
        <v>1</v>
      </c>
      <c r="I347">
        <v>0</v>
      </c>
      <c r="J347">
        <v>0</v>
      </c>
      <c r="K347" t="s">
        <v>207</v>
      </c>
      <c r="L347">
        <v>2017</v>
      </c>
      <c r="M347" t="s">
        <v>208</v>
      </c>
    </row>
    <row r="348" spans="1:13" x14ac:dyDescent="0.2">
      <c r="A348" s="1">
        <v>42993</v>
      </c>
      <c r="B348" t="s">
        <v>3</v>
      </c>
      <c r="C348" t="s">
        <v>204</v>
      </c>
      <c r="D348" t="s">
        <v>269</v>
      </c>
      <c r="E348" t="s">
        <v>304</v>
      </c>
      <c r="F348" s="1">
        <v>41898</v>
      </c>
      <c r="G348" t="s">
        <v>106</v>
      </c>
      <c r="H348">
        <v>1</v>
      </c>
      <c r="I348">
        <v>0</v>
      </c>
      <c r="J348">
        <v>0</v>
      </c>
      <c r="K348" t="s">
        <v>207</v>
      </c>
      <c r="L348">
        <v>2017</v>
      </c>
      <c r="M348" t="s">
        <v>208</v>
      </c>
    </row>
    <row r="349" spans="1:13" x14ac:dyDescent="0.2">
      <c r="A349" s="1">
        <v>42993</v>
      </c>
      <c r="B349" t="s">
        <v>3</v>
      </c>
      <c r="C349" t="s">
        <v>204</v>
      </c>
      <c r="D349" t="s">
        <v>286</v>
      </c>
      <c r="E349" t="s">
        <v>305</v>
      </c>
      <c r="F349" s="1">
        <v>41650</v>
      </c>
      <c r="G349" t="s">
        <v>170</v>
      </c>
      <c r="H349">
        <v>1</v>
      </c>
      <c r="I349">
        <v>0</v>
      </c>
      <c r="J349">
        <v>0</v>
      </c>
      <c r="K349" t="s">
        <v>207</v>
      </c>
      <c r="L349">
        <v>2017</v>
      </c>
      <c r="M349" t="s">
        <v>208</v>
      </c>
    </row>
    <row r="350" spans="1:13" x14ac:dyDescent="0.2">
      <c r="A350" s="1">
        <v>42993</v>
      </c>
      <c r="B350" t="s">
        <v>3</v>
      </c>
      <c r="C350" t="s">
        <v>204</v>
      </c>
      <c r="D350" t="s">
        <v>289</v>
      </c>
      <c r="E350" t="s">
        <v>306</v>
      </c>
      <c r="F350" s="1">
        <v>41888</v>
      </c>
      <c r="G350" t="s">
        <v>44</v>
      </c>
      <c r="H350">
        <v>1</v>
      </c>
      <c r="I350">
        <v>0</v>
      </c>
      <c r="J350">
        <v>0</v>
      </c>
      <c r="K350" t="s">
        <v>207</v>
      </c>
      <c r="L350">
        <v>2017</v>
      </c>
      <c r="M350" t="s">
        <v>208</v>
      </c>
    </row>
    <row r="351" spans="1:13" x14ac:dyDescent="0.2">
      <c r="A351" s="1">
        <v>42993</v>
      </c>
      <c r="B351" t="s">
        <v>3</v>
      </c>
      <c r="C351" t="s">
        <v>204</v>
      </c>
      <c r="D351" t="s">
        <v>307</v>
      </c>
      <c r="E351" t="s">
        <v>308</v>
      </c>
      <c r="F351" s="1">
        <v>39474</v>
      </c>
      <c r="G351" t="s">
        <v>165</v>
      </c>
      <c r="H351">
        <v>1</v>
      </c>
      <c r="I351">
        <v>0</v>
      </c>
      <c r="J351">
        <v>0</v>
      </c>
      <c r="K351" t="s">
        <v>207</v>
      </c>
      <c r="L351">
        <v>2017</v>
      </c>
      <c r="M351" t="s">
        <v>210</v>
      </c>
    </row>
    <row r="352" spans="1:13" x14ac:dyDescent="0.2">
      <c r="A352" s="1">
        <v>42993</v>
      </c>
      <c r="B352" t="s">
        <v>3</v>
      </c>
      <c r="C352" t="s">
        <v>204</v>
      </c>
      <c r="D352" t="s">
        <v>309</v>
      </c>
      <c r="E352" t="s">
        <v>310</v>
      </c>
      <c r="F352" s="1">
        <v>41489</v>
      </c>
      <c r="G352" t="s">
        <v>169</v>
      </c>
      <c r="H352">
        <v>1</v>
      </c>
      <c r="I352">
        <v>0</v>
      </c>
      <c r="J352">
        <v>0</v>
      </c>
      <c r="K352" t="s">
        <v>207</v>
      </c>
      <c r="L352">
        <v>2017</v>
      </c>
      <c r="M352" t="s">
        <v>208</v>
      </c>
    </row>
    <row r="353" spans="1:13" x14ac:dyDescent="0.2">
      <c r="A353" s="1">
        <v>42993</v>
      </c>
      <c r="B353" t="s">
        <v>3</v>
      </c>
      <c r="C353" t="s">
        <v>204</v>
      </c>
      <c r="D353" t="s">
        <v>309</v>
      </c>
      <c r="E353" t="s">
        <v>311</v>
      </c>
      <c r="F353" s="1">
        <v>40270</v>
      </c>
      <c r="G353" t="s">
        <v>163</v>
      </c>
      <c r="H353">
        <v>1</v>
      </c>
      <c r="I353">
        <v>0</v>
      </c>
      <c r="J353">
        <v>0</v>
      </c>
      <c r="K353" t="s">
        <v>207</v>
      </c>
      <c r="L353">
        <v>2017</v>
      </c>
      <c r="M353" t="s">
        <v>210</v>
      </c>
    </row>
    <row r="354" spans="1:13" x14ac:dyDescent="0.2">
      <c r="A354" s="1">
        <v>42993</v>
      </c>
      <c r="B354" t="s">
        <v>3</v>
      </c>
      <c r="C354" t="s">
        <v>204</v>
      </c>
      <c r="D354" t="s">
        <v>312</v>
      </c>
      <c r="E354" t="s">
        <v>313</v>
      </c>
      <c r="F354" s="1">
        <v>41869</v>
      </c>
      <c r="G354" t="s">
        <v>170</v>
      </c>
      <c r="H354">
        <v>1</v>
      </c>
      <c r="I354">
        <v>0</v>
      </c>
      <c r="J354">
        <v>0</v>
      </c>
      <c r="K354" t="s">
        <v>207</v>
      </c>
      <c r="L354">
        <v>2017</v>
      </c>
      <c r="M354" t="s">
        <v>208</v>
      </c>
    </row>
    <row r="355" spans="1:13" x14ac:dyDescent="0.2">
      <c r="A355" s="1">
        <v>42993</v>
      </c>
      <c r="B355" t="s">
        <v>3</v>
      </c>
      <c r="C355" t="s">
        <v>204</v>
      </c>
      <c r="D355" t="s">
        <v>254</v>
      </c>
      <c r="E355" t="s">
        <v>314</v>
      </c>
      <c r="F355" s="1">
        <v>41815</v>
      </c>
      <c r="G355" t="s">
        <v>44</v>
      </c>
      <c r="H355">
        <v>1</v>
      </c>
      <c r="I355">
        <v>0</v>
      </c>
      <c r="J355">
        <v>0</v>
      </c>
      <c r="K355" t="s">
        <v>207</v>
      </c>
      <c r="L355">
        <v>2017</v>
      </c>
      <c r="M355" t="s">
        <v>208</v>
      </c>
    </row>
    <row r="356" spans="1:13" x14ac:dyDescent="0.2">
      <c r="A356" s="1">
        <v>42993</v>
      </c>
      <c r="B356" t="s">
        <v>3</v>
      </c>
      <c r="C356" t="s">
        <v>204</v>
      </c>
      <c r="D356" t="s">
        <v>315</v>
      </c>
      <c r="E356" t="s">
        <v>316</v>
      </c>
      <c r="F356" s="1">
        <v>41422</v>
      </c>
      <c r="G356" t="s">
        <v>170</v>
      </c>
      <c r="H356">
        <v>1</v>
      </c>
      <c r="I356">
        <v>0</v>
      </c>
      <c r="J356">
        <v>0</v>
      </c>
      <c r="K356" t="s">
        <v>207</v>
      </c>
      <c r="L356">
        <v>2017</v>
      </c>
      <c r="M356" t="s">
        <v>208</v>
      </c>
    </row>
    <row r="357" spans="1:13" x14ac:dyDescent="0.2">
      <c r="A357" s="1">
        <v>42993</v>
      </c>
      <c r="B357" t="s">
        <v>3</v>
      </c>
      <c r="C357" t="s">
        <v>204</v>
      </c>
      <c r="D357" t="s">
        <v>315</v>
      </c>
      <c r="E357" t="s">
        <v>317</v>
      </c>
      <c r="F357" s="1">
        <v>40039</v>
      </c>
      <c r="G357" t="s">
        <v>166</v>
      </c>
      <c r="H357">
        <v>1</v>
      </c>
      <c r="I357">
        <v>0</v>
      </c>
      <c r="J357">
        <v>0</v>
      </c>
      <c r="K357" t="s">
        <v>207</v>
      </c>
      <c r="L357">
        <v>2017</v>
      </c>
      <c r="M357" t="s">
        <v>210</v>
      </c>
    </row>
    <row r="358" spans="1:13" x14ac:dyDescent="0.2">
      <c r="A358" s="1">
        <v>42993</v>
      </c>
      <c r="B358" t="s">
        <v>3</v>
      </c>
      <c r="C358" t="s">
        <v>204</v>
      </c>
      <c r="D358" t="s">
        <v>318</v>
      </c>
      <c r="E358" t="s">
        <v>319</v>
      </c>
      <c r="F358" s="1">
        <v>41948</v>
      </c>
      <c r="G358" t="s">
        <v>44</v>
      </c>
      <c r="H358">
        <v>0</v>
      </c>
      <c r="I358">
        <v>0</v>
      </c>
      <c r="J358">
        <v>0</v>
      </c>
      <c r="K358" t="s">
        <v>207</v>
      </c>
      <c r="L358">
        <v>2017</v>
      </c>
      <c r="M358" t="s">
        <v>208</v>
      </c>
    </row>
    <row r="359" spans="1:13" x14ac:dyDescent="0.2">
      <c r="A359" s="1">
        <v>42993</v>
      </c>
      <c r="B359" t="s">
        <v>3</v>
      </c>
      <c r="C359" t="s">
        <v>204</v>
      </c>
      <c r="D359" t="s">
        <v>500</v>
      </c>
      <c r="E359" t="s">
        <v>501</v>
      </c>
      <c r="F359" s="1">
        <v>39861</v>
      </c>
      <c r="G359" t="s">
        <v>166</v>
      </c>
      <c r="H359">
        <v>1</v>
      </c>
      <c r="I359">
        <v>0</v>
      </c>
      <c r="J359">
        <v>0</v>
      </c>
      <c r="K359" t="s">
        <v>207</v>
      </c>
      <c r="L359">
        <v>2017</v>
      </c>
      <c r="M359" t="s">
        <v>210</v>
      </c>
    </row>
    <row r="360" spans="1:13" x14ac:dyDescent="0.2">
      <c r="A360" s="1">
        <v>42989</v>
      </c>
      <c r="B360" t="s">
        <v>4</v>
      </c>
      <c r="C360" t="s">
        <v>204</v>
      </c>
      <c r="D360" t="s">
        <v>211</v>
      </c>
      <c r="E360" t="s">
        <v>212</v>
      </c>
      <c r="F360" s="1">
        <v>39272</v>
      </c>
      <c r="G360" t="s">
        <v>164</v>
      </c>
      <c r="H360">
        <v>1</v>
      </c>
      <c r="I360">
        <v>0</v>
      </c>
      <c r="J360">
        <v>0</v>
      </c>
      <c r="K360" t="s">
        <v>207</v>
      </c>
      <c r="L360">
        <v>2017</v>
      </c>
      <c r="M360" t="s">
        <v>210</v>
      </c>
    </row>
    <row r="361" spans="1:13" x14ac:dyDescent="0.2">
      <c r="A361" s="1">
        <v>42989</v>
      </c>
      <c r="B361" t="s">
        <v>4</v>
      </c>
      <c r="C361" t="s">
        <v>204</v>
      </c>
      <c r="D361" t="s">
        <v>211</v>
      </c>
      <c r="E361" t="s">
        <v>213</v>
      </c>
      <c r="F361" s="1">
        <v>40216</v>
      </c>
      <c r="G361" t="s">
        <v>163</v>
      </c>
      <c r="H361">
        <v>1</v>
      </c>
      <c r="I361">
        <v>0</v>
      </c>
      <c r="J361">
        <v>0</v>
      </c>
      <c r="K361" t="s">
        <v>207</v>
      </c>
      <c r="L361">
        <v>2017</v>
      </c>
      <c r="M361" t="s">
        <v>210</v>
      </c>
    </row>
    <row r="362" spans="1:13" x14ac:dyDescent="0.2">
      <c r="A362" s="1">
        <v>42989</v>
      </c>
      <c r="B362" t="s">
        <v>4</v>
      </c>
      <c r="C362" t="s">
        <v>204</v>
      </c>
      <c r="D362" t="s">
        <v>214</v>
      </c>
      <c r="E362" t="s">
        <v>215</v>
      </c>
      <c r="F362" s="1">
        <v>41239</v>
      </c>
      <c r="G362" t="s">
        <v>44</v>
      </c>
      <c r="H362">
        <v>1</v>
      </c>
      <c r="I362">
        <v>0</v>
      </c>
      <c r="J362">
        <v>0</v>
      </c>
      <c r="K362" t="s">
        <v>207</v>
      </c>
      <c r="L362">
        <v>2017</v>
      </c>
      <c r="M362" t="s">
        <v>208</v>
      </c>
    </row>
    <row r="363" spans="1:13" x14ac:dyDescent="0.2">
      <c r="A363" s="1">
        <v>42989</v>
      </c>
      <c r="B363" t="s">
        <v>4</v>
      </c>
      <c r="C363" t="s">
        <v>204</v>
      </c>
      <c r="D363" t="s">
        <v>214</v>
      </c>
      <c r="E363" t="s">
        <v>216</v>
      </c>
      <c r="F363" s="1">
        <v>39832</v>
      </c>
      <c r="G363" t="s">
        <v>166</v>
      </c>
      <c r="H363">
        <v>1</v>
      </c>
      <c r="I363">
        <v>0</v>
      </c>
      <c r="J363">
        <v>0</v>
      </c>
      <c r="K363" t="s">
        <v>207</v>
      </c>
      <c r="L363">
        <v>2017</v>
      </c>
      <c r="M363" t="s">
        <v>210</v>
      </c>
    </row>
    <row r="364" spans="1:13" x14ac:dyDescent="0.2">
      <c r="A364" s="1">
        <v>42989</v>
      </c>
      <c r="B364" t="s">
        <v>4</v>
      </c>
      <c r="C364" t="s">
        <v>204</v>
      </c>
      <c r="D364" t="s">
        <v>221</v>
      </c>
      <c r="E364" t="s">
        <v>222</v>
      </c>
      <c r="F364" s="1">
        <v>39646</v>
      </c>
      <c r="G364" t="s">
        <v>165</v>
      </c>
      <c r="H364">
        <v>1</v>
      </c>
      <c r="I364">
        <v>0</v>
      </c>
      <c r="J364">
        <v>0</v>
      </c>
      <c r="K364" t="s">
        <v>207</v>
      </c>
      <c r="L364">
        <v>2017</v>
      </c>
      <c r="M364" t="s">
        <v>210</v>
      </c>
    </row>
    <row r="365" spans="1:13" x14ac:dyDescent="0.2">
      <c r="A365" s="1">
        <v>42989</v>
      </c>
      <c r="B365" t="s">
        <v>4</v>
      </c>
      <c r="C365" t="s">
        <v>204</v>
      </c>
      <c r="D365" t="s">
        <v>221</v>
      </c>
      <c r="E365" t="s">
        <v>223</v>
      </c>
      <c r="F365" s="1">
        <v>39646</v>
      </c>
      <c r="G365" t="s">
        <v>165</v>
      </c>
      <c r="H365">
        <v>1</v>
      </c>
      <c r="I365">
        <v>0</v>
      </c>
      <c r="J365">
        <v>0</v>
      </c>
      <c r="K365" t="s">
        <v>207</v>
      </c>
      <c r="L365">
        <v>2017</v>
      </c>
      <c r="M365" t="s">
        <v>210</v>
      </c>
    </row>
    <row r="366" spans="1:13" x14ac:dyDescent="0.2">
      <c r="A366" s="1">
        <v>42989</v>
      </c>
      <c r="B366" t="s">
        <v>4</v>
      </c>
      <c r="C366" t="s">
        <v>204</v>
      </c>
      <c r="D366" t="s">
        <v>224</v>
      </c>
      <c r="E366" t="s">
        <v>225</v>
      </c>
      <c r="F366" s="1">
        <v>39286</v>
      </c>
      <c r="G366" t="s">
        <v>164</v>
      </c>
      <c r="H366">
        <v>1</v>
      </c>
      <c r="I366">
        <v>0</v>
      </c>
      <c r="J366">
        <v>0</v>
      </c>
      <c r="K366" t="s">
        <v>207</v>
      </c>
      <c r="L366">
        <v>2017</v>
      </c>
      <c r="M366" t="s">
        <v>210</v>
      </c>
    </row>
    <row r="367" spans="1:13" x14ac:dyDescent="0.2">
      <c r="A367" s="1">
        <v>42989</v>
      </c>
      <c r="B367" t="s">
        <v>4</v>
      </c>
      <c r="C367" t="s">
        <v>204</v>
      </c>
      <c r="D367" t="s">
        <v>226</v>
      </c>
      <c r="E367" t="s">
        <v>227</v>
      </c>
      <c r="F367" s="1">
        <v>40006</v>
      </c>
      <c r="G367" t="s">
        <v>166</v>
      </c>
      <c r="H367">
        <v>0</v>
      </c>
      <c r="I367">
        <v>0</v>
      </c>
      <c r="J367">
        <v>0</v>
      </c>
      <c r="K367" t="s">
        <v>207</v>
      </c>
      <c r="L367">
        <v>2017</v>
      </c>
      <c r="M367" t="s">
        <v>210</v>
      </c>
    </row>
    <row r="368" spans="1:13" x14ac:dyDescent="0.2">
      <c r="A368" s="1">
        <v>42989</v>
      </c>
      <c r="B368" t="s">
        <v>4</v>
      </c>
      <c r="C368" t="s">
        <v>204</v>
      </c>
      <c r="D368" t="s">
        <v>232</v>
      </c>
      <c r="E368" t="s">
        <v>233</v>
      </c>
      <c r="F368" s="1">
        <v>40248</v>
      </c>
      <c r="G368" t="s">
        <v>167</v>
      </c>
      <c r="H368">
        <v>1</v>
      </c>
      <c r="I368">
        <v>0</v>
      </c>
      <c r="J368">
        <v>0</v>
      </c>
      <c r="K368" t="s">
        <v>207</v>
      </c>
      <c r="L368">
        <v>2017</v>
      </c>
      <c r="M368" t="s">
        <v>210</v>
      </c>
    </row>
    <row r="369" spans="1:13" x14ac:dyDescent="0.2">
      <c r="A369" s="1">
        <v>42989</v>
      </c>
      <c r="B369" t="s">
        <v>4</v>
      </c>
      <c r="C369" t="s">
        <v>204</v>
      </c>
      <c r="D369" t="s">
        <v>244</v>
      </c>
      <c r="E369" t="s">
        <v>245</v>
      </c>
      <c r="F369" s="1">
        <v>40339</v>
      </c>
      <c r="G369" t="s">
        <v>167</v>
      </c>
      <c r="H369">
        <v>1</v>
      </c>
      <c r="I369">
        <v>0</v>
      </c>
      <c r="J369">
        <v>0</v>
      </c>
      <c r="K369" t="s">
        <v>207</v>
      </c>
      <c r="L369">
        <v>2017</v>
      </c>
      <c r="M369" t="s">
        <v>210</v>
      </c>
    </row>
    <row r="370" spans="1:13" x14ac:dyDescent="0.2">
      <c r="A370" s="1">
        <v>42989</v>
      </c>
      <c r="B370" t="s">
        <v>4</v>
      </c>
      <c r="C370" t="s">
        <v>204</v>
      </c>
      <c r="D370" t="s">
        <v>244</v>
      </c>
      <c r="E370" t="s">
        <v>246</v>
      </c>
      <c r="F370" s="1">
        <v>39775</v>
      </c>
      <c r="G370" t="s">
        <v>165</v>
      </c>
      <c r="H370">
        <v>1</v>
      </c>
      <c r="I370">
        <v>0</v>
      </c>
      <c r="J370">
        <v>0</v>
      </c>
      <c r="K370" t="s">
        <v>207</v>
      </c>
      <c r="L370">
        <v>2017</v>
      </c>
      <c r="M370" t="s">
        <v>210</v>
      </c>
    </row>
    <row r="371" spans="1:13" x14ac:dyDescent="0.2">
      <c r="A371" s="1">
        <v>42989</v>
      </c>
      <c r="B371" t="s">
        <v>4</v>
      </c>
      <c r="C371" t="s">
        <v>204</v>
      </c>
      <c r="D371" t="s">
        <v>252</v>
      </c>
      <c r="E371" t="s">
        <v>253</v>
      </c>
      <c r="F371" s="1">
        <v>41126</v>
      </c>
      <c r="G371" t="s">
        <v>106</v>
      </c>
      <c r="H371">
        <v>1</v>
      </c>
      <c r="I371">
        <v>0</v>
      </c>
      <c r="J371">
        <v>0</v>
      </c>
      <c r="K371" t="s">
        <v>207</v>
      </c>
      <c r="L371">
        <v>2017</v>
      </c>
      <c r="M371" t="s">
        <v>208</v>
      </c>
    </row>
    <row r="372" spans="1:13" x14ac:dyDescent="0.2">
      <c r="A372" s="1">
        <v>42989</v>
      </c>
      <c r="B372" t="s">
        <v>4</v>
      </c>
      <c r="C372" t="s">
        <v>204</v>
      </c>
      <c r="D372" t="s">
        <v>256</v>
      </c>
      <c r="E372" t="s">
        <v>257</v>
      </c>
      <c r="F372" s="1">
        <v>41230</v>
      </c>
      <c r="G372" t="s">
        <v>44</v>
      </c>
      <c r="H372">
        <v>1</v>
      </c>
      <c r="I372">
        <v>0</v>
      </c>
      <c r="J372">
        <v>0</v>
      </c>
      <c r="K372" t="s">
        <v>207</v>
      </c>
      <c r="L372">
        <v>2017</v>
      </c>
      <c r="M372" t="s">
        <v>208</v>
      </c>
    </row>
    <row r="373" spans="1:13" x14ac:dyDescent="0.2">
      <c r="A373" s="1">
        <v>42989</v>
      </c>
      <c r="B373" t="s">
        <v>4</v>
      </c>
      <c r="C373" t="s">
        <v>204</v>
      </c>
      <c r="D373" t="s">
        <v>258</v>
      </c>
      <c r="E373" t="s">
        <v>247</v>
      </c>
      <c r="F373" s="1">
        <v>41278</v>
      </c>
      <c r="G373" t="s">
        <v>169</v>
      </c>
      <c r="H373">
        <v>1</v>
      </c>
      <c r="I373">
        <v>0</v>
      </c>
      <c r="J373">
        <v>0</v>
      </c>
      <c r="K373" t="s">
        <v>207</v>
      </c>
      <c r="L373">
        <v>2017</v>
      </c>
      <c r="M373" t="s">
        <v>208</v>
      </c>
    </row>
    <row r="374" spans="1:13" x14ac:dyDescent="0.2">
      <c r="A374" s="1">
        <v>42989</v>
      </c>
      <c r="B374" t="s">
        <v>4</v>
      </c>
      <c r="C374" t="s">
        <v>204</v>
      </c>
      <c r="D374" t="s">
        <v>259</v>
      </c>
      <c r="E374" t="s">
        <v>260</v>
      </c>
      <c r="F374" s="1">
        <v>40395</v>
      </c>
      <c r="G374" t="s">
        <v>167</v>
      </c>
      <c r="H374">
        <v>1</v>
      </c>
      <c r="I374">
        <v>0</v>
      </c>
      <c r="J374">
        <v>0</v>
      </c>
      <c r="K374" t="s">
        <v>207</v>
      </c>
      <c r="L374">
        <v>2017</v>
      </c>
      <c r="M374" t="s">
        <v>210</v>
      </c>
    </row>
    <row r="375" spans="1:13" x14ac:dyDescent="0.2">
      <c r="A375" s="1">
        <v>42989</v>
      </c>
      <c r="B375" t="s">
        <v>4</v>
      </c>
      <c r="C375" t="s">
        <v>204</v>
      </c>
      <c r="D375" t="s">
        <v>261</v>
      </c>
      <c r="E375" t="s">
        <v>262</v>
      </c>
      <c r="F375" s="1">
        <v>40366</v>
      </c>
      <c r="G375" t="s">
        <v>167</v>
      </c>
      <c r="H375">
        <v>0</v>
      </c>
      <c r="I375">
        <v>0</v>
      </c>
      <c r="J375">
        <v>0</v>
      </c>
      <c r="K375" t="s">
        <v>207</v>
      </c>
      <c r="L375">
        <v>2017</v>
      </c>
      <c r="M375" t="s">
        <v>210</v>
      </c>
    </row>
    <row r="376" spans="1:13" x14ac:dyDescent="0.2">
      <c r="A376" s="1">
        <v>42989</v>
      </c>
      <c r="B376" t="s">
        <v>4</v>
      </c>
      <c r="C376" t="s">
        <v>204</v>
      </c>
      <c r="D376" t="s">
        <v>263</v>
      </c>
      <c r="E376" t="s">
        <v>264</v>
      </c>
      <c r="F376" s="1">
        <v>39337</v>
      </c>
      <c r="G376" t="s">
        <v>164</v>
      </c>
      <c r="H376">
        <v>1</v>
      </c>
      <c r="I376">
        <v>0</v>
      </c>
      <c r="J376">
        <v>0</v>
      </c>
      <c r="K376" t="s">
        <v>207</v>
      </c>
      <c r="L376">
        <v>2017</v>
      </c>
      <c r="M376" t="s">
        <v>210</v>
      </c>
    </row>
    <row r="377" spans="1:13" x14ac:dyDescent="0.2">
      <c r="A377" s="1">
        <v>42989</v>
      </c>
      <c r="B377" t="s">
        <v>4</v>
      </c>
      <c r="C377" t="s">
        <v>204</v>
      </c>
      <c r="D377" t="s">
        <v>267</v>
      </c>
      <c r="E377" t="s">
        <v>268</v>
      </c>
      <c r="F377" s="1">
        <v>39332</v>
      </c>
      <c r="G377" t="s">
        <v>164</v>
      </c>
      <c r="H377">
        <v>1</v>
      </c>
      <c r="I377">
        <v>0</v>
      </c>
      <c r="J377">
        <v>0</v>
      </c>
      <c r="K377" t="s">
        <v>207</v>
      </c>
      <c r="L377">
        <v>2017</v>
      </c>
      <c r="M377" t="s">
        <v>210</v>
      </c>
    </row>
    <row r="378" spans="1:13" x14ac:dyDescent="0.2">
      <c r="A378" s="1">
        <v>42989</v>
      </c>
      <c r="B378" t="s">
        <v>4</v>
      </c>
      <c r="C378" t="s">
        <v>204</v>
      </c>
      <c r="D378" t="s">
        <v>269</v>
      </c>
      <c r="E378" t="s">
        <v>270</v>
      </c>
      <c r="F378" s="1">
        <v>41123</v>
      </c>
      <c r="G378" t="s">
        <v>44</v>
      </c>
      <c r="H378">
        <v>1</v>
      </c>
      <c r="I378">
        <v>0</v>
      </c>
      <c r="J378">
        <v>0</v>
      </c>
      <c r="K378" t="s">
        <v>207</v>
      </c>
      <c r="L378">
        <v>2017</v>
      </c>
      <c r="M378" t="s">
        <v>208</v>
      </c>
    </row>
    <row r="379" spans="1:13" x14ac:dyDescent="0.2">
      <c r="A379" s="1">
        <v>42989</v>
      </c>
      <c r="B379" t="s">
        <v>4</v>
      </c>
      <c r="C379" t="s">
        <v>204</v>
      </c>
      <c r="D379" t="s">
        <v>271</v>
      </c>
      <c r="E379" t="s">
        <v>272</v>
      </c>
      <c r="F379" s="1">
        <v>41047</v>
      </c>
      <c r="G379" t="s">
        <v>44</v>
      </c>
      <c r="H379">
        <v>1</v>
      </c>
      <c r="I379">
        <v>0</v>
      </c>
      <c r="J379">
        <v>0</v>
      </c>
      <c r="K379" t="s">
        <v>207</v>
      </c>
      <c r="L379">
        <v>2017</v>
      </c>
      <c r="M379" t="s">
        <v>208</v>
      </c>
    </row>
    <row r="380" spans="1:13" x14ac:dyDescent="0.2">
      <c r="A380" s="1">
        <v>42989</v>
      </c>
      <c r="B380" t="s">
        <v>4</v>
      </c>
      <c r="C380" t="s">
        <v>204</v>
      </c>
      <c r="D380" t="s">
        <v>271</v>
      </c>
      <c r="E380" t="s">
        <v>273</v>
      </c>
      <c r="F380" s="1">
        <v>40459</v>
      </c>
      <c r="G380" t="s">
        <v>163</v>
      </c>
      <c r="H380">
        <v>1</v>
      </c>
      <c r="I380">
        <v>0</v>
      </c>
      <c r="J380">
        <v>0</v>
      </c>
      <c r="K380" t="s">
        <v>207</v>
      </c>
      <c r="L380">
        <v>2017</v>
      </c>
      <c r="M380" t="s">
        <v>210</v>
      </c>
    </row>
    <row r="381" spans="1:13" x14ac:dyDescent="0.2">
      <c r="A381" s="1">
        <v>42989</v>
      </c>
      <c r="B381" t="s">
        <v>4</v>
      </c>
      <c r="C381" t="s">
        <v>204</v>
      </c>
      <c r="D381" t="s">
        <v>283</v>
      </c>
      <c r="E381" t="s">
        <v>284</v>
      </c>
      <c r="F381" s="1">
        <v>39891</v>
      </c>
      <c r="G381" t="s">
        <v>166</v>
      </c>
      <c r="H381">
        <v>1</v>
      </c>
      <c r="I381">
        <v>0</v>
      </c>
      <c r="J381">
        <v>0</v>
      </c>
      <c r="K381" t="s">
        <v>207</v>
      </c>
      <c r="L381">
        <v>2017</v>
      </c>
      <c r="M381" t="s">
        <v>210</v>
      </c>
    </row>
    <row r="382" spans="1:13" x14ac:dyDescent="0.2">
      <c r="A382" s="1">
        <v>42989</v>
      </c>
      <c r="B382" t="s">
        <v>4</v>
      </c>
      <c r="C382" t="s">
        <v>204</v>
      </c>
      <c r="D382" t="s">
        <v>289</v>
      </c>
      <c r="E382" t="s">
        <v>216</v>
      </c>
      <c r="F382" s="1">
        <v>41091</v>
      </c>
      <c r="G382" t="s">
        <v>106</v>
      </c>
      <c r="H382">
        <v>1</v>
      </c>
      <c r="I382">
        <v>0</v>
      </c>
      <c r="J382">
        <v>0</v>
      </c>
      <c r="K382" t="s">
        <v>207</v>
      </c>
      <c r="L382">
        <v>2017</v>
      </c>
      <c r="M382" t="s">
        <v>208</v>
      </c>
    </row>
    <row r="383" spans="1:13" x14ac:dyDescent="0.2">
      <c r="A383" s="1">
        <v>42989</v>
      </c>
      <c r="B383" t="s">
        <v>4</v>
      </c>
      <c r="C383" t="s">
        <v>204</v>
      </c>
      <c r="D383" t="s">
        <v>289</v>
      </c>
      <c r="E383" t="s">
        <v>290</v>
      </c>
      <c r="F383" s="1">
        <v>40273</v>
      </c>
      <c r="G383" t="s">
        <v>163</v>
      </c>
      <c r="H383">
        <v>1</v>
      </c>
      <c r="I383">
        <v>0</v>
      </c>
      <c r="J383">
        <v>0</v>
      </c>
      <c r="K383" t="s">
        <v>207</v>
      </c>
      <c r="L383">
        <v>2017</v>
      </c>
      <c r="M383" t="s">
        <v>210</v>
      </c>
    </row>
    <row r="384" spans="1:13" x14ac:dyDescent="0.2">
      <c r="A384" s="1">
        <v>42989</v>
      </c>
      <c r="B384" t="s">
        <v>4</v>
      </c>
      <c r="C384" t="s">
        <v>204</v>
      </c>
      <c r="D384" t="s">
        <v>296</v>
      </c>
      <c r="E384" t="s">
        <v>297</v>
      </c>
      <c r="F384" s="1">
        <v>40756</v>
      </c>
      <c r="G384" t="s">
        <v>168</v>
      </c>
      <c r="H384">
        <v>1</v>
      </c>
      <c r="I384">
        <v>0</v>
      </c>
      <c r="J384">
        <v>0</v>
      </c>
      <c r="K384" t="s">
        <v>207</v>
      </c>
      <c r="L384">
        <v>2017</v>
      </c>
      <c r="M384" t="s">
        <v>208</v>
      </c>
    </row>
    <row r="385" spans="1:13" x14ac:dyDescent="0.2">
      <c r="A385" s="1">
        <v>42989</v>
      </c>
      <c r="B385" t="s">
        <v>4</v>
      </c>
      <c r="C385" t="s">
        <v>204</v>
      </c>
      <c r="D385" t="s">
        <v>296</v>
      </c>
      <c r="E385" t="s">
        <v>298</v>
      </c>
      <c r="F385" s="1">
        <v>39525</v>
      </c>
      <c r="G385" t="s">
        <v>166</v>
      </c>
      <c r="H385">
        <v>1</v>
      </c>
      <c r="I385">
        <v>0</v>
      </c>
      <c r="J385">
        <v>0</v>
      </c>
      <c r="K385" t="s">
        <v>207</v>
      </c>
      <c r="L385">
        <v>2017</v>
      </c>
      <c r="M385" t="s">
        <v>210</v>
      </c>
    </row>
    <row r="386" spans="1:13" x14ac:dyDescent="0.2">
      <c r="A386" s="1">
        <v>42989</v>
      </c>
      <c r="B386" t="s">
        <v>4</v>
      </c>
      <c r="C386" t="s">
        <v>204</v>
      </c>
      <c r="D386" t="s">
        <v>269</v>
      </c>
      <c r="E386" t="s">
        <v>304</v>
      </c>
      <c r="F386" s="1">
        <v>41898</v>
      </c>
      <c r="G386" t="s">
        <v>106</v>
      </c>
      <c r="H386">
        <v>1</v>
      </c>
      <c r="I386">
        <v>0</v>
      </c>
      <c r="J386">
        <v>0</v>
      </c>
      <c r="K386" t="s">
        <v>207</v>
      </c>
      <c r="L386">
        <v>2017</v>
      </c>
      <c r="M386" t="s">
        <v>208</v>
      </c>
    </row>
    <row r="387" spans="1:13" x14ac:dyDescent="0.2">
      <c r="A387" s="1">
        <v>42989</v>
      </c>
      <c r="B387" t="s">
        <v>4</v>
      </c>
      <c r="C387" t="s">
        <v>204</v>
      </c>
      <c r="D387" t="s">
        <v>289</v>
      </c>
      <c r="E387" t="s">
        <v>306</v>
      </c>
      <c r="F387" s="1">
        <v>41888</v>
      </c>
      <c r="G387" t="s">
        <v>44</v>
      </c>
      <c r="H387">
        <v>1</v>
      </c>
      <c r="I387">
        <v>0</v>
      </c>
      <c r="J387">
        <v>0</v>
      </c>
      <c r="K387" t="s">
        <v>207</v>
      </c>
      <c r="L387">
        <v>2017</v>
      </c>
      <c r="M387" t="s">
        <v>208</v>
      </c>
    </row>
    <row r="388" spans="1:13" x14ac:dyDescent="0.2">
      <c r="A388" s="1">
        <v>42989</v>
      </c>
      <c r="B388" t="s">
        <v>4</v>
      </c>
      <c r="C388" t="s">
        <v>204</v>
      </c>
      <c r="D388" t="s">
        <v>318</v>
      </c>
      <c r="E388" t="s">
        <v>319</v>
      </c>
      <c r="F388" s="1">
        <v>41948</v>
      </c>
      <c r="G388" t="s">
        <v>44</v>
      </c>
      <c r="H388">
        <v>1</v>
      </c>
      <c r="I388">
        <v>0</v>
      </c>
      <c r="J388">
        <v>0</v>
      </c>
      <c r="K388" t="s">
        <v>207</v>
      </c>
      <c r="L388">
        <v>2017</v>
      </c>
      <c r="M388" t="s">
        <v>208</v>
      </c>
    </row>
    <row r="389" spans="1:13" x14ac:dyDescent="0.2">
      <c r="A389" s="1">
        <v>42990</v>
      </c>
      <c r="B389" t="s">
        <v>4</v>
      </c>
      <c r="C389" t="s">
        <v>204</v>
      </c>
      <c r="D389" t="s">
        <v>211</v>
      </c>
      <c r="E389" t="s">
        <v>212</v>
      </c>
      <c r="F389" s="1">
        <v>39272</v>
      </c>
      <c r="G389" t="s">
        <v>164</v>
      </c>
      <c r="H389">
        <v>1</v>
      </c>
      <c r="I389">
        <v>0</v>
      </c>
      <c r="J389">
        <v>0</v>
      </c>
      <c r="K389" t="s">
        <v>207</v>
      </c>
      <c r="L389">
        <v>2017</v>
      </c>
      <c r="M389" t="s">
        <v>210</v>
      </c>
    </row>
    <row r="390" spans="1:13" x14ac:dyDescent="0.2">
      <c r="A390" s="1">
        <v>42990</v>
      </c>
      <c r="B390" t="s">
        <v>4</v>
      </c>
      <c r="C390" t="s">
        <v>204</v>
      </c>
      <c r="D390" t="s">
        <v>211</v>
      </c>
      <c r="E390" t="s">
        <v>213</v>
      </c>
      <c r="F390" s="1">
        <v>40216</v>
      </c>
      <c r="G390" t="s">
        <v>163</v>
      </c>
      <c r="H390">
        <v>1</v>
      </c>
      <c r="I390">
        <v>0</v>
      </c>
      <c r="J390">
        <v>0</v>
      </c>
      <c r="K390" t="s">
        <v>207</v>
      </c>
      <c r="L390">
        <v>2017</v>
      </c>
      <c r="M390" t="s">
        <v>210</v>
      </c>
    </row>
    <row r="391" spans="1:13" x14ac:dyDescent="0.2">
      <c r="A391" s="1">
        <v>42990</v>
      </c>
      <c r="B391" t="s">
        <v>4</v>
      </c>
      <c r="C391" t="s">
        <v>204</v>
      </c>
      <c r="D391" t="s">
        <v>214</v>
      </c>
      <c r="E391" t="s">
        <v>215</v>
      </c>
      <c r="F391" s="1">
        <v>41239</v>
      </c>
      <c r="G391" t="s">
        <v>44</v>
      </c>
      <c r="H391">
        <v>1</v>
      </c>
      <c r="I391">
        <v>0</v>
      </c>
      <c r="J391">
        <v>0</v>
      </c>
      <c r="K391" t="s">
        <v>207</v>
      </c>
      <c r="L391">
        <v>2017</v>
      </c>
      <c r="M391" t="s">
        <v>208</v>
      </c>
    </row>
    <row r="392" spans="1:13" x14ac:dyDescent="0.2">
      <c r="A392" s="1">
        <v>42990</v>
      </c>
      <c r="B392" t="s">
        <v>4</v>
      </c>
      <c r="C392" t="s">
        <v>204</v>
      </c>
      <c r="D392" t="s">
        <v>214</v>
      </c>
      <c r="E392" t="s">
        <v>216</v>
      </c>
      <c r="F392" s="1">
        <v>39832</v>
      </c>
      <c r="G392" t="s">
        <v>166</v>
      </c>
      <c r="H392">
        <v>1</v>
      </c>
      <c r="I392">
        <v>0</v>
      </c>
      <c r="J392">
        <v>0</v>
      </c>
      <c r="K392" t="s">
        <v>207</v>
      </c>
      <c r="L392">
        <v>2017</v>
      </c>
      <c r="M392" t="s">
        <v>210</v>
      </c>
    </row>
    <row r="393" spans="1:13" x14ac:dyDescent="0.2">
      <c r="A393" s="1">
        <v>42990</v>
      </c>
      <c r="B393" t="s">
        <v>4</v>
      </c>
      <c r="C393" t="s">
        <v>204</v>
      </c>
      <c r="D393" t="s">
        <v>219</v>
      </c>
      <c r="E393" t="s">
        <v>220</v>
      </c>
      <c r="F393" s="1">
        <v>41221</v>
      </c>
      <c r="G393" t="s">
        <v>44</v>
      </c>
      <c r="H393">
        <v>1</v>
      </c>
      <c r="I393">
        <v>0</v>
      </c>
      <c r="J393">
        <v>0</v>
      </c>
      <c r="K393" t="s">
        <v>207</v>
      </c>
      <c r="L393">
        <v>2017</v>
      </c>
      <c r="M393" t="s">
        <v>208</v>
      </c>
    </row>
    <row r="394" spans="1:13" x14ac:dyDescent="0.2">
      <c r="A394" s="1">
        <v>42990</v>
      </c>
      <c r="B394" t="s">
        <v>4</v>
      </c>
      <c r="C394" t="s">
        <v>204</v>
      </c>
      <c r="D394" t="s">
        <v>320</v>
      </c>
      <c r="E394" t="s">
        <v>321</v>
      </c>
      <c r="F394" s="1">
        <v>40438</v>
      </c>
      <c r="G394" t="s">
        <v>167</v>
      </c>
      <c r="H394">
        <v>1</v>
      </c>
      <c r="I394">
        <v>0</v>
      </c>
      <c r="J394">
        <v>0</v>
      </c>
      <c r="K394" t="s">
        <v>207</v>
      </c>
      <c r="L394">
        <v>2017</v>
      </c>
      <c r="M394" t="s">
        <v>210</v>
      </c>
    </row>
    <row r="395" spans="1:13" x14ac:dyDescent="0.2">
      <c r="A395" s="1">
        <v>42990</v>
      </c>
      <c r="B395" t="s">
        <v>4</v>
      </c>
      <c r="C395" t="s">
        <v>204</v>
      </c>
      <c r="D395" t="s">
        <v>221</v>
      </c>
      <c r="E395" t="s">
        <v>222</v>
      </c>
      <c r="F395" s="1">
        <v>39646</v>
      </c>
      <c r="G395" t="s">
        <v>165</v>
      </c>
      <c r="H395">
        <v>0</v>
      </c>
      <c r="I395">
        <v>0</v>
      </c>
      <c r="J395">
        <v>0</v>
      </c>
      <c r="K395" t="s">
        <v>207</v>
      </c>
      <c r="L395">
        <v>2017</v>
      </c>
      <c r="M395" t="s">
        <v>210</v>
      </c>
    </row>
    <row r="396" spans="1:13" x14ac:dyDescent="0.2">
      <c r="A396" s="1">
        <v>42990</v>
      </c>
      <c r="B396" t="s">
        <v>4</v>
      </c>
      <c r="C396" t="s">
        <v>204</v>
      </c>
      <c r="D396" t="s">
        <v>221</v>
      </c>
      <c r="E396" t="s">
        <v>223</v>
      </c>
      <c r="F396" s="1">
        <v>39646</v>
      </c>
      <c r="G396" t="s">
        <v>165</v>
      </c>
      <c r="H396">
        <v>0</v>
      </c>
      <c r="I396">
        <v>0</v>
      </c>
      <c r="J396">
        <v>0</v>
      </c>
      <c r="K396" t="s">
        <v>207</v>
      </c>
      <c r="L396">
        <v>2017</v>
      </c>
      <c r="M396" t="s">
        <v>210</v>
      </c>
    </row>
    <row r="397" spans="1:13" x14ac:dyDescent="0.2">
      <c r="A397" s="1">
        <v>42990</v>
      </c>
      <c r="B397" t="s">
        <v>4</v>
      </c>
      <c r="C397" t="s">
        <v>204</v>
      </c>
      <c r="D397" t="s">
        <v>224</v>
      </c>
      <c r="E397" t="s">
        <v>225</v>
      </c>
      <c r="F397" s="1">
        <v>39286</v>
      </c>
      <c r="G397" t="s">
        <v>164</v>
      </c>
      <c r="H397">
        <v>1</v>
      </c>
      <c r="I397">
        <v>0</v>
      </c>
      <c r="J397">
        <v>0</v>
      </c>
      <c r="K397" t="s">
        <v>207</v>
      </c>
      <c r="L397">
        <v>2017</v>
      </c>
      <c r="M397" t="s">
        <v>210</v>
      </c>
    </row>
    <row r="398" spans="1:13" x14ac:dyDescent="0.2">
      <c r="A398" s="1">
        <v>42990</v>
      </c>
      <c r="B398" t="s">
        <v>4</v>
      </c>
      <c r="C398" t="s">
        <v>204</v>
      </c>
      <c r="D398" t="s">
        <v>232</v>
      </c>
      <c r="E398" t="s">
        <v>233</v>
      </c>
      <c r="F398" s="1">
        <v>40248</v>
      </c>
      <c r="G398" t="s">
        <v>167</v>
      </c>
      <c r="H398">
        <v>1</v>
      </c>
      <c r="I398">
        <v>0</v>
      </c>
      <c r="J398">
        <v>0</v>
      </c>
      <c r="K398" t="s">
        <v>207</v>
      </c>
      <c r="L398">
        <v>2017</v>
      </c>
      <c r="M398" t="s">
        <v>210</v>
      </c>
    </row>
    <row r="399" spans="1:13" x14ac:dyDescent="0.2">
      <c r="A399" s="1">
        <v>42990</v>
      </c>
      <c r="B399" t="s">
        <v>4</v>
      </c>
      <c r="C399" t="s">
        <v>204</v>
      </c>
      <c r="D399" t="s">
        <v>244</v>
      </c>
      <c r="E399" t="s">
        <v>245</v>
      </c>
      <c r="F399" s="1">
        <v>40339</v>
      </c>
      <c r="G399" t="s">
        <v>167</v>
      </c>
      <c r="H399">
        <v>1</v>
      </c>
      <c r="I399">
        <v>0</v>
      </c>
      <c r="J399">
        <v>0</v>
      </c>
      <c r="K399" t="s">
        <v>207</v>
      </c>
      <c r="L399">
        <v>2017</v>
      </c>
      <c r="M399" t="s">
        <v>210</v>
      </c>
    </row>
    <row r="400" spans="1:13" x14ac:dyDescent="0.2">
      <c r="A400" s="1">
        <v>42990</v>
      </c>
      <c r="B400" t="s">
        <v>4</v>
      </c>
      <c r="C400" t="s">
        <v>204</v>
      </c>
      <c r="D400" t="s">
        <v>244</v>
      </c>
      <c r="E400" t="s">
        <v>246</v>
      </c>
      <c r="F400" s="1">
        <v>39775</v>
      </c>
      <c r="G400" t="s">
        <v>165</v>
      </c>
      <c r="H400">
        <v>1</v>
      </c>
      <c r="I400">
        <v>0</v>
      </c>
      <c r="J400">
        <v>0</v>
      </c>
      <c r="K400" t="s">
        <v>207</v>
      </c>
      <c r="L400">
        <v>2017</v>
      </c>
      <c r="M400" t="s">
        <v>210</v>
      </c>
    </row>
    <row r="401" spans="1:13" x14ac:dyDescent="0.2">
      <c r="A401" s="1">
        <v>42990</v>
      </c>
      <c r="B401" t="s">
        <v>4</v>
      </c>
      <c r="C401" t="s">
        <v>204</v>
      </c>
      <c r="D401" t="s">
        <v>252</v>
      </c>
      <c r="E401" t="s">
        <v>253</v>
      </c>
      <c r="F401" s="1">
        <v>41126</v>
      </c>
      <c r="G401" t="s">
        <v>106</v>
      </c>
      <c r="H401">
        <v>1</v>
      </c>
      <c r="I401">
        <v>0</v>
      </c>
      <c r="J401">
        <v>0</v>
      </c>
      <c r="K401" t="s">
        <v>207</v>
      </c>
      <c r="L401">
        <v>2017</v>
      </c>
      <c r="M401" t="s">
        <v>208</v>
      </c>
    </row>
    <row r="402" spans="1:13" x14ac:dyDescent="0.2">
      <c r="A402" s="1">
        <v>42990</v>
      </c>
      <c r="B402" t="s">
        <v>4</v>
      </c>
      <c r="C402" t="s">
        <v>204</v>
      </c>
      <c r="D402" t="s">
        <v>256</v>
      </c>
      <c r="E402" t="s">
        <v>257</v>
      </c>
      <c r="F402" s="1">
        <v>41230</v>
      </c>
      <c r="G402" t="s">
        <v>44</v>
      </c>
      <c r="H402">
        <v>1</v>
      </c>
      <c r="I402">
        <v>0</v>
      </c>
      <c r="J402">
        <v>0</v>
      </c>
      <c r="K402" t="s">
        <v>207</v>
      </c>
      <c r="L402">
        <v>2017</v>
      </c>
      <c r="M402" t="s">
        <v>208</v>
      </c>
    </row>
    <row r="403" spans="1:13" x14ac:dyDescent="0.2">
      <c r="A403" s="1">
        <v>42990</v>
      </c>
      <c r="B403" t="s">
        <v>4</v>
      </c>
      <c r="C403" t="s">
        <v>204</v>
      </c>
      <c r="D403" t="s">
        <v>258</v>
      </c>
      <c r="E403" t="s">
        <v>247</v>
      </c>
      <c r="F403" s="1">
        <v>41278</v>
      </c>
      <c r="G403" t="s">
        <v>169</v>
      </c>
      <c r="H403">
        <v>1</v>
      </c>
      <c r="I403">
        <v>0</v>
      </c>
      <c r="J403">
        <v>0</v>
      </c>
      <c r="K403" t="s">
        <v>207</v>
      </c>
      <c r="L403">
        <v>2017</v>
      </c>
      <c r="M403" t="s">
        <v>208</v>
      </c>
    </row>
    <row r="404" spans="1:13" x14ac:dyDescent="0.2">
      <c r="A404" s="1">
        <v>42990</v>
      </c>
      <c r="B404" t="s">
        <v>4</v>
      </c>
      <c r="C404" t="s">
        <v>204</v>
      </c>
      <c r="D404" t="s">
        <v>259</v>
      </c>
      <c r="E404" t="s">
        <v>260</v>
      </c>
      <c r="F404" s="1">
        <v>40395</v>
      </c>
      <c r="G404" t="s">
        <v>167</v>
      </c>
      <c r="H404">
        <v>1</v>
      </c>
      <c r="I404">
        <v>0</v>
      </c>
      <c r="J404">
        <v>0</v>
      </c>
      <c r="K404" t="s">
        <v>207</v>
      </c>
      <c r="L404">
        <v>2017</v>
      </c>
      <c r="M404" t="s">
        <v>210</v>
      </c>
    </row>
    <row r="405" spans="1:13" x14ac:dyDescent="0.2">
      <c r="A405" s="1">
        <v>42990</v>
      </c>
      <c r="B405" t="s">
        <v>4</v>
      </c>
      <c r="C405" t="s">
        <v>204</v>
      </c>
      <c r="D405" t="s">
        <v>261</v>
      </c>
      <c r="E405" t="s">
        <v>262</v>
      </c>
      <c r="F405" s="1">
        <v>40366</v>
      </c>
      <c r="G405" t="s">
        <v>167</v>
      </c>
      <c r="H405">
        <v>0</v>
      </c>
      <c r="I405">
        <v>0</v>
      </c>
      <c r="J405">
        <v>0</v>
      </c>
      <c r="K405" t="s">
        <v>207</v>
      </c>
      <c r="L405">
        <v>2017</v>
      </c>
      <c r="M405" t="s">
        <v>210</v>
      </c>
    </row>
    <row r="406" spans="1:13" x14ac:dyDescent="0.2">
      <c r="A406" s="1">
        <v>42990</v>
      </c>
      <c r="B406" t="s">
        <v>4</v>
      </c>
      <c r="C406" t="s">
        <v>204</v>
      </c>
      <c r="D406" t="s">
        <v>263</v>
      </c>
      <c r="E406" t="s">
        <v>264</v>
      </c>
      <c r="F406" s="1">
        <v>39337</v>
      </c>
      <c r="G406" t="s">
        <v>164</v>
      </c>
      <c r="H406">
        <v>1</v>
      </c>
      <c r="I406">
        <v>0</v>
      </c>
      <c r="J406">
        <v>0</v>
      </c>
      <c r="K406" t="s">
        <v>207</v>
      </c>
      <c r="L406">
        <v>2017</v>
      </c>
      <c r="M406" t="s">
        <v>210</v>
      </c>
    </row>
    <row r="407" spans="1:13" x14ac:dyDescent="0.2">
      <c r="A407" s="1">
        <v>42990</v>
      </c>
      <c r="B407" t="s">
        <v>4</v>
      </c>
      <c r="C407" t="s">
        <v>204</v>
      </c>
      <c r="D407" t="s">
        <v>265</v>
      </c>
      <c r="E407" t="s">
        <v>266</v>
      </c>
      <c r="F407" s="1">
        <v>40707</v>
      </c>
      <c r="G407" t="s">
        <v>168</v>
      </c>
      <c r="H407">
        <v>1</v>
      </c>
      <c r="I407">
        <v>0</v>
      </c>
      <c r="J407">
        <v>0</v>
      </c>
      <c r="K407" t="s">
        <v>207</v>
      </c>
      <c r="L407">
        <v>2017</v>
      </c>
      <c r="M407" t="s">
        <v>208</v>
      </c>
    </row>
    <row r="408" spans="1:13" x14ac:dyDescent="0.2">
      <c r="A408" s="1">
        <v>42990</v>
      </c>
      <c r="B408" t="s">
        <v>4</v>
      </c>
      <c r="C408" t="s">
        <v>204</v>
      </c>
      <c r="D408" t="s">
        <v>267</v>
      </c>
      <c r="E408" t="s">
        <v>268</v>
      </c>
      <c r="F408" s="1">
        <v>39332</v>
      </c>
      <c r="G408" t="s">
        <v>164</v>
      </c>
      <c r="H408">
        <v>1</v>
      </c>
      <c r="I408">
        <v>0</v>
      </c>
      <c r="J408">
        <v>0</v>
      </c>
      <c r="K408" t="s">
        <v>207</v>
      </c>
      <c r="L408">
        <v>2017</v>
      </c>
      <c r="M408" t="s">
        <v>210</v>
      </c>
    </row>
    <row r="409" spans="1:13" x14ac:dyDescent="0.2">
      <c r="A409" s="1">
        <v>42990</v>
      </c>
      <c r="B409" t="s">
        <v>4</v>
      </c>
      <c r="C409" t="s">
        <v>204</v>
      </c>
      <c r="D409" t="s">
        <v>269</v>
      </c>
      <c r="E409" t="s">
        <v>270</v>
      </c>
      <c r="F409" s="1">
        <v>41123</v>
      </c>
      <c r="G409" t="s">
        <v>44</v>
      </c>
      <c r="H409">
        <v>1</v>
      </c>
      <c r="I409">
        <v>0</v>
      </c>
      <c r="J409">
        <v>0</v>
      </c>
      <c r="K409" t="s">
        <v>207</v>
      </c>
      <c r="L409">
        <v>2017</v>
      </c>
      <c r="M409" t="s">
        <v>208</v>
      </c>
    </row>
    <row r="410" spans="1:13" x14ac:dyDescent="0.2">
      <c r="A410" s="1">
        <v>42990</v>
      </c>
      <c r="B410" t="s">
        <v>4</v>
      </c>
      <c r="C410" t="s">
        <v>204</v>
      </c>
      <c r="D410" t="s">
        <v>271</v>
      </c>
      <c r="E410" t="s">
        <v>272</v>
      </c>
      <c r="F410" s="1">
        <v>41047</v>
      </c>
      <c r="G410" t="s">
        <v>44</v>
      </c>
      <c r="H410">
        <v>1</v>
      </c>
      <c r="I410">
        <v>0</v>
      </c>
      <c r="J410">
        <v>0</v>
      </c>
      <c r="K410" t="s">
        <v>207</v>
      </c>
      <c r="L410">
        <v>2017</v>
      </c>
      <c r="M410" t="s">
        <v>208</v>
      </c>
    </row>
    <row r="411" spans="1:13" x14ac:dyDescent="0.2">
      <c r="A411" s="1">
        <v>42990</v>
      </c>
      <c r="B411" t="s">
        <v>4</v>
      </c>
      <c r="C411" t="s">
        <v>204</v>
      </c>
      <c r="D411" t="s">
        <v>271</v>
      </c>
      <c r="E411" t="s">
        <v>273</v>
      </c>
      <c r="F411" s="1">
        <v>40459</v>
      </c>
      <c r="G411" t="s">
        <v>163</v>
      </c>
      <c r="H411">
        <v>1</v>
      </c>
      <c r="I411">
        <v>0</v>
      </c>
      <c r="J411">
        <v>0</v>
      </c>
      <c r="K411" t="s">
        <v>207</v>
      </c>
      <c r="L411">
        <v>2017</v>
      </c>
      <c r="M411" t="s">
        <v>210</v>
      </c>
    </row>
    <row r="412" spans="1:13" x14ac:dyDescent="0.2">
      <c r="A412" s="1">
        <v>42990</v>
      </c>
      <c r="B412" t="s">
        <v>4</v>
      </c>
      <c r="C412" t="s">
        <v>204</v>
      </c>
      <c r="D412" t="s">
        <v>283</v>
      </c>
      <c r="E412" t="s">
        <v>284</v>
      </c>
      <c r="F412" s="1">
        <v>39891</v>
      </c>
      <c r="G412" t="s">
        <v>166</v>
      </c>
      <c r="H412">
        <v>1</v>
      </c>
      <c r="I412">
        <v>0</v>
      </c>
      <c r="J412">
        <v>0</v>
      </c>
      <c r="K412" t="s">
        <v>207</v>
      </c>
      <c r="L412">
        <v>2017</v>
      </c>
      <c r="M412" t="s">
        <v>210</v>
      </c>
    </row>
    <row r="413" spans="1:13" x14ac:dyDescent="0.2">
      <c r="A413" s="1">
        <v>42990</v>
      </c>
      <c r="B413" t="s">
        <v>4</v>
      </c>
      <c r="C413" t="s">
        <v>204</v>
      </c>
      <c r="D413" t="s">
        <v>289</v>
      </c>
      <c r="E413" t="s">
        <v>216</v>
      </c>
      <c r="F413" s="1">
        <v>41091</v>
      </c>
      <c r="G413" t="s">
        <v>106</v>
      </c>
      <c r="H413">
        <v>1</v>
      </c>
      <c r="I413">
        <v>0</v>
      </c>
      <c r="J413">
        <v>0</v>
      </c>
      <c r="K413" t="s">
        <v>207</v>
      </c>
      <c r="L413">
        <v>2017</v>
      </c>
      <c r="M413" t="s">
        <v>208</v>
      </c>
    </row>
    <row r="414" spans="1:13" x14ac:dyDescent="0.2">
      <c r="A414" s="1">
        <v>42990</v>
      </c>
      <c r="B414" t="s">
        <v>4</v>
      </c>
      <c r="C414" t="s">
        <v>204</v>
      </c>
      <c r="D414" t="s">
        <v>289</v>
      </c>
      <c r="E414" t="s">
        <v>290</v>
      </c>
      <c r="F414" s="1">
        <v>40273</v>
      </c>
      <c r="G414" t="s">
        <v>163</v>
      </c>
      <c r="H414">
        <v>1</v>
      </c>
      <c r="I414">
        <v>0</v>
      </c>
      <c r="J414">
        <v>0</v>
      </c>
      <c r="K414" t="s">
        <v>207</v>
      </c>
      <c r="L414">
        <v>2017</v>
      </c>
      <c r="M414" t="s">
        <v>210</v>
      </c>
    </row>
    <row r="415" spans="1:13" x14ac:dyDescent="0.2">
      <c r="A415" s="1">
        <v>42990</v>
      </c>
      <c r="B415" t="s">
        <v>4</v>
      </c>
      <c r="C415" t="s">
        <v>204</v>
      </c>
      <c r="D415" t="s">
        <v>291</v>
      </c>
      <c r="E415" t="s">
        <v>292</v>
      </c>
      <c r="F415" s="1">
        <v>40178</v>
      </c>
      <c r="G415" t="s">
        <v>166</v>
      </c>
      <c r="H415">
        <v>1</v>
      </c>
      <c r="I415">
        <v>0</v>
      </c>
      <c r="J415">
        <v>0</v>
      </c>
      <c r="K415" t="s">
        <v>207</v>
      </c>
      <c r="L415">
        <v>2017</v>
      </c>
      <c r="M415" t="s">
        <v>210</v>
      </c>
    </row>
    <row r="416" spans="1:13" x14ac:dyDescent="0.2">
      <c r="A416" s="1">
        <v>42990</v>
      </c>
      <c r="B416" t="s">
        <v>4</v>
      </c>
      <c r="C416" t="s">
        <v>204</v>
      </c>
      <c r="D416" t="s">
        <v>296</v>
      </c>
      <c r="E416" t="s">
        <v>297</v>
      </c>
      <c r="F416" s="1">
        <v>40756</v>
      </c>
      <c r="G416" t="s">
        <v>168</v>
      </c>
      <c r="H416">
        <v>1</v>
      </c>
      <c r="I416">
        <v>0</v>
      </c>
      <c r="J416">
        <v>0</v>
      </c>
      <c r="K416" t="s">
        <v>207</v>
      </c>
      <c r="L416">
        <v>2017</v>
      </c>
      <c r="M416" t="s">
        <v>208</v>
      </c>
    </row>
    <row r="417" spans="1:13" x14ac:dyDescent="0.2">
      <c r="A417" s="1">
        <v>42990</v>
      </c>
      <c r="B417" t="s">
        <v>4</v>
      </c>
      <c r="C417" t="s">
        <v>204</v>
      </c>
      <c r="D417" t="s">
        <v>296</v>
      </c>
      <c r="E417" t="s">
        <v>298</v>
      </c>
      <c r="F417" s="1">
        <v>39525</v>
      </c>
      <c r="G417" t="s">
        <v>166</v>
      </c>
      <c r="H417">
        <v>1</v>
      </c>
      <c r="I417">
        <v>0</v>
      </c>
      <c r="J417">
        <v>0</v>
      </c>
      <c r="K417" t="s">
        <v>207</v>
      </c>
      <c r="L417">
        <v>2017</v>
      </c>
      <c r="M417" t="s">
        <v>210</v>
      </c>
    </row>
    <row r="418" spans="1:13" x14ac:dyDescent="0.2">
      <c r="A418" s="1">
        <v>42990</v>
      </c>
      <c r="B418" t="s">
        <v>4</v>
      </c>
      <c r="C418" t="s">
        <v>204</v>
      </c>
      <c r="D418" t="s">
        <v>269</v>
      </c>
      <c r="E418" t="s">
        <v>304</v>
      </c>
      <c r="F418" s="1">
        <v>41898</v>
      </c>
      <c r="G418" t="s">
        <v>106</v>
      </c>
      <c r="H418">
        <v>1</v>
      </c>
      <c r="I418">
        <v>0</v>
      </c>
      <c r="J418">
        <v>0</v>
      </c>
      <c r="K418" t="s">
        <v>207</v>
      </c>
      <c r="L418">
        <v>2017</v>
      </c>
      <c r="M418" t="s">
        <v>208</v>
      </c>
    </row>
    <row r="419" spans="1:13" x14ac:dyDescent="0.2">
      <c r="A419" s="1">
        <v>42990</v>
      </c>
      <c r="B419" t="s">
        <v>4</v>
      </c>
      <c r="C419" t="s">
        <v>204</v>
      </c>
      <c r="D419" t="s">
        <v>289</v>
      </c>
      <c r="E419" t="s">
        <v>306</v>
      </c>
      <c r="F419" s="1">
        <v>41888</v>
      </c>
      <c r="G419" t="s">
        <v>44</v>
      </c>
      <c r="H419">
        <v>1</v>
      </c>
      <c r="I419">
        <v>0</v>
      </c>
      <c r="J419">
        <v>0</v>
      </c>
      <c r="K419" t="s">
        <v>207</v>
      </c>
      <c r="L419">
        <v>2017</v>
      </c>
      <c r="M419" t="s">
        <v>208</v>
      </c>
    </row>
    <row r="420" spans="1:13" x14ac:dyDescent="0.2">
      <c r="A420" s="1">
        <v>42990</v>
      </c>
      <c r="B420" t="s">
        <v>4</v>
      </c>
      <c r="C420" t="s">
        <v>204</v>
      </c>
      <c r="D420" t="s">
        <v>318</v>
      </c>
      <c r="E420" t="s">
        <v>319</v>
      </c>
      <c r="F420" s="1">
        <v>41948</v>
      </c>
      <c r="G420" t="s">
        <v>44</v>
      </c>
      <c r="H420">
        <v>1</v>
      </c>
      <c r="I420">
        <v>0</v>
      </c>
      <c r="J420">
        <v>0</v>
      </c>
      <c r="K420" t="s">
        <v>207</v>
      </c>
      <c r="L420">
        <v>2017</v>
      </c>
      <c r="M420" t="s">
        <v>208</v>
      </c>
    </row>
    <row r="421" spans="1:13" x14ac:dyDescent="0.2">
      <c r="A421" s="1">
        <v>42992</v>
      </c>
      <c r="B421" t="s">
        <v>4</v>
      </c>
      <c r="C421" t="s">
        <v>204</v>
      </c>
      <c r="D421" t="s">
        <v>211</v>
      </c>
      <c r="E421" t="s">
        <v>212</v>
      </c>
      <c r="F421" s="1">
        <v>39272</v>
      </c>
      <c r="G421" t="s">
        <v>164</v>
      </c>
      <c r="H421">
        <v>1</v>
      </c>
      <c r="I421">
        <v>0</v>
      </c>
      <c r="J421">
        <v>0</v>
      </c>
      <c r="K421" t="s">
        <v>207</v>
      </c>
      <c r="L421">
        <v>2017</v>
      </c>
      <c r="M421" t="s">
        <v>210</v>
      </c>
    </row>
    <row r="422" spans="1:13" x14ac:dyDescent="0.2">
      <c r="A422" s="1">
        <v>42992</v>
      </c>
      <c r="B422" t="s">
        <v>4</v>
      </c>
      <c r="C422" t="s">
        <v>204</v>
      </c>
      <c r="D422" t="s">
        <v>211</v>
      </c>
      <c r="E422" t="s">
        <v>213</v>
      </c>
      <c r="F422" s="1">
        <v>40216</v>
      </c>
      <c r="G422" t="s">
        <v>163</v>
      </c>
      <c r="H422">
        <v>1</v>
      </c>
      <c r="I422">
        <v>0</v>
      </c>
      <c r="J422">
        <v>0</v>
      </c>
      <c r="K422" t="s">
        <v>207</v>
      </c>
      <c r="L422">
        <v>2017</v>
      </c>
      <c r="M422" t="s">
        <v>210</v>
      </c>
    </row>
    <row r="423" spans="1:13" x14ac:dyDescent="0.2">
      <c r="A423" s="1">
        <v>42992</v>
      </c>
      <c r="B423" t="s">
        <v>4</v>
      </c>
      <c r="C423" t="s">
        <v>204</v>
      </c>
      <c r="D423" t="s">
        <v>214</v>
      </c>
      <c r="E423" t="s">
        <v>216</v>
      </c>
      <c r="F423" s="1">
        <v>39832</v>
      </c>
      <c r="G423" t="s">
        <v>166</v>
      </c>
      <c r="H423">
        <v>0</v>
      </c>
      <c r="I423">
        <v>0</v>
      </c>
      <c r="J423">
        <v>0</v>
      </c>
      <c r="K423" t="s">
        <v>207</v>
      </c>
      <c r="L423">
        <v>2017</v>
      </c>
      <c r="M423" t="s">
        <v>210</v>
      </c>
    </row>
    <row r="424" spans="1:13" x14ac:dyDescent="0.2">
      <c r="A424" s="1">
        <v>42992</v>
      </c>
      <c r="B424" t="s">
        <v>4</v>
      </c>
      <c r="C424" t="s">
        <v>204</v>
      </c>
      <c r="D424" t="s">
        <v>221</v>
      </c>
      <c r="E424" t="s">
        <v>222</v>
      </c>
      <c r="F424" s="1">
        <v>39646</v>
      </c>
      <c r="G424" t="s">
        <v>165</v>
      </c>
      <c r="H424">
        <v>0</v>
      </c>
      <c r="I424">
        <v>0</v>
      </c>
      <c r="J424">
        <v>0</v>
      </c>
      <c r="K424" t="s">
        <v>207</v>
      </c>
      <c r="L424">
        <v>2017</v>
      </c>
      <c r="M424" t="s">
        <v>210</v>
      </c>
    </row>
    <row r="425" spans="1:13" x14ac:dyDescent="0.2">
      <c r="A425" s="1">
        <v>42992</v>
      </c>
      <c r="B425" t="s">
        <v>4</v>
      </c>
      <c r="C425" t="s">
        <v>204</v>
      </c>
      <c r="D425" t="s">
        <v>221</v>
      </c>
      <c r="E425" t="s">
        <v>223</v>
      </c>
      <c r="F425" s="1">
        <v>39646</v>
      </c>
      <c r="G425" t="s">
        <v>165</v>
      </c>
      <c r="H425">
        <v>0</v>
      </c>
      <c r="I425">
        <v>0</v>
      </c>
      <c r="J425">
        <v>0</v>
      </c>
      <c r="K425" t="s">
        <v>207</v>
      </c>
      <c r="L425">
        <v>2017</v>
      </c>
      <c r="M425" t="s">
        <v>210</v>
      </c>
    </row>
    <row r="426" spans="1:13" x14ac:dyDescent="0.2">
      <c r="A426" s="1">
        <v>42992</v>
      </c>
      <c r="B426" t="s">
        <v>4</v>
      </c>
      <c r="C426" t="s">
        <v>204</v>
      </c>
      <c r="D426" t="s">
        <v>224</v>
      </c>
      <c r="E426" t="s">
        <v>225</v>
      </c>
      <c r="F426" s="1">
        <v>39286</v>
      </c>
      <c r="G426" t="s">
        <v>164</v>
      </c>
      <c r="H426">
        <v>1</v>
      </c>
      <c r="I426">
        <v>0</v>
      </c>
      <c r="J426">
        <v>0</v>
      </c>
      <c r="K426" t="s">
        <v>207</v>
      </c>
      <c r="L426">
        <v>2017</v>
      </c>
      <c r="M426" t="s">
        <v>210</v>
      </c>
    </row>
    <row r="427" spans="1:13" x14ac:dyDescent="0.2">
      <c r="A427" s="1">
        <v>42992</v>
      </c>
      <c r="B427" t="s">
        <v>4</v>
      </c>
      <c r="C427" t="s">
        <v>204</v>
      </c>
      <c r="D427" t="s">
        <v>232</v>
      </c>
      <c r="E427" t="s">
        <v>233</v>
      </c>
      <c r="F427" s="1">
        <v>40248</v>
      </c>
      <c r="G427" t="s">
        <v>167</v>
      </c>
      <c r="H427">
        <v>1</v>
      </c>
      <c r="I427">
        <v>0</v>
      </c>
      <c r="J427">
        <v>0</v>
      </c>
      <c r="K427" t="s">
        <v>207</v>
      </c>
      <c r="L427">
        <v>2017</v>
      </c>
      <c r="M427" t="s">
        <v>210</v>
      </c>
    </row>
    <row r="428" spans="1:13" x14ac:dyDescent="0.2">
      <c r="A428" s="1">
        <v>42992</v>
      </c>
      <c r="B428" t="s">
        <v>4</v>
      </c>
      <c r="C428" t="s">
        <v>204</v>
      </c>
      <c r="D428" t="s">
        <v>244</v>
      </c>
      <c r="E428" t="s">
        <v>245</v>
      </c>
      <c r="F428" s="1">
        <v>40339</v>
      </c>
      <c r="G428" t="s">
        <v>167</v>
      </c>
      <c r="H428">
        <v>1</v>
      </c>
      <c r="I428">
        <v>0</v>
      </c>
      <c r="J428">
        <v>0</v>
      </c>
      <c r="K428" t="s">
        <v>207</v>
      </c>
      <c r="L428">
        <v>2017</v>
      </c>
      <c r="M428" t="s">
        <v>210</v>
      </c>
    </row>
    <row r="429" spans="1:13" x14ac:dyDescent="0.2">
      <c r="A429" s="1">
        <v>42992</v>
      </c>
      <c r="B429" t="s">
        <v>4</v>
      </c>
      <c r="C429" t="s">
        <v>204</v>
      </c>
      <c r="D429" t="s">
        <v>244</v>
      </c>
      <c r="E429" t="s">
        <v>246</v>
      </c>
      <c r="F429" s="1">
        <v>39775</v>
      </c>
      <c r="G429" t="s">
        <v>165</v>
      </c>
      <c r="H429">
        <v>1</v>
      </c>
      <c r="I429">
        <v>0</v>
      </c>
      <c r="J429">
        <v>0</v>
      </c>
      <c r="K429" t="s">
        <v>207</v>
      </c>
      <c r="L429">
        <v>2017</v>
      </c>
      <c r="M429" t="s">
        <v>210</v>
      </c>
    </row>
    <row r="430" spans="1:13" x14ac:dyDescent="0.2">
      <c r="A430" s="1">
        <v>42992</v>
      </c>
      <c r="B430" t="s">
        <v>4</v>
      </c>
      <c r="C430" t="s">
        <v>204</v>
      </c>
      <c r="D430" t="s">
        <v>252</v>
      </c>
      <c r="E430" t="s">
        <v>253</v>
      </c>
      <c r="F430" s="1">
        <v>41126</v>
      </c>
      <c r="G430" t="s">
        <v>106</v>
      </c>
      <c r="H430">
        <v>1</v>
      </c>
      <c r="I430">
        <v>0</v>
      </c>
      <c r="J430">
        <v>0</v>
      </c>
      <c r="K430" t="s">
        <v>207</v>
      </c>
      <c r="L430">
        <v>2017</v>
      </c>
      <c r="M430" t="s">
        <v>208</v>
      </c>
    </row>
    <row r="431" spans="1:13" x14ac:dyDescent="0.2">
      <c r="A431" s="1">
        <v>42992</v>
      </c>
      <c r="B431" t="s">
        <v>4</v>
      </c>
      <c r="C431" t="s">
        <v>204</v>
      </c>
      <c r="D431" t="s">
        <v>256</v>
      </c>
      <c r="E431" t="s">
        <v>257</v>
      </c>
      <c r="F431" s="1">
        <v>41230</v>
      </c>
      <c r="G431" t="s">
        <v>44</v>
      </c>
      <c r="H431">
        <v>1</v>
      </c>
      <c r="I431">
        <v>0</v>
      </c>
      <c r="J431">
        <v>0</v>
      </c>
      <c r="K431" t="s">
        <v>207</v>
      </c>
      <c r="L431">
        <v>2017</v>
      </c>
      <c r="M431" t="s">
        <v>208</v>
      </c>
    </row>
    <row r="432" spans="1:13" x14ac:dyDescent="0.2">
      <c r="A432" s="1">
        <v>42992</v>
      </c>
      <c r="B432" t="s">
        <v>4</v>
      </c>
      <c r="C432" t="s">
        <v>204</v>
      </c>
      <c r="D432" t="s">
        <v>258</v>
      </c>
      <c r="E432" t="s">
        <v>247</v>
      </c>
      <c r="F432" s="1">
        <v>41278</v>
      </c>
      <c r="G432" t="s">
        <v>169</v>
      </c>
      <c r="H432">
        <v>1</v>
      </c>
      <c r="I432">
        <v>0</v>
      </c>
      <c r="J432">
        <v>0</v>
      </c>
      <c r="K432" t="s">
        <v>207</v>
      </c>
      <c r="L432">
        <v>2017</v>
      </c>
      <c r="M432" t="s">
        <v>208</v>
      </c>
    </row>
    <row r="433" spans="1:13" x14ac:dyDescent="0.2">
      <c r="A433" s="1">
        <v>42992</v>
      </c>
      <c r="B433" t="s">
        <v>4</v>
      </c>
      <c r="C433" t="s">
        <v>204</v>
      </c>
      <c r="D433" t="s">
        <v>259</v>
      </c>
      <c r="E433" t="s">
        <v>260</v>
      </c>
      <c r="F433" s="1">
        <v>40395</v>
      </c>
      <c r="G433" t="s">
        <v>167</v>
      </c>
      <c r="H433">
        <v>1</v>
      </c>
      <c r="I433">
        <v>0</v>
      </c>
      <c r="J433">
        <v>0</v>
      </c>
      <c r="K433" t="s">
        <v>207</v>
      </c>
      <c r="L433">
        <v>2017</v>
      </c>
      <c r="M433" t="s">
        <v>210</v>
      </c>
    </row>
    <row r="434" spans="1:13" x14ac:dyDescent="0.2">
      <c r="A434" s="1">
        <v>42992</v>
      </c>
      <c r="B434" t="s">
        <v>4</v>
      </c>
      <c r="C434" t="s">
        <v>204</v>
      </c>
      <c r="D434" t="s">
        <v>261</v>
      </c>
      <c r="E434" t="s">
        <v>262</v>
      </c>
      <c r="F434" s="1">
        <v>40366</v>
      </c>
      <c r="G434" t="s">
        <v>167</v>
      </c>
      <c r="H434">
        <v>0</v>
      </c>
      <c r="I434">
        <v>0</v>
      </c>
      <c r="J434">
        <v>0</v>
      </c>
      <c r="K434" t="s">
        <v>207</v>
      </c>
      <c r="L434">
        <v>2017</v>
      </c>
      <c r="M434" t="s">
        <v>210</v>
      </c>
    </row>
    <row r="435" spans="1:13" x14ac:dyDescent="0.2">
      <c r="A435" s="1">
        <v>42992</v>
      </c>
      <c r="B435" t="s">
        <v>4</v>
      </c>
      <c r="C435" t="s">
        <v>204</v>
      </c>
      <c r="D435" t="s">
        <v>263</v>
      </c>
      <c r="E435" t="s">
        <v>264</v>
      </c>
      <c r="F435" s="1">
        <v>39337</v>
      </c>
      <c r="G435" t="s">
        <v>164</v>
      </c>
      <c r="H435">
        <v>1</v>
      </c>
      <c r="I435">
        <v>0</v>
      </c>
      <c r="J435">
        <v>0</v>
      </c>
      <c r="K435" t="s">
        <v>207</v>
      </c>
      <c r="L435">
        <v>2017</v>
      </c>
      <c r="M435" t="s">
        <v>210</v>
      </c>
    </row>
    <row r="436" spans="1:13" x14ac:dyDescent="0.2">
      <c r="A436" s="1">
        <v>42992</v>
      </c>
      <c r="B436" t="s">
        <v>4</v>
      </c>
      <c r="C436" t="s">
        <v>204</v>
      </c>
      <c r="D436" t="s">
        <v>329</v>
      </c>
      <c r="E436" t="s">
        <v>330</v>
      </c>
      <c r="F436" s="1">
        <v>41371</v>
      </c>
      <c r="G436" t="s">
        <v>169</v>
      </c>
      <c r="H436">
        <v>1</v>
      </c>
      <c r="I436">
        <v>0</v>
      </c>
      <c r="J436">
        <v>0</v>
      </c>
      <c r="K436" t="s">
        <v>207</v>
      </c>
      <c r="L436">
        <v>2017</v>
      </c>
      <c r="M436" t="s">
        <v>208</v>
      </c>
    </row>
    <row r="437" spans="1:13" x14ac:dyDescent="0.2">
      <c r="A437" s="1">
        <v>42992</v>
      </c>
      <c r="B437" t="s">
        <v>4</v>
      </c>
      <c r="C437" t="s">
        <v>204</v>
      </c>
      <c r="D437" t="s">
        <v>324</v>
      </c>
      <c r="E437" t="s">
        <v>253</v>
      </c>
      <c r="F437" s="1">
        <v>39783</v>
      </c>
      <c r="G437" t="s">
        <v>165</v>
      </c>
      <c r="H437">
        <v>0</v>
      </c>
      <c r="I437">
        <v>0</v>
      </c>
      <c r="J437">
        <v>0</v>
      </c>
      <c r="K437" t="s">
        <v>207</v>
      </c>
      <c r="L437">
        <v>2017</v>
      </c>
      <c r="M437" t="s">
        <v>210</v>
      </c>
    </row>
    <row r="438" spans="1:13" x14ac:dyDescent="0.2">
      <c r="A438" s="1">
        <v>42992</v>
      </c>
      <c r="B438" t="s">
        <v>4</v>
      </c>
      <c r="C438" t="s">
        <v>204</v>
      </c>
      <c r="D438" t="s">
        <v>267</v>
      </c>
      <c r="E438" t="s">
        <v>268</v>
      </c>
      <c r="F438" s="1">
        <v>39332</v>
      </c>
      <c r="G438" t="s">
        <v>164</v>
      </c>
      <c r="H438">
        <v>1</v>
      </c>
      <c r="I438">
        <v>0</v>
      </c>
      <c r="J438">
        <v>0</v>
      </c>
      <c r="K438" t="s">
        <v>207</v>
      </c>
      <c r="L438">
        <v>2017</v>
      </c>
      <c r="M438" t="s">
        <v>210</v>
      </c>
    </row>
    <row r="439" spans="1:13" x14ac:dyDescent="0.2">
      <c r="A439" s="1">
        <v>42992</v>
      </c>
      <c r="B439" t="s">
        <v>4</v>
      </c>
      <c r="C439" t="s">
        <v>204</v>
      </c>
      <c r="D439" t="s">
        <v>269</v>
      </c>
      <c r="E439" t="s">
        <v>270</v>
      </c>
      <c r="F439" s="1">
        <v>41123</v>
      </c>
      <c r="G439" t="s">
        <v>44</v>
      </c>
      <c r="H439">
        <v>1</v>
      </c>
      <c r="I439">
        <v>0</v>
      </c>
      <c r="J439">
        <v>0</v>
      </c>
      <c r="K439" t="s">
        <v>207</v>
      </c>
      <c r="L439">
        <v>2017</v>
      </c>
      <c r="M439" t="s">
        <v>208</v>
      </c>
    </row>
    <row r="440" spans="1:13" x14ac:dyDescent="0.2">
      <c r="A440" s="1">
        <v>42992</v>
      </c>
      <c r="B440" t="s">
        <v>4</v>
      </c>
      <c r="C440" t="s">
        <v>204</v>
      </c>
      <c r="D440" t="s">
        <v>271</v>
      </c>
      <c r="E440" t="s">
        <v>272</v>
      </c>
      <c r="F440" s="1">
        <v>41047</v>
      </c>
      <c r="G440" t="s">
        <v>44</v>
      </c>
      <c r="H440">
        <v>1</v>
      </c>
      <c r="I440">
        <v>0</v>
      </c>
      <c r="J440">
        <v>0</v>
      </c>
      <c r="K440" t="s">
        <v>207</v>
      </c>
      <c r="L440">
        <v>2017</v>
      </c>
      <c r="M440" t="s">
        <v>208</v>
      </c>
    </row>
    <row r="441" spans="1:13" x14ac:dyDescent="0.2">
      <c r="A441" s="1">
        <v>42992</v>
      </c>
      <c r="B441" t="s">
        <v>4</v>
      </c>
      <c r="C441" t="s">
        <v>204</v>
      </c>
      <c r="D441" t="s">
        <v>271</v>
      </c>
      <c r="E441" t="s">
        <v>273</v>
      </c>
      <c r="F441" s="1">
        <v>40459</v>
      </c>
      <c r="G441" t="s">
        <v>163</v>
      </c>
      <c r="H441">
        <v>1</v>
      </c>
      <c r="I441">
        <v>0</v>
      </c>
      <c r="J441">
        <v>0</v>
      </c>
      <c r="K441" t="s">
        <v>207</v>
      </c>
      <c r="L441">
        <v>2017</v>
      </c>
      <c r="M441" t="s">
        <v>210</v>
      </c>
    </row>
    <row r="442" spans="1:13" x14ac:dyDescent="0.2">
      <c r="A442" s="1">
        <v>42992</v>
      </c>
      <c r="B442" t="s">
        <v>4</v>
      </c>
      <c r="C442" t="s">
        <v>204</v>
      </c>
      <c r="D442" t="s">
        <v>283</v>
      </c>
      <c r="E442" t="s">
        <v>284</v>
      </c>
      <c r="F442" s="1">
        <v>39891</v>
      </c>
      <c r="G442" t="s">
        <v>166</v>
      </c>
      <c r="H442">
        <v>1</v>
      </c>
      <c r="I442">
        <v>0</v>
      </c>
      <c r="J442">
        <v>0</v>
      </c>
      <c r="K442" t="s">
        <v>207</v>
      </c>
      <c r="L442">
        <v>2017</v>
      </c>
      <c r="M442" t="s">
        <v>210</v>
      </c>
    </row>
    <row r="443" spans="1:13" x14ac:dyDescent="0.2">
      <c r="A443" s="1">
        <v>42992</v>
      </c>
      <c r="B443" t="s">
        <v>4</v>
      </c>
      <c r="C443" t="s">
        <v>204</v>
      </c>
      <c r="D443" t="s">
        <v>289</v>
      </c>
      <c r="E443" t="s">
        <v>216</v>
      </c>
      <c r="F443" s="1">
        <v>41091</v>
      </c>
      <c r="G443" t="s">
        <v>106</v>
      </c>
      <c r="H443">
        <v>1</v>
      </c>
      <c r="I443">
        <v>0</v>
      </c>
      <c r="J443">
        <v>0</v>
      </c>
      <c r="K443" t="s">
        <v>207</v>
      </c>
      <c r="L443">
        <v>2017</v>
      </c>
      <c r="M443" t="s">
        <v>208</v>
      </c>
    </row>
    <row r="444" spans="1:13" x14ac:dyDescent="0.2">
      <c r="A444" s="1">
        <v>42992</v>
      </c>
      <c r="B444" t="s">
        <v>4</v>
      </c>
      <c r="C444" t="s">
        <v>204</v>
      </c>
      <c r="D444" t="s">
        <v>289</v>
      </c>
      <c r="E444" t="s">
        <v>290</v>
      </c>
      <c r="F444" s="1">
        <v>40273</v>
      </c>
      <c r="G444" t="s">
        <v>163</v>
      </c>
      <c r="H444">
        <v>1</v>
      </c>
      <c r="I444">
        <v>0</v>
      </c>
      <c r="J444">
        <v>0</v>
      </c>
      <c r="K444" t="s">
        <v>207</v>
      </c>
      <c r="L444">
        <v>2017</v>
      </c>
      <c r="M444" t="s">
        <v>210</v>
      </c>
    </row>
    <row r="445" spans="1:13" x14ac:dyDescent="0.2">
      <c r="A445" s="1">
        <v>42992</v>
      </c>
      <c r="B445" t="s">
        <v>4</v>
      </c>
      <c r="C445" t="s">
        <v>204</v>
      </c>
      <c r="D445" t="s">
        <v>291</v>
      </c>
      <c r="E445" t="s">
        <v>292</v>
      </c>
      <c r="F445" s="1">
        <v>40178</v>
      </c>
      <c r="G445" t="s">
        <v>166</v>
      </c>
      <c r="H445">
        <v>1</v>
      </c>
      <c r="I445">
        <v>0</v>
      </c>
      <c r="J445">
        <v>0</v>
      </c>
      <c r="K445" t="s">
        <v>207</v>
      </c>
      <c r="L445">
        <v>2017</v>
      </c>
      <c r="M445" t="s">
        <v>210</v>
      </c>
    </row>
    <row r="446" spans="1:13" x14ac:dyDescent="0.2">
      <c r="A446" s="1">
        <v>42992</v>
      </c>
      <c r="B446" t="s">
        <v>4</v>
      </c>
      <c r="C446" t="s">
        <v>204</v>
      </c>
      <c r="D446" t="s">
        <v>296</v>
      </c>
      <c r="E446" t="s">
        <v>297</v>
      </c>
      <c r="F446" s="1">
        <v>40756</v>
      </c>
      <c r="G446" t="s">
        <v>168</v>
      </c>
      <c r="H446">
        <v>1</v>
      </c>
      <c r="I446">
        <v>0</v>
      </c>
      <c r="J446">
        <v>0</v>
      </c>
      <c r="K446" t="s">
        <v>207</v>
      </c>
      <c r="L446">
        <v>2017</v>
      </c>
      <c r="M446" t="s">
        <v>208</v>
      </c>
    </row>
    <row r="447" spans="1:13" x14ac:dyDescent="0.2">
      <c r="A447" s="1">
        <v>42992</v>
      </c>
      <c r="B447" t="s">
        <v>4</v>
      </c>
      <c r="C447" t="s">
        <v>204</v>
      </c>
      <c r="D447" t="s">
        <v>296</v>
      </c>
      <c r="E447" t="s">
        <v>298</v>
      </c>
      <c r="F447" s="1">
        <v>39525</v>
      </c>
      <c r="G447" t="s">
        <v>166</v>
      </c>
      <c r="H447">
        <v>1</v>
      </c>
      <c r="I447">
        <v>0</v>
      </c>
      <c r="J447">
        <v>0</v>
      </c>
      <c r="K447" t="s">
        <v>207</v>
      </c>
      <c r="L447">
        <v>2017</v>
      </c>
      <c r="M447" t="s">
        <v>210</v>
      </c>
    </row>
    <row r="448" spans="1:13" x14ac:dyDescent="0.2">
      <c r="A448" s="1">
        <v>42992</v>
      </c>
      <c r="B448" t="s">
        <v>4</v>
      </c>
      <c r="C448" t="s">
        <v>204</v>
      </c>
      <c r="D448" t="s">
        <v>269</v>
      </c>
      <c r="E448" t="s">
        <v>304</v>
      </c>
      <c r="F448" s="1">
        <v>41898</v>
      </c>
      <c r="G448" t="s">
        <v>106</v>
      </c>
      <c r="H448">
        <v>1</v>
      </c>
      <c r="I448">
        <v>0</v>
      </c>
      <c r="J448">
        <v>0</v>
      </c>
      <c r="K448" t="s">
        <v>207</v>
      </c>
      <c r="L448">
        <v>2017</v>
      </c>
      <c r="M448" t="s">
        <v>208</v>
      </c>
    </row>
    <row r="449" spans="1:13" x14ac:dyDescent="0.2">
      <c r="A449" s="1">
        <v>42992</v>
      </c>
      <c r="B449" t="s">
        <v>4</v>
      </c>
      <c r="C449" t="s">
        <v>204</v>
      </c>
      <c r="D449" t="s">
        <v>289</v>
      </c>
      <c r="E449" t="s">
        <v>306</v>
      </c>
      <c r="F449" s="1">
        <v>41888</v>
      </c>
      <c r="G449" t="s">
        <v>44</v>
      </c>
      <c r="H449">
        <v>1</v>
      </c>
      <c r="I449">
        <v>0</v>
      </c>
      <c r="J449">
        <v>0</v>
      </c>
      <c r="K449" t="s">
        <v>207</v>
      </c>
      <c r="L449">
        <v>2017</v>
      </c>
      <c r="M449" t="s">
        <v>208</v>
      </c>
    </row>
    <row r="450" spans="1:13" x14ac:dyDescent="0.2">
      <c r="A450" s="1">
        <v>42992</v>
      </c>
      <c r="B450" t="s">
        <v>4</v>
      </c>
      <c r="C450" t="s">
        <v>204</v>
      </c>
      <c r="D450" t="s">
        <v>325</v>
      </c>
      <c r="E450" t="s">
        <v>326</v>
      </c>
      <c r="F450" s="1">
        <v>41701</v>
      </c>
      <c r="G450" t="s">
        <v>170</v>
      </c>
      <c r="H450">
        <v>0</v>
      </c>
      <c r="I450">
        <v>0</v>
      </c>
      <c r="J450">
        <v>0</v>
      </c>
      <c r="K450" t="s">
        <v>207</v>
      </c>
      <c r="L450">
        <v>2017</v>
      </c>
      <c r="M450" t="s">
        <v>208</v>
      </c>
    </row>
    <row r="451" spans="1:13" x14ac:dyDescent="0.2">
      <c r="A451" s="1">
        <v>42992</v>
      </c>
      <c r="B451" t="s">
        <v>4</v>
      </c>
      <c r="C451" t="s">
        <v>204</v>
      </c>
      <c r="D451" t="s">
        <v>312</v>
      </c>
      <c r="E451" t="s">
        <v>313</v>
      </c>
      <c r="F451" s="1">
        <v>41869</v>
      </c>
      <c r="G451" t="s">
        <v>170</v>
      </c>
      <c r="H451">
        <v>1</v>
      </c>
      <c r="I451">
        <v>0</v>
      </c>
      <c r="J451">
        <v>0</v>
      </c>
      <c r="K451" t="s">
        <v>207</v>
      </c>
      <c r="L451">
        <v>2017</v>
      </c>
      <c r="M451" t="s">
        <v>208</v>
      </c>
    </row>
    <row r="452" spans="1:13" x14ac:dyDescent="0.2">
      <c r="A452" s="1">
        <v>42992</v>
      </c>
      <c r="B452" t="s">
        <v>4</v>
      </c>
      <c r="C452" t="s">
        <v>204</v>
      </c>
      <c r="D452" t="s">
        <v>318</v>
      </c>
      <c r="E452" t="s">
        <v>319</v>
      </c>
      <c r="F452" s="1">
        <v>41948</v>
      </c>
      <c r="G452" t="s">
        <v>44</v>
      </c>
      <c r="H452">
        <v>1</v>
      </c>
      <c r="I452">
        <v>0</v>
      </c>
      <c r="J452">
        <v>0</v>
      </c>
      <c r="K452" t="s">
        <v>207</v>
      </c>
      <c r="L452">
        <v>2017</v>
      </c>
      <c r="M452" t="s">
        <v>208</v>
      </c>
    </row>
    <row r="453" spans="1:13" x14ac:dyDescent="0.2">
      <c r="A453" s="1">
        <v>42993</v>
      </c>
      <c r="B453" t="s">
        <v>4</v>
      </c>
      <c r="C453" t="s">
        <v>204</v>
      </c>
      <c r="D453" t="s">
        <v>211</v>
      </c>
      <c r="E453" t="s">
        <v>212</v>
      </c>
      <c r="F453" s="1">
        <v>39272</v>
      </c>
      <c r="G453" t="s">
        <v>164</v>
      </c>
      <c r="H453">
        <v>1</v>
      </c>
      <c r="I453">
        <v>0</v>
      </c>
      <c r="J453">
        <v>0</v>
      </c>
      <c r="K453" t="s">
        <v>207</v>
      </c>
      <c r="L453">
        <v>2017</v>
      </c>
      <c r="M453" t="s">
        <v>210</v>
      </c>
    </row>
    <row r="454" spans="1:13" x14ac:dyDescent="0.2">
      <c r="A454" s="1">
        <v>42993</v>
      </c>
      <c r="B454" t="s">
        <v>4</v>
      </c>
      <c r="C454" t="s">
        <v>204</v>
      </c>
      <c r="D454" t="s">
        <v>211</v>
      </c>
      <c r="E454" t="s">
        <v>213</v>
      </c>
      <c r="F454" s="1">
        <v>40216</v>
      </c>
      <c r="G454" t="s">
        <v>163</v>
      </c>
      <c r="H454">
        <v>1</v>
      </c>
      <c r="I454">
        <v>0</v>
      </c>
      <c r="J454">
        <v>0</v>
      </c>
      <c r="K454" t="s">
        <v>207</v>
      </c>
      <c r="L454">
        <v>2017</v>
      </c>
      <c r="M454" t="s">
        <v>210</v>
      </c>
    </row>
    <row r="455" spans="1:13" x14ac:dyDescent="0.2">
      <c r="A455" s="1">
        <v>42993</v>
      </c>
      <c r="B455" t="s">
        <v>4</v>
      </c>
      <c r="C455" t="s">
        <v>204</v>
      </c>
      <c r="D455" t="s">
        <v>214</v>
      </c>
      <c r="E455" t="s">
        <v>215</v>
      </c>
      <c r="F455" s="1">
        <v>41239</v>
      </c>
      <c r="G455" t="s">
        <v>44</v>
      </c>
      <c r="H455">
        <v>1</v>
      </c>
      <c r="I455">
        <v>0</v>
      </c>
      <c r="J455">
        <v>0</v>
      </c>
      <c r="K455" t="s">
        <v>207</v>
      </c>
      <c r="L455">
        <v>2017</v>
      </c>
      <c r="M455" t="s">
        <v>208</v>
      </c>
    </row>
    <row r="456" spans="1:13" x14ac:dyDescent="0.2">
      <c r="A456" s="1">
        <v>42993</v>
      </c>
      <c r="B456" t="s">
        <v>4</v>
      </c>
      <c r="C456" t="s">
        <v>204</v>
      </c>
      <c r="D456" t="s">
        <v>214</v>
      </c>
      <c r="E456" t="s">
        <v>216</v>
      </c>
      <c r="F456" s="1">
        <v>39832</v>
      </c>
      <c r="G456" t="s">
        <v>166</v>
      </c>
      <c r="H456">
        <v>1</v>
      </c>
      <c r="I456">
        <v>0</v>
      </c>
      <c r="J456">
        <v>0</v>
      </c>
      <c r="K456" t="s">
        <v>207</v>
      </c>
      <c r="L456">
        <v>2017</v>
      </c>
      <c r="M456" t="s">
        <v>210</v>
      </c>
    </row>
    <row r="457" spans="1:13" x14ac:dyDescent="0.2">
      <c r="A457" s="1">
        <v>42993</v>
      </c>
      <c r="B457" t="s">
        <v>4</v>
      </c>
      <c r="C457" t="s">
        <v>204</v>
      </c>
      <c r="D457" t="s">
        <v>221</v>
      </c>
      <c r="E457" t="s">
        <v>222</v>
      </c>
      <c r="F457" s="1">
        <v>39646</v>
      </c>
      <c r="G457" t="s">
        <v>165</v>
      </c>
      <c r="H457">
        <v>0</v>
      </c>
      <c r="I457">
        <v>0</v>
      </c>
      <c r="J457">
        <v>0</v>
      </c>
      <c r="K457" t="s">
        <v>207</v>
      </c>
      <c r="L457">
        <v>2017</v>
      </c>
      <c r="M457" t="s">
        <v>210</v>
      </c>
    </row>
    <row r="458" spans="1:13" x14ac:dyDescent="0.2">
      <c r="A458" s="1">
        <v>42993</v>
      </c>
      <c r="B458" t="s">
        <v>4</v>
      </c>
      <c r="C458" t="s">
        <v>204</v>
      </c>
      <c r="D458" t="s">
        <v>221</v>
      </c>
      <c r="E458" t="s">
        <v>223</v>
      </c>
      <c r="F458" s="1">
        <v>39646</v>
      </c>
      <c r="G458" t="s">
        <v>165</v>
      </c>
      <c r="H458">
        <v>0</v>
      </c>
      <c r="I458">
        <v>0</v>
      </c>
      <c r="J458">
        <v>0</v>
      </c>
      <c r="K458" t="s">
        <v>207</v>
      </c>
      <c r="L458">
        <v>2017</v>
      </c>
      <c r="M458" t="s">
        <v>210</v>
      </c>
    </row>
    <row r="459" spans="1:13" x14ac:dyDescent="0.2">
      <c r="A459" s="1">
        <v>42993</v>
      </c>
      <c r="B459" t="s">
        <v>4</v>
      </c>
      <c r="C459" t="s">
        <v>204</v>
      </c>
      <c r="D459" t="s">
        <v>224</v>
      </c>
      <c r="E459" t="s">
        <v>225</v>
      </c>
      <c r="F459" s="1">
        <v>39286</v>
      </c>
      <c r="G459" t="s">
        <v>164</v>
      </c>
      <c r="H459">
        <v>0</v>
      </c>
      <c r="I459">
        <v>0</v>
      </c>
      <c r="J459">
        <v>0</v>
      </c>
      <c r="K459" t="s">
        <v>207</v>
      </c>
      <c r="L459">
        <v>2017</v>
      </c>
      <c r="M459" t="s">
        <v>210</v>
      </c>
    </row>
    <row r="460" spans="1:13" x14ac:dyDescent="0.2">
      <c r="A460" s="1">
        <v>42993</v>
      </c>
      <c r="B460" t="s">
        <v>4</v>
      </c>
      <c r="C460" t="s">
        <v>204</v>
      </c>
      <c r="D460" t="s">
        <v>232</v>
      </c>
      <c r="E460" t="s">
        <v>233</v>
      </c>
      <c r="F460" s="1">
        <v>40248</v>
      </c>
      <c r="G460" t="s">
        <v>167</v>
      </c>
      <c r="H460">
        <v>1</v>
      </c>
      <c r="I460">
        <v>0</v>
      </c>
      <c r="J460">
        <v>0</v>
      </c>
      <c r="K460" t="s">
        <v>207</v>
      </c>
      <c r="L460">
        <v>2017</v>
      </c>
      <c r="M460" t="s">
        <v>210</v>
      </c>
    </row>
    <row r="461" spans="1:13" x14ac:dyDescent="0.2">
      <c r="A461" s="1">
        <v>42993</v>
      </c>
      <c r="B461" t="s">
        <v>4</v>
      </c>
      <c r="C461" t="s">
        <v>204</v>
      </c>
      <c r="D461" t="s">
        <v>241</v>
      </c>
      <c r="E461" t="s">
        <v>243</v>
      </c>
      <c r="F461" s="1">
        <v>40078</v>
      </c>
      <c r="G461" t="s">
        <v>166</v>
      </c>
      <c r="H461">
        <v>0</v>
      </c>
      <c r="I461">
        <v>0</v>
      </c>
      <c r="J461">
        <v>0</v>
      </c>
      <c r="K461" t="s">
        <v>207</v>
      </c>
      <c r="L461">
        <v>2017</v>
      </c>
      <c r="M461" t="s">
        <v>210</v>
      </c>
    </row>
    <row r="462" spans="1:13" x14ac:dyDescent="0.2">
      <c r="A462" s="1">
        <v>42993</v>
      </c>
      <c r="B462" t="s">
        <v>4</v>
      </c>
      <c r="C462" t="s">
        <v>204</v>
      </c>
      <c r="D462" t="s">
        <v>244</v>
      </c>
      <c r="E462" t="s">
        <v>245</v>
      </c>
      <c r="F462" s="1">
        <v>40339</v>
      </c>
      <c r="G462" t="s">
        <v>167</v>
      </c>
      <c r="H462">
        <v>0</v>
      </c>
      <c r="I462">
        <v>0</v>
      </c>
      <c r="J462">
        <v>0</v>
      </c>
      <c r="K462" t="s">
        <v>207</v>
      </c>
      <c r="L462">
        <v>2017</v>
      </c>
      <c r="M462" t="s">
        <v>210</v>
      </c>
    </row>
    <row r="463" spans="1:13" x14ac:dyDescent="0.2">
      <c r="A463" s="1">
        <v>42993</v>
      </c>
      <c r="B463" t="s">
        <v>4</v>
      </c>
      <c r="C463" t="s">
        <v>204</v>
      </c>
      <c r="D463" t="s">
        <v>244</v>
      </c>
      <c r="E463" t="s">
        <v>246</v>
      </c>
      <c r="F463" s="1">
        <v>39775</v>
      </c>
      <c r="G463" t="s">
        <v>165</v>
      </c>
      <c r="H463">
        <v>0</v>
      </c>
      <c r="I463">
        <v>0</v>
      </c>
      <c r="J463">
        <v>0</v>
      </c>
      <c r="K463" t="s">
        <v>207</v>
      </c>
      <c r="L463">
        <v>2017</v>
      </c>
      <c r="M463" t="s">
        <v>210</v>
      </c>
    </row>
    <row r="464" spans="1:13" x14ac:dyDescent="0.2">
      <c r="A464" s="1">
        <v>42993</v>
      </c>
      <c r="B464" t="s">
        <v>4</v>
      </c>
      <c r="C464" t="s">
        <v>204</v>
      </c>
      <c r="D464" t="s">
        <v>252</v>
      </c>
      <c r="E464" t="s">
        <v>253</v>
      </c>
      <c r="F464" s="1">
        <v>41126</v>
      </c>
      <c r="G464" t="s">
        <v>106</v>
      </c>
      <c r="H464">
        <v>1</v>
      </c>
      <c r="I464">
        <v>0</v>
      </c>
      <c r="J464">
        <v>0</v>
      </c>
      <c r="K464" t="s">
        <v>207</v>
      </c>
      <c r="L464">
        <v>2017</v>
      </c>
      <c r="M464" t="s">
        <v>208</v>
      </c>
    </row>
    <row r="465" spans="1:13" x14ac:dyDescent="0.2">
      <c r="A465" s="1">
        <v>42993</v>
      </c>
      <c r="B465" t="s">
        <v>4</v>
      </c>
      <c r="C465" t="s">
        <v>204</v>
      </c>
      <c r="D465" t="s">
        <v>256</v>
      </c>
      <c r="E465" t="s">
        <v>257</v>
      </c>
      <c r="F465" s="1">
        <v>41230</v>
      </c>
      <c r="G465" t="s">
        <v>44</v>
      </c>
      <c r="H465">
        <v>0</v>
      </c>
      <c r="I465">
        <v>0</v>
      </c>
      <c r="J465">
        <v>0</v>
      </c>
      <c r="K465" t="s">
        <v>207</v>
      </c>
      <c r="L465">
        <v>2017</v>
      </c>
      <c r="M465" t="s">
        <v>208</v>
      </c>
    </row>
    <row r="466" spans="1:13" x14ac:dyDescent="0.2">
      <c r="A466" s="1">
        <v>42993</v>
      </c>
      <c r="B466" t="s">
        <v>4</v>
      </c>
      <c r="C466" t="s">
        <v>204</v>
      </c>
      <c r="D466" t="s">
        <v>258</v>
      </c>
      <c r="E466" t="s">
        <v>247</v>
      </c>
      <c r="F466" s="1">
        <v>41278</v>
      </c>
      <c r="G466" t="s">
        <v>169</v>
      </c>
      <c r="H466">
        <v>1</v>
      </c>
      <c r="I466">
        <v>0</v>
      </c>
      <c r="J466">
        <v>0</v>
      </c>
      <c r="K466" t="s">
        <v>207</v>
      </c>
      <c r="L466">
        <v>2017</v>
      </c>
      <c r="M466" t="s">
        <v>208</v>
      </c>
    </row>
    <row r="467" spans="1:13" x14ac:dyDescent="0.2">
      <c r="A467" s="1">
        <v>42993</v>
      </c>
      <c r="B467" t="s">
        <v>4</v>
      </c>
      <c r="C467" t="s">
        <v>204</v>
      </c>
      <c r="D467" t="s">
        <v>259</v>
      </c>
      <c r="E467" t="s">
        <v>260</v>
      </c>
      <c r="F467" s="1">
        <v>40395</v>
      </c>
      <c r="G467" t="s">
        <v>167</v>
      </c>
      <c r="H467">
        <v>1</v>
      </c>
      <c r="I467">
        <v>0</v>
      </c>
      <c r="J467">
        <v>0</v>
      </c>
      <c r="K467" t="s">
        <v>207</v>
      </c>
      <c r="L467">
        <v>2017</v>
      </c>
      <c r="M467" t="s">
        <v>210</v>
      </c>
    </row>
    <row r="468" spans="1:13" x14ac:dyDescent="0.2">
      <c r="A468" s="1">
        <v>42993</v>
      </c>
      <c r="B468" t="s">
        <v>4</v>
      </c>
      <c r="C468" t="s">
        <v>204</v>
      </c>
      <c r="D468" t="s">
        <v>261</v>
      </c>
      <c r="E468" t="s">
        <v>262</v>
      </c>
      <c r="F468" s="1">
        <v>40366</v>
      </c>
      <c r="G468" t="s">
        <v>167</v>
      </c>
      <c r="H468">
        <v>1</v>
      </c>
      <c r="I468">
        <v>0</v>
      </c>
      <c r="J468">
        <v>0</v>
      </c>
      <c r="K468" t="s">
        <v>207</v>
      </c>
      <c r="L468">
        <v>2017</v>
      </c>
      <c r="M468" t="s">
        <v>210</v>
      </c>
    </row>
    <row r="469" spans="1:13" x14ac:dyDescent="0.2">
      <c r="A469" s="1">
        <v>42993</v>
      </c>
      <c r="B469" t="s">
        <v>4</v>
      </c>
      <c r="C469" t="s">
        <v>204</v>
      </c>
      <c r="D469" t="s">
        <v>263</v>
      </c>
      <c r="E469" t="s">
        <v>264</v>
      </c>
      <c r="F469" s="1">
        <v>39337</v>
      </c>
      <c r="G469" t="s">
        <v>164</v>
      </c>
      <c r="H469">
        <v>1</v>
      </c>
      <c r="I469">
        <v>0</v>
      </c>
      <c r="J469">
        <v>0</v>
      </c>
      <c r="K469" t="s">
        <v>207</v>
      </c>
      <c r="L469">
        <v>2017</v>
      </c>
      <c r="M469" t="s">
        <v>210</v>
      </c>
    </row>
    <row r="470" spans="1:13" x14ac:dyDescent="0.2">
      <c r="A470" s="1">
        <v>42993</v>
      </c>
      <c r="B470" t="s">
        <v>4</v>
      </c>
      <c r="C470" t="s">
        <v>204</v>
      </c>
      <c r="D470" t="s">
        <v>329</v>
      </c>
      <c r="E470" t="s">
        <v>330</v>
      </c>
      <c r="F470" s="1">
        <v>41371</v>
      </c>
      <c r="G470" t="s">
        <v>169</v>
      </c>
      <c r="H470">
        <v>1</v>
      </c>
      <c r="I470">
        <v>0</v>
      </c>
      <c r="J470">
        <v>0</v>
      </c>
      <c r="K470" t="s">
        <v>207</v>
      </c>
      <c r="L470">
        <v>2017</v>
      </c>
      <c r="M470" t="s">
        <v>208</v>
      </c>
    </row>
    <row r="471" spans="1:13" x14ac:dyDescent="0.2">
      <c r="A471" s="1">
        <v>42993</v>
      </c>
      <c r="B471" t="s">
        <v>4</v>
      </c>
      <c r="C471" t="s">
        <v>204</v>
      </c>
      <c r="D471" t="s">
        <v>267</v>
      </c>
      <c r="E471" t="s">
        <v>268</v>
      </c>
      <c r="F471" s="1">
        <v>39332</v>
      </c>
      <c r="G471" t="s">
        <v>164</v>
      </c>
      <c r="H471">
        <v>1</v>
      </c>
      <c r="I471">
        <v>0</v>
      </c>
      <c r="J471">
        <v>0</v>
      </c>
      <c r="K471" t="s">
        <v>207</v>
      </c>
      <c r="L471">
        <v>2017</v>
      </c>
      <c r="M471" t="s">
        <v>210</v>
      </c>
    </row>
    <row r="472" spans="1:13" x14ac:dyDescent="0.2">
      <c r="A472" s="1">
        <v>42993</v>
      </c>
      <c r="B472" t="s">
        <v>4</v>
      </c>
      <c r="C472" t="s">
        <v>204</v>
      </c>
      <c r="D472" t="s">
        <v>269</v>
      </c>
      <c r="E472" t="s">
        <v>270</v>
      </c>
      <c r="F472" s="1">
        <v>41123</v>
      </c>
      <c r="G472" t="s">
        <v>44</v>
      </c>
      <c r="H472">
        <v>1</v>
      </c>
      <c r="I472">
        <v>0</v>
      </c>
      <c r="J472">
        <v>0</v>
      </c>
      <c r="K472" t="s">
        <v>207</v>
      </c>
      <c r="L472">
        <v>2017</v>
      </c>
      <c r="M472" t="s">
        <v>208</v>
      </c>
    </row>
    <row r="473" spans="1:13" x14ac:dyDescent="0.2">
      <c r="A473" s="1">
        <v>42993</v>
      </c>
      <c r="B473" t="s">
        <v>4</v>
      </c>
      <c r="C473" t="s">
        <v>204</v>
      </c>
      <c r="D473" t="s">
        <v>271</v>
      </c>
      <c r="E473" t="s">
        <v>272</v>
      </c>
      <c r="F473" s="1">
        <v>41047</v>
      </c>
      <c r="G473" t="s">
        <v>44</v>
      </c>
      <c r="H473">
        <v>1</v>
      </c>
      <c r="I473">
        <v>0</v>
      </c>
      <c r="J473">
        <v>0</v>
      </c>
      <c r="K473" t="s">
        <v>207</v>
      </c>
      <c r="L473">
        <v>2017</v>
      </c>
      <c r="M473" t="s">
        <v>208</v>
      </c>
    </row>
    <row r="474" spans="1:13" x14ac:dyDescent="0.2">
      <c r="A474" s="1">
        <v>42993</v>
      </c>
      <c r="B474" t="s">
        <v>4</v>
      </c>
      <c r="C474" t="s">
        <v>204</v>
      </c>
      <c r="D474" t="s">
        <v>271</v>
      </c>
      <c r="E474" t="s">
        <v>273</v>
      </c>
      <c r="F474" s="1">
        <v>40459</v>
      </c>
      <c r="G474" t="s">
        <v>163</v>
      </c>
      <c r="H474">
        <v>1</v>
      </c>
      <c r="I474">
        <v>0</v>
      </c>
      <c r="J474">
        <v>0</v>
      </c>
      <c r="K474" t="s">
        <v>207</v>
      </c>
      <c r="L474">
        <v>2017</v>
      </c>
      <c r="M474" t="s">
        <v>210</v>
      </c>
    </row>
    <row r="475" spans="1:13" x14ac:dyDescent="0.2">
      <c r="A475" s="1">
        <v>42993</v>
      </c>
      <c r="B475" t="s">
        <v>4</v>
      </c>
      <c r="C475" t="s">
        <v>204</v>
      </c>
      <c r="D475" t="s">
        <v>283</v>
      </c>
      <c r="E475" t="s">
        <v>284</v>
      </c>
      <c r="F475" s="1">
        <v>39891</v>
      </c>
      <c r="G475" t="s">
        <v>166</v>
      </c>
      <c r="H475">
        <v>1</v>
      </c>
      <c r="I475">
        <v>0</v>
      </c>
      <c r="J475">
        <v>0</v>
      </c>
      <c r="K475" t="s">
        <v>207</v>
      </c>
      <c r="L475">
        <v>2017</v>
      </c>
      <c r="M475" t="s">
        <v>210</v>
      </c>
    </row>
    <row r="476" spans="1:13" x14ac:dyDescent="0.2">
      <c r="A476" s="1">
        <v>42993</v>
      </c>
      <c r="B476" t="s">
        <v>4</v>
      </c>
      <c r="C476" t="s">
        <v>204</v>
      </c>
      <c r="D476" t="s">
        <v>289</v>
      </c>
      <c r="E476" t="s">
        <v>216</v>
      </c>
      <c r="F476" s="1">
        <v>41091</v>
      </c>
      <c r="G476" t="s">
        <v>106</v>
      </c>
      <c r="H476">
        <v>1</v>
      </c>
      <c r="I476">
        <v>0</v>
      </c>
      <c r="J476">
        <v>0</v>
      </c>
      <c r="K476" t="s">
        <v>207</v>
      </c>
      <c r="L476">
        <v>2017</v>
      </c>
      <c r="M476" t="s">
        <v>208</v>
      </c>
    </row>
    <row r="477" spans="1:13" x14ac:dyDescent="0.2">
      <c r="A477" s="1">
        <v>42993</v>
      </c>
      <c r="B477" t="s">
        <v>4</v>
      </c>
      <c r="C477" t="s">
        <v>204</v>
      </c>
      <c r="D477" t="s">
        <v>289</v>
      </c>
      <c r="E477" t="s">
        <v>290</v>
      </c>
      <c r="F477" s="1">
        <v>40273</v>
      </c>
      <c r="G477" t="s">
        <v>163</v>
      </c>
      <c r="H477">
        <v>1</v>
      </c>
      <c r="I477">
        <v>0</v>
      </c>
      <c r="J477">
        <v>0</v>
      </c>
      <c r="K477" t="s">
        <v>207</v>
      </c>
      <c r="L477">
        <v>2017</v>
      </c>
      <c r="M477" t="s">
        <v>210</v>
      </c>
    </row>
    <row r="478" spans="1:13" x14ac:dyDescent="0.2">
      <c r="A478" s="1">
        <v>42993</v>
      </c>
      <c r="B478" t="s">
        <v>4</v>
      </c>
      <c r="C478" t="s">
        <v>204</v>
      </c>
      <c r="D478" t="s">
        <v>291</v>
      </c>
      <c r="E478" t="s">
        <v>292</v>
      </c>
      <c r="F478" s="1">
        <v>40178</v>
      </c>
      <c r="G478" t="s">
        <v>166</v>
      </c>
      <c r="H478">
        <v>1</v>
      </c>
      <c r="I478">
        <v>0</v>
      </c>
      <c r="J478">
        <v>0</v>
      </c>
      <c r="K478" t="s">
        <v>207</v>
      </c>
      <c r="L478">
        <v>2017</v>
      </c>
      <c r="M478" t="s">
        <v>210</v>
      </c>
    </row>
    <row r="479" spans="1:13" x14ac:dyDescent="0.2">
      <c r="A479" s="1">
        <v>42993</v>
      </c>
      <c r="B479" t="s">
        <v>4</v>
      </c>
      <c r="C479" t="s">
        <v>204</v>
      </c>
      <c r="D479" t="s">
        <v>296</v>
      </c>
      <c r="E479" t="s">
        <v>297</v>
      </c>
      <c r="F479" s="1">
        <v>40756</v>
      </c>
      <c r="G479" t="s">
        <v>168</v>
      </c>
      <c r="H479">
        <v>1</v>
      </c>
      <c r="I479">
        <v>0</v>
      </c>
      <c r="J479">
        <v>0</v>
      </c>
      <c r="K479" t="s">
        <v>207</v>
      </c>
      <c r="L479">
        <v>2017</v>
      </c>
      <c r="M479" t="s">
        <v>208</v>
      </c>
    </row>
    <row r="480" spans="1:13" x14ac:dyDescent="0.2">
      <c r="A480" s="1">
        <v>42993</v>
      </c>
      <c r="B480" t="s">
        <v>4</v>
      </c>
      <c r="C480" t="s">
        <v>204</v>
      </c>
      <c r="D480" t="s">
        <v>296</v>
      </c>
      <c r="E480" t="s">
        <v>298</v>
      </c>
      <c r="F480" s="1">
        <v>39525</v>
      </c>
      <c r="G480" t="s">
        <v>166</v>
      </c>
      <c r="H480">
        <v>1</v>
      </c>
      <c r="I480">
        <v>0</v>
      </c>
      <c r="J480">
        <v>0</v>
      </c>
      <c r="K480" t="s">
        <v>207</v>
      </c>
      <c r="L480">
        <v>2017</v>
      </c>
      <c r="M480" t="s">
        <v>210</v>
      </c>
    </row>
    <row r="481" spans="1:13" x14ac:dyDescent="0.2">
      <c r="A481" s="1">
        <v>42993</v>
      </c>
      <c r="B481" t="s">
        <v>4</v>
      </c>
      <c r="C481" t="s">
        <v>204</v>
      </c>
      <c r="D481" t="s">
        <v>269</v>
      </c>
      <c r="E481" t="s">
        <v>304</v>
      </c>
      <c r="F481" s="1">
        <v>41898</v>
      </c>
      <c r="G481" t="s">
        <v>106</v>
      </c>
      <c r="H481">
        <v>1</v>
      </c>
      <c r="I481">
        <v>0</v>
      </c>
      <c r="J481">
        <v>0</v>
      </c>
      <c r="K481" t="s">
        <v>207</v>
      </c>
      <c r="L481">
        <v>2017</v>
      </c>
      <c r="M481" t="s">
        <v>208</v>
      </c>
    </row>
    <row r="482" spans="1:13" x14ac:dyDescent="0.2">
      <c r="A482" s="1">
        <v>42993</v>
      </c>
      <c r="B482" t="s">
        <v>4</v>
      </c>
      <c r="C482" t="s">
        <v>204</v>
      </c>
      <c r="D482" t="s">
        <v>289</v>
      </c>
      <c r="E482" t="s">
        <v>306</v>
      </c>
      <c r="F482" s="1">
        <v>41888</v>
      </c>
      <c r="G482" t="s">
        <v>44</v>
      </c>
      <c r="H482">
        <v>1</v>
      </c>
      <c r="I482">
        <v>0</v>
      </c>
      <c r="J482">
        <v>0</v>
      </c>
      <c r="K482" t="s">
        <v>207</v>
      </c>
      <c r="L482">
        <v>2017</v>
      </c>
      <c r="M482" t="s">
        <v>208</v>
      </c>
    </row>
    <row r="483" spans="1:13" x14ac:dyDescent="0.2">
      <c r="A483" s="1">
        <v>42993</v>
      </c>
      <c r="B483" t="s">
        <v>4</v>
      </c>
      <c r="C483" t="s">
        <v>204</v>
      </c>
      <c r="D483" t="s">
        <v>318</v>
      </c>
      <c r="E483" t="s">
        <v>319</v>
      </c>
      <c r="F483" s="1">
        <v>41948</v>
      </c>
      <c r="G483" t="s">
        <v>44</v>
      </c>
      <c r="H483">
        <v>1</v>
      </c>
      <c r="I483">
        <v>0</v>
      </c>
      <c r="J483">
        <v>0</v>
      </c>
      <c r="K483" t="s">
        <v>207</v>
      </c>
      <c r="L483">
        <v>2017</v>
      </c>
      <c r="M483" t="s">
        <v>208</v>
      </c>
    </row>
    <row r="484" spans="1:13" x14ac:dyDescent="0.2">
      <c r="A484" s="1">
        <v>42989</v>
      </c>
      <c r="B484" t="s">
        <v>5</v>
      </c>
      <c r="C484" t="s">
        <v>204</v>
      </c>
      <c r="D484" t="s">
        <v>211</v>
      </c>
      <c r="E484" t="s">
        <v>212</v>
      </c>
      <c r="F484" s="1">
        <v>39272</v>
      </c>
      <c r="G484" t="s">
        <v>164</v>
      </c>
      <c r="H484">
        <v>1</v>
      </c>
      <c r="I484">
        <v>0</v>
      </c>
      <c r="J484">
        <v>0</v>
      </c>
      <c r="K484" t="s">
        <v>207</v>
      </c>
      <c r="L484">
        <v>2017</v>
      </c>
      <c r="M484" t="s">
        <v>210</v>
      </c>
    </row>
    <row r="485" spans="1:13" x14ac:dyDescent="0.2">
      <c r="A485" s="1">
        <v>42989</v>
      </c>
      <c r="B485" t="s">
        <v>5</v>
      </c>
      <c r="C485" t="s">
        <v>204</v>
      </c>
      <c r="D485" t="s">
        <v>211</v>
      </c>
      <c r="E485" t="s">
        <v>213</v>
      </c>
      <c r="F485" s="1">
        <v>40216</v>
      </c>
      <c r="G485" t="s">
        <v>163</v>
      </c>
      <c r="H485">
        <v>1</v>
      </c>
      <c r="I485">
        <v>0</v>
      </c>
      <c r="J485">
        <v>0</v>
      </c>
      <c r="K485" t="s">
        <v>207</v>
      </c>
      <c r="L485">
        <v>2017</v>
      </c>
      <c r="M485" t="s">
        <v>210</v>
      </c>
    </row>
    <row r="486" spans="1:13" x14ac:dyDescent="0.2">
      <c r="A486" s="1">
        <v>42989</v>
      </c>
      <c r="B486" t="s">
        <v>5</v>
      </c>
      <c r="C486" t="s">
        <v>204</v>
      </c>
      <c r="D486" t="s">
        <v>214</v>
      </c>
      <c r="E486" t="s">
        <v>215</v>
      </c>
      <c r="F486" s="1">
        <v>41239</v>
      </c>
      <c r="G486" t="s">
        <v>44</v>
      </c>
      <c r="H486">
        <v>1</v>
      </c>
      <c r="I486">
        <v>0</v>
      </c>
      <c r="J486">
        <v>0</v>
      </c>
      <c r="K486" t="s">
        <v>207</v>
      </c>
      <c r="L486">
        <v>2017</v>
      </c>
      <c r="M486" t="s">
        <v>208</v>
      </c>
    </row>
    <row r="487" spans="1:13" x14ac:dyDescent="0.2">
      <c r="A487" s="1">
        <v>42989</v>
      </c>
      <c r="B487" t="s">
        <v>5</v>
      </c>
      <c r="C487" t="s">
        <v>204</v>
      </c>
      <c r="D487" t="s">
        <v>214</v>
      </c>
      <c r="E487" t="s">
        <v>216</v>
      </c>
      <c r="F487" s="1">
        <v>39832</v>
      </c>
      <c r="G487" t="s">
        <v>166</v>
      </c>
      <c r="H487">
        <v>1</v>
      </c>
      <c r="I487">
        <v>0</v>
      </c>
      <c r="J487">
        <v>0</v>
      </c>
      <c r="K487" t="s">
        <v>207</v>
      </c>
      <c r="L487">
        <v>2017</v>
      </c>
      <c r="M487" t="s">
        <v>210</v>
      </c>
    </row>
    <row r="488" spans="1:13" x14ac:dyDescent="0.2">
      <c r="A488" s="1">
        <v>42989</v>
      </c>
      <c r="B488" t="s">
        <v>5</v>
      </c>
      <c r="C488" t="s">
        <v>204</v>
      </c>
      <c r="D488" t="s">
        <v>221</v>
      </c>
      <c r="E488" t="s">
        <v>222</v>
      </c>
      <c r="F488" s="1">
        <v>39646</v>
      </c>
      <c r="G488" t="s">
        <v>165</v>
      </c>
      <c r="H488">
        <v>1</v>
      </c>
      <c r="I488">
        <v>0</v>
      </c>
      <c r="J488">
        <v>0</v>
      </c>
      <c r="K488" t="s">
        <v>207</v>
      </c>
      <c r="L488">
        <v>2017</v>
      </c>
      <c r="M488" t="s">
        <v>210</v>
      </c>
    </row>
    <row r="489" spans="1:13" x14ac:dyDescent="0.2">
      <c r="A489" s="1">
        <v>42989</v>
      </c>
      <c r="B489" t="s">
        <v>5</v>
      </c>
      <c r="C489" t="s">
        <v>204</v>
      </c>
      <c r="D489" t="s">
        <v>221</v>
      </c>
      <c r="E489" t="s">
        <v>223</v>
      </c>
      <c r="F489" s="1">
        <v>39646</v>
      </c>
      <c r="G489" t="s">
        <v>165</v>
      </c>
      <c r="H489">
        <v>1</v>
      </c>
      <c r="I489">
        <v>0</v>
      </c>
      <c r="J489">
        <v>0</v>
      </c>
      <c r="K489" t="s">
        <v>207</v>
      </c>
      <c r="L489">
        <v>2017</v>
      </c>
      <c r="M489" t="s">
        <v>210</v>
      </c>
    </row>
    <row r="490" spans="1:13" x14ac:dyDescent="0.2">
      <c r="A490" s="1">
        <v>42989</v>
      </c>
      <c r="B490" t="s">
        <v>5</v>
      </c>
      <c r="C490" t="s">
        <v>204</v>
      </c>
      <c r="D490" t="s">
        <v>224</v>
      </c>
      <c r="E490" t="s">
        <v>225</v>
      </c>
      <c r="F490" s="1">
        <v>39286</v>
      </c>
      <c r="G490" t="s">
        <v>164</v>
      </c>
      <c r="H490">
        <v>1</v>
      </c>
      <c r="I490">
        <v>0</v>
      </c>
      <c r="J490">
        <v>0</v>
      </c>
      <c r="K490" t="s">
        <v>207</v>
      </c>
      <c r="L490">
        <v>2017</v>
      </c>
      <c r="M490" t="s">
        <v>210</v>
      </c>
    </row>
    <row r="491" spans="1:13" x14ac:dyDescent="0.2">
      <c r="A491" s="1">
        <v>42989</v>
      </c>
      <c r="B491" t="s">
        <v>5</v>
      </c>
      <c r="C491" t="s">
        <v>204</v>
      </c>
      <c r="D491" t="s">
        <v>226</v>
      </c>
      <c r="E491" t="s">
        <v>227</v>
      </c>
      <c r="F491" s="1">
        <v>40006</v>
      </c>
      <c r="G491" t="s">
        <v>166</v>
      </c>
      <c r="H491">
        <v>0</v>
      </c>
      <c r="I491">
        <v>0</v>
      </c>
      <c r="J491">
        <v>0</v>
      </c>
      <c r="K491" t="s">
        <v>207</v>
      </c>
      <c r="L491">
        <v>2017</v>
      </c>
      <c r="M491" t="s">
        <v>210</v>
      </c>
    </row>
    <row r="492" spans="1:13" x14ac:dyDescent="0.2">
      <c r="A492" s="1">
        <v>42989</v>
      </c>
      <c r="B492" t="s">
        <v>5</v>
      </c>
      <c r="C492" t="s">
        <v>204</v>
      </c>
      <c r="D492" t="s">
        <v>232</v>
      </c>
      <c r="E492" t="s">
        <v>233</v>
      </c>
      <c r="F492" s="1">
        <v>40248</v>
      </c>
      <c r="G492" t="s">
        <v>167</v>
      </c>
      <c r="H492">
        <v>1</v>
      </c>
      <c r="I492">
        <v>0</v>
      </c>
      <c r="J492">
        <v>0</v>
      </c>
      <c r="K492" t="s">
        <v>207</v>
      </c>
      <c r="L492">
        <v>2017</v>
      </c>
      <c r="M492" t="s">
        <v>210</v>
      </c>
    </row>
    <row r="493" spans="1:13" x14ac:dyDescent="0.2">
      <c r="A493" s="1">
        <v>42989</v>
      </c>
      <c r="B493" t="s">
        <v>5</v>
      </c>
      <c r="C493" t="s">
        <v>204</v>
      </c>
      <c r="D493" t="s">
        <v>244</v>
      </c>
      <c r="E493" t="s">
        <v>245</v>
      </c>
      <c r="F493" s="1">
        <v>40339</v>
      </c>
      <c r="G493" t="s">
        <v>167</v>
      </c>
      <c r="H493">
        <v>1</v>
      </c>
      <c r="I493">
        <v>0</v>
      </c>
      <c r="J493">
        <v>0</v>
      </c>
      <c r="K493" t="s">
        <v>207</v>
      </c>
      <c r="L493">
        <v>2017</v>
      </c>
      <c r="M493" t="s">
        <v>210</v>
      </c>
    </row>
    <row r="494" spans="1:13" x14ac:dyDescent="0.2">
      <c r="A494" s="1">
        <v>42989</v>
      </c>
      <c r="B494" t="s">
        <v>5</v>
      </c>
      <c r="C494" t="s">
        <v>204</v>
      </c>
      <c r="D494" t="s">
        <v>244</v>
      </c>
      <c r="E494" t="s">
        <v>246</v>
      </c>
      <c r="F494" s="1">
        <v>39775</v>
      </c>
      <c r="G494" t="s">
        <v>165</v>
      </c>
      <c r="H494">
        <v>1</v>
      </c>
      <c r="I494">
        <v>0</v>
      </c>
      <c r="J494">
        <v>0</v>
      </c>
      <c r="K494" t="s">
        <v>207</v>
      </c>
      <c r="L494">
        <v>2017</v>
      </c>
      <c r="M494" t="s">
        <v>210</v>
      </c>
    </row>
    <row r="495" spans="1:13" x14ac:dyDescent="0.2">
      <c r="A495" s="1">
        <v>42989</v>
      </c>
      <c r="B495" t="s">
        <v>5</v>
      </c>
      <c r="C495" t="s">
        <v>204</v>
      </c>
      <c r="D495" t="s">
        <v>252</v>
      </c>
      <c r="E495" t="s">
        <v>253</v>
      </c>
      <c r="F495" s="1">
        <v>41126</v>
      </c>
      <c r="G495" t="s">
        <v>106</v>
      </c>
      <c r="H495">
        <v>1</v>
      </c>
      <c r="I495">
        <v>0</v>
      </c>
      <c r="J495">
        <v>0</v>
      </c>
      <c r="K495" t="s">
        <v>207</v>
      </c>
      <c r="L495">
        <v>2017</v>
      </c>
      <c r="M495" t="s">
        <v>208</v>
      </c>
    </row>
    <row r="496" spans="1:13" x14ac:dyDescent="0.2">
      <c r="A496" s="1">
        <v>42989</v>
      </c>
      <c r="B496" t="s">
        <v>5</v>
      </c>
      <c r="C496" t="s">
        <v>204</v>
      </c>
      <c r="D496" t="s">
        <v>256</v>
      </c>
      <c r="E496" t="s">
        <v>257</v>
      </c>
      <c r="F496" s="1">
        <v>41230</v>
      </c>
      <c r="G496" t="s">
        <v>44</v>
      </c>
      <c r="H496">
        <v>1</v>
      </c>
      <c r="I496">
        <v>0</v>
      </c>
      <c r="J496">
        <v>0</v>
      </c>
      <c r="K496" t="s">
        <v>207</v>
      </c>
      <c r="L496">
        <v>2017</v>
      </c>
      <c r="M496" t="s">
        <v>208</v>
      </c>
    </row>
    <row r="497" spans="1:13" x14ac:dyDescent="0.2">
      <c r="A497" s="1">
        <v>42989</v>
      </c>
      <c r="B497" t="s">
        <v>5</v>
      </c>
      <c r="C497" t="s">
        <v>204</v>
      </c>
      <c r="D497" t="s">
        <v>258</v>
      </c>
      <c r="E497" t="s">
        <v>247</v>
      </c>
      <c r="F497" s="1">
        <v>41278</v>
      </c>
      <c r="G497" t="s">
        <v>169</v>
      </c>
      <c r="H497">
        <v>1</v>
      </c>
      <c r="I497">
        <v>0</v>
      </c>
      <c r="J497">
        <v>0</v>
      </c>
      <c r="K497" t="s">
        <v>207</v>
      </c>
      <c r="L497">
        <v>2017</v>
      </c>
      <c r="M497" t="s">
        <v>208</v>
      </c>
    </row>
    <row r="498" spans="1:13" x14ac:dyDescent="0.2">
      <c r="A498" s="1">
        <v>42989</v>
      </c>
      <c r="B498" t="s">
        <v>5</v>
      </c>
      <c r="C498" t="s">
        <v>204</v>
      </c>
      <c r="D498" t="s">
        <v>259</v>
      </c>
      <c r="E498" t="s">
        <v>260</v>
      </c>
      <c r="F498" s="1">
        <v>40395</v>
      </c>
      <c r="G498" t="s">
        <v>167</v>
      </c>
      <c r="H498">
        <v>1</v>
      </c>
      <c r="I498">
        <v>0</v>
      </c>
      <c r="J498">
        <v>0</v>
      </c>
      <c r="K498" t="s">
        <v>207</v>
      </c>
      <c r="L498">
        <v>2017</v>
      </c>
      <c r="M498" t="s">
        <v>210</v>
      </c>
    </row>
    <row r="499" spans="1:13" x14ac:dyDescent="0.2">
      <c r="A499" s="1">
        <v>42989</v>
      </c>
      <c r="B499" t="s">
        <v>5</v>
      </c>
      <c r="C499" t="s">
        <v>204</v>
      </c>
      <c r="D499" t="s">
        <v>261</v>
      </c>
      <c r="E499" t="s">
        <v>262</v>
      </c>
      <c r="F499" s="1">
        <v>40366</v>
      </c>
      <c r="G499" t="s">
        <v>167</v>
      </c>
      <c r="H499">
        <v>0</v>
      </c>
      <c r="I499">
        <v>0</v>
      </c>
      <c r="J499">
        <v>0</v>
      </c>
      <c r="K499" t="s">
        <v>207</v>
      </c>
      <c r="L499">
        <v>2017</v>
      </c>
      <c r="M499" t="s">
        <v>210</v>
      </c>
    </row>
    <row r="500" spans="1:13" x14ac:dyDescent="0.2">
      <c r="A500" s="1">
        <v>42989</v>
      </c>
      <c r="B500" t="s">
        <v>5</v>
      </c>
      <c r="C500" t="s">
        <v>204</v>
      </c>
      <c r="D500" t="s">
        <v>263</v>
      </c>
      <c r="E500" t="s">
        <v>264</v>
      </c>
      <c r="F500" s="1">
        <v>39337</v>
      </c>
      <c r="G500" t="s">
        <v>164</v>
      </c>
      <c r="H500">
        <v>1</v>
      </c>
      <c r="I500">
        <v>0</v>
      </c>
      <c r="J500">
        <v>0</v>
      </c>
      <c r="K500" t="s">
        <v>207</v>
      </c>
      <c r="L500">
        <v>2017</v>
      </c>
      <c r="M500" t="s">
        <v>210</v>
      </c>
    </row>
    <row r="501" spans="1:13" x14ac:dyDescent="0.2">
      <c r="A501" s="1">
        <v>42989</v>
      </c>
      <c r="B501" t="s">
        <v>5</v>
      </c>
      <c r="C501" t="s">
        <v>204</v>
      </c>
      <c r="D501" t="s">
        <v>267</v>
      </c>
      <c r="E501" t="s">
        <v>268</v>
      </c>
      <c r="F501" s="1">
        <v>39332</v>
      </c>
      <c r="G501" t="s">
        <v>164</v>
      </c>
      <c r="H501">
        <v>1</v>
      </c>
      <c r="I501">
        <v>0</v>
      </c>
      <c r="J501">
        <v>0</v>
      </c>
      <c r="K501" t="s">
        <v>207</v>
      </c>
      <c r="L501">
        <v>2017</v>
      </c>
      <c r="M501" t="s">
        <v>210</v>
      </c>
    </row>
    <row r="502" spans="1:13" x14ac:dyDescent="0.2">
      <c r="A502" s="1">
        <v>42989</v>
      </c>
      <c r="B502" t="s">
        <v>5</v>
      </c>
      <c r="C502" t="s">
        <v>204</v>
      </c>
      <c r="D502" t="s">
        <v>269</v>
      </c>
      <c r="E502" t="s">
        <v>270</v>
      </c>
      <c r="F502" s="1">
        <v>41123</v>
      </c>
      <c r="G502" t="s">
        <v>44</v>
      </c>
      <c r="H502">
        <v>1</v>
      </c>
      <c r="I502">
        <v>0</v>
      </c>
      <c r="J502">
        <v>0</v>
      </c>
      <c r="K502" t="s">
        <v>207</v>
      </c>
      <c r="L502">
        <v>2017</v>
      </c>
      <c r="M502" t="s">
        <v>208</v>
      </c>
    </row>
    <row r="503" spans="1:13" x14ac:dyDescent="0.2">
      <c r="A503" s="1">
        <v>42989</v>
      </c>
      <c r="B503" t="s">
        <v>5</v>
      </c>
      <c r="C503" t="s">
        <v>204</v>
      </c>
      <c r="D503" t="s">
        <v>271</v>
      </c>
      <c r="E503" t="s">
        <v>272</v>
      </c>
      <c r="F503" s="1">
        <v>41047</v>
      </c>
      <c r="G503" t="s">
        <v>44</v>
      </c>
      <c r="H503">
        <v>1</v>
      </c>
      <c r="I503">
        <v>0</v>
      </c>
      <c r="J503">
        <v>0</v>
      </c>
      <c r="K503" t="s">
        <v>207</v>
      </c>
      <c r="L503">
        <v>2017</v>
      </c>
      <c r="M503" t="s">
        <v>208</v>
      </c>
    </row>
    <row r="504" spans="1:13" x14ac:dyDescent="0.2">
      <c r="A504" s="1">
        <v>42989</v>
      </c>
      <c r="B504" t="s">
        <v>5</v>
      </c>
      <c r="C504" t="s">
        <v>204</v>
      </c>
      <c r="D504" t="s">
        <v>271</v>
      </c>
      <c r="E504" t="s">
        <v>273</v>
      </c>
      <c r="F504" s="1">
        <v>40459</v>
      </c>
      <c r="G504" t="s">
        <v>163</v>
      </c>
      <c r="H504">
        <v>1</v>
      </c>
      <c r="I504">
        <v>0</v>
      </c>
      <c r="J504">
        <v>0</v>
      </c>
      <c r="K504" t="s">
        <v>207</v>
      </c>
      <c r="L504">
        <v>2017</v>
      </c>
      <c r="M504" t="s">
        <v>210</v>
      </c>
    </row>
    <row r="505" spans="1:13" x14ac:dyDescent="0.2">
      <c r="A505" s="1">
        <v>42989</v>
      </c>
      <c r="B505" t="s">
        <v>5</v>
      </c>
      <c r="C505" t="s">
        <v>204</v>
      </c>
      <c r="D505" t="s">
        <v>283</v>
      </c>
      <c r="E505" t="s">
        <v>284</v>
      </c>
      <c r="F505" s="1">
        <v>39891</v>
      </c>
      <c r="G505" t="s">
        <v>166</v>
      </c>
      <c r="H505">
        <v>1</v>
      </c>
      <c r="I505">
        <v>0</v>
      </c>
      <c r="J505">
        <v>0</v>
      </c>
      <c r="K505" t="s">
        <v>207</v>
      </c>
      <c r="L505">
        <v>2017</v>
      </c>
      <c r="M505" t="s">
        <v>210</v>
      </c>
    </row>
    <row r="506" spans="1:13" x14ac:dyDescent="0.2">
      <c r="A506" s="1">
        <v>42989</v>
      </c>
      <c r="B506" t="s">
        <v>5</v>
      </c>
      <c r="C506" t="s">
        <v>204</v>
      </c>
      <c r="D506" t="s">
        <v>289</v>
      </c>
      <c r="E506" t="s">
        <v>216</v>
      </c>
      <c r="F506" s="1">
        <v>41091</v>
      </c>
      <c r="G506" t="s">
        <v>106</v>
      </c>
      <c r="H506">
        <v>1</v>
      </c>
      <c r="I506">
        <v>0</v>
      </c>
      <c r="J506">
        <v>0</v>
      </c>
      <c r="K506" t="s">
        <v>207</v>
      </c>
      <c r="L506">
        <v>2017</v>
      </c>
      <c r="M506" t="s">
        <v>208</v>
      </c>
    </row>
    <row r="507" spans="1:13" x14ac:dyDescent="0.2">
      <c r="A507" s="1">
        <v>42989</v>
      </c>
      <c r="B507" t="s">
        <v>5</v>
      </c>
      <c r="C507" t="s">
        <v>204</v>
      </c>
      <c r="D507" t="s">
        <v>289</v>
      </c>
      <c r="E507" t="s">
        <v>290</v>
      </c>
      <c r="F507" s="1">
        <v>40273</v>
      </c>
      <c r="G507" t="s">
        <v>163</v>
      </c>
      <c r="H507">
        <v>1</v>
      </c>
      <c r="I507">
        <v>0</v>
      </c>
      <c r="J507">
        <v>0</v>
      </c>
      <c r="K507" t="s">
        <v>207</v>
      </c>
      <c r="L507">
        <v>2017</v>
      </c>
      <c r="M507" t="s">
        <v>210</v>
      </c>
    </row>
    <row r="508" spans="1:13" x14ac:dyDescent="0.2">
      <c r="A508" s="1">
        <v>42989</v>
      </c>
      <c r="B508" t="s">
        <v>5</v>
      </c>
      <c r="C508" t="s">
        <v>204</v>
      </c>
      <c r="D508" t="s">
        <v>296</v>
      </c>
      <c r="E508" t="s">
        <v>297</v>
      </c>
      <c r="F508" s="1">
        <v>40756</v>
      </c>
      <c r="G508" t="s">
        <v>168</v>
      </c>
      <c r="H508">
        <v>0</v>
      </c>
      <c r="I508">
        <v>0</v>
      </c>
      <c r="J508">
        <v>0</v>
      </c>
      <c r="K508" t="s">
        <v>207</v>
      </c>
      <c r="L508">
        <v>2017</v>
      </c>
      <c r="M508" t="s">
        <v>208</v>
      </c>
    </row>
    <row r="509" spans="1:13" x14ac:dyDescent="0.2">
      <c r="A509" s="1">
        <v>42989</v>
      </c>
      <c r="B509" t="s">
        <v>5</v>
      </c>
      <c r="C509" t="s">
        <v>204</v>
      </c>
      <c r="D509" t="s">
        <v>296</v>
      </c>
      <c r="E509" t="s">
        <v>298</v>
      </c>
      <c r="F509" s="1">
        <v>39525</v>
      </c>
      <c r="G509" t="s">
        <v>166</v>
      </c>
      <c r="H509">
        <v>1</v>
      </c>
      <c r="I509">
        <v>0</v>
      </c>
      <c r="J509">
        <v>0</v>
      </c>
      <c r="K509" t="s">
        <v>207</v>
      </c>
      <c r="L509">
        <v>2017</v>
      </c>
      <c r="M509" t="s">
        <v>210</v>
      </c>
    </row>
    <row r="510" spans="1:13" x14ac:dyDescent="0.2">
      <c r="A510" s="1">
        <v>42989</v>
      </c>
      <c r="B510" t="s">
        <v>5</v>
      </c>
      <c r="C510" t="s">
        <v>204</v>
      </c>
      <c r="D510" t="s">
        <v>289</v>
      </c>
      <c r="E510" t="s">
        <v>306</v>
      </c>
      <c r="F510" s="1">
        <v>41888</v>
      </c>
      <c r="G510" t="s">
        <v>44</v>
      </c>
      <c r="H510">
        <v>1</v>
      </c>
      <c r="I510">
        <v>0</v>
      </c>
      <c r="J510">
        <v>0</v>
      </c>
      <c r="K510" t="s">
        <v>207</v>
      </c>
      <c r="L510">
        <v>2017</v>
      </c>
      <c r="M510" t="s">
        <v>208</v>
      </c>
    </row>
    <row r="511" spans="1:13" x14ac:dyDescent="0.2">
      <c r="A511" s="1">
        <v>42990</v>
      </c>
      <c r="B511" t="s">
        <v>5</v>
      </c>
      <c r="C511" t="s">
        <v>204</v>
      </c>
      <c r="D511" t="s">
        <v>211</v>
      </c>
      <c r="E511" t="s">
        <v>212</v>
      </c>
      <c r="F511" s="1">
        <v>39272</v>
      </c>
      <c r="G511" t="s">
        <v>164</v>
      </c>
      <c r="H511">
        <v>1</v>
      </c>
      <c r="I511">
        <v>0</v>
      </c>
      <c r="J511">
        <v>0</v>
      </c>
      <c r="K511" t="s">
        <v>207</v>
      </c>
      <c r="L511">
        <v>2017</v>
      </c>
      <c r="M511" t="s">
        <v>210</v>
      </c>
    </row>
    <row r="512" spans="1:13" x14ac:dyDescent="0.2">
      <c r="A512" s="1">
        <v>42990</v>
      </c>
      <c r="B512" t="s">
        <v>5</v>
      </c>
      <c r="C512" t="s">
        <v>204</v>
      </c>
      <c r="D512" t="s">
        <v>211</v>
      </c>
      <c r="E512" t="s">
        <v>213</v>
      </c>
      <c r="F512" s="1">
        <v>40216</v>
      </c>
      <c r="G512" t="s">
        <v>163</v>
      </c>
      <c r="H512">
        <v>1</v>
      </c>
      <c r="I512">
        <v>0</v>
      </c>
      <c r="J512">
        <v>0</v>
      </c>
      <c r="K512" t="s">
        <v>207</v>
      </c>
      <c r="L512">
        <v>2017</v>
      </c>
      <c r="M512" t="s">
        <v>210</v>
      </c>
    </row>
    <row r="513" spans="1:13" x14ac:dyDescent="0.2">
      <c r="A513" s="1">
        <v>42990</v>
      </c>
      <c r="B513" t="s">
        <v>5</v>
      </c>
      <c r="C513" t="s">
        <v>204</v>
      </c>
      <c r="D513" t="s">
        <v>214</v>
      </c>
      <c r="E513" t="s">
        <v>215</v>
      </c>
      <c r="F513" s="1">
        <v>41239</v>
      </c>
      <c r="G513" t="s">
        <v>44</v>
      </c>
      <c r="H513">
        <v>1</v>
      </c>
      <c r="I513">
        <v>0</v>
      </c>
      <c r="J513">
        <v>0</v>
      </c>
      <c r="K513" t="s">
        <v>207</v>
      </c>
      <c r="L513">
        <v>2017</v>
      </c>
      <c r="M513" t="s">
        <v>208</v>
      </c>
    </row>
    <row r="514" spans="1:13" x14ac:dyDescent="0.2">
      <c r="A514" s="1">
        <v>42990</v>
      </c>
      <c r="B514" t="s">
        <v>5</v>
      </c>
      <c r="C514" t="s">
        <v>204</v>
      </c>
      <c r="D514" t="s">
        <v>214</v>
      </c>
      <c r="E514" t="s">
        <v>216</v>
      </c>
      <c r="F514" s="1">
        <v>39832</v>
      </c>
      <c r="G514" t="s">
        <v>166</v>
      </c>
      <c r="H514">
        <v>1</v>
      </c>
      <c r="I514">
        <v>0</v>
      </c>
      <c r="J514">
        <v>0</v>
      </c>
      <c r="K514" t="s">
        <v>207</v>
      </c>
      <c r="L514">
        <v>2017</v>
      </c>
      <c r="M514" t="s">
        <v>210</v>
      </c>
    </row>
    <row r="515" spans="1:13" x14ac:dyDescent="0.2">
      <c r="A515" s="1">
        <v>42990</v>
      </c>
      <c r="B515" t="s">
        <v>5</v>
      </c>
      <c r="C515" t="s">
        <v>204</v>
      </c>
      <c r="D515" t="s">
        <v>219</v>
      </c>
      <c r="E515" t="s">
        <v>220</v>
      </c>
      <c r="F515" s="1">
        <v>41221</v>
      </c>
      <c r="G515" t="s">
        <v>44</v>
      </c>
      <c r="H515">
        <v>0</v>
      </c>
      <c r="I515">
        <v>0</v>
      </c>
      <c r="J515">
        <v>0</v>
      </c>
      <c r="K515" t="s">
        <v>207</v>
      </c>
      <c r="L515">
        <v>2017</v>
      </c>
      <c r="M515" t="s">
        <v>208</v>
      </c>
    </row>
    <row r="516" spans="1:13" x14ac:dyDescent="0.2">
      <c r="A516" s="1">
        <v>42990</v>
      </c>
      <c r="B516" t="s">
        <v>5</v>
      </c>
      <c r="C516" t="s">
        <v>204</v>
      </c>
      <c r="D516" t="s">
        <v>320</v>
      </c>
      <c r="E516" t="s">
        <v>321</v>
      </c>
      <c r="F516" s="1">
        <v>40438</v>
      </c>
      <c r="G516" t="s">
        <v>167</v>
      </c>
      <c r="H516">
        <v>1</v>
      </c>
      <c r="I516">
        <v>0</v>
      </c>
      <c r="J516">
        <v>0</v>
      </c>
      <c r="K516" t="s">
        <v>207</v>
      </c>
      <c r="L516">
        <v>2017</v>
      </c>
      <c r="M516" t="s">
        <v>210</v>
      </c>
    </row>
    <row r="517" spans="1:13" x14ac:dyDescent="0.2">
      <c r="A517" s="1">
        <v>42990</v>
      </c>
      <c r="B517" t="s">
        <v>5</v>
      </c>
      <c r="C517" t="s">
        <v>204</v>
      </c>
      <c r="D517" t="s">
        <v>221</v>
      </c>
      <c r="E517" t="s">
        <v>222</v>
      </c>
      <c r="F517" s="1">
        <v>39646</v>
      </c>
      <c r="G517" t="s">
        <v>165</v>
      </c>
      <c r="H517">
        <v>0</v>
      </c>
      <c r="I517">
        <v>0</v>
      </c>
      <c r="J517">
        <v>0</v>
      </c>
      <c r="K517" t="s">
        <v>207</v>
      </c>
      <c r="L517">
        <v>2017</v>
      </c>
      <c r="M517" t="s">
        <v>210</v>
      </c>
    </row>
    <row r="518" spans="1:13" x14ac:dyDescent="0.2">
      <c r="A518" s="1">
        <v>42990</v>
      </c>
      <c r="B518" t="s">
        <v>5</v>
      </c>
      <c r="C518" t="s">
        <v>204</v>
      </c>
      <c r="D518" t="s">
        <v>221</v>
      </c>
      <c r="E518" t="s">
        <v>223</v>
      </c>
      <c r="F518" s="1">
        <v>39646</v>
      </c>
      <c r="G518" t="s">
        <v>165</v>
      </c>
      <c r="H518">
        <v>0</v>
      </c>
      <c r="I518">
        <v>0</v>
      </c>
      <c r="J518">
        <v>0</v>
      </c>
      <c r="K518" t="s">
        <v>207</v>
      </c>
      <c r="L518">
        <v>2017</v>
      </c>
      <c r="M518" t="s">
        <v>210</v>
      </c>
    </row>
    <row r="519" spans="1:13" x14ac:dyDescent="0.2">
      <c r="A519" s="1">
        <v>42990</v>
      </c>
      <c r="B519" t="s">
        <v>5</v>
      </c>
      <c r="C519" t="s">
        <v>204</v>
      </c>
      <c r="D519" t="s">
        <v>224</v>
      </c>
      <c r="E519" t="s">
        <v>225</v>
      </c>
      <c r="F519" s="1">
        <v>39286</v>
      </c>
      <c r="G519" t="s">
        <v>164</v>
      </c>
      <c r="H519">
        <v>1</v>
      </c>
      <c r="I519">
        <v>0</v>
      </c>
      <c r="J519">
        <v>0</v>
      </c>
      <c r="K519" t="s">
        <v>207</v>
      </c>
      <c r="L519">
        <v>2017</v>
      </c>
      <c r="M519" t="s">
        <v>210</v>
      </c>
    </row>
    <row r="520" spans="1:13" x14ac:dyDescent="0.2">
      <c r="A520" s="1">
        <v>42990</v>
      </c>
      <c r="B520" t="s">
        <v>5</v>
      </c>
      <c r="C520" t="s">
        <v>204</v>
      </c>
      <c r="D520" t="s">
        <v>232</v>
      </c>
      <c r="E520" t="s">
        <v>233</v>
      </c>
      <c r="F520" s="1">
        <v>40248</v>
      </c>
      <c r="G520" t="s">
        <v>167</v>
      </c>
      <c r="H520">
        <v>1</v>
      </c>
      <c r="I520">
        <v>0</v>
      </c>
      <c r="J520">
        <v>0</v>
      </c>
      <c r="K520" t="s">
        <v>207</v>
      </c>
      <c r="L520">
        <v>2017</v>
      </c>
      <c r="M520" t="s">
        <v>210</v>
      </c>
    </row>
    <row r="521" spans="1:13" x14ac:dyDescent="0.2">
      <c r="A521" s="1">
        <v>42990</v>
      </c>
      <c r="B521" t="s">
        <v>5</v>
      </c>
      <c r="C521" t="s">
        <v>204</v>
      </c>
      <c r="D521" t="s">
        <v>244</v>
      </c>
      <c r="E521" t="s">
        <v>245</v>
      </c>
      <c r="F521" s="1">
        <v>40339</v>
      </c>
      <c r="G521" t="s">
        <v>167</v>
      </c>
      <c r="H521">
        <v>1</v>
      </c>
      <c r="I521">
        <v>0</v>
      </c>
      <c r="J521">
        <v>0</v>
      </c>
      <c r="K521" t="s">
        <v>207</v>
      </c>
      <c r="L521">
        <v>2017</v>
      </c>
      <c r="M521" t="s">
        <v>210</v>
      </c>
    </row>
    <row r="522" spans="1:13" x14ac:dyDescent="0.2">
      <c r="A522" s="1">
        <v>42990</v>
      </c>
      <c r="B522" t="s">
        <v>5</v>
      </c>
      <c r="C522" t="s">
        <v>204</v>
      </c>
      <c r="D522" t="s">
        <v>244</v>
      </c>
      <c r="E522" t="s">
        <v>246</v>
      </c>
      <c r="F522" s="1">
        <v>39775</v>
      </c>
      <c r="G522" t="s">
        <v>165</v>
      </c>
      <c r="H522">
        <v>1</v>
      </c>
      <c r="I522">
        <v>0</v>
      </c>
      <c r="J522">
        <v>0</v>
      </c>
      <c r="K522" t="s">
        <v>207</v>
      </c>
      <c r="L522">
        <v>2017</v>
      </c>
      <c r="M522" t="s">
        <v>210</v>
      </c>
    </row>
    <row r="523" spans="1:13" x14ac:dyDescent="0.2">
      <c r="A523" s="1">
        <v>42990</v>
      </c>
      <c r="B523" t="s">
        <v>5</v>
      </c>
      <c r="C523" t="s">
        <v>204</v>
      </c>
      <c r="D523" t="s">
        <v>252</v>
      </c>
      <c r="E523" t="s">
        <v>253</v>
      </c>
      <c r="F523" s="1">
        <v>41126</v>
      </c>
      <c r="G523" t="s">
        <v>106</v>
      </c>
      <c r="H523">
        <v>1</v>
      </c>
      <c r="I523">
        <v>0</v>
      </c>
      <c r="J523">
        <v>0</v>
      </c>
      <c r="K523" t="s">
        <v>207</v>
      </c>
      <c r="L523">
        <v>2017</v>
      </c>
      <c r="M523" t="s">
        <v>208</v>
      </c>
    </row>
    <row r="524" spans="1:13" x14ac:dyDescent="0.2">
      <c r="A524" s="1">
        <v>42990</v>
      </c>
      <c r="B524" t="s">
        <v>5</v>
      </c>
      <c r="C524" t="s">
        <v>204</v>
      </c>
      <c r="D524" t="s">
        <v>256</v>
      </c>
      <c r="E524" t="s">
        <v>257</v>
      </c>
      <c r="F524" s="1">
        <v>41230</v>
      </c>
      <c r="G524" t="s">
        <v>44</v>
      </c>
      <c r="H524">
        <v>1</v>
      </c>
      <c r="I524">
        <v>0</v>
      </c>
      <c r="J524">
        <v>0</v>
      </c>
      <c r="K524" t="s">
        <v>207</v>
      </c>
      <c r="L524">
        <v>2017</v>
      </c>
      <c r="M524" t="s">
        <v>208</v>
      </c>
    </row>
    <row r="525" spans="1:13" x14ac:dyDescent="0.2">
      <c r="A525" s="1">
        <v>42990</v>
      </c>
      <c r="B525" t="s">
        <v>5</v>
      </c>
      <c r="C525" t="s">
        <v>204</v>
      </c>
      <c r="D525" t="s">
        <v>258</v>
      </c>
      <c r="E525" t="s">
        <v>247</v>
      </c>
      <c r="F525" s="1">
        <v>41278</v>
      </c>
      <c r="G525" t="s">
        <v>169</v>
      </c>
      <c r="H525">
        <v>1</v>
      </c>
      <c r="I525">
        <v>0</v>
      </c>
      <c r="J525">
        <v>0</v>
      </c>
      <c r="K525" t="s">
        <v>207</v>
      </c>
      <c r="L525">
        <v>2017</v>
      </c>
      <c r="M525" t="s">
        <v>208</v>
      </c>
    </row>
    <row r="526" spans="1:13" x14ac:dyDescent="0.2">
      <c r="A526" s="1">
        <v>42990</v>
      </c>
      <c r="B526" t="s">
        <v>5</v>
      </c>
      <c r="C526" t="s">
        <v>204</v>
      </c>
      <c r="D526" t="s">
        <v>259</v>
      </c>
      <c r="E526" t="s">
        <v>260</v>
      </c>
      <c r="F526" s="1">
        <v>40395</v>
      </c>
      <c r="G526" t="s">
        <v>167</v>
      </c>
      <c r="H526">
        <v>1</v>
      </c>
      <c r="I526">
        <v>0</v>
      </c>
      <c r="J526">
        <v>0</v>
      </c>
      <c r="K526" t="s">
        <v>207</v>
      </c>
      <c r="L526">
        <v>2017</v>
      </c>
      <c r="M526" t="s">
        <v>210</v>
      </c>
    </row>
    <row r="527" spans="1:13" x14ac:dyDescent="0.2">
      <c r="A527" s="1">
        <v>42990</v>
      </c>
      <c r="B527" t="s">
        <v>5</v>
      </c>
      <c r="C527" t="s">
        <v>204</v>
      </c>
      <c r="D527" t="s">
        <v>261</v>
      </c>
      <c r="E527" t="s">
        <v>262</v>
      </c>
      <c r="F527" s="1">
        <v>40366</v>
      </c>
      <c r="G527" t="s">
        <v>167</v>
      </c>
      <c r="H527">
        <v>0</v>
      </c>
      <c r="I527">
        <v>0</v>
      </c>
      <c r="J527">
        <v>0</v>
      </c>
      <c r="K527" t="s">
        <v>207</v>
      </c>
      <c r="L527">
        <v>2017</v>
      </c>
      <c r="M527" t="s">
        <v>210</v>
      </c>
    </row>
    <row r="528" spans="1:13" x14ac:dyDescent="0.2">
      <c r="A528" s="1">
        <v>42990</v>
      </c>
      <c r="B528" t="s">
        <v>5</v>
      </c>
      <c r="C528" t="s">
        <v>204</v>
      </c>
      <c r="D528" t="s">
        <v>263</v>
      </c>
      <c r="E528" t="s">
        <v>264</v>
      </c>
      <c r="F528" s="1">
        <v>39337</v>
      </c>
      <c r="G528" t="s">
        <v>164</v>
      </c>
      <c r="H528">
        <v>1</v>
      </c>
      <c r="I528">
        <v>0</v>
      </c>
      <c r="J528">
        <v>0</v>
      </c>
      <c r="K528" t="s">
        <v>207</v>
      </c>
      <c r="L528">
        <v>2017</v>
      </c>
      <c r="M528" t="s">
        <v>210</v>
      </c>
    </row>
    <row r="529" spans="1:13" x14ac:dyDescent="0.2">
      <c r="A529" s="1">
        <v>42990</v>
      </c>
      <c r="B529" t="s">
        <v>5</v>
      </c>
      <c r="C529" t="s">
        <v>204</v>
      </c>
      <c r="D529" t="s">
        <v>267</v>
      </c>
      <c r="E529" t="s">
        <v>268</v>
      </c>
      <c r="F529" s="1">
        <v>39332</v>
      </c>
      <c r="G529" t="s">
        <v>164</v>
      </c>
      <c r="H529">
        <v>1</v>
      </c>
      <c r="I529">
        <v>0</v>
      </c>
      <c r="J529">
        <v>0</v>
      </c>
      <c r="K529" t="s">
        <v>207</v>
      </c>
      <c r="L529">
        <v>2017</v>
      </c>
      <c r="M529" t="s">
        <v>210</v>
      </c>
    </row>
    <row r="530" spans="1:13" x14ac:dyDescent="0.2">
      <c r="A530" s="1">
        <v>42990</v>
      </c>
      <c r="B530" t="s">
        <v>5</v>
      </c>
      <c r="C530" t="s">
        <v>204</v>
      </c>
      <c r="D530" t="s">
        <v>269</v>
      </c>
      <c r="E530" t="s">
        <v>270</v>
      </c>
      <c r="F530" s="1">
        <v>41123</v>
      </c>
      <c r="G530" t="s">
        <v>44</v>
      </c>
      <c r="H530">
        <v>1</v>
      </c>
      <c r="I530">
        <v>0</v>
      </c>
      <c r="J530">
        <v>0</v>
      </c>
      <c r="K530" t="s">
        <v>207</v>
      </c>
      <c r="L530">
        <v>2017</v>
      </c>
      <c r="M530" t="s">
        <v>208</v>
      </c>
    </row>
    <row r="531" spans="1:13" x14ac:dyDescent="0.2">
      <c r="A531" s="1">
        <v>42990</v>
      </c>
      <c r="B531" t="s">
        <v>5</v>
      </c>
      <c r="C531" t="s">
        <v>204</v>
      </c>
      <c r="D531" t="s">
        <v>271</v>
      </c>
      <c r="E531" t="s">
        <v>272</v>
      </c>
      <c r="F531" s="1">
        <v>41047</v>
      </c>
      <c r="G531" t="s">
        <v>44</v>
      </c>
      <c r="H531">
        <v>1</v>
      </c>
      <c r="I531">
        <v>0</v>
      </c>
      <c r="J531">
        <v>0</v>
      </c>
      <c r="K531" t="s">
        <v>207</v>
      </c>
      <c r="L531">
        <v>2017</v>
      </c>
      <c r="M531" t="s">
        <v>208</v>
      </c>
    </row>
    <row r="532" spans="1:13" x14ac:dyDescent="0.2">
      <c r="A532" s="1">
        <v>42990</v>
      </c>
      <c r="B532" t="s">
        <v>5</v>
      </c>
      <c r="C532" t="s">
        <v>204</v>
      </c>
      <c r="D532" t="s">
        <v>271</v>
      </c>
      <c r="E532" t="s">
        <v>273</v>
      </c>
      <c r="F532" s="1">
        <v>40459</v>
      </c>
      <c r="G532" t="s">
        <v>163</v>
      </c>
      <c r="H532">
        <v>1</v>
      </c>
      <c r="I532">
        <v>0</v>
      </c>
      <c r="J532">
        <v>0</v>
      </c>
      <c r="K532" t="s">
        <v>207</v>
      </c>
      <c r="L532">
        <v>2017</v>
      </c>
      <c r="M532" t="s">
        <v>210</v>
      </c>
    </row>
    <row r="533" spans="1:13" x14ac:dyDescent="0.2">
      <c r="A533" s="1">
        <v>42990</v>
      </c>
      <c r="B533" t="s">
        <v>5</v>
      </c>
      <c r="C533" t="s">
        <v>204</v>
      </c>
      <c r="D533" t="s">
        <v>283</v>
      </c>
      <c r="E533" t="s">
        <v>284</v>
      </c>
      <c r="F533" s="1">
        <v>39891</v>
      </c>
      <c r="G533" t="s">
        <v>166</v>
      </c>
      <c r="H533">
        <v>1</v>
      </c>
      <c r="I533">
        <v>0</v>
      </c>
      <c r="J533">
        <v>0</v>
      </c>
      <c r="K533" t="s">
        <v>207</v>
      </c>
      <c r="L533">
        <v>2017</v>
      </c>
      <c r="M533" t="s">
        <v>210</v>
      </c>
    </row>
    <row r="534" spans="1:13" x14ac:dyDescent="0.2">
      <c r="A534" s="1">
        <v>42990</v>
      </c>
      <c r="B534" t="s">
        <v>5</v>
      </c>
      <c r="C534" t="s">
        <v>204</v>
      </c>
      <c r="D534" t="s">
        <v>289</v>
      </c>
      <c r="E534" t="s">
        <v>216</v>
      </c>
      <c r="F534" s="1">
        <v>41091</v>
      </c>
      <c r="G534" t="s">
        <v>106</v>
      </c>
      <c r="H534">
        <v>1</v>
      </c>
      <c r="I534">
        <v>0</v>
      </c>
      <c r="J534">
        <v>0</v>
      </c>
      <c r="K534" t="s">
        <v>207</v>
      </c>
      <c r="L534">
        <v>2017</v>
      </c>
      <c r="M534" t="s">
        <v>208</v>
      </c>
    </row>
    <row r="535" spans="1:13" x14ac:dyDescent="0.2">
      <c r="A535" s="1">
        <v>42990</v>
      </c>
      <c r="B535" t="s">
        <v>5</v>
      </c>
      <c r="C535" t="s">
        <v>204</v>
      </c>
      <c r="D535" t="s">
        <v>289</v>
      </c>
      <c r="E535" t="s">
        <v>290</v>
      </c>
      <c r="F535" s="1">
        <v>40273</v>
      </c>
      <c r="G535" t="s">
        <v>163</v>
      </c>
      <c r="H535">
        <v>1</v>
      </c>
      <c r="I535">
        <v>0</v>
      </c>
      <c r="J535">
        <v>0</v>
      </c>
      <c r="K535" t="s">
        <v>207</v>
      </c>
      <c r="L535">
        <v>2017</v>
      </c>
      <c r="M535" t="s">
        <v>210</v>
      </c>
    </row>
    <row r="536" spans="1:13" x14ac:dyDescent="0.2">
      <c r="A536" s="1">
        <v>42990</v>
      </c>
      <c r="B536" t="s">
        <v>5</v>
      </c>
      <c r="C536" t="s">
        <v>204</v>
      </c>
      <c r="D536" t="s">
        <v>291</v>
      </c>
      <c r="E536" t="s">
        <v>292</v>
      </c>
      <c r="F536" s="1">
        <v>40178</v>
      </c>
      <c r="G536" t="s">
        <v>166</v>
      </c>
      <c r="H536">
        <v>1</v>
      </c>
      <c r="I536">
        <v>0</v>
      </c>
      <c r="J536">
        <v>0</v>
      </c>
      <c r="K536" t="s">
        <v>207</v>
      </c>
      <c r="L536">
        <v>2017</v>
      </c>
      <c r="M536" t="s">
        <v>210</v>
      </c>
    </row>
    <row r="537" spans="1:13" x14ac:dyDescent="0.2">
      <c r="A537" s="1">
        <v>42990</v>
      </c>
      <c r="B537" t="s">
        <v>5</v>
      </c>
      <c r="C537" t="s">
        <v>204</v>
      </c>
      <c r="D537" t="s">
        <v>296</v>
      </c>
      <c r="E537" t="s">
        <v>297</v>
      </c>
      <c r="F537" s="1">
        <v>40756</v>
      </c>
      <c r="G537" t="s">
        <v>168</v>
      </c>
      <c r="H537">
        <v>1</v>
      </c>
      <c r="I537">
        <v>0</v>
      </c>
      <c r="J537">
        <v>0</v>
      </c>
      <c r="K537" t="s">
        <v>207</v>
      </c>
      <c r="L537">
        <v>2017</v>
      </c>
      <c r="M537" t="s">
        <v>208</v>
      </c>
    </row>
    <row r="538" spans="1:13" x14ac:dyDescent="0.2">
      <c r="A538" s="1">
        <v>42990</v>
      </c>
      <c r="B538" t="s">
        <v>5</v>
      </c>
      <c r="C538" t="s">
        <v>204</v>
      </c>
      <c r="D538" t="s">
        <v>296</v>
      </c>
      <c r="E538" t="s">
        <v>298</v>
      </c>
      <c r="F538" s="1">
        <v>39525</v>
      </c>
      <c r="G538" t="s">
        <v>166</v>
      </c>
      <c r="H538">
        <v>1</v>
      </c>
      <c r="I538">
        <v>0</v>
      </c>
      <c r="J538">
        <v>0</v>
      </c>
      <c r="K538" t="s">
        <v>207</v>
      </c>
      <c r="L538">
        <v>2017</v>
      </c>
      <c r="M538" t="s">
        <v>210</v>
      </c>
    </row>
    <row r="539" spans="1:13" x14ac:dyDescent="0.2">
      <c r="A539" s="1">
        <v>42990</v>
      </c>
      <c r="B539" t="s">
        <v>5</v>
      </c>
      <c r="C539" t="s">
        <v>204</v>
      </c>
      <c r="D539" t="s">
        <v>289</v>
      </c>
      <c r="E539" t="s">
        <v>306</v>
      </c>
      <c r="F539" s="1">
        <v>41888</v>
      </c>
      <c r="G539" t="s">
        <v>44</v>
      </c>
      <c r="H539">
        <v>1</v>
      </c>
      <c r="I539">
        <v>0</v>
      </c>
      <c r="J539">
        <v>0</v>
      </c>
      <c r="K539" t="s">
        <v>207</v>
      </c>
      <c r="L539">
        <v>2017</v>
      </c>
      <c r="M539" t="s">
        <v>208</v>
      </c>
    </row>
    <row r="540" spans="1:13" x14ac:dyDescent="0.2">
      <c r="A540" s="1">
        <v>42992</v>
      </c>
      <c r="B540" t="s">
        <v>5</v>
      </c>
      <c r="C540" t="s">
        <v>204</v>
      </c>
      <c r="D540" t="s">
        <v>211</v>
      </c>
      <c r="E540" t="s">
        <v>212</v>
      </c>
      <c r="F540" s="1">
        <v>39272</v>
      </c>
      <c r="G540" t="s">
        <v>164</v>
      </c>
      <c r="H540">
        <v>1</v>
      </c>
      <c r="I540">
        <v>0</v>
      </c>
      <c r="J540">
        <v>0</v>
      </c>
      <c r="K540" t="s">
        <v>207</v>
      </c>
      <c r="L540">
        <v>2017</v>
      </c>
      <c r="M540" t="s">
        <v>210</v>
      </c>
    </row>
    <row r="541" spans="1:13" x14ac:dyDescent="0.2">
      <c r="A541" s="1">
        <v>42992</v>
      </c>
      <c r="B541" t="s">
        <v>5</v>
      </c>
      <c r="C541" t="s">
        <v>204</v>
      </c>
      <c r="D541" t="s">
        <v>211</v>
      </c>
      <c r="E541" t="s">
        <v>213</v>
      </c>
      <c r="F541" s="1">
        <v>40216</v>
      </c>
      <c r="G541" t="s">
        <v>163</v>
      </c>
      <c r="H541">
        <v>1</v>
      </c>
      <c r="I541">
        <v>0</v>
      </c>
      <c r="J541">
        <v>0</v>
      </c>
      <c r="K541" t="s">
        <v>207</v>
      </c>
      <c r="L541">
        <v>2017</v>
      </c>
      <c r="M541" t="s">
        <v>210</v>
      </c>
    </row>
    <row r="542" spans="1:13" x14ac:dyDescent="0.2">
      <c r="A542" s="1">
        <v>42992</v>
      </c>
      <c r="B542" t="s">
        <v>5</v>
      </c>
      <c r="C542" t="s">
        <v>204</v>
      </c>
      <c r="D542" t="s">
        <v>214</v>
      </c>
      <c r="E542" t="s">
        <v>216</v>
      </c>
      <c r="F542" s="1">
        <v>39832</v>
      </c>
      <c r="G542" t="s">
        <v>166</v>
      </c>
      <c r="H542">
        <v>0</v>
      </c>
      <c r="I542">
        <v>0</v>
      </c>
      <c r="J542">
        <v>0</v>
      </c>
      <c r="K542" t="s">
        <v>207</v>
      </c>
      <c r="L542">
        <v>2017</v>
      </c>
      <c r="M542" t="s">
        <v>210</v>
      </c>
    </row>
    <row r="543" spans="1:13" x14ac:dyDescent="0.2">
      <c r="A543" s="1">
        <v>42992</v>
      </c>
      <c r="B543" t="s">
        <v>5</v>
      </c>
      <c r="C543" t="s">
        <v>204</v>
      </c>
      <c r="D543" t="s">
        <v>221</v>
      </c>
      <c r="E543" t="s">
        <v>222</v>
      </c>
      <c r="F543" s="1">
        <v>39646</v>
      </c>
      <c r="G543" t="s">
        <v>165</v>
      </c>
      <c r="H543">
        <v>0</v>
      </c>
      <c r="I543">
        <v>0</v>
      </c>
      <c r="J543">
        <v>0</v>
      </c>
      <c r="K543" t="s">
        <v>207</v>
      </c>
      <c r="L543">
        <v>2017</v>
      </c>
      <c r="M543" t="s">
        <v>210</v>
      </c>
    </row>
    <row r="544" spans="1:13" x14ac:dyDescent="0.2">
      <c r="A544" s="1">
        <v>42992</v>
      </c>
      <c r="B544" t="s">
        <v>5</v>
      </c>
      <c r="C544" t="s">
        <v>204</v>
      </c>
      <c r="D544" t="s">
        <v>221</v>
      </c>
      <c r="E544" t="s">
        <v>223</v>
      </c>
      <c r="F544" s="1">
        <v>39646</v>
      </c>
      <c r="G544" t="s">
        <v>165</v>
      </c>
      <c r="H544">
        <v>0</v>
      </c>
      <c r="I544">
        <v>0</v>
      </c>
      <c r="J544">
        <v>0</v>
      </c>
      <c r="K544" t="s">
        <v>207</v>
      </c>
      <c r="L544">
        <v>2017</v>
      </c>
      <c r="M544" t="s">
        <v>210</v>
      </c>
    </row>
    <row r="545" spans="1:13" x14ac:dyDescent="0.2">
      <c r="A545" s="1">
        <v>42992</v>
      </c>
      <c r="B545" t="s">
        <v>5</v>
      </c>
      <c r="C545" t="s">
        <v>204</v>
      </c>
      <c r="D545" t="s">
        <v>224</v>
      </c>
      <c r="E545" t="s">
        <v>225</v>
      </c>
      <c r="F545" s="1">
        <v>39286</v>
      </c>
      <c r="G545" t="s">
        <v>164</v>
      </c>
      <c r="H545">
        <v>1</v>
      </c>
      <c r="I545">
        <v>0</v>
      </c>
      <c r="J545">
        <v>0</v>
      </c>
      <c r="K545" t="s">
        <v>207</v>
      </c>
      <c r="L545">
        <v>2017</v>
      </c>
      <c r="M545" t="s">
        <v>210</v>
      </c>
    </row>
    <row r="546" spans="1:13" x14ac:dyDescent="0.2">
      <c r="A546" s="1">
        <v>42992</v>
      </c>
      <c r="B546" t="s">
        <v>5</v>
      </c>
      <c r="C546" t="s">
        <v>204</v>
      </c>
      <c r="D546" t="s">
        <v>232</v>
      </c>
      <c r="E546" t="s">
        <v>233</v>
      </c>
      <c r="F546" s="1">
        <v>40248</v>
      </c>
      <c r="G546" t="s">
        <v>167</v>
      </c>
      <c r="H546">
        <v>1</v>
      </c>
      <c r="I546">
        <v>0</v>
      </c>
      <c r="J546">
        <v>0</v>
      </c>
      <c r="K546" t="s">
        <v>207</v>
      </c>
      <c r="L546">
        <v>2017</v>
      </c>
      <c r="M546" t="s">
        <v>210</v>
      </c>
    </row>
    <row r="547" spans="1:13" x14ac:dyDescent="0.2">
      <c r="A547" s="1">
        <v>42992</v>
      </c>
      <c r="B547" t="s">
        <v>5</v>
      </c>
      <c r="C547" t="s">
        <v>204</v>
      </c>
      <c r="D547" t="s">
        <v>244</v>
      </c>
      <c r="E547" t="s">
        <v>245</v>
      </c>
      <c r="F547" s="1">
        <v>40339</v>
      </c>
      <c r="G547" t="s">
        <v>167</v>
      </c>
      <c r="H547">
        <v>1</v>
      </c>
      <c r="I547">
        <v>0</v>
      </c>
      <c r="J547">
        <v>0</v>
      </c>
      <c r="K547" t="s">
        <v>207</v>
      </c>
      <c r="L547">
        <v>2017</v>
      </c>
      <c r="M547" t="s">
        <v>210</v>
      </c>
    </row>
    <row r="548" spans="1:13" x14ac:dyDescent="0.2">
      <c r="A548" s="1">
        <v>42992</v>
      </c>
      <c r="B548" t="s">
        <v>5</v>
      </c>
      <c r="C548" t="s">
        <v>204</v>
      </c>
      <c r="D548" t="s">
        <v>244</v>
      </c>
      <c r="E548" t="s">
        <v>246</v>
      </c>
      <c r="F548" s="1">
        <v>39775</v>
      </c>
      <c r="G548" t="s">
        <v>165</v>
      </c>
      <c r="H548">
        <v>1</v>
      </c>
      <c r="I548">
        <v>0</v>
      </c>
      <c r="J548">
        <v>0</v>
      </c>
      <c r="K548" t="s">
        <v>207</v>
      </c>
      <c r="L548">
        <v>2017</v>
      </c>
      <c r="M548" t="s">
        <v>210</v>
      </c>
    </row>
    <row r="549" spans="1:13" x14ac:dyDescent="0.2">
      <c r="A549" s="1">
        <v>42992</v>
      </c>
      <c r="B549" t="s">
        <v>5</v>
      </c>
      <c r="C549" t="s">
        <v>204</v>
      </c>
      <c r="D549" t="s">
        <v>252</v>
      </c>
      <c r="E549" t="s">
        <v>253</v>
      </c>
      <c r="F549" s="1">
        <v>41126</v>
      </c>
      <c r="G549" t="s">
        <v>106</v>
      </c>
      <c r="H549">
        <v>1</v>
      </c>
      <c r="I549">
        <v>0</v>
      </c>
      <c r="J549">
        <v>0</v>
      </c>
      <c r="K549" t="s">
        <v>207</v>
      </c>
      <c r="L549">
        <v>2017</v>
      </c>
      <c r="M549" t="s">
        <v>208</v>
      </c>
    </row>
    <row r="550" spans="1:13" x14ac:dyDescent="0.2">
      <c r="A550" s="1">
        <v>42992</v>
      </c>
      <c r="B550" t="s">
        <v>5</v>
      </c>
      <c r="C550" t="s">
        <v>204</v>
      </c>
      <c r="D550" t="s">
        <v>256</v>
      </c>
      <c r="E550" t="s">
        <v>257</v>
      </c>
      <c r="F550" s="1">
        <v>41230</v>
      </c>
      <c r="G550" t="s">
        <v>44</v>
      </c>
      <c r="H550">
        <v>1</v>
      </c>
      <c r="I550">
        <v>0</v>
      </c>
      <c r="J550">
        <v>0</v>
      </c>
      <c r="K550" t="s">
        <v>207</v>
      </c>
      <c r="L550">
        <v>2017</v>
      </c>
      <c r="M550" t="s">
        <v>208</v>
      </c>
    </row>
    <row r="551" spans="1:13" x14ac:dyDescent="0.2">
      <c r="A551" s="1">
        <v>42992</v>
      </c>
      <c r="B551" t="s">
        <v>5</v>
      </c>
      <c r="C551" t="s">
        <v>204</v>
      </c>
      <c r="D551" t="s">
        <v>258</v>
      </c>
      <c r="E551" t="s">
        <v>247</v>
      </c>
      <c r="F551" s="1">
        <v>41278</v>
      </c>
      <c r="G551" t="s">
        <v>169</v>
      </c>
      <c r="H551">
        <v>1</v>
      </c>
      <c r="I551">
        <v>0</v>
      </c>
      <c r="J551">
        <v>0</v>
      </c>
      <c r="K551" t="s">
        <v>207</v>
      </c>
      <c r="L551">
        <v>2017</v>
      </c>
      <c r="M551" t="s">
        <v>208</v>
      </c>
    </row>
    <row r="552" spans="1:13" x14ac:dyDescent="0.2">
      <c r="A552" s="1">
        <v>42992</v>
      </c>
      <c r="B552" t="s">
        <v>5</v>
      </c>
      <c r="C552" t="s">
        <v>204</v>
      </c>
      <c r="D552" t="s">
        <v>259</v>
      </c>
      <c r="E552" t="s">
        <v>260</v>
      </c>
      <c r="F552" s="1">
        <v>40395</v>
      </c>
      <c r="G552" t="s">
        <v>167</v>
      </c>
      <c r="H552">
        <v>1</v>
      </c>
      <c r="I552">
        <v>0</v>
      </c>
      <c r="J552">
        <v>0</v>
      </c>
      <c r="K552" t="s">
        <v>207</v>
      </c>
      <c r="L552">
        <v>2017</v>
      </c>
      <c r="M552" t="s">
        <v>210</v>
      </c>
    </row>
    <row r="553" spans="1:13" x14ac:dyDescent="0.2">
      <c r="A553" s="1">
        <v>42992</v>
      </c>
      <c r="B553" t="s">
        <v>5</v>
      </c>
      <c r="C553" t="s">
        <v>204</v>
      </c>
      <c r="D553" t="s">
        <v>261</v>
      </c>
      <c r="E553" t="s">
        <v>262</v>
      </c>
      <c r="F553" s="1">
        <v>40366</v>
      </c>
      <c r="G553" t="s">
        <v>167</v>
      </c>
      <c r="H553">
        <v>0</v>
      </c>
      <c r="I553">
        <v>0</v>
      </c>
      <c r="J553">
        <v>0</v>
      </c>
      <c r="K553" t="s">
        <v>207</v>
      </c>
      <c r="L553">
        <v>2017</v>
      </c>
      <c r="M553" t="s">
        <v>210</v>
      </c>
    </row>
    <row r="554" spans="1:13" x14ac:dyDescent="0.2">
      <c r="A554" s="1">
        <v>42992</v>
      </c>
      <c r="B554" t="s">
        <v>5</v>
      </c>
      <c r="C554" t="s">
        <v>204</v>
      </c>
      <c r="D554" t="s">
        <v>263</v>
      </c>
      <c r="E554" t="s">
        <v>264</v>
      </c>
      <c r="F554" s="1">
        <v>39337</v>
      </c>
      <c r="G554" t="s">
        <v>164</v>
      </c>
      <c r="H554">
        <v>1</v>
      </c>
      <c r="I554">
        <v>0</v>
      </c>
      <c r="J554">
        <v>0</v>
      </c>
      <c r="K554" t="s">
        <v>207</v>
      </c>
      <c r="L554">
        <v>2017</v>
      </c>
      <c r="M554" t="s">
        <v>210</v>
      </c>
    </row>
    <row r="555" spans="1:13" x14ac:dyDescent="0.2">
      <c r="A555" s="1">
        <v>42992</v>
      </c>
      <c r="B555" t="s">
        <v>5</v>
      </c>
      <c r="C555" t="s">
        <v>204</v>
      </c>
      <c r="D555" t="s">
        <v>329</v>
      </c>
      <c r="E555" t="s">
        <v>330</v>
      </c>
      <c r="F555" s="1">
        <v>41371</v>
      </c>
      <c r="G555" t="s">
        <v>169</v>
      </c>
      <c r="H555">
        <v>1</v>
      </c>
      <c r="I555">
        <v>0</v>
      </c>
      <c r="J555">
        <v>0</v>
      </c>
      <c r="K555" t="s">
        <v>207</v>
      </c>
      <c r="L555">
        <v>2017</v>
      </c>
      <c r="M555" t="s">
        <v>208</v>
      </c>
    </row>
    <row r="556" spans="1:13" x14ac:dyDescent="0.2">
      <c r="A556" s="1">
        <v>42992</v>
      </c>
      <c r="B556" t="s">
        <v>5</v>
      </c>
      <c r="C556" t="s">
        <v>204</v>
      </c>
      <c r="D556" t="s">
        <v>267</v>
      </c>
      <c r="E556" t="s">
        <v>268</v>
      </c>
      <c r="F556" s="1">
        <v>39332</v>
      </c>
      <c r="G556" t="s">
        <v>164</v>
      </c>
      <c r="H556">
        <v>1</v>
      </c>
      <c r="I556">
        <v>0</v>
      </c>
      <c r="J556">
        <v>0</v>
      </c>
      <c r="K556" t="s">
        <v>207</v>
      </c>
      <c r="L556">
        <v>2017</v>
      </c>
      <c r="M556" t="s">
        <v>210</v>
      </c>
    </row>
    <row r="557" spans="1:13" x14ac:dyDescent="0.2">
      <c r="A557" s="1">
        <v>42992</v>
      </c>
      <c r="B557" t="s">
        <v>5</v>
      </c>
      <c r="C557" t="s">
        <v>204</v>
      </c>
      <c r="D557" t="s">
        <v>269</v>
      </c>
      <c r="E557" t="s">
        <v>270</v>
      </c>
      <c r="F557" s="1">
        <v>41123</v>
      </c>
      <c r="G557" t="s">
        <v>44</v>
      </c>
      <c r="H557">
        <v>1</v>
      </c>
      <c r="I557">
        <v>0</v>
      </c>
      <c r="J557">
        <v>0</v>
      </c>
      <c r="K557" t="s">
        <v>207</v>
      </c>
      <c r="L557">
        <v>2017</v>
      </c>
      <c r="M557" t="s">
        <v>208</v>
      </c>
    </row>
    <row r="558" spans="1:13" x14ac:dyDescent="0.2">
      <c r="A558" s="1">
        <v>42992</v>
      </c>
      <c r="B558" t="s">
        <v>5</v>
      </c>
      <c r="C558" t="s">
        <v>204</v>
      </c>
      <c r="D558" t="s">
        <v>271</v>
      </c>
      <c r="E558" t="s">
        <v>272</v>
      </c>
      <c r="F558" s="1">
        <v>41047</v>
      </c>
      <c r="G558" t="s">
        <v>44</v>
      </c>
      <c r="H558">
        <v>1</v>
      </c>
      <c r="I558">
        <v>0</v>
      </c>
      <c r="J558">
        <v>0</v>
      </c>
      <c r="K558" t="s">
        <v>207</v>
      </c>
      <c r="L558">
        <v>2017</v>
      </c>
      <c r="M558" t="s">
        <v>208</v>
      </c>
    </row>
    <row r="559" spans="1:13" x14ac:dyDescent="0.2">
      <c r="A559" s="1">
        <v>42992</v>
      </c>
      <c r="B559" t="s">
        <v>5</v>
      </c>
      <c r="C559" t="s">
        <v>204</v>
      </c>
      <c r="D559" t="s">
        <v>271</v>
      </c>
      <c r="E559" t="s">
        <v>273</v>
      </c>
      <c r="F559" s="1">
        <v>40459</v>
      </c>
      <c r="G559" t="s">
        <v>163</v>
      </c>
      <c r="H559">
        <v>1</v>
      </c>
      <c r="I559">
        <v>0</v>
      </c>
      <c r="J559">
        <v>0</v>
      </c>
      <c r="K559" t="s">
        <v>207</v>
      </c>
      <c r="L559">
        <v>2017</v>
      </c>
      <c r="M559" t="s">
        <v>210</v>
      </c>
    </row>
    <row r="560" spans="1:13" x14ac:dyDescent="0.2">
      <c r="A560" s="1">
        <v>42992</v>
      </c>
      <c r="B560" t="s">
        <v>5</v>
      </c>
      <c r="C560" t="s">
        <v>204</v>
      </c>
      <c r="D560" t="s">
        <v>283</v>
      </c>
      <c r="E560" t="s">
        <v>284</v>
      </c>
      <c r="F560" s="1">
        <v>39891</v>
      </c>
      <c r="G560" t="s">
        <v>166</v>
      </c>
      <c r="H560">
        <v>1</v>
      </c>
      <c r="I560">
        <v>0</v>
      </c>
      <c r="J560">
        <v>0</v>
      </c>
      <c r="K560" t="s">
        <v>207</v>
      </c>
      <c r="L560">
        <v>2017</v>
      </c>
      <c r="M560" t="s">
        <v>210</v>
      </c>
    </row>
    <row r="561" spans="1:13" x14ac:dyDescent="0.2">
      <c r="A561" s="1">
        <v>42992</v>
      </c>
      <c r="B561" t="s">
        <v>5</v>
      </c>
      <c r="C561" t="s">
        <v>204</v>
      </c>
      <c r="D561" t="s">
        <v>289</v>
      </c>
      <c r="E561" t="s">
        <v>216</v>
      </c>
      <c r="F561" s="1">
        <v>41091</v>
      </c>
      <c r="G561" t="s">
        <v>106</v>
      </c>
      <c r="H561">
        <v>1</v>
      </c>
      <c r="I561">
        <v>0</v>
      </c>
      <c r="J561">
        <v>0</v>
      </c>
      <c r="K561" t="s">
        <v>207</v>
      </c>
      <c r="L561">
        <v>2017</v>
      </c>
      <c r="M561" t="s">
        <v>208</v>
      </c>
    </row>
    <row r="562" spans="1:13" x14ac:dyDescent="0.2">
      <c r="A562" s="1">
        <v>42992</v>
      </c>
      <c r="B562" t="s">
        <v>5</v>
      </c>
      <c r="C562" t="s">
        <v>204</v>
      </c>
      <c r="D562" t="s">
        <v>289</v>
      </c>
      <c r="E562" t="s">
        <v>290</v>
      </c>
      <c r="F562" s="1">
        <v>40273</v>
      </c>
      <c r="G562" t="s">
        <v>163</v>
      </c>
      <c r="H562">
        <v>1</v>
      </c>
      <c r="I562">
        <v>0</v>
      </c>
      <c r="J562">
        <v>0</v>
      </c>
      <c r="K562" t="s">
        <v>207</v>
      </c>
      <c r="L562">
        <v>2017</v>
      </c>
      <c r="M562" t="s">
        <v>210</v>
      </c>
    </row>
    <row r="563" spans="1:13" x14ac:dyDescent="0.2">
      <c r="A563" s="1">
        <v>42992</v>
      </c>
      <c r="B563" t="s">
        <v>5</v>
      </c>
      <c r="C563" t="s">
        <v>204</v>
      </c>
      <c r="D563" t="s">
        <v>291</v>
      </c>
      <c r="E563" t="s">
        <v>292</v>
      </c>
      <c r="F563" s="1">
        <v>40178</v>
      </c>
      <c r="G563" t="s">
        <v>166</v>
      </c>
      <c r="H563">
        <v>1</v>
      </c>
      <c r="I563">
        <v>0</v>
      </c>
      <c r="J563">
        <v>0</v>
      </c>
      <c r="K563" t="s">
        <v>207</v>
      </c>
      <c r="L563">
        <v>2017</v>
      </c>
      <c r="M563" t="s">
        <v>210</v>
      </c>
    </row>
    <row r="564" spans="1:13" x14ac:dyDescent="0.2">
      <c r="A564" s="1">
        <v>42992</v>
      </c>
      <c r="B564" t="s">
        <v>5</v>
      </c>
      <c r="C564" t="s">
        <v>204</v>
      </c>
      <c r="D564" t="s">
        <v>296</v>
      </c>
      <c r="E564" t="s">
        <v>297</v>
      </c>
      <c r="F564" s="1">
        <v>40756</v>
      </c>
      <c r="G564" t="s">
        <v>168</v>
      </c>
      <c r="H564">
        <v>1</v>
      </c>
      <c r="I564">
        <v>0</v>
      </c>
      <c r="J564">
        <v>0</v>
      </c>
      <c r="K564" t="s">
        <v>207</v>
      </c>
      <c r="L564">
        <v>2017</v>
      </c>
      <c r="M564" t="s">
        <v>208</v>
      </c>
    </row>
    <row r="565" spans="1:13" x14ac:dyDescent="0.2">
      <c r="A565" s="1">
        <v>42992</v>
      </c>
      <c r="B565" t="s">
        <v>5</v>
      </c>
      <c r="C565" t="s">
        <v>204</v>
      </c>
      <c r="D565" t="s">
        <v>296</v>
      </c>
      <c r="E565" t="s">
        <v>298</v>
      </c>
      <c r="F565" s="1">
        <v>39525</v>
      </c>
      <c r="G565" t="s">
        <v>166</v>
      </c>
      <c r="H565">
        <v>1</v>
      </c>
      <c r="I565">
        <v>0</v>
      </c>
      <c r="J565">
        <v>0</v>
      </c>
      <c r="K565" t="s">
        <v>207</v>
      </c>
      <c r="L565">
        <v>2017</v>
      </c>
      <c r="M565" t="s">
        <v>210</v>
      </c>
    </row>
    <row r="566" spans="1:13" x14ac:dyDescent="0.2">
      <c r="A566" s="1">
        <v>42992</v>
      </c>
      <c r="B566" t="s">
        <v>5</v>
      </c>
      <c r="C566" t="s">
        <v>204</v>
      </c>
      <c r="D566" t="s">
        <v>289</v>
      </c>
      <c r="E566" t="s">
        <v>306</v>
      </c>
      <c r="F566" s="1">
        <v>41888</v>
      </c>
      <c r="G566" t="s">
        <v>44</v>
      </c>
      <c r="H566">
        <v>1</v>
      </c>
      <c r="I566">
        <v>0</v>
      </c>
      <c r="J566">
        <v>0</v>
      </c>
      <c r="K566" t="s">
        <v>207</v>
      </c>
      <c r="L566">
        <v>2017</v>
      </c>
      <c r="M566" t="s">
        <v>208</v>
      </c>
    </row>
    <row r="567" spans="1:13" x14ac:dyDescent="0.2">
      <c r="A567" s="1">
        <v>42992</v>
      </c>
      <c r="B567" t="s">
        <v>5</v>
      </c>
      <c r="C567" t="s">
        <v>204</v>
      </c>
      <c r="D567" t="s">
        <v>325</v>
      </c>
      <c r="E567" t="s">
        <v>326</v>
      </c>
      <c r="F567" s="1">
        <v>41701</v>
      </c>
      <c r="G567" t="s">
        <v>170</v>
      </c>
      <c r="H567">
        <v>0</v>
      </c>
      <c r="I567">
        <v>0</v>
      </c>
      <c r="J567">
        <v>0</v>
      </c>
      <c r="K567" t="s">
        <v>207</v>
      </c>
      <c r="L567">
        <v>2017</v>
      </c>
      <c r="M567" t="s">
        <v>208</v>
      </c>
    </row>
    <row r="568" spans="1:13" x14ac:dyDescent="0.2">
      <c r="A568" s="1">
        <v>42992</v>
      </c>
      <c r="B568" t="s">
        <v>5</v>
      </c>
      <c r="C568" t="s">
        <v>204</v>
      </c>
      <c r="D568" t="s">
        <v>312</v>
      </c>
      <c r="E568" t="s">
        <v>313</v>
      </c>
      <c r="F568" s="1">
        <v>41869</v>
      </c>
      <c r="G568" t="s">
        <v>170</v>
      </c>
      <c r="H568">
        <v>1</v>
      </c>
      <c r="I568">
        <v>0</v>
      </c>
      <c r="J568">
        <v>0</v>
      </c>
      <c r="K568" t="s">
        <v>207</v>
      </c>
      <c r="L568">
        <v>2017</v>
      </c>
      <c r="M568" t="s">
        <v>208</v>
      </c>
    </row>
    <row r="569" spans="1:13" x14ac:dyDescent="0.2">
      <c r="A569" s="1">
        <v>42993</v>
      </c>
      <c r="B569" t="s">
        <v>5</v>
      </c>
      <c r="C569" t="s">
        <v>204</v>
      </c>
      <c r="D569" t="s">
        <v>211</v>
      </c>
      <c r="E569" t="s">
        <v>212</v>
      </c>
      <c r="F569" s="1">
        <v>39272</v>
      </c>
      <c r="G569" t="s">
        <v>164</v>
      </c>
      <c r="H569">
        <v>1</v>
      </c>
      <c r="I569">
        <v>0</v>
      </c>
      <c r="J569">
        <v>0</v>
      </c>
      <c r="K569" t="s">
        <v>207</v>
      </c>
      <c r="L569">
        <v>2017</v>
      </c>
      <c r="M569" t="s">
        <v>210</v>
      </c>
    </row>
    <row r="570" spans="1:13" x14ac:dyDescent="0.2">
      <c r="A570" s="1">
        <v>42993</v>
      </c>
      <c r="B570" t="s">
        <v>5</v>
      </c>
      <c r="C570" t="s">
        <v>204</v>
      </c>
      <c r="D570" t="s">
        <v>211</v>
      </c>
      <c r="E570" t="s">
        <v>213</v>
      </c>
      <c r="F570" s="1">
        <v>40216</v>
      </c>
      <c r="G570" t="s">
        <v>163</v>
      </c>
      <c r="H570">
        <v>1</v>
      </c>
      <c r="I570">
        <v>0</v>
      </c>
      <c r="J570">
        <v>0</v>
      </c>
      <c r="K570" t="s">
        <v>207</v>
      </c>
      <c r="L570">
        <v>2017</v>
      </c>
      <c r="M570" t="s">
        <v>210</v>
      </c>
    </row>
    <row r="571" spans="1:13" x14ac:dyDescent="0.2">
      <c r="A571" s="1">
        <v>42993</v>
      </c>
      <c r="B571" t="s">
        <v>5</v>
      </c>
      <c r="C571" t="s">
        <v>204</v>
      </c>
      <c r="D571" t="s">
        <v>214</v>
      </c>
      <c r="E571" t="s">
        <v>215</v>
      </c>
      <c r="F571" s="1">
        <v>41239</v>
      </c>
      <c r="G571" t="s">
        <v>44</v>
      </c>
      <c r="H571">
        <v>1</v>
      </c>
      <c r="I571">
        <v>0</v>
      </c>
      <c r="J571">
        <v>0</v>
      </c>
      <c r="K571" t="s">
        <v>207</v>
      </c>
      <c r="L571">
        <v>2017</v>
      </c>
      <c r="M571" t="s">
        <v>208</v>
      </c>
    </row>
    <row r="572" spans="1:13" x14ac:dyDescent="0.2">
      <c r="A572" s="1">
        <v>42993</v>
      </c>
      <c r="B572" t="s">
        <v>5</v>
      </c>
      <c r="C572" t="s">
        <v>204</v>
      </c>
      <c r="D572" t="s">
        <v>214</v>
      </c>
      <c r="E572" t="s">
        <v>216</v>
      </c>
      <c r="F572" s="1">
        <v>39832</v>
      </c>
      <c r="G572" t="s">
        <v>166</v>
      </c>
      <c r="H572">
        <v>1</v>
      </c>
      <c r="I572">
        <v>0</v>
      </c>
      <c r="J572">
        <v>0</v>
      </c>
      <c r="K572" t="s">
        <v>207</v>
      </c>
      <c r="L572">
        <v>2017</v>
      </c>
      <c r="M572" t="s">
        <v>210</v>
      </c>
    </row>
    <row r="573" spans="1:13" x14ac:dyDescent="0.2">
      <c r="A573" s="1">
        <v>42993</v>
      </c>
      <c r="B573" t="s">
        <v>5</v>
      </c>
      <c r="C573" t="s">
        <v>204</v>
      </c>
      <c r="D573" t="s">
        <v>320</v>
      </c>
      <c r="E573" t="s">
        <v>321</v>
      </c>
      <c r="F573" s="1">
        <v>40438</v>
      </c>
      <c r="G573" t="s">
        <v>167</v>
      </c>
      <c r="H573">
        <v>0</v>
      </c>
      <c r="I573">
        <v>0</v>
      </c>
      <c r="J573">
        <v>0</v>
      </c>
      <c r="K573" t="s">
        <v>207</v>
      </c>
      <c r="L573">
        <v>2017</v>
      </c>
      <c r="M573" t="s">
        <v>210</v>
      </c>
    </row>
    <row r="574" spans="1:13" x14ac:dyDescent="0.2">
      <c r="A574" s="1">
        <v>42993</v>
      </c>
      <c r="B574" t="s">
        <v>5</v>
      </c>
      <c r="C574" t="s">
        <v>204</v>
      </c>
      <c r="D574" t="s">
        <v>221</v>
      </c>
      <c r="E574" t="s">
        <v>222</v>
      </c>
      <c r="F574" s="1">
        <v>39646</v>
      </c>
      <c r="G574" t="s">
        <v>165</v>
      </c>
      <c r="H574">
        <v>0</v>
      </c>
      <c r="I574">
        <v>0</v>
      </c>
      <c r="J574">
        <v>0</v>
      </c>
      <c r="K574" t="s">
        <v>207</v>
      </c>
      <c r="L574">
        <v>2017</v>
      </c>
      <c r="M574" t="s">
        <v>210</v>
      </c>
    </row>
    <row r="575" spans="1:13" x14ac:dyDescent="0.2">
      <c r="A575" s="1">
        <v>42993</v>
      </c>
      <c r="B575" t="s">
        <v>5</v>
      </c>
      <c r="C575" t="s">
        <v>204</v>
      </c>
      <c r="D575" t="s">
        <v>221</v>
      </c>
      <c r="E575" t="s">
        <v>223</v>
      </c>
      <c r="F575" s="1">
        <v>39646</v>
      </c>
      <c r="G575" t="s">
        <v>165</v>
      </c>
      <c r="H575">
        <v>0</v>
      </c>
      <c r="I575">
        <v>0</v>
      </c>
      <c r="J575">
        <v>0</v>
      </c>
      <c r="K575" t="s">
        <v>207</v>
      </c>
      <c r="L575">
        <v>2017</v>
      </c>
      <c r="M575" t="s">
        <v>210</v>
      </c>
    </row>
    <row r="576" spans="1:13" x14ac:dyDescent="0.2">
      <c r="A576" s="1">
        <v>42993</v>
      </c>
      <c r="B576" t="s">
        <v>5</v>
      </c>
      <c r="C576" t="s">
        <v>204</v>
      </c>
      <c r="D576" t="s">
        <v>224</v>
      </c>
      <c r="E576" t="s">
        <v>225</v>
      </c>
      <c r="F576" s="1">
        <v>39286</v>
      </c>
      <c r="G576" t="s">
        <v>164</v>
      </c>
      <c r="H576">
        <v>0</v>
      </c>
      <c r="I576">
        <v>0</v>
      </c>
      <c r="J576">
        <v>0</v>
      </c>
      <c r="K576" t="s">
        <v>207</v>
      </c>
      <c r="L576">
        <v>2017</v>
      </c>
      <c r="M576" t="s">
        <v>210</v>
      </c>
    </row>
    <row r="577" spans="1:13" x14ac:dyDescent="0.2">
      <c r="A577" s="1">
        <v>42993</v>
      </c>
      <c r="B577" t="s">
        <v>5</v>
      </c>
      <c r="C577" t="s">
        <v>204</v>
      </c>
      <c r="D577" t="s">
        <v>232</v>
      </c>
      <c r="E577" t="s">
        <v>233</v>
      </c>
      <c r="F577" s="1">
        <v>40248</v>
      </c>
      <c r="G577" t="s">
        <v>167</v>
      </c>
      <c r="H577">
        <v>1</v>
      </c>
      <c r="I577">
        <v>0</v>
      </c>
      <c r="J577">
        <v>0</v>
      </c>
      <c r="K577" t="s">
        <v>207</v>
      </c>
      <c r="L577">
        <v>2017</v>
      </c>
      <c r="M577" t="s">
        <v>210</v>
      </c>
    </row>
    <row r="578" spans="1:13" x14ac:dyDescent="0.2">
      <c r="A578" s="1">
        <v>42993</v>
      </c>
      <c r="B578" t="s">
        <v>5</v>
      </c>
      <c r="C578" t="s">
        <v>204</v>
      </c>
      <c r="D578" t="s">
        <v>241</v>
      </c>
      <c r="E578" t="s">
        <v>243</v>
      </c>
      <c r="F578" s="1">
        <v>40078</v>
      </c>
      <c r="G578" t="s">
        <v>166</v>
      </c>
      <c r="H578">
        <v>0</v>
      </c>
      <c r="I578">
        <v>0</v>
      </c>
      <c r="J578">
        <v>0</v>
      </c>
      <c r="K578" t="s">
        <v>207</v>
      </c>
      <c r="L578">
        <v>2017</v>
      </c>
      <c r="M578" t="s">
        <v>210</v>
      </c>
    </row>
    <row r="579" spans="1:13" x14ac:dyDescent="0.2">
      <c r="A579" s="1">
        <v>42993</v>
      </c>
      <c r="B579" t="s">
        <v>5</v>
      </c>
      <c r="C579" t="s">
        <v>204</v>
      </c>
      <c r="D579" t="s">
        <v>244</v>
      </c>
      <c r="E579" t="s">
        <v>245</v>
      </c>
      <c r="F579" s="1">
        <v>40339</v>
      </c>
      <c r="G579" t="s">
        <v>167</v>
      </c>
      <c r="H579">
        <v>0</v>
      </c>
      <c r="I579">
        <v>0</v>
      </c>
      <c r="J579">
        <v>0</v>
      </c>
      <c r="K579" t="s">
        <v>207</v>
      </c>
      <c r="L579">
        <v>2017</v>
      </c>
      <c r="M579" t="s">
        <v>210</v>
      </c>
    </row>
    <row r="580" spans="1:13" x14ac:dyDescent="0.2">
      <c r="A580" s="1">
        <v>42993</v>
      </c>
      <c r="B580" t="s">
        <v>5</v>
      </c>
      <c r="C580" t="s">
        <v>204</v>
      </c>
      <c r="D580" t="s">
        <v>244</v>
      </c>
      <c r="E580" t="s">
        <v>246</v>
      </c>
      <c r="F580" s="1">
        <v>39775</v>
      </c>
      <c r="G580" t="s">
        <v>165</v>
      </c>
      <c r="H580">
        <v>0</v>
      </c>
      <c r="I580">
        <v>0</v>
      </c>
      <c r="J580">
        <v>0</v>
      </c>
      <c r="K580" t="s">
        <v>207</v>
      </c>
      <c r="L580">
        <v>2017</v>
      </c>
      <c r="M580" t="s">
        <v>210</v>
      </c>
    </row>
    <row r="581" spans="1:13" x14ac:dyDescent="0.2">
      <c r="A581" s="1">
        <v>42993</v>
      </c>
      <c r="B581" t="s">
        <v>5</v>
      </c>
      <c r="C581" t="s">
        <v>204</v>
      </c>
      <c r="D581" t="s">
        <v>252</v>
      </c>
      <c r="E581" t="s">
        <v>253</v>
      </c>
      <c r="F581" s="1">
        <v>41126</v>
      </c>
      <c r="G581" t="s">
        <v>106</v>
      </c>
      <c r="H581">
        <v>1</v>
      </c>
      <c r="I581">
        <v>0</v>
      </c>
      <c r="J581">
        <v>0</v>
      </c>
      <c r="K581" t="s">
        <v>207</v>
      </c>
      <c r="L581">
        <v>2017</v>
      </c>
      <c r="M581" t="s">
        <v>208</v>
      </c>
    </row>
    <row r="582" spans="1:13" x14ac:dyDescent="0.2">
      <c r="A582" s="1">
        <v>42993</v>
      </c>
      <c r="B582" t="s">
        <v>5</v>
      </c>
      <c r="C582" t="s">
        <v>204</v>
      </c>
      <c r="D582" t="s">
        <v>256</v>
      </c>
      <c r="E582" t="s">
        <v>257</v>
      </c>
      <c r="F582" s="1">
        <v>41230</v>
      </c>
      <c r="G582" t="s">
        <v>44</v>
      </c>
      <c r="H582">
        <v>0</v>
      </c>
      <c r="I582">
        <v>0</v>
      </c>
      <c r="J582">
        <v>0</v>
      </c>
      <c r="K582" t="s">
        <v>207</v>
      </c>
      <c r="L582">
        <v>2017</v>
      </c>
      <c r="M582" t="s">
        <v>208</v>
      </c>
    </row>
    <row r="583" spans="1:13" x14ac:dyDescent="0.2">
      <c r="A583" s="1">
        <v>42993</v>
      </c>
      <c r="B583" t="s">
        <v>5</v>
      </c>
      <c r="C583" t="s">
        <v>204</v>
      </c>
      <c r="D583" t="s">
        <v>258</v>
      </c>
      <c r="E583" t="s">
        <v>247</v>
      </c>
      <c r="F583" s="1">
        <v>41278</v>
      </c>
      <c r="G583" t="s">
        <v>169</v>
      </c>
      <c r="H583">
        <v>1</v>
      </c>
      <c r="I583">
        <v>0</v>
      </c>
      <c r="J583">
        <v>0</v>
      </c>
      <c r="K583" t="s">
        <v>207</v>
      </c>
      <c r="L583">
        <v>2017</v>
      </c>
      <c r="M583" t="s">
        <v>208</v>
      </c>
    </row>
    <row r="584" spans="1:13" x14ac:dyDescent="0.2">
      <c r="A584" s="1">
        <v>42993</v>
      </c>
      <c r="B584" t="s">
        <v>5</v>
      </c>
      <c r="C584" t="s">
        <v>204</v>
      </c>
      <c r="D584" t="s">
        <v>259</v>
      </c>
      <c r="E584" t="s">
        <v>260</v>
      </c>
      <c r="F584" s="1">
        <v>40395</v>
      </c>
      <c r="G584" t="s">
        <v>167</v>
      </c>
      <c r="H584">
        <v>1</v>
      </c>
      <c r="I584">
        <v>0</v>
      </c>
      <c r="J584">
        <v>0</v>
      </c>
      <c r="K584" t="s">
        <v>207</v>
      </c>
      <c r="L584">
        <v>2017</v>
      </c>
      <c r="M584" t="s">
        <v>210</v>
      </c>
    </row>
    <row r="585" spans="1:13" x14ac:dyDescent="0.2">
      <c r="A585" s="1">
        <v>42993</v>
      </c>
      <c r="B585" t="s">
        <v>5</v>
      </c>
      <c r="C585" t="s">
        <v>204</v>
      </c>
      <c r="D585" t="s">
        <v>261</v>
      </c>
      <c r="E585" t="s">
        <v>262</v>
      </c>
      <c r="F585" s="1">
        <v>40366</v>
      </c>
      <c r="G585" t="s">
        <v>167</v>
      </c>
      <c r="H585">
        <v>1</v>
      </c>
      <c r="I585">
        <v>0</v>
      </c>
      <c r="J585">
        <v>0</v>
      </c>
      <c r="K585" t="s">
        <v>207</v>
      </c>
      <c r="L585">
        <v>2017</v>
      </c>
      <c r="M585" t="s">
        <v>210</v>
      </c>
    </row>
    <row r="586" spans="1:13" x14ac:dyDescent="0.2">
      <c r="A586" s="1">
        <v>42993</v>
      </c>
      <c r="B586" t="s">
        <v>5</v>
      </c>
      <c r="C586" t="s">
        <v>204</v>
      </c>
      <c r="D586" t="s">
        <v>263</v>
      </c>
      <c r="E586" t="s">
        <v>264</v>
      </c>
      <c r="F586" s="1">
        <v>39337</v>
      </c>
      <c r="G586" t="s">
        <v>164</v>
      </c>
      <c r="H586">
        <v>1</v>
      </c>
      <c r="I586">
        <v>0</v>
      </c>
      <c r="J586">
        <v>0</v>
      </c>
      <c r="K586" t="s">
        <v>207</v>
      </c>
      <c r="L586">
        <v>2017</v>
      </c>
      <c r="M586" t="s">
        <v>210</v>
      </c>
    </row>
    <row r="587" spans="1:13" x14ac:dyDescent="0.2">
      <c r="A587" s="1">
        <v>42993</v>
      </c>
      <c r="B587" t="s">
        <v>5</v>
      </c>
      <c r="C587" t="s">
        <v>204</v>
      </c>
      <c r="D587" t="s">
        <v>329</v>
      </c>
      <c r="E587" t="s">
        <v>330</v>
      </c>
      <c r="F587" s="1">
        <v>41371</v>
      </c>
      <c r="G587" t="s">
        <v>169</v>
      </c>
      <c r="H587">
        <v>1</v>
      </c>
      <c r="I587">
        <v>0</v>
      </c>
      <c r="J587">
        <v>0</v>
      </c>
      <c r="K587" t="s">
        <v>207</v>
      </c>
      <c r="L587">
        <v>2017</v>
      </c>
      <c r="M587" t="s">
        <v>208</v>
      </c>
    </row>
    <row r="588" spans="1:13" x14ac:dyDescent="0.2">
      <c r="A588" s="1">
        <v>42993</v>
      </c>
      <c r="B588" t="s">
        <v>5</v>
      </c>
      <c r="C588" t="s">
        <v>204</v>
      </c>
      <c r="D588" t="s">
        <v>267</v>
      </c>
      <c r="E588" t="s">
        <v>268</v>
      </c>
      <c r="F588" s="1">
        <v>39332</v>
      </c>
      <c r="G588" t="s">
        <v>164</v>
      </c>
      <c r="H588">
        <v>1</v>
      </c>
      <c r="I588">
        <v>0</v>
      </c>
      <c r="J588">
        <v>0</v>
      </c>
      <c r="K588" t="s">
        <v>207</v>
      </c>
      <c r="L588">
        <v>2017</v>
      </c>
      <c r="M588" t="s">
        <v>210</v>
      </c>
    </row>
    <row r="589" spans="1:13" x14ac:dyDescent="0.2">
      <c r="A589" s="1">
        <v>42993</v>
      </c>
      <c r="B589" t="s">
        <v>5</v>
      </c>
      <c r="C589" t="s">
        <v>204</v>
      </c>
      <c r="D589" t="s">
        <v>269</v>
      </c>
      <c r="E589" t="s">
        <v>270</v>
      </c>
      <c r="F589" s="1">
        <v>41123</v>
      </c>
      <c r="G589" t="s">
        <v>44</v>
      </c>
      <c r="H589">
        <v>1</v>
      </c>
      <c r="I589">
        <v>0</v>
      </c>
      <c r="J589">
        <v>0</v>
      </c>
      <c r="K589" t="s">
        <v>207</v>
      </c>
      <c r="L589">
        <v>2017</v>
      </c>
      <c r="M589" t="s">
        <v>208</v>
      </c>
    </row>
    <row r="590" spans="1:13" x14ac:dyDescent="0.2">
      <c r="A590" s="1">
        <v>42993</v>
      </c>
      <c r="B590" t="s">
        <v>5</v>
      </c>
      <c r="C590" t="s">
        <v>204</v>
      </c>
      <c r="D590" t="s">
        <v>271</v>
      </c>
      <c r="E590" t="s">
        <v>272</v>
      </c>
      <c r="F590" s="1">
        <v>41047</v>
      </c>
      <c r="G590" t="s">
        <v>44</v>
      </c>
      <c r="H590">
        <v>1</v>
      </c>
      <c r="I590">
        <v>0</v>
      </c>
      <c r="J590">
        <v>0</v>
      </c>
      <c r="K590" t="s">
        <v>207</v>
      </c>
      <c r="L590">
        <v>2017</v>
      </c>
      <c r="M590" t="s">
        <v>208</v>
      </c>
    </row>
    <row r="591" spans="1:13" x14ac:dyDescent="0.2">
      <c r="A591" s="1">
        <v>42993</v>
      </c>
      <c r="B591" t="s">
        <v>5</v>
      </c>
      <c r="C591" t="s">
        <v>204</v>
      </c>
      <c r="D591" t="s">
        <v>271</v>
      </c>
      <c r="E591" t="s">
        <v>273</v>
      </c>
      <c r="F591" s="1">
        <v>40459</v>
      </c>
      <c r="G591" t="s">
        <v>163</v>
      </c>
      <c r="H591">
        <v>1</v>
      </c>
      <c r="I591">
        <v>0</v>
      </c>
      <c r="J591">
        <v>0</v>
      </c>
      <c r="K591" t="s">
        <v>207</v>
      </c>
      <c r="L591">
        <v>2017</v>
      </c>
      <c r="M591" t="s">
        <v>210</v>
      </c>
    </row>
    <row r="592" spans="1:13" x14ac:dyDescent="0.2">
      <c r="A592" s="1">
        <v>42993</v>
      </c>
      <c r="B592" t="s">
        <v>5</v>
      </c>
      <c r="C592" t="s">
        <v>204</v>
      </c>
      <c r="D592" t="s">
        <v>283</v>
      </c>
      <c r="E592" t="s">
        <v>284</v>
      </c>
      <c r="F592" s="1">
        <v>39891</v>
      </c>
      <c r="G592" t="s">
        <v>166</v>
      </c>
      <c r="H592">
        <v>1</v>
      </c>
      <c r="I592">
        <v>0</v>
      </c>
      <c r="J592">
        <v>0</v>
      </c>
      <c r="K592" t="s">
        <v>207</v>
      </c>
      <c r="L592">
        <v>2017</v>
      </c>
      <c r="M592" t="s">
        <v>210</v>
      </c>
    </row>
    <row r="593" spans="1:13" x14ac:dyDescent="0.2">
      <c r="A593" s="1">
        <v>42993</v>
      </c>
      <c r="B593" t="s">
        <v>5</v>
      </c>
      <c r="C593" t="s">
        <v>204</v>
      </c>
      <c r="D593" t="s">
        <v>289</v>
      </c>
      <c r="E593" t="s">
        <v>216</v>
      </c>
      <c r="F593" s="1">
        <v>41091</v>
      </c>
      <c r="G593" t="s">
        <v>106</v>
      </c>
      <c r="H593">
        <v>1</v>
      </c>
      <c r="I593">
        <v>0</v>
      </c>
      <c r="J593">
        <v>0</v>
      </c>
      <c r="K593" t="s">
        <v>207</v>
      </c>
      <c r="L593">
        <v>2017</v>
      </c>
      <c r="M593" t="s">
        <v>208</v>
      </c>
    </row>
    <row r="594" spans="1:13" x14ac:dyDescent="0.2">
      <c r="A594" s="1">
        <v>42993</v>
      </c>
      <c r="B594" t="s">
        <v>5</v>
      </c>
      <c r="C594" t="s">
        <v>204</v>
      </c>
      <c r="D594" t="s">
        <v>289</v>
      </c>
      <c r="E594" t="s">
        <v>290</v>
      </c>
      <c r="F594" s="1">
        <v>40273</v>
      </c>
      <c r="G594" t="s">
        <v>163</v>
      </c>
      <c r="H594">
        <v>1</v>
      </c>
      <c r="I594">
        <v>0</v>
      </c>
      <c r="J594">
        <v>0</v>
      </c>
      <c r="K594" t="s">
        <v>207</v>
      </c>
      <c r="L594">
        <v>2017</v>
      </c>
      <c r="M594" t="s">
        <v>210</v>
      </c>
    </row>
    <row r="595" spans="1:13" x14ac:dyDescent="0.2">
      <c r="A595" s="1">
        <v>42993</v>
      </c>
      <c r="B595" t="s">
        <v>5</v>
      </c>
      <c r="C595" t="s">
        <v>204</v>
      </c>
      <c r="D595" t="s">
        <v>291</v>
      </c>
      <c r="E595" t="s">
        <v>292</v>
      </c>
      <c r="F595" s="1">
        <v>40178</v>
      </c>
      <c r="G595" t="s">
        <v>166</v>
      </c>
      <c r="H595">
        <v>1</v>
      </c>
      <c r="I595">
        <v>0</v>
      </c>
      <c r="J595">
        <v>0</v>
      </c>
      <c r="K595" t="s">
        <v>207</v>
      </c>
      <c r="L595">
        <v>2017</v>
      </c>
      <c r="M595" t="s">
        <v>210</v>
      </c>
    </row>
    <row r="596" spans="1:13" x14ac:dyDescent="0.2">
      <c r="A596" s="1">
        <v>42993</v>
      </c>
      <c r="B596" t="s">
        <v>5</v>
      </c>
      <c r="C596" t="s">
        <v>204</v>
      </c>
      <c r="D596" t="s">
        <v>296</v>
      </c>
      <c r="E596" t="s">
        <v>297</v>
      </c>
      <c r="F596" s="1">
        <v>40756</v>
      </c>
      <c r="G596" t="s">
        <v>168</v>
      </c>
      <c r="H596">
        <v>1</v>
      </c>
      <c r="I596">
        <v>0</v>
      </c>
      <c r="J596">
        <v>0</v>
      </c>
      <c r="K596" t="s">
        <v>207</v>
      </c>
      <c r="L596">
        <v>2017</v>
      </c>
      <c r="M596" t="s">
        <v>208</v>
      </c>
    </row>
    <row r="597" spans="1:13" x14ac:dyDescent="0.2">
      <c r="A597" s="1">
        <v>42993</v>
      </c>
      <c r="B597" t="s">
        <v>5</v>
      </c>
      <c r="C597" t="s">
        <v>204</v>
      </c>
      <c r="D597" t="s">
        <v>296</v>
      </c>
      <c r="E597" t="s">
        <v>298</v>
      </c>
      <c r="F597" s="1">
        <v>39525</v>
      </c>
      <c r="G597" t="s">
        <v>166</v>
      </c>
      <c r="H597">
        <v>1</v>
      </c>
      <c r="I597">
        <v>0</v>
      </c>
      <c r="J597">
        <v>0</v>
      </c>
      <c r="K597" t="s">
        <v>207</v>
      </c>
      <c r="L597">
        <v>2017</v>
      </c>
      <c r="M597" t="s">
        <v>210</v>
      </c>
    </row>
    <row r="598" spans="1:13" x14ac:dyDescent="0.2">
      <c r="A598" s="1">
        <v>42993</v>
      </c>
      <c r="B598" t="s">
        <v>5</v>
      </c>
      <c r="C598" t="s">
        <v>204</v>
      </c>
      <c r="D598" t="s">
        <v>289</v>
      </c>
      <c r="E598" t="s">
        <v>306</v>
      </c>
      <c r="F598" s="1">
        <v>41888</v>
      </c>
      <c r="G598" t="s">
        <v>44</v>
      </c>
      <c r="H598">
        <v>1</v>
      </c>
      <c r="I598">
        <v>0</v>
      </c>
      <c r="J598">
        <v>0</v>
      </c>
      <c r="K598" t="s">
        <v>207</v>
      </c>
      <c r="L598">
        <v>2017</v>
      </c>
      <c r="M598" t="s">
        <v>208</v>
      </c>
    </row>
    <row r="599" spans="1:13" x14ac:dyDescent="0.2">
      <c r="A599" s="1">
        <v>42989</v>
      </c>
      <c r="B599" t="s">
        <v>6</v>
      </c>
      <c r="C599" t="s">
        <v>204</v>
      </c>
      <c r="D599" t="s">
        <v>211</v>
      </c>
      <c r="E599" t="s">
        <v>212</v>
      </c>
      <c r="F599" s="1">
        <v>39272</v>
      </c>
      <c r="G599" t="s">
        <v>164</v>
      </c>
      <c r="H599">
        <v>1</v>
      </c>
      <c r="I599">
        <v>0</v>
      </c>
      <c r="J599">
        <v>0</v>
      </c>
      <c r="K599" t="s">
        <v>207</v>
      </c>
      <c r="L599">
        <v>2017</v>
      </c>
      <c r="M599" t="s">
        <v>210</v>
      </c>
    </row>
    <row r="600" spans="1:13" x14ac:dyDescent="0.2">
      <c r="A600" s="1">
        <v>42989</v>
      </c>
      <c r="B600" t="s">
        <v>6</v>
      </c>
      <c r="C600" t="s">
        <v>204</v>
      </c>
      <c r="D600" t="s">
        <v>211</v>
      </c>
      <c r="E600" t="s">
        <v>213</v>
      </c>
      <c r="F600" s="1">
        <v>40216</v>
      </c>
      <c r="G600" t="s">
        <v>163</v>
      </c>
      <c r="H600">
        <v>1</v>
      </c>
      <c r="I600">
        <v>0</v>
      </c>
      <c r="J600">
        <v>0</v>
      </c>
      <c r="K600" t="s">
        <v>207</v>
      </c>
      <c r="L600">
        <v>2017</v>
      </c>
      <c r="M600" t="s">
        <v>210</v>
      </c>
    </row>
    <row r="601" spans="1:13" x14ac:dyDescent="0.2">
      <c r="A601" s="1">
        <v>42989</v>
      </c>
      <c r="B601" t="s">
        <v>6</v>
      </c>
      <c r="C601" t="s">
        <v>204</v>
      </c>
      <c r="D601" t="s">
        <v>214</v>
      </c>
      <c r="E601" t="s">
        <v>215</v>
      </c>
      <c r="F601" s="1">
        <v>41239</v>
      </c>
      <c r="G601" t="s">
        <v>44</v>
      </c>
      <c r="H601">
        <v>1</v>
      </c>
      <c r="I601">
        <v>0</v>
      </c>
      <c r="J601">
        <v>0</v>
      </c>
      <c r="K601" t="s">
        <v>207</v>
      </c>
      <c r="L601">
        <v>2017</v>
      </c>
      <c r="M601" t="s">
        <v>208</v>
      </c>
    </row>
    <row r="602" spans="1:13" x14ac:dyDescent="0.2">
      <c r="A602" s="1">
        <v>42989</v>
      </c>
      <c r="B602" t="s">
        <v>6</v>
      </c>
      <c r="C602" t="s">
        <v>204</v>
      </c>
      <c r="D602" t="s">
        <v>214</v>
      </c>
      <c r="E602" t="s">
        <v>216</v>
      </c>
      <c r="F602" s="1">
        <v>39832</v>
      </c>
      <c r="G602" t="s">
        <v>166</v>
      </c>
      <c r="H602">
        <v>1</v>
      </c>
      <c r="I602">
        <v>0</v>
      </c>
      <c r="J602">
        <v>0</v>
      </c>
      <c r="K602" t="s">
        <v>207</v>
      </c>
      <c r="L602">
        <v>2017</v>
      </c>
      <c r="M602" t="s">
        <v>210</v>
      </c>
    </row>
    <row r="603" spans="1:13" x14ac:dyDescent="0.2">
      <c r="A603" s="1">
        <v>42989</v>
      </c>
      <c r="B603" t="s">
        <v>6</v>
      </c>
      <c r="C603" t="s">
        <v>204</v>
      </c>
      <c r="D603" t="s">
        <v>219</v>
      </c>
      <c r="E603" t="s">
        <v>220</v>
      </c>
      <c r="F603" s="1">
        <v>41221</v>
      </c>
      <c r="G603" t="s">
        <v>44</v>
      </c>
      <c r="H603">
        <v>1</v>
      </c>
      <c r="I603">
        <v>0</v>
      </c>
      <c r="J603">
        <v>0</v>
      </c>
      <c r="K603" t="s">
        <v>207</v>
      </c>
      <c r="L603">
        <v>2017</v>
      </c>
      <c r="M603" t="s">
        <v>208</v>
      </c>
    </row>
    <row r="604" spans="1:13" x14ac:dyDescent="0.2">
      <c r="A604" s="1">
        <v>42989</v>
      </c>
      <c r="B604" t="s">
        <v>6</v>
      </c>
      <c r="C604" t="s">
        <v>204</v>
      </c>
      <c r="D604" t="s">
        <v>221</v>
      </c>
      <c r="E604" t="s">
        <v>222</v>
      </c>
      <c r="F604" s="1">
        <v>39646</v>
      </c>
      <c r="G604" t="s">
        <v>165</v>
      </c>
      <c r="H604">
        <v>1</v>
      </c>
      <c r="I604">
        <v>0</v>
      </c>
      <c r="J604">
        <v>0</v>
      </c>
      <c r="K604" t="s">
        <v>207</v>
      </c>
      <c r="L604">
        <v>2017</v>
      </c>
      <c r="M604" t="s">
        <v>210</v>
      </c>
    </row>
    <row r="605" spans="1:13" x14ac:dyDescent="0.2">
      <c r="A605" s="1">
        <v>42989</v>
      </c>
      <c r="B605" t="s">
        <v>6</v>
      </c>
      <c r="C605" t="s">
        <v>204</v>
      </c>
      <c r="D605" t="s">
        <v>221</v>
      </c>
      <c r="E605" t="s">
        <v>223</v>
      </c>
      <c r="F605" s="1">
        <v>39646</v>
      </c>
      <c r="G605" t="s">
        <v>165</v>
      </c>
      <c r="H605">
        <v>1</v>
      </c>
      <c r="I605">
        <v>0</v>
      </c>
      <c r="J605">
        <v>0</v>
      </c>
      <c r="K605" t="s">
        <v>207</v>
      </c>
      <c r="L605">
        <v>2017</v>
      </c>
      <c r="M605" t="s">
        <v>210</v>
      </c>
    </row>
    <row r="606" spans="1:13" x14ac:dyDescent="0.2">
      <c r="A606" s="1">
        <v>42989</v>
      </c>
      <c r="B606" t="s">
        <v>6</v>
      </c>
      <c r="C606" t="s">
        <v>204</v>
      </c>
      <c r="D606" t="s">
        <v>224</v>
      </c>
      <c r="E606" t="s">
        <v>225</v>
      </c>
      <c r="F606" s="1">
        <v>39286</v>
      </c>
      <c r="G606" t="s">
        <v>164</v>
      </c>
      <c r="H606">
        <v>1</v>
      </c>
      <c r="I606">
        <v>0</v>
      </c>
      <c r="J606">
        <v>0</v>
      </c>
      <c r="K606" t="s">
        <v>207</v>
      </c>
      <c r="L606">
        <v>2017</v>
      </c>
      <c r="M606" t="s">
        <v>210</v>
      </c>
    </row>
    <row r="607" spans="1:13" x14ac:dyDescent="0.2">
      <c r="A607" s="1">
        <v>42989</v>
      </c>
      <c r="B607" t="s">
        <v>6</v>
      </c>
      <c r="C607" t="s">
        <v>204</v>
      </c>
      <c r="D607" t="s">
        <v>226</v>
      </c>
      <c r="E607" t="s">
        <v>227</v>
      </c>
      <c r="F607" s="1">
        <v>40006</v>
      </c>
      <c r="G607" t="s">
        <v>166</v>
      </c>
      <c r="H607">
        <v>1</v>
      </c>
      <c r="I607">
        <v>0</v>
      </c>
      <c r="J607">
        <v>0</v>
      </c>
      <c r="K607" t="s">
        <v>207</v>
      </c>
      <c r="L607">
        <v>2017</v>
      </c>
      <c r="M607" t="s">
        <v>210</v>
      </c>
    </row>
    <row r="608" spans="1:13" x14ac:dyDescent="0.2">
      <c r="A608" s="1">
        <v>42989</v>
      </c>
      <c r="B608" t="s">
        <v>6</v>
      </c>
      <c r="C608" t="s">
        <v>204</v>
      </c>
      <c r="D608" t="s">
        <v>334</v>
      </c>
      <c r="E608" t="s">
        <v>335</v>
      </c>
      <c r="F608" s="1">
        <v>40376</v>
      </c>
      <c r="G608" t="s">
        <v>163</v>
      </c>
      <c r="H608">
        <v>1</v>
      </c>
      <c r="I608">
        <v>0</v>
      </c>
      <c r="J608">
        <v>0</v>
      </c>
      <c r="K608" t="s">
        <v>207</v>
      </c>
      <c r="L608">
        <v>2017</v>
      </c>
      <c r="M608" t="s">
        <v>210</v>
      </c>
    </row>
    <row r="609" spans="1:13" x14ac:dyDescent="0.2">
      <c r="A609" s="1">
        <v>42989</v>
      </c>
      <c r="B609" t="s">
        <v>6</v>
      </c>
      <c r="C609" t="s">
        <v>204</v>
      </c>
      <c r="D609" t="s">
        <v>228</v>
      </c>
      <c r="E609" t="s">
        <v>220</v>
      </c>
      <c r="F609" s="1">
        <v>39780</v>
      </c>
      <c r="G609" t="s">
        <v>165</v>
      </c>
      <c r="H609">
        <v>1</v>
      </c>
      <c r="I609">
        <v>0</v>
      </c>
      <c r="J609">
        <v>0</v>
      </c>
      <c r="K609" t="s">
        <v>207</v>
      </c>
      <c r="L609">
        <v>2017</v>
      </c>
      <c r="M609" t="s">
        <v>210</v>
      </c>
    </row>
    <row r="610" spans="1:13" x14ac:dyDescent="0.2">
      <c r="A610" s="1">
        <v>42989</v>
      </c>
      <c r="B610" t="s">
        <v>6</v>
      </c>
      <c r="C610" t="s">
        <v>204</v>
      </c>
      <c r="D610" t="s">
        <v>336</v>
      </c>
      <c r="E610" t="s">
        <v>337</v>
      </c>
      <c r="F610" s="1">
        <v>41162</v>
      </c>
      <c r="G610" t="s">
        <v>44</v>
      </c>
      <c r="H610">
        <v>1</v>
      </c>
      <c r="I610">
        <v>0</v>
      </c>
      <c r="J610">
        <v>0</v>
      </c>
      <c r="K610" t="s">
        <v>207</v>
      </c>
      <c r="L610">
        <v>2017</v>
      </c>
      <c r="M610" t="s">
        <v>208</v>
      </c>
    </row>
    <row r="611" spans="1:13" x14ac:dyDescent="0.2">
      <c r="A611" s="1">
        <v>42989</v>
      </c>
      <c r="B611" t="s">
        <v>6</v>
      </c>
      <c r="C611" t="s">
        <v>204</v>
      </c>
      <c r="D611" t="s">
        <v>232</v>
      </c>
      <c r="E611" t="s">
        <v>233</v>
      </c>
      <c r="F611" s="1">
        <v>40248</v>
      </c>
      <c r="G611" t="s">
        <v>167</v>
      </c>
      <c r="H611">
        <v>1</v>
      </c>
      <c r="I611">
        <v>0</v>
      </c>
      <c r="J611">
        <v>0</v>
      </c>
      <c r="K611" t="s">
        <v>207</v>
      </c>
      <c r="L611">
        <v>2017</v>
      </c>
      <c r="M611" t="s">
        <v>210</v>
      </c>
    </row>
    <row r="612" spans="1:13" x14ac:dyDescent="0.2">
      <c r="A612" s="1">
        <v>42989</v>
      </c>
      <c r="B612" t="s">
        <v>6</v>
      </c>
      <c r="C612" t="s">
        <v>204</v>
      </c>
      <c r="D612" t="s">
        <v>234</v>
      </c>
      <c r="E612" t="s">
        <v>235</v>
      </c>
      <c r="F612" s="1">
        <v>40973</v>
      </c>
      <c r="G612" t="s">
        <v>106</v>
      </c>
      <c r="H612">
        <v>1</v>
      </c>
      <c r="I612">
        <v>0</v>
      </c>
      <c r="J612">
        <v>0</v>
      </c>
      <c r="K612" t="s">
        <v>207</v>
      </c>
      <c r="L612">
        <v>2017</v>
      </c>
      <c r="M612" t="s">
        <v>208</v>
      </c>
    </row>
    <row r="613" spans="1:13" x14ac:dyDescent="0.2">
      <c r="A613" s="1">
        <v>42989</v>
      </c>
      <c r="B613" t="s">
        <v>6</v>
      </c>
      <c r="C613" t="s">
        <v>204</v>
      </c>
      <c r="D613" t="s">
        <v>236</v>
      </c>
      <c r="E613" t="s">
        <v>237</v>
      </c>
      <c r="F613" s="1">
        <v>39386</v>
      </c>
      <c r="G613" t="s">
        <v>164</v>
      </c>
      <c r="H613">
        <v>1</v>
      </c>
      <c r="I613">
        <v>0</v>
      </c>
      <c r="J613">
        <v>0</v>
      </c>
      <c r="K613" t="s">
        <v>207</v>
      </c>
      <c r="L613">
        <v>2017</v>
      </c>
      <c r="M613" t="s">
        <v>210</v>
      </c>
    </row>
    <row r="614" spans="1:13" x14ac:dyDescent="0.2">
      <c r="A614" s="1">
        <v>42989</v>
      </c>
      <c r="B614" t="s">
        <v>6</v>
      </c>
      <c r="C614" t="s">
        <v>204</v>
      </c>
      <c r="D614" t="s">
        <v>384</v>
      </c>
      <c r="E614" t="s">
        <v>385</v>
      </c>
      <c r="F614" s="1">
        <v>41199</v>
      </c>
      <c r="G614" t="s">
        <v>106</v>
      </c>
      <c r="H614">
        <v>0</v>
      </c>
      <c r="I614">
        <v>0</v>
      </c>
      <c r="J614">
        <v>0</v>
      </c>
      <c r="K614" t="s">
        <v>207</v>
      </c>
      <c r="L614">
        <v>2017</v>
      </c>
      <c r="M614" t="s">
        <v>208</v>
      </c>
    </row>
    <row r="615" spans="1:13" x14ac:dyDescent="0.2">
      <c r="A615" s="1">
        <v>42989</v>
      </c>
      <c r="B615" t="s">
        <v>6</v>
      </c>
      <c r="C615" t="s">
        <v>204</v>
      </c>
      <c r="D615" t="s">
        <v>238</v>
      </c>
      <c r="E615" t="s">
        <v>239</v>
      </c>
      <c r="F615" s="1">
        <v>40372</v>
      </c>
      <c r="G615" t="s">
        <v>163</v>
      </c>
      <c r="H615">
        <v>1</v>
      </c>
      <c r="I615">
        <v>0</v>
      </c>
      <c r="J615">
        <v>0</v>
      </c>
      <c r="K615" t="s">
        <v>207</v>
      </c>
      <c r="L615">
        <v>2017</v>
      </c>
      <c r="M615" t="s">
        <v>210</v>
      </c>
    </row>
    <row r="616" spans="1:13" x14ac:dyDescent="0.2">
      <c r="A616" s="1">
        <v>42989</v>
      </c>
      <c r="B616" t="s">
        <v>6</v>
      </c>
      <c r="C616" t="s">
        <v>204</v>
      </c>
      <c r="D616" t="s">
        <v>238</v>
      </c>
      <c r="E616" t="s">
        <v>240</v>
      </c>
      <c r="F616" s="1">
        <v>39094</v>
      </c>
      <c r="G616" t="s">
        <v>164</v>
      </c>
      <c r="H616">
        <v>1</v>
      </c>
      <c r="I616">
        <v>0</v>
      </c>
      <c r="J616">
        <v>0</v>
      </c>
      <c r="K616" t="s">
        <v>207</v>
      </c>
      <c r="L616">
        <v>2017</v>
      </c>
      <c r="M616" t="s">
        <v>210</v>
      </c>
    </row>
    <row r="617" spans="1:13" x14ac:dyDescent="0.2">
      <c r="A617" s="1">
        <v>42989</v>
      </c>
      <c r="B617" t="s">
        <v>6</v>
      </c>
      <c r="C617" t="s">
        <v>204</v>
      </c>
      <c r="D617" t="s">
        <v>244</v>
      </c>
      <c r="E617" t="s">
        <v>246</v>
      </c>
      <c r="F617" s="1">
        <v>39775</v>
      </c>
      <c r="G617" t="s">
        <v>165</v>
      </c>
      <c r="H617">
        <v>0</v>
      </c>
      <c r="I617">
        <v>0</v>
      </c>
      <c r="J617">
        <v>0</v>
      </c>
      <c r="K617" t="s">
        <v>207</v>
      </c>
      <c r="L617">
        <v>2017</v>
      </c>
      <c r="M617" t="s">
        <v>210</v>
      </c>
    </row>
    <row r="618" spans="1:13" x14ac:dyDescent="0.2">
      <c r="A618" s="1">
        <v>42989</v>
      </c>
      <c r="B618" t="s">
        <v>6</v>
      </c>
      <c r="C618" t="s">
        <v>204</v>
      </c>
      <c r="D618" t="s">
        <v>837</v>
      </c>
      <c r="E618" t="s">
        <v>247</v>
      </c>
      <c r="F618" s="1">
        <v>40702</v>
      </c>
      <c r="G618" t="s">
        <v>168</v>
      </c>
      <c r="H618">
        <v>1</v>
      </c>
      <c r="I618">
        <v>0</v>
      </c>
      <c r="J618">
        <v>0</v>
      </c>
      <c r="K618" t="s">
        <v>207</v>
      </c>
      <c r="L618">
        <v>2017</v>
      </c>
      <c r="M618" t="s">
        <v>208</v>
      </c>
    </row>
    <row r="619" spans="1:13" x14ac:dyDescent="0.2">
      <c r="A619" s="1">
        <v>42989</v>
      </c>
      <c r="B619" t="s">
        <v>6</v>
      </c>
      <c r="C619" t="s">
        <v>204</v>
      </c>
      <c r="D619" t="s">
        <v>248</v>
      </c>
      <c r="E619" t="s">
        <v>249</v>
      </c>
      <c r="F619" s="1">
        <v>40264</v>
      </c>
      <c r="G619" t="s">
        <v>163</v>
      </c>
      <c r="H619">
        <v>1</v>
      </c>
      <c r="I619">
        <v>0</v>
      </c>
      <c r="J619">
        <v>0</v>
      </c>
      <c r="K619" t="s">
        <v>207</v>
      </c>
      <c r="L619">
        <v>2017</v>
      </c>
      <c r="M619" t="s">
        <v>210</v>
      </c>
    </row>
    <row r="620" spans="1:13" x14ac:dyDescent="0.2">
      <c r="A620" s="1">
        <v>42989</v>
      </c>
      <c r="B620" t="s">
        <v>6</v>
      </c>
      <c r="C620" t="s">
        <v>204</v>
      </c>
      <c r="D620" t="s">
        <v>250</v>
      </c>
      <c r="E620" t="s">
        <v>251</v>
      </c>
      <c r="F620" s="1">
        <v>40932</v>
      </c>
      <c r="G620" t="s">
        <v>106</v>
      </c>
      <c r="H620">
        <v>1</v>
      </c>
      <c r="I620">
        <v>0</v>
      </c>
      <c r="J620">
        <v>0</v>
      </c>
      <c r="K620" t="s">
        <v>207</v>
      </c>
      <c r="L620">
        <v>2017</v>
      </c>
      <c r="M620" t="s">
        <v>208</v>
      </c>
    </row>
    <row r="621" spans="1:13" x14ac:dyDescent="0.2">
      <c r="A621" s="1">
        <v>42989</v>
      </c>
      <c r="B621" t="s">
        <v>6</v>
      </c>
      <c r="C621" t="s">
        <v>204</v>
      </c>
      <c r="D621" t="s">
        <v>252</v>
      </c>
      <c r="E621" t="s">
        <v>253</v>
      </c>
      <c r="F621" s="1">
        <v>41126</v>
      </c>
      <c r="G621" t="s">
        <v>106</v>
      </c>
      <c r="H621">
        <v>1</v>
      </c>
      <c r="I621">
        <v>0</v>
      </c>
      <c r="J621">
        <v>0</v>
      </c>
      <c r="K621" t="s">
        <v>207</v>
      </c>
      <c r="L621">
        <v>2017</v>
      </c>
      <c r="M621" t="s">
        <v>208</v>
      </c>
    </row>
    <row r="622" spans="1:13" x14ac:dyDescent="0.2">
      <c r="A622" s="1">
        <v>42989</v>
      </c>
      <c r="B622" t="s">
        <v>6</v>
      </c>
      <c r="C622" t="s">
        <v>204</v>
      </c>
      <c r="D622" t="s">
        <v>254</v>
      </c>
      <c r="E622" t="s">
        <v>255</v>
      </c>
      <c r="F622" s="1">
        <v>40439</v>
      </c>
      <c r="G622" t="s">
        <v>167</v>
      </c>
      <c r="H622">
        <v>1</v>
      </c>
      <c r="I622">
        <v>0</v>
      </c>
      <c r="J622">
        <v>0</v>
      </c>
      <c r="K622" t="s">
        <v>207</v>
      </c>
      <c r="L622">
        <v>2017</v>
      </c>
      <c r="M622" t="s">
        <v>210</v>
      </c>
    </row>
    <row r="623" spans="1:13" x14ac:dyDescent="0.2">
      <c r="A623" s="1">
        <v>42989</v>
      </c>
      <c r="B623" t="s">
        <v>6</v>
      </c>
      <c r="C623" t="s">
        <v>204</v>
      </c>
      <c r="D623" t="s">
        <v>322</v>
      </c>
      <c r="E623" t="s">
        <v>323</v>
      </c>
      <c r="F623" s="1">
        <v>40972</v>
      </c>
      <c r="G623" t="s">
        <v>106</v>
      </c>
      <c r="H623">
        <v>1</v>
      </c>
      <c r="I623">
        <v>0</v>
      </c>
      <c r="J623">
        <v>0</v>
      </c>
      <c r="K623" t="s">
        <v>207</v>
      </c>
      <c r="L623">
        <v>2017</v>
      </c>
      <c r="M623" t="s">
        <v>208</v>
      </c>
    </row>
    <row r="624" spans="1:13" x14ac:dyDescent="0.2">
      <c r="A624" s="1">
        <v>42989</v>
      </c>
      <c r="B624" t="s">
        <v>6</v>
      </c>
      <c r="C624" t="s">
        <v>204</v>
      </c>
      <c r="D624" t="s">
        <v>256</v>
      </c>
      <c r="E624" t="s">
        <v>257</v>
      </c>
      <c r="F624" s="1">
        <v>41230</v>
      </c>
      <c r="G624" t="s">
        <v>44</v>
      </c>
      <c r="H624">
        <v>1</v>
      </c>
      <c r="I624">
        <v>0</v>
      </c>
      <c r="J624">
        <v>0</v>
      </c>
      <c r="K624" t="s">
        <v>207</v>
      </c>
      <c r="L624">
        <v>2017</v>
      </c>
      <c r="M624" t="s">
        <v>208</v>
      </c>
    </row>
    <row r="625" spans="1:13" x14ac:dyDescent="0.2">
      <c r="A625" s="1">
        <v>42989</v>
      </c>
      <c r="B625" t="s">
        <v>6</v>
      </c>
      <c r="C625" t="s">
        <v>204</v>
      </c>
      <c r="D625" t="s">
        <v>258</v>
      </c>
      <c r="E625" t="s">
        <v>247</v>
      </c>
      <c r="F625" s="1">
        <v>41278</v>
      </c>
      <c r="G625" t="s">
        <v>169</v>
      </c>
      <c r="H625">
        <v>1</v>
      </c>
      <c r="I625">
        <v>0</v>
      </c>
      <c r="J625">
        <v>0</v>
      </c>
      <c r="K625" t="s">
        <v>207</v>
      </c>
      <c r="L625">
        <v>2017</v>
      </c>
      <c r="M625" t="s">
        <v>208</v>
      </c>
    </row>
    <row r="626" spans="1:13" x14ac:dyDescent="0.2">
      <c r="A626" s="1">
        <v>42989</v>
      </c>
      <c r="B626" t="s">
        <v>6</v>
      </c>
      <c r="C626" t="s">
        <v>204</v>
      </c>
      <c r="D626" t="s">
        <v>259</v>
      </c>
      <c r="E626" t="s">
        <v>260</v>
      </c>
      <c r="F626" s="1">
        <v>40395</v>
      </c>
      <c r="G626" t="s">
        <v>167</v>
      </c>
      <c r="H626">
        <v>1</v>
      </c>
      <c r="I626">
        <v>0</v>
      </c>
      <c r="J626">
        <v>0</v>
      </c>
      <c r="K626" t="s">
        <v>207</v>
      </c>
      <c r="L626">
        <v>2017</v>
      </c>
      <c r="M626" t="s">
        <v>210</v>
      </c>
    </row>
    <row r="627" spans="1:13" x14ac:dyDescent="0.2">
      <c r="A627" s="1">
        <v>42989</v>
      </c>
      <c r="B627" t="s">
        <v>6</v>
      </c>
      <c r="C627" t="s">
        <v>204</v>
      </c>
      <c r="D627" t="s">
        <v>338</v>
      </c>
      <c r="E627" t="s">
        <v>339</v>
      </c>
      <c r="F627" s="1">
        <v>41570</v>
      </c>
      <c r="G627" t="s">
        <v>169</v>
      </c>
      <c r="H627">
        <v>1</v>
      </c>
      <c r="I627">
        <v>0</v>
      </c>
      <c r="J627">
        <v>0</v>
      </c>
      <c r="K627" t="s">
        <v>207</v>
      </c>
      <c r="L627">
        <v>2017</v>
      </c>
      <c r="M627" t="s">
        <v>208</v>
      </c>
    </row>
    <row r="628" spans="1:13" x14ac:dyDescent="0.2">
      <c r="A628" s="1">
        <v>42989</v>
      </c>
      <c r="B628" t="s">
        <v>6</v>
      </c>
      <c r="C628" t="s">
        <v>204</v>
      </c>
      <c r="D628" t="s">
        <v>261</v>
      </c>
      <c r="E628" t="s">
        <v>262</v>
      </c>
      <c r="F628" s="1">
        <v>40366</v>
      </c>
      <c r="G628" t="s">
        <v>167</v>
      </c>
      <c r="H628">
        <v>0</v>
      </c>
      <c r="I628">
        <v>0</v>
      </c>
      <c r="J628">
        <v>0</v>
      </c>
      <c r="K628" t="s">
        <v>207</v>
      </c>
      <c r="L628">
        <v>2017</v>
      </c>
      <c r="M628" t="s">
        <v>210</v>
      </c>
    </row>
    <row r="629" spans="1:13" x14ac:dyDescent="0.2">
      <c r="A629" s="1">
        <v>42989</v>
      </c>
      <c r="B629" t="s">
        <v>6</v>
      </c>
      <c r="C629" t="s">
        <v>204</v>
      </c>
      <c r="D629" t="s">
        <v>263</v>
      </c>
      <c r="E629" t="s">
        <v>264</v>
      </c>
      <c r="F629" s="1">
        <v>39337</v>
      </c>
      <c r="G629" t="s">
        <v>164</v>
      </c>
      <c r="H629">
        <v>1</v>
      </c>
      <c r="I629">
        <v>0</v>
      </c>
      <c r="J629">
        <v>0</v>
      </c>
      <c r="K629" t="s">
        <v>207</v>
      </c>
      <c r="L629">
        <v>2017</v>
      </c>
      <c r="M629" t="s">
        <v>210</v>
      </c>
    </row>
    <row r="630" spans="1:13" x14ac:dyDescent="0.2">
      <c r="A630" s="1">
        <v>42989</v>
      </c>
      <c r="B630" t="s">
        <v>6</v>
      </c>
      <c r="C630" t="s">
        <v>204</v>
      </c>
      <c r="D630" t="s">
        <v>265</v>
      </c>
      <c r="E630" t="s">
        <v>266</v>
      </c>
      <c r="F630" s="1">
        <v>40707</v>
      </c>
      <c r="G630" t="s">
        <v>168</v>
      </c>
      <c r="H630">
        <v>1</v>
      </c>
      <c r="I630">
        <v>0</v>
      </c>
      <c r="J630">
        <v>0</v>
      </c>
      <c r="K630" t="s">
        <v>207</v>
      </c>
      <c r="L630">
        <v>2017</v>
      </c>
      <c r="M630" t="s">
        <v>208</v>
      </c>
    </row>
    <row r="631" spans="1:13" x14ac:dyDescent="0.2">
      <c r="A631" s="1">
        <v>42989</v>
      </c>
      <c r="B631" t="s">
        <v>6</v>
      </c>
      <c r="C631" t="s">
        <v>204</v>
      </c>
      <c r="D631" t="s">
        <v>267</v>
      </c>
      <c r="E631" t="s">
        <v>268</v>
      </c>
      <c r="F631" s="1">
        <v>39332</v>
      </c>
      <c r="G631" t="s">
        <v>164</v>
      </c>
      <c r="H631">
        <v>0</v>
      </c>
      <c r="I631">
        <v>0</v>
      </c>
      <c r="J631">
        <v>0</v>
      </c>
      <c r="K631" t="s">
        <v>207</v>
      </c>
      <c r="L631">
        <v>2017</v>
      </c>
      <c r="M631" t="s">
        <v>210</v>
      </c>
    </row>
    <row r="632" spans="1:13" x14ac:dyDescent="0.2">
      <c r="A632" s="1">
        <v>42989</v>
      </c>
      <c r="B632" t="s">
        <v>6</v>
      </c>
      <c r="C632" t="s">
        <v>204</v>
      </c>
      <c r="D632" t="s">
        <v>269</v>
      </c>
      <c r="E632" t="s">
        <v>270</v>
      </c>
      <c r="F632" s="1">
        <v>41123</v>
      </c>
      <c r="G632" t="s">
        <v>44</v>
      </c>
      <c r="H632">
        <v>1</v>
      </c>
      <c r="I632">
        <v>0</v>
      </c>
      <c r="J632">
        <v>0</v>
      </c>
      <c r="K632" t="s">
        <v>207</v>
      </c>
      <c r="L632">
        <v>2017</v>
      </c>
      <c r="M632" t="s">
        <v>208</v>
      </c>
    </row>
    <row r="633" spans="1:13" x14ac:dyDescent="0.2">
      <c r="A633" s="1">
        <v>42989</v>
      </c>
      <c r="B633" t="s">
        <v>6</v>
      </c>
      <c r="C633" t="s">
        <v>204</v>
      </c>
      <c r="D633" t="s">
        <v>271</v>
      </c>
      <c r="E633" t="s">
        <v>272</v>
      </c>
      <c r="F633" s="1">
        <v>41047</v>
      </c>
      <c r="G633" t="s">
        <v>44</v>
      </c>
      <c r="H633">
        <v>1</v>
      </c>
      <c r="I633">
        <v>0</v>
      </c>
      <c r="J633">
        <v>0</v>
      </c>
      <c r="K633" t="s">
        <v>207</v>
      </c>
      <c r="L633">
        <v>2017</v>
      </c>
      <c r="M633" t="s">
        <v>208</v>
      </c>
    </row>
    <row r="634" spans="1:13" x14ac:dyDescent="0.2">
      <c r="A634" s="1">
        <v>42989</v>
      </c>
      <c r="B634" t="s">
        <v>6</v>
      </c>
      <c r="C634" t="s">
        <v>204</v>
      </c>
      <c r="D634" t="s">
        <v>271</v>
      </c>
      <c r="E634" t="s">
        <v>273</v>
      </c>
      <c r="F634" s="1">
        <v>40459</v>
      </c>
      <c r="G634" t="s">
        <v>163</v>
      </c>
      <c r="H634">
        <v>1</v>
      </c>
      <c r="I634">
        <v>0</v>
      </c>
      <c r="J634">
        <v>0</v>
      </c>
      <c r="K634" t="s">
        <v>207</v>
      </c>
      <c r="L634">
        <v>2017</v>
      </c>
      <c r="M634" t="s">
        <v>210</v>
      </c>
    </row>
    <row r="635" spans="1:13" x14ac:dyDescent="0.2">
      <c r="A635" s="1">
        <v>42989</v>
      </c>
      <c r="B635" t="s">
        <v>6</v>
      </c>
      <c r="C635" t="s">
        <v>204</v>
      </c>
      <c r="D635" t="s">
        <v>278</v>
      </c>
      <c r="E635" t="s">
        <v>279</v>
      </c>
      <c r="F635" s="1">
        <v>41629</v>
      </c>
      <c r="G635" t="s">
        <v>170</v>
      </c>
      <c r="H635">
        <v>1</v>
      </c>
      <c r="I635">
        <v>0</v>
      </c>
      <c r="J635">
        <v>0</v>
      </c>
      <c r="K635" t="s">
        <v>207</v>
      </c>
      <c r="L635">
        <v>2017</v>
      </c>
      <c r="M635" t="s">
        <v>208</v>
      </c>
    </row>
    <row r="636" spans="1:13" x14ac:dyDescent="0.2">
      <c r="A636" s="1">
        <v>42989</v>
      </c>
      <c r="B636" t="s">
        <v>6</v>
      </c>
      <c r="C636" t="s">
        <v>204</v>
      </c>
      <c r="D636" t="s">
        <v>280</v>
      </c>
      <c r="E636" t="s">
        <v>281</v>
      </c>
      <c r="F636" s="1">
        <v>39219</v>
      </c>
      <c r="G636" t="s">
        <v>164</v>
      </c>
      <c r="H636">
        <v>1</v>
      </c>
      <c r="I636">
        <v>0</v>
      </c>
      <c r="J636">
        <v>0</v>
      </c>
      <c r="K636" t="s">
        <v>207</v>
      </c>
      <c r="L636">
        <v>2017</v>
      </c>
      <c r="M636" t="s">
        <v>210</v>
      </c>
    </row>
    <row r="637" spans="1:13" x14ac:dyDescent="0.2">
      <c r="A637" s="1">
        <v>42989</v>
      </c>
      <c r="B637" t="s">
        <v>6</v>
      </c>
      <c r="C637" t="s">
        <v>204</v>
      </c>
      <c r="D637" t="s">
        <v>280</v>
      </c>
      <c r="E637" t="s">
        <v>282</v>
      </c>
      <c r="F637" s="1">
        <v>40581</v>
      </c>
      <c r="G637" t="s">
        <v>168</v>
      </c>
      <c r="H637">
        <v>1</v>
      </c>
      <c r="I637">
        <v>0</v>
      </c>
      <c r="J637">
        <v>0</v>
      </c>
      <c r="K637" t="s">
        <v>207</v>
      </c>
      <c r="L637">
        <v>2017</v>
      </c>
      <c r="M637" t="s">
        <v>208</v>
      </c>
    </row>
    <row r="638" spans="1:13" x14ac:dyDescent="0.2">
      <c r="A638" s="1">
        <v>42989</v>
      </c>
      <c r="B638" t="s">
        <v>6</v>
      </c>
      <c r="C638" t="s">
        <v>204</v>
      </c>
      <c r="D638" t="s">
        <v>283</v>
      </c>
      <c r="E638" t="s">
        <v>284</v>
      </c>
      <c r="F638" s="1">
        <v>39891</v>
      </c>
      <c r="G638" t="s">
        <v>166</v>
      </c>
      <c r="H638">
        <v>1</v>
      </c>
      <c r="I638">
        <v>0</v>
      </c>
      <c r="J638">
        <v>0</v>
      </c>
      <c r="K638" t="s">
        <v>207</v>
      </c>
      <c r="L638">
        <v>2017</v>
      </c>
      <c r="M638" t="s">
        <v>210</v>
      </c>
    </row>
    <row r="639" spans="1:13" x14ac:dyDescent="0.2">
      <c r="A639" s="1">
        <v>42989</v>
      </c>
      <c r="B639" t="s">
        <v>6</v>
      </c>
      <c r="C639" t="s">
        <v>204</v>
      </c>
      <c r="D639" t="s">
        <v>286</v>
      </c>
      <c r="E639" t="s">
        <v>287</v>
      </c>
      <c r="F639" s="1">
        <v>40843</v>
      </c>
      <c r="G639" t="s">
        <v>168</v>
      </c>
      <c r="H639">
        <v>1</v>
      </c>
      <c r="I639">
        <v>0</v>
      </c>
      <c r="J639">
        <v>0</v>
      </c>
      <c r="K639" t="s">
        <v>207</v>
      </c>
      <c r="L639">
        <v>2017</v>
      </c>
      <c r="M639" t="s">
        <v>208</v>
      </c>
    </row>
    <row r="640" spans="1:13" x14ac:dyDescent="0.2">
      <c r="A640" s="1">
        <v>42989</v>
      </c>
      <c r="B640" t="s">
        <v>6</v>
      </c>
      <c r="C640" t="s">
        <v>204</v>
      </c>
      <c r="D640" t="s">
        <v>286</v>
      </c>
      <c r="E640" t="s">
        <v>288</v>
      </c>
      <c r="F640" s="1">
        <v>39329</v>
      </c>
      <c r="G640" t="s">
        <v>164</v>
      </c>
      <c r="H640">
        <v>1</v>
      </c>
      <c r="I640">
        <v>0</v>
      </c>
      <c r="J640">
        <v>0</v>
      </c>
      <c r="K640" t="s">
        <v>207</v>
      </c>
      <c r="L640">
        <v>2017</v>
      </c>
      <c r="M640" t="s">
        <v>210</v>
      </c>
    </row>
    <row r="641" spans="1:13" x14ac:dyDescent="0.2">
      <c r="A641" s="1">
        <v>42989</v>
      </c>
      <c r="B641" t="s">
        <v>6</v>
      </c>
      <c r="C641" t="s">
        <v>204</v>
      </c>
      <c r="D641" t="s">
        <v>332</v>
      </c>
      <c r="E641" t="s">
        <v>333</v>
      </c>
      <c r="F641" s="1">
        <v>41327</v>
      </c>
      <c r="G641" t="s">
        <v>169</v>
      </c>
      <c r="H641">
        <v>1</v>
      </c>
      <c r="I641">
        <v>0</v>
      </c>
      <c r="J641">
        <v>0</v>
      </c>
      <c r="K641" t="s">
        <v>207</v>
      </c>
      <c r="L641">
        <v>2017</v>
      </c>
      <c r="M641" t="s">
        <v>208</v>
      </c>
    </row>
    <row r="642" spans="1:13" x14ac:dyDescent="0.2">
      <c r="A642" s="1">
        <v>42989</v>
      </c>
      <c r="B642" t="s">
        <v>6</v>
      </c>
      <c r="C642" t="s">
        <v>204</v>
      </c>
      <c r="D642" t="s">
        <v>289</v>
      </c>
      <c r="E642" t="s">
        <v>216</v>
      </c>
      <c r="F642" s="1">
        <v>41091</v>
      </c>
      <c r="G642" t="s">
        <v>106</v>
      </c>
      <c r="H642">
        <v>1</v>
      </c>
      <c r="I642">
        <v>0</v>
      </c>
      <c r="J642">
        <v>0</v>
      </c>
      <c r="K642" t="s">
        <v>207</v>
      </c>
      <c r="L642">
        <v>2017</v>
      </c>
      <c r="M642" t="s">
        <v>208</v>
      </c>
    </row>
    <row r="643" spans="1:13" x14ac:dyDescent="0.2">
      <c r="A643" s="1">
        <v>42989</v>
      </c>
      <c r="B643" t="s">
        <v>6</v>
      </c>
      <c r="C643" t="s">
        <v>204</v>
      </c>
      <c r="D643" t="s">
        <v>289</v>
      </c>
      <c r="E643" t="s">
        <v>290</v>
      </c>
      <c r="F643" s="1">
        <v>40273</v>
      </c>
      <c r="G643" t="s">
        <v>163</v>
      </c>
      <c r="H643">
        <v>1</v>
      </c>
      <c r="I643">
        <v>0</v>
      </c>
      <c r="J643">
        <v>0</v>
      </c>
      <c r="K643" t="s">
        <v>207</v>
      </c>
      <c r="L643">
        <v>2017</v>
      </c>
      <c r="M643" t="s">
        <v>210</v>
      </c>
    </row>
    <row r="644" spans="1:13" x14ac:dyDescent="0.2">
      <c r="A644" s="1">
        <v>42989</v>
      </c>
      <c r="B644" t="s">
        <v>6</v>
      </c>
      <c r="C644" t="s">
        <v>204</v>
      </c>
      <c r="D644" t="s">
        <v>291</v>
      </c>
      <c r="E644" t="s">
        <v>292</v>
      </c>
      <c r="F644" s="1">
        <v>40178</v>
      </c>
      <c r="G644" t="s">
        <v>166</v>
      </c>
      <c r="H644">
        <v>1</v>
      </c>
      <c r="I644">
        <v>0</v>
      </c>
      <c r="J644">
        <v>0</v>
      </c>
      <c r="K644" t="s">
        <v>207</v>
      </c>
      <c r="L644">
        <v>2017</v>
      </c>
      <c r="M644" t="s">
        <v>210</v>
      </c>
    </row>
    <row r="645" spans="1:13" x14ac:dyDescent="0.2">
      <c r="A645" s="1">
        <v>42989</v>
      </c>
      <c r="B645" t="s">
        <v>6</v>
      </c>
      <c r="C645" t="s">
        <v>204</v>
      </c>
      <c r="D645" t="s">
        <v>293</v>
      </c>
      <c r="E645" t="s">
        <v>294</v>
      </c>
      <c r="F645" s="1">
        <v>39747</v>
      </c>
      <c r="G645" t="s">
        <v>165</v>
      </c>
      <c r="H645">
        <v>1</v>
      </c>
      <c r="I645">
        <v>0</v>
      </c>
      <c r="J645">
        <v>0</v>
      </c>
      <c r="K645" t="s">
        <v>207</v>
      </c>
      <c r="L645">
        <v>2017</v>
      </c>
      <c r="M645" t="s">
        <v>210</v>
      </c>
    </row>
    <row r="646" spans="1:13" x14ac:dyDescent="0.2">
      <c r="A646" s="1">
        <v>42989</v>
      </c>
      <c r="B646" t="s">
        <v>6</v>
      </c>
      <c r="C646" t="s">
        <v>204</v>
      </c>
      <c r="D646" t="s">
        <v>293</v>
      </c>
      <c r="E646" t="s">
        <v>295</v>
      </c>
      <c r="F646" s="1">
        <v>41539</v>
      </c>
      <c r="G646" t="s">
        <v>170</v>
      </c>
      <c r="H646">
        <v>1</v>
      </c>
      <c r="I646">
        <v>0</v>
      </c>
      <c r="J646">
        <v>0</v>
      </c>
      <c r="K646" t="s">
        <v>207</v>
      </c>
      <c r="L646">
        <v>2017</v>
      </c>
      <c r="M646" t="s">
        <v>208</v>
      </c>
    </row>
    <row r="647" spans="1:13" x14ac:dyDescent="0.2">
      <c r="A647" s="1">
        <v>42989</v>
      </c>
      <c r="B647" t="s">
        <v>6</v>
      </c>
      <c r="C647" t="s">
        <v>204</v>
      </c>
      <c r="D647" t="s">
        <v>296</v>
      </c>
      <c r="E647" t="s">
        <v>297</v>
      </c>
      <c r="F647" s="1">
        <v>40756</v>
      </c>
      <c r="G647" t="s">
        <v>168</v>
      </c>
      <c r="H647">
        <v>1</v>
      </c>
      <c r="I647">
        <v>0</v>
      </c>
      <c r="J647">
        <v>0</v>
      </c>
      <c r="K647" t="s">
        <v>207</v>
      </c>
      <c r="L647">
        <v>2017</v>
      </c>
      <c r="M647" t="s">
        <v>208</v>
      </c>
    </row>
    <row r="648" spans="1:13" x14ac:dyDescent="0.2">
      <c r="A648" s="1">
        <v>42989</v>
      </c>
      <c r="B648" t="s">
        <v>6</v>
      </c>
      <c r="C648" t="s">
        <v>204</v>
      </c>
      <c r="D648" t="s">
        <v>296</v>
      </c>
      <c r="E648" t="s">
        <v>298</v>
      </c>
      <c r="F648" s="1">
        <v>39525</v>
      </c>
      <c r="G648" t="s">
        <v>166</v>
      </c>
      <c r="H648">
        <v>1</v>
      </c>
      <c r="I648">
        <v>0</v>
      </c>
      <c r="J648">
        <v>0</v>
      </c>
      <c r="K648" t="s">
        <v>207</v>
      </c>
      <c r="L648">
        <v>2017</v>
      </c>
      <c r="M648" t="s">
        <v>210</v>
      </c>
    </row>
    <row r="649" spans="1:13" x14ac:dyDescent="0.2">
      <c r="A649" s="1">
        <v>42989</v>
      </c>
      <c r="B649" t="s">
        <v>6</v>
      </c>
      <c r="C649" t="s">
        <v>204</v>
      </c>
      <c r="D649" t="s">
        <v>299</v>
      </c>
      <c r="E649" t="s">
        <v>300</v>
      </c>
      <c r="F649" s="1">
        <v>39324</v>
      </c>
      <c r="G649" t="s">
        <v>164</v>
      </c>
      <c r="H649">
        <v>1</v>
      </c>
      <c r="I649">
        <v>0</v>
      </c>
      <c r="J649">
        <v>0</v>
      </c>
      <c r="K649" t="s">
        <v>207</v>
      </c>
      <c r="L649">
        <v>2017</v>
      </c>
      <c r="M649" t="s">
        <v>210</v>
      </c>
    </row>
    <row r="650" spans="1:13" x14ac:dyDescent="0.2">
      <c r="A650" s="1">
        <v>42989</v>
      </c>
      <c r="B650" t="s">
        <v>6</v>
      </c>
      <c r="C650" t="s">
        <v>204</v>
      </c>
      <c r="D650" t="s">
        <v>299</v>
      </c>
      <c r="E650" t="s">
        <v>301</v>
      </c>
      <c r="F650" s="1">
        <v>40040</v>
      </c>
      <c r="G650" t="s">
        <v>163</v>
      </c>
      <c r="H650">
        <v>1</v>
      </c>
      <c r="I650">
        <v>0</v>
      </c>
      <c r="J650">
        <v>0</v>
      </c>
      <c r="K650" t="s">
        <v>207</v>
      </c>
      <c r="L650">
        <v>2017</v>
      </c>
      <c r="M650" t="s">
        <v>210</v>
      </c>
    </row>
    <row r="651" spans="1:13" x14ac:dyDescent="0.2">
      <c r="A651" s="1">
        <v>42989</v>
      </c>
      <c r="B651" t="s">
        <v>6</v>
      </c>
      <c r="C651" t="s">
        <v>204</v>
      </c>
      <c r="D651" t="s">
        <v>238</v>
      </c>
      <c r="E651" t="s">
        <v>302</v>
      </c>
      <c r="F651" s="1">
        <v>41695</v>
      </c>
      <c r="G651" t="s">
        <v>44</v>
      </c>
      <c r="H651">
        <v>1</v>
      </c>
      <c r="I651">
        <v>0</v>
      </c>
      <c r="J651">
        <v>0</v>
      </c>
      <c r="K651" t="s">
        <v>207</v>
      </c>
      <c r="L651">
        <v>2017</v>
      </c>
      <c r="M651" t="s">
        <v>208</v>
      </c>
    </row>
    <row r="652" spans="1:13" x14ac:dyDescent="0.2">
      <c r="A652" s="1">
        <v>42989</v>
      </c>
      <c r="B652" t="s">
        <v>6</v>
      </c>
      <c r="C652" t="s">
        <v>204</v>
      </c>
      <c r="D652" t="s">
        <v>250</v>
      </c>
      <c r="E652" t="s">
        <v>303</v>
      </c>
      <c r="F652" s="1">
        <v>41898</v>
      </c>
      <c r="G652" t="s">
        <v>170</v>
      </c>
      <c r="H652">
        <v>1</v>
      </c>
      <c r="I652">
        <v>0</v>
      </c>
      <c r="J652">
        <v>0</v>
      </c>
      <c r="K652" t="s">
        <v>207</v>
      </c>
      <c r="L652">
        <v>2017</v>
      </c>
      <c r="M652" t="s">
        <v>208</v>
      </c>
    </row>
    <row r="653" spans="1:13" x14ac:dyDescent="0.2">
      <c r="A653" s="1">
        <v>42989</v>
      </c>
      <c r="B653" t="s">
        <v>6</v>
      </c>
      <c r="C653" t="s">
        <v>204</v>
      </c>
      <c r="D653" t="s">
        <v>286</v>
      </c>
      <c r="E653" t="s">
        <v>305</v>
      </c>
      <c r="F653" s="1">
        <v>41650</v>
      </c>
      <c r="G653" t="s">
        <v>170</v>
      </c>
      <c r="H653">
        <v>1</v>
      </c>
      <c r="I653">
        <v>0</v>
      </c>
      <c r="J653">
        <v>0</v>
      </c>
      <c r="K653" t="s">
        <v>207</v>
      </c>
      <c r="L653">
        <v>2017</v>
      </c>
      <c r="M653" t="s">
        <v>208</v>
      </c>
    </row>
    <row r="654" spans="1:13" x14ac:dyDescent="0.2">
      <c r="A654" s="1">
        <v>42989</v>
      </c>
      <c r="B654" t="s">
        <v>6</v>
      </c>
      <c r="C654" t="s">
        <v>204</v>
      </c>
      <c r="D654" t="s">
        <v>289</v>
      </c>
      <c r="E654" t="s">
        <v>306</v>
      </c>
      <c r="F654" s="1">
        <v>41888</v>
      </c>
      <c r="G654" t="s">
        <v>44</v>
      </c>
      <c r="H654">
        <v>1</v>
      </c>
      <c r="I654">
        <v>0</v>
      </c>
      <c r="J654">
        <v>0</v>
      </c>
      <c r="K654" t="s">
        <v>207</v>
      </c>
      <c r="L654">
        <v>2017</v>
      </c>
      <c r="M654" t="s">
        <v>208</v>
      </c>
    </row>
    <row r="655" spans="1:13" x14ac:dyDescent="0.2">
      <c r="A655" s="1">
        <v>42989</v>
      </c>
      <c r="B655" t="s">
        <v>6</v>
      </c>
      <c r="C655" t="s">
        <v>204</v>
      </c>
      <c r="D655" t="s">
        <v>307</v>
      </c>
      <c r="E655" t="s">
        <v>308</v>
      </c>
      <c r="F655" s="1">
        <v>39474</v>
      </c>
      <c r="G655" t="s">
        <v>165</v>
      </c>
      <c r="H655">
        <v>1</v>
      </c>
      <c r="I655">
        <v>0</v>
      </c>
      <c r="J655">
        <v>0</v>
      </c>
      <c r="K655" t="s">
        <v>207</v>
      </c>
      <c r="L655">
        <v>2017</v>
      </c>
      <c r="M655" t="s">
        <v>210</v>
      </c>
    </row>
    <row r="656" spans="1:13" x14ac:dyDescent="0.2">
      <c r="A656" s="1">
        <v>42989</v>
      </c>
      <c r="B656" t="s">
        <v>6</v>
      </c>
      <c r="C656" t="s">
        <v>204</v>
      </c>
      <c r="D656" t="s">
        <v>309</v>
      </c>
      <c r="E656" t="s">
        <v>310</v>
      </c>
      <c r="F656" s="1">
        <v>41489</v>
      </c>
      <c r="G656" t="s">
        <v>169</v>
      </c>
      <c r="H656">
        <v>1</v>
      </c>
      <c r="I656">
        <v>0</v>
      </c>
      <c r="J656">
        <v>0</v>
      </c>
      <c r="K656" t="s">
        <v>207</v>
      </c>
      <c r="L656">
        <v>2017</v>
      </c>
      <c r="M656" t="s">
        <v>208</v>
      </c>
    </row>
    <row r="657" spans="1:13" x14ac:dyDescent="0.2">
      <c r="A657" s="1">
        <v>42989</v>
      </c>
      <c r="B657" t="s">
        <v>6</v>
      </c>
      <c r="C657" t="s">
        <v>204</v>
      </c>
      <c r="D657" t="s">
        <v>309</v>
      </c>
      <c r="E657" t="s">
        <v>311</v>
      </c>
      <c r="F657" s="1">
        <v>40270</v>
      </c>
      <c r="G657" t="s">
        <v>163</v>
      </c>
      <c r="H657">
        <v>1</v>
      </c>
      <c r="I657">
        <v>0</v>
      </c>
      <c r="J657">
        <v>0</v>
      </c>
      <c r="K657" t="s">
        <v>207</v>
      </c>
      <c r="L657">
        <v>2017</v>
      </c>
      <c r="M657" t="s">
        <v>210</v>
      </c>
    </row>
    <row r="658" spans="1:13" x14ac:dyDescent="0.2">
      <c r="A658" s="1">
        <v>42989</v>
      </c>
      <c r="B658" t="s">
        <v>6</v>
      </c>
      <c r="C658" t="s">
        <v>204</v>
      </c>
      <c r="D658" t="s">
        <v>312</v>
      </c>
      <c r="E658" t="s">
        <v>313</v>
      </c>
      <c r="F658" s="1">
        <v>41869</v>
      </c>
      <c r="G658" t="s">
        <v>170</v>
      </c>
      <c r="H658">
        <v>1</v>
      </c>
      <c r="I658">
        <v>0</v>
      </c>
      <c r="J658">
        <v>0</v>
      </c>
      <c r="K658" t="s">
        <v>207</v>
      </c>
      <c r="L658">
        <v>2017</v>
      </c>
      <c r="M658" t="s">
        <v>208</v>
      </c>
    </row>
    <row r="659" spans="1:13" x14ac:dyDescent="0.2">
      <c r="A659" s="1">
        <v>42989</v>
      </c>
      <c r="B659" t="s">
        <v>6</v>
      </c>
      <c r="C659" t="s">
        <v>204</v>
      </c>
      <c r="D659" t="s">
        <v>254</v>
      </c>
      <c r="E659" t="s">
        <v>314</v>
      </c>
      <c r="F659" s="1">
        <v>41815</v>
      </c>
      <c r="G659" t="s">
        <v>44</v>
      </c>
      <c r="H659">
        <v>1</v>
      </c>
      <c r="I659">
        <v>0</v>
      </c>
      <c r="J659">
        <v>0</v>
      </c>
      <c r="K659" t="s">
        <v>207</v>
      </c>
      <c r="L659">
        <v>2017</v>
      </c>
      <c r="M659" t="s">
        <v>208</v>
      </c>
    </row>
    <row r="660" spans="1:13" x14ac:dyDescent="0.2">
      <c r="A660" s="1">
        <v>42989</v>
      </c>
      <c r="B660" t="s">
        <v>6</v>
      </c>
      <c r="C660" t="s">
        <v>204</v>
      </c>
      <c r="D660" t="s">
        <v>500</v>
      </c>
      <c r="E660" t="s">
        <v>501</v>
      </c>
      <c r="F660" s="1">
        <v>39861</v>
      </c>
      <c r="G660" t="s">
        <v>166</v>
      </c>
      <c r="H660">
        <v>1</v>
      </c>
      <c r="I660">
        <v>0</v>
      </c>
      <c r="J660">
        <v>0</v>
      </c>
      <c r="K660" t="s">
        <v>207</v>
      </c>
      <c r="L660">
        <v>2017</v>
      </c>
      <c r="M660" t="s">
        <v>210</v>
      </c>
    </row>
    <row r="661" spans="1:13" x14ac:dyDescent="0.2">
      <c r="A661" s="1">
        <v>42990</v>
      </c>
      <c r="B661" t="s">
        <v>6</v>
      </c>
      <c r="C661" t="s">
        <v>204</v>
      </c>
      <c r="D661" t="s">
        <v>211</v>
      </c>
      <c r="E661" t="s">
        <v>212</v>
      </c>
      <c r="F661" s="1">
        <v>39272</v>
      </c>
      <c r="G661" t="s">
        <v>164</v>
      </c>
      <c r="H661">
        <v>1</v>
      </c>
      <c r="I661">
        <v>0</v>
      </c>
      <c r="J661">
        <v>0</v>
      </c>
      <c r="K661" t="s">
        <v>207</v>
      </c>
      <c r="L661">
        <v>2017</v>
      </c>
      <c r="M661" t="s">
        <v>210</v>
      </c>
    </row>
    <row r="662" spans="1:13" x14ac:dyDescent="0.2">
      <c r="A662" s="1">
        <v>42990</v>
      </c>
      <c r="B662" t="s">
        <v>6</v>
      </c>
      <c r="C662" t="s">
        <v>204</v>
      </c>
      <c r="D662" t="s">
        <v>211</v>
      </c>
      <c r="E662" t="s">
        <v>213</v>
      </c>
      <c r="F662" s="1">
        <v>40216</v>
      </c>
      <c r="G662" t="s">
        <v>163</v>
      </c>
      <c r="H662">
        <v>1</v>
      </c>
      <c r="I662">
        <v>0</v>
      </c>
      <c r="J662">
        <v>0</v>
      </c>
      <c r="K662" t="s">
        <v>207</v>
      </c>
      <c r="L662">
        <v>2017</v>
      </c>
      <c r="M662" t="s">
        <v>210</v>
      </c>
    </row>
    <row r="663" spans="1:13" x14ac:dyDescent="0.2">
      <c r="A663" s="1">
        <v>42990</v>
      </c>
      <c r="B663" t="s">
        <v>6</v>
      </c>
      <c r="C663" t="s">
        <v>204</v>
      </c>
      <c r="D663" t="s">
        <v>214</v>
      </c>
      <c r="E663" t="s">
        <v>215</v>
      </c>
      <c r="F663" s="1">
        <v>41239</v>
      </c>
      <c r="G663" t="s">
        <v>44</v>
      </c>
      <c r="H663">
        <v>1</v>
      </c>
      <c r="I663">
        <v>0</v>
      </c>
      <c r="J663">
        <v>0</v>
      </c>
      <c r="K663" t="s">
        <v>207</v>
      </c>
      <c r="L663">
        <v>2017</v>
      </c>
      <c r="M663" t="s">
        <v>208</v>
      </c>
    </row>
    <row r="664" spans="1:13" x14ac:dyDescent="0.2">
      <c r="A664" s="1">
        <v>42990</v>
      </c>
      <c r="B664" t="s">
        <v>6</v>
      </c>
      <c r="C664" t="s">
        <v>204</v>
      </c>
      <c r="D664" t="s">
        <v>214</v>
      </c>
      <c r="E664" t="s">
        <v>216</v>
      </c>
      <c r="F664" s="1">
        <v>39832</v>
      </c>
      <c r="G664" t="s">
        <v>166</v>
      </c>
      <c r="H664">
        <v>1</v>
      </c>
      <c r="I664">
        <v>0</v>
      </c>
      <c r="J664">
        <v>0</v>
      </c>
      <c r="K664" t="s">
        <v>207</v>
      </c>
      <c r="L664">
        <v>2017</v>
      </c>
      <c r="M664" t="s">
        <v>210</v>
      </c>
    </row>
    <row r="665" spans="1:13" x14ac:dyDescent="0.2">
      <c r="A665" s="1">
        <v>42990</v>
      </c>
      <c r="B665" t="s">
        <v>6</v>
      </c>
      <c r="C665" t="s">
        <v>204</v>
      </c>
      <c r="D665" t="s">
        <v>217</v>
      </c>
      <c r="E665" t="s">
        <v>218</v>
      </c>
      <c r="F665" s="1">
        <v>41303</v>
      </c>
      <c r="G665" t="s">
        <v>169</v>
      </c>
      <c r="H665">
        <v>0</v>
      </c>
      <c r="I665">
        <v>0</v>
      </c>
      <c r="J665">
        <v>0</v>
      </c>
      <c r="K665" t="s">
        <v>207</v>
      </c>
      <c r="L665">
        <v>2017</v>
      </c>
      <c r="M665" t="s">
        <v>208</v>
      </c>
    </row>
    <row r="666" spans="1:13" x14ac:dyDescent="0.2">
      <c r="A666" s="1">
        <v>42990</v>
      </c>
      <c r="B666" t="s">
        <v>6</v>
      </c>
      <c r="C666" t="s">
        <v>204</v>
      </c>
      <c r="D666" t="s">
        <v>219</v>
      </c>
      <c r="E666" t="s">
        <v>220</v>
      </c>
      <c r="F666" s="1">
        <v>41221</v>
      </c>
      <c r="G666" t="s">
        <v>44</v>
      </c>
      <c r="H666">
        <v>0</v>
      </c>
      <c r="I666">
        <v>0</v>
      </c>
      <c r="J666">
        <v>0</v>
      </c>
      <c r="K666" t="s">
        <v>207</v>
      </c>
      <c r="L666">
        <v>2017</v>
      </c>
      <c r="M666" t="s">
        <v>208</v>
      </c>
    </row>
    <row r="667" spans="1:13" x14ac:dyDescent="0.2">
      <c r="A667" s="1">
        <v>42990</v>
      </c>
      <c r="B667" t="s">
        <v>6</v>
      </c>
      <c r="C667" t="s">
        <v>204</v>
      </c>
      <c r="D667" t="s">
        <v>221</v>
      </c>
      <c r="E667" t="s">
        <v>222</v>
      </c>
      <c r="F667" s="1">
        <v>39646</v>
      </c>
      <c r="G667" t="s">
        <v>165</v>
      </c>
      <c r="H667">
        <v>0</v>
      </c>
      <c r="I667">
        <v>0</v>
      </c>
      <c r="J667">
        <v>0</v>
      </c>
      <c r="K667" t="s">
        <v>207</v>
      </c>
      <c r="L667">
        <v>2017</v>
      </c>
      <c r="M667" t="s">
        <v>210</v>
      </c>
    </row>
    <row r="668" spans="1:13" x14ac:dyDescent="0.2">
      <c r="A668" s="1">
        <v>42990</v>
      </c>
      <c r="B668" t="s">
        <v>6</v>
      </c>
      <c r="C668" t="s">
        <v>204</v>
      </c>
      <c r="D668" t="s">
        <v>221</v>
      </c>
      <c r="E668" t="s">
        <v>223</v>
      </c>
      <c r="F668" s="1">
        <v>39646</v>
      </c>
      <c r="G668" t="s">
        <v>165</v>
      </c>
      <c r="H668">
        <v>0</v>
      </c>
      <c r="I668">
        <v>0</v>
      </c>
      <c r="J668">
        <v>0</v>
      </c>
      <c r="K668" t="s">
        <v>207</v>
      </c>
      <c r="L668">
        <v>2017</v>
      </c>
      <c r="M668" t="s">
        <v>210</v>
      </c>
    </row>
    <row r="669" spans="1:13" x14ac:dyDescent="0.2">
      <c r="A669" s="1">
        <v>42990</v>
      </c>
      <c r="B669" t="s">
        <v>6</v>
      </c>
      <c r="C669" t="s">
        <v>204</v>
      </c>
      <c r="D669" t="s">
        <v>224</v>
      </c>
      <c r="E669" t="s">
        <v>225</v>
      </c>
      <c r="F669" s="1">
        <v>39286</v>
      </c>
      <c r="G669" t="s">
        <v>164</v>
      </c>
      <c r="H669">
        <v>1</v>
      </c>
      <c r="I669">
        <v>0</v>
      </c>
      <c r="J669">
        <v>0</v>
      </c>
      <c r="K669" t="s">
        <v>207</v>
      </c>
      <c r="L669">
        <v>2017</v>
      </c>
      <c r="M669" t="s">
        <v>210</v>
      </c>
    </row>
    <row r="670" spans="1:13" x14ac:dyDescent="0.2">
      <c r="A670" s="1">
        <v>42990</v>
      </c>
      <c r="B670" t="s">
        <v>6</v>
      </c>
      <c r="C670" t="s">
        <v>204</v>
      </c>
      <c r="D670" t="s">
        <v>228</v>
      </c>
      <c r="E670" t="s">
        <v>220</v>
      </c>
      <c r="F670" s="1">
        <v>39780</v>
      </c>
      <c r="G670" t="s">
        <v>165</v>
      </c>
      <c r="H670">
        <v>1</v>
      </c>
      <c r="I670">
        <v>0</v>
      </c>
      <c r="J670">
        <v>0</v>
      </c>
      <c r="K670" t="s">
        <v>207</v>
      </c>
      <c r="L670">
        <v>2017</v>
      </c>
      <c r="M670" t="s">
        <v>210</v>
      </c>
    </row>
    <row r="671" spans="1:13" x14ac:dyDescent="0.2">
      <c r="A671" s="1">
        <v>42990</v>
      </c>
      <c r="B671" t="s">
        <v>6</v>
      </c>
      <c r="C671" t="s">
        <v>204</v>
      </c>
      <c r="D671" t="s">
        <v>336</v>
      </c>
      <c r="E671" t="s">
        <v>337</v>
      </c>
      <c r="F671" s="1">
        <v>41162</v>
      </c>
      <c r="G671" t="s">
        <v>44</v>
      </c>
      <c r="H671">
        <v>1</v>
      </c>
      <c r="I671">
        <v>0</v>
      </c>
      <c r="J671">
        <v>0</v>
      </c>
      <c r="K671" t="s">
        <v>207</v>
      </c>
      <c r="L671">
        <v>2017</v>
      </c>
      <c r="M671" t="s">
        <v>208</v>
      </c>
    </row>
    <row r="672" spans="1:13" x14ac:dyDescent="0.2">
      <c r="A672" s="1">
        <v>42990</v>
      </c>
      <c r="B672" t="s">
        <v>6</v>
      </c>
      <c r="C672" t="s">
        <v>204</v>
      </c>
      <c r="D672" t="s">
        <v>232</v>
      </c>
      <c r="E672" t="s">
        <v>233</v>
      </c>
      <c r="F672" s="1">
        <v>40248</v>
      </c>
      <c r="G672" t="s">
        <v>167</v>
      </c>
      <c r="H672">
        <v>0</v>
      </c>
      <c r="I672">
        <v>0</v>
      </c>
      <c r="J672">
        <v>0</v>
      </c>
      <c r="K672" t="s">
        <v>207</v>
      </c>
      <c r="L672">
        <v>2017</v>
      </c>
      <c r="M672" t="s">
        <v>210</v>
      </c>
    </row>
    <row r="673" spans="1:13" x14ac:dyDescent="0.2">
      <c r="A673" s="1">
        <v>42990</v>
      </c>
      <c r="B673" t="s">
        <v>6</v>
      </c>
      <c r="C673" t="s">
        <v>204</v>
      </c>
      <c r="D673" t="s">
        <v>234</v>
      </c>
      <c r="E673" t="s">
        <v>235</v>
      </c>
      <c r="F673" s="1">
        <v>40973</v>
      </c>
      <c r="G673" t="s">
        <v>106</v>
      </c>
      <c r="H673">
        <v>0</v>
      </c>
      <c r="I673">
        <v>0</v>
      </c>
      <c r="J673">
        <v>0</v>
      </c>
      <c r="K673" t="s">
        <v>207</v>
      </c>
      <c r="L673">
        <v>2017</v>
      </c>
      <c r="M673" t="s">
        <v>208</v>
      </c>
    </row>
    <row r="674" spans="1:13" x14ac:dyDescent="0.2">
      <c r="A674" s="1">
        <v>42990</v>
      </c>
      <c r="B674" t="s">
        <v>6</v>
      </c>
      <c r="C674" t="s">
        <v>204</v>
      </c>
      <c r="D674" t="s">
        <v>236</v>
      </c>
      <c r="E674" t="s">
        <v>237</v>
      </c>
      <c r="F674" s="1">
        <v>39386</v>
      </c>
      <c r="G674" t="s">
        <v>164</v>
      </c>
      <c r="H674">
        <v>1</v>
      </c>
      <c r="I674">
        <v>0</v>
      </c>
      <c r="J674">
        <v>0</v>
      </c>
      <c r="K674" t="s">
        <v>207</v>
      </c>
      <c r="L674">
        <v>2017</v>
      </c>
      <c r="M674" t="s">
        <v>210</v>
      </c>
    </row>
    <row r="675" spans="1:13" x14ac:dyDescent="0.2">
      <c r="A675" s="1">
        <v>42990</v>
      </c>
      <c r="B675" t="s">
        <v>6</v>
      </c>
      <c r="C675" t="s">
        <v>204</v>
      </c>
      <c r="D675" t="s">
        <v>238</v>
      </c>
      <c r="E675" t="s">
        <v>239</v>
      </c>
      <c r="F675" s="1">
        <v>40372</v>
      </c>
      <c r="G675" t="s">
        <v>163</v>
      </c>
      <c r="H675">
        <v>1</v>
      </c>
      <c r="I675">
        <v>0</v>
      </c>
      <c r="J675">
        <v>0</v>
      </c>
      <c r="K675" t="s">
        <v>207</v>
      </c>
      <c r="L675">
        <v>2017</v>
      </c>
      <c r="M675" t="s">
        <v>210</v>
      </c>
    </row>
    <row r="676" spans="1:13" x14ac:dyDescent="0.2">
      <c r="A676" s="1">
        <v>42990</v>
      </c>
      <c r="B676" t="s">
        <v>6</v>
      </c>
      <c r="C676" t="s">
        <v>204</v>
      </c>
      <c r="D676" t="s">
        <v>238</v>
      </c>
      <c r="E676" t="s">
        <v>240</v>
      </c>
      <c r="F676" s="1">
        <v>39094</v>
      </c>
      <c r="G676" t="s">
        <v>164</v>
      </c>
      <c r="H676">
        <v>1</v>
      </c>
      <c r="I676">
        <v>0</v>
      </c>
      <c r="J676">
        <v>0</v>
      </c>
      <c r="K676" t="s">
        <v>207</v>
      </c>
      <c r="L676">
        <v>2017</v>
      </c>
      <c r="M676" t="s">
        <v>210</v>
      </c>
    </row>
    <row r="677" spans="1:13" x14ac:dyDescent="0.2">
      <c r="A677" s="1">
        <v>42990</v>
      </c>
      <c r="B677" t="s">
        <v>6</v>
      </c>
      <c r="C677" t="s">
        <v>204</v>
      </c>
      <c r="D677" t="s">
        <v>241</v>
      </c>
      <c r="E677" t="s">
        <v>242</v>
      </c>
      <c r="F677" s="1">
        <v>39522</v>
      </c>
      <c r="G677" t="s">
        <v>165</v>
      </c>
      <c r="H677">
        <v>1</v>
      </c>
      <c r="I677">
        <v>0</v>
      </c>
      <c r="J677">
        <v>0</v>
      </c>
      <c r="K677" t="s">
        <v>207</v>
      </c>
      <c r="L677">
        <v>2017</v>
      </c>
      <c r="M677" t="s">
        <v>210</v>
      </c>
    </row>
    <row r="678" spans="1:13" x14ac:dyDescent="0.2">
      <c r="A678" s="1">
        <v>42990</v>
      </c>
      <c r="B678" t="s">
        <v>6</v>
      </c>
      <c r="C678" t="s">
        <v>204</v>
      </c>
      <c r="D678" t="s">
        <v>241</v>
      </c>
      <c r="E678" t="s">
        <v>243</v>
      </c>
      <c r="F678" s="1">
        <v>40078</v>
      </c>
      <c r="G678" t="s">
        <v>166</v>
      </c>
      <c r="H678">
        <v>1</v>
      </c>
      <c r="I678">
        <v>0</v>
      </c>
      <c r="J678">
        <v>0</v>
      </c>
      <c r="K678" t="s">
        <v>207</v>
      </c>
      <c r="L678">
        <v>2017</v>
      </c>
      <c r="M678" t="s">
        <v>210</v>
      </c>
    </row>
    <row r="679" spans="1:13" x14ac:dyDescent="0.2">
      <c r="A679" s="1">
        <v>42990</v>
      </c>
      <c r="B679" t="s">
        <v>6</v>
      </c>
      <c r="C679" t="s">
        <v>204</v>
      </c>
      <c r="D679" t="s">
        <v>244</v>
      </c>
      <c r="E679" t="s">
        <v>246</v>
      </c>
      <c r="F679" s="1">
        <v>39775</v>
      </c>
      <c r="G679" t="s">
        <v>165</v>
      </c>
      <c r="H679">
        <v>0</v>
      </c>
      <c r="I679">
        <v>0</v>
      </c>
      <c r="J679">
        <v>0</v>
      </c>
      <c r="K679" t="s">
        <v>207</v>
      </c>
      <c r="L679">
        <v>2017</v>
      </c>
      <c r="M679" t="s">
        <v>210</v>
      </c>
    </row>
    <row r="680" spans="1:13" x14ac:dyDescent="0.2">
      <c r="A680" s="1">
        <v>42990</v>
      </c>
      <c r="B680" t="s">
        <v>6</v>
      </c>
      <c r="C680" t="s">
        <v>204</v>
      </c>
      <c r="D680" t="s">
        <v>837</v>
      </c>
      <c r="E680" t="s">
        <v>247</v>
      </c>
      <c r="F680" s="1">
        <v>40702</v>
      </c>
      <c r="G680" t="s">
        <v>168</v>
      </c>
      <c r="H680">
        <v>1</v>
      </c>
      <c r="I680">
        <v>0</v>
      </c>
      <c r="J680">
        <v>0</v>
      </c>
      <c r="K680" t="s">
        <v>207</v>
      </c>
      <c r="L680">
        <v>2017</v>
      </c>
      <c r="M680" t="s">
        <v>208</v>
      </c>
    </row>
    <row r="681" spans="1:13" x14ac:dyDescent="0.2">
      <c r="A681" s="1">
        <v>42990</v>
      </c>
      <c r="B681" t="s">
        <v>6</v>
      </c>
      <c r="C681" t="s">
        <v>204</v>
      </c>
      <c r="D681" t="s">
        <v>252</v>
      </c>
      <c r="E681" t="s">
        <v>253</v>
      </c>
      <c r="F681" s="1">
        <v>41126</v>
      </c>
      <c r="G681" t="s">
        <v>106</v>
      </c>
      <c r="H681">
        <v>1</v>
      </c>
      <c r="I681">
        <v>0</v>
      </c>
      <c r="J681">
        <v>0</v>
      </c>
      <c r="K681" t="s">
        <v>207</v>
      </c>
      <c r="L681">
        <v>2017</v>
      </c>
      <c r="M681" t="s">
        <v>208</v>
      </c>
    </row>
    <row r="682" spans="1:13" x14ac:dyDescent="0.2">
      <c r="A682" s="1">
        <v>42990</v>
      </c>
      <c r="B682" t="s">
        <v>6</v>
      </c>
      <c r="C682" t="s">
        <v>204</v>
      </c>
      <c r="D682" t="s">
        <v>254</v>
      </c>
      <c r="E682" t="s">
        <v>255</v>
      </c>
      <c r="F682" s="1">
        <v>40439</v>
      </c>
      <c r="G682" t="s">
        <v>167</v>
      </c>
      <c r="H682">
        <v>0</v>
      </c>
      <c r="I682">
        <v>0</v>
      </c>
      <c r="J682">
        <v>0</v>
      </c>
      <c r="K682" t="s">
        <v>207</v>
      </c>
      <c r="L682">
        <v>2017</v>
      </c>
      <c r="M682" t="s">
        <v>210</v>
      </c>
    </row>
    <row r="683" spans="1:13" x14ac:dyDescent="0.2">
      <c r="A683" s="1">
        <v>42990</v>
      </c>
      <c r="B683" t="s">
        <v>6</v>
      </c>
      <c r="C683" t="s">
        <v>204</v>
      </c>
      <c r="D683" t="s">
        <v>322</v>
      </c>
      <c r="E683" t="s">
        <v>323</v>
      </c>
      <c r="F683" s="1">
        <v>40972</v>
      </c>
      <c r="G683" t="s">
        <v>106</v>
      </c>
      <c r="H683">
        <v>1</v>
      </c>
      <c r="I683">
        <v>0</v>
      </c>
      <c r="J683">
        <v>0</v>
      </c>
      <c r="K683" t="s">
        <v>207</v>
      </c>
      <c r="L683">
        <v>2017</v>
      </c>
      <c r="M683" t="s">
        <v>208</v>
      </c>
    </row>
    <row r="684" spans="1:13" x14ac:dyDescent="0.2">
      <c r="A684" s="1">
        <v>42990</v>
      </c>
      <c r="B684" t="s">
        <v>6</v>
      </c>
      <c r="C684" t="s">
        <v>204</v>
      </c>
      <c r="D684" t="s">
        <v>256</v>
      </c>
      <c r="E684" t="s">
        <v>257</v>
      </c>
      <c r="F684" s="1">
        <v>41230</v>
      </c>
      <c r="G684" t="s">
        <v>44</v>
      </c>
      <c r="H684">
        <v>1</v>
      </c>
      <c r="I684">
        <v>0</v>
      </c>
      <c r="J684">
        <v>0</v>
      </c>
      <c r="K684" t="s">
        <v>207</v>
      </c>
      <c r="L684">
        <v>2017</v>
      </c>
      <c r="M684" t="s">
        <v>208</v>
      </c>
    </row>
    <row r="685" spans="1:13" x14ac:dyDescent="0.2">
      <c r="A685" s="1">
        <v>42990</v>
      </c>
      <c r="B685" t="s">
        <v>6</v>
      </c>
      <c r="C685" t="s">
        <v>204</v>
      </c>
      <c r="D685" t="s">
        <v>258</v>
      </c>
      <c r="E685" t="s">
        <v>247</v>
      </c>
      <c r="F685" s="1">
        <v>41278</v>
      </c>
      <c r="G685" t="s">
        <v>169</v>
      </c>
      <c r="H685">
        <v>1</v>
      </c>
      <c r="I685">
        <v>0</v>
      </c>
      <c r="J685">
        <v>0</v>
      </c>
      <c r="K685" t="s">
        <v>207</v>
      </c>
      <c r="L685">
        <v>2017</v>
      </c>
      <c r="M685" t="s">
        <v>208</v>
      </c>
    </row>
    <row r="686" spans="1:13" x14ac:dyDescent="0.2">
      <c r="A686" s="1">
        <v>42990</v>
      </c>
      <c r="B686" t="s">
        <v>6</v>
      </c>
      <c r="C686" t="s">
        <v>204</v>
      </c>
      <c r="D686" t="s">
        <v>259</v>
      </c>
      <c r="E686" t="s">
        <v>260</v>
      </c>
      <c r="F686" s="1">
        <v>40395</v>
      </c>
      <c r="G686" t="s">
        <v>167</v>
      </c>
      <c r="H686">
        <v>1</v>
      </c>
      <c r="I686">
        <v>0</v>
      </c>
      <c r="J686">
        <v>0</v>
      </c>
      <c r="K686" t="s">
        <v>207</v>
      </c>
      <c r="L686">
        <v>2017</v>
      </c>
      <c r="M686" t="s">
        <v>210</v>
      </c>
    </row>
    <row r="687" spans="1:13" x14ac:dyDescent="0.2">
      <c r="A687" s="1">
        <v>42990</v>
      </c>
      <c r="B687" t="s">
        <v>6</v>
      </c>
      <c r="C687" t="s">
        <v>204</v>
      </c>
      <c r="D687" t="s">
        <v>338</v>
      </c>
      <c r="E687" t="s">
        <v>339</v>
      </c>
      <c r="F687" s="1">
        <v>41570</v>
      </c>
      <c r="G687" t="s">
        <v>169</v>
      </c>
      <c r="H687">
        <v>1</v>
      </c>
      <c r="I687">
        <v>0</v>
      </c>
      <c r="J687">
        <v>0</v>
      </c>
      <c r="K687" t="s">
        <v>207</v>
      </c>
      <c r="L687">
        <v>2017</v>
      </c>
      <c r="M687" t="s">
        <v>208</v>
      </c>
    </row>
    <row r="688" spans="1:13" x14ac:dyDescent="0.2">
      <c r="A688" s="1">
        <v>42990</v>
      </c>
      <c r="B688" t="s">
        <v>6</v>
      </c>
      <c r="C688" t="s">
        <v>204</v>
      </c>
      <c r="D688" t="s">
        <v>263</v>
      </c>
      <c r="E688" t="s">
        <v>264</v>
      </c>
      <c r="F688" s="1">
        <v>39337</v>
      </c>
      <c r="G688" t="s">
        <v>164</v>
      </c>
      <c r="H688">
        <v>1</v>
      </c>
      <c r="I688">
        <v>0</v>
      </c>
      <c r="J688">
        <v>0</v>
      </c>
      <c r="K688" t="s">
        <v>207</v>
      </c>
      <c r="L688">
        <v>2017</v>
      </c>
      <c r="M688" t="s">
        <v>210</v>
      </c>
    </row>
    <row r="689" spans="1:13" x14ac:dyDescent="0.2">
      <c r="A689" s="1">
        <v>42990</v>
      </c>
      <c r="B689" t="s">
        <v>6</v>
      </c>
      <c r="C689" t="s">
        <v>204</v>
      </c>
      <c r="D689" t="s">
        <v>265</v>
      </c>
      <c r="E689" t="s">
        <v>266</v>
      </c>
      <c r="F689" s="1">
        <v>40707</v>
      </c>
      <c r="G689" t="s">
        <v>168</v>
      </c>
      <c r="H689">
        <v>0</v>
      </c>
      <c r="I689">
        <v>0</v>
      </c>
      <c r="J689">
        <v>0</v>
      </c>
      <c r="K689" t="s">
        <v>207</v>
      </c>
      <c r="L689">
        <v>2017</v>
      </c>
      <c r="M689" t="s">
        <v>208</v>
      </c>
    </row>
    <row r="690" spans="1:13" x14ac:dyDescent="0.2">
      <c r="A690" s="1">
        <v>42990</v>
      </c>
      <c r="B690" t="s">
        <v>6</v>
      </c>
      <c r="C690" t="s">
        <v>204</v>
      </c>
      <c r="D690" t="s">
        <v>324</v>
      </c>
      <c r="E690" t="s">
        <v>253</v>
      </c>
      <c r="F690" s="1">
        <v>39783</v>
      </c>
      <c r="G690" t="s">
        <v>165</v>
      </c>
      <c r="H690">
        <v>1</v>
      </c>
      <c r="I690">
        <v>0</v>
      </c>
      <c r="J690">
        <v>0</v>
      </c>
      <c r="K690" t="s">
        <v>207</v>
      </c>
      <c r="L690">
        <v>2017</v>
      </c>
      <c r="M690" t="s">
        <v>210</v>
      </c>
    </row>
    <row r="691" spans="1:13" x14ac:dyDescent="0.2">
      <c r="A691" s="1">
        <v>42990</v>
      </c>
      <c r="B691" t="s">
        <v>6</v>
      </c>
      <c r="C691" t="s">
        <v>204</v>
      </c>
      <c r="D691" t="s">
        <v>324</v>
      </c>
      <c r="E691" t="s">
        <v>331</v>
      </c>
      <c r="F691" s="1">
        <v>40840</v>
      </c>
      <c r="G691" t="s">
        <v>167</v>
      </c>
      <c r="H691">
        <v>1</v>
      </c>
      <c r="I691">
        <v>0</v>
      </c>
      <c r="J691">
        <v>0</v>
      </c>
      <c r="K691" t="s">
        <v>207</v>
      </c>
      <c r="L691">
        <v>2017</v>
      </c>
      <c r="M691" t="s">
        <v>208</v>
      </c>
    </row>
    <row r="692" spans="1:13" x14ac:dyDescent="0.2">
      <c r="A692" s="1">
        <v>42990</v>
      </c>
      <c r="B692" t="s">
        <v>6</v>
      </c>
      <c r="C692" t="s">
        <v>204</v>
      </c>
      <c r="D692" t="s">
        <v>267</v>
      </c>
      <c r="E692" t="s">
        <v>268</v>
      </c>
      <c r="F692" s="1">
        <v>39332</v>
      </c>
      <c r="G692" t="s">
        <v>164</v>
      </c>
      <c r="H692">
        <v>1</v>
      </c>
      <c r="I692">
        <v>0</v>
      </c>
      <c r="J692">
        <v>0</v>
      </c>
      <c r="K692" t="s">
        <v>207</v>
      </c>
      <c r="L692">
        <v>2017</v>
      </c>
      <c r="M692" t="s">
        <v>210</v>
      </c>
    </row>
    <row r="693" spans="1:13" x14ac:dyDescent="0.2">
      <c r="A693" s="1">
        <v>42990</v>
      </c>
      <c r="B693" t="s">
        <v>6</v>
      </c>
      <c r="C693" t="s">
        <v>204</v>
      </c>
      <c r="D693" t="s">
        <v>269</v>
      </c>
      <c r="E693" t="s">
        <v>270</v>
      </c>
      <c r="F693" s="1">
        <v>41123</v>
      </c>
      <c r="G693" t="s">
        <v>44</v>
      </c>
      <c r="H693">
        <v>1</v>
      </c>
      <c r="I693">
        <v>0</v>
      </c>
      <c r="J693">
        <v>0</v>
      </c>
      <c r="K693" t="s">
        <v>207</v>
      </c>
      <c r="L693">
        <v>2017</v>
      </c>
      <c r="M693" t="s">
        <v>208</v>
      </c>
    </row>
    <row r="694" spans="1:13" x14ac:dyDescent="0.2">
      <c r="A694" s="1">
        <v>42990</v>
      </c>
      <c r="B694" t="s">
        <v>6</v>
      </c>
      <c r="C694" t="s">
        <v>204</v>
      </c>
      <c r="D694" t="s">
        <v>271</v>
      </c>
      <c r="E694" t="s">
        <v>272</v>
      </c>
      <c r="F694" s="1">
        <v>41047</v>
      </c>
      <c r="G694" t="s">
        <v>44</v>
      </c>
      <c r="H694">
        <v>1</v>
      </c>
      <c r="I694">
        <v>0</v>
      </c>
      <c r="J694">
        <v>0</v>
      </c>
      <c r="K694" t="s">
        <v>207</v>
      </c>
      <c r="L694">
        <v>2017</v>
      </c>
      <c r="M694" t="s">
        <v>208</v>
      </c>
    </row>
    <row r="695" spans="1:13" x14ac:dyDescent="0.2">
      <c r="A695" s="1">
        <v>42990</v>
      </c>
      <c r="B695" t="s">
        <v>6</v>
      </c>
      <c r="C695" t="s">
        <v>204</v>
      </c>
      <c r="D695" t="s">
        <v>271</v>
      </c>
      <c r="E695" t="s">
        <v>273</v>
      </c>
      <c r="F695" s="1">
        <v>40459</v>
      </c>
      <c r="G695" t="s">
        <v>163</v>
      </c>
      <c r="H695">
        <v>1</v>
      </c>
      <c r="I695">
        <v>0</v>
      </c>
      <c r="J695">
        <v>0</v>
      </c>
      <c r="K695" t="s">
        <v>207</v>
      </c>
      <c r="L695">
        <v>2017</v>
      </c>
      <c r="M695" t="s">
        <v>210</v>
      </c>
    </row>
    <row r="696" spans="1:13" x14ac:dyDescent="0.2">
      <c r="A696" s="1">
        <v>42990</v>
      </c>
      <c r="B696" t="s">
        <v>6</v>
      </c>
      <c r="C696" t="s">
        <v>204</v>
      </c>
      <c r="D696" t="s">
        <v>278</v>
      </c>
      <c r="E696" t="s">
        <v>279</v>
      </c>
      <c r="F696" s="1">
        <v>41629</v>
      </c>
      <c r="G696" t="s">
        <v>170</v>
      </c>
      <c r="H696">
        <v>1</v>
      </c>
      <c r="I696">
        <v>0</v>
      </c>
      <c r="J696">
        <v>0</v>
      </c>
      <c r="K696" t="s">
        <v>207</v>
      </c>
      <c r="L696">
        <v>2017</v>
      </c>
      <c r="M696" t="s">
        <v>208</v>
      </c>
    </row>
    <row r="697" spans="1:13" x14ac:dyDescent="0.2">
      <c r="A697" s="1">
        <v>42990</v>
      </c>
      <c r="B697" t="s">
        <v>6</v>
      </c>
      <c r="C697" t="s">
        <v>204</v>
      </c>
      <c r="D697" t="s">
        <v>280</v>
      </c>
      <c r="E697" t="s">
        <v>281</v>
      </c>
      <c r="F697" s="1">
        <v>39219</v>
      </c>
      <c r="G697" t="s">
        <v>164</v>
      </c>
      <c r="H697">
        <v>0</v>
      </c>
      <c r="I697">
        <v>0</v>
      </c>
      <c r="J697">
        <v>0</v>
      </c>
      <c r="K697" t="s">
        <v>207</v>
      </c>
      <c r="L697">
        <v>2017</v>
      </c>
      <c r="M697" t="s">
        <v>210</v>
      </c>
    </row>
    <row r="698" spans="1:13" x14ac:dyDescent="0.2">
      <c r="A698" s="1">
        <v>42990</v>
      </c>
      <c r="B698" t="s">
        <v>6</v>
      </c>
      <c r="C698" t="s">
        <v>204</v>
      </c>
      <c r="D698" t="s">
        <v>283</v>
      </c>
      <c r="E698" t="s">
        <v>284</v>
      </c>
      <c r="F698" s="1">
        <v>39891</v>
      </c>
      <c r="G698" t="s">
        <v>166</v>
      </c>
      <c r="H698">
        <v>1</v>
      </c>
      <c r="I698">
        <v>0</v>
      </c>
      <c r="J698">
        <v>0</v>
      </c>
      <c r="K698" t="s">
        <v>207</v>
      </c>
      <c r="L698">
        <v>2017</v>
      </c>
      <c r="M698" t="s">
        <v>210</v>
      </c>
    </row>
    <row r="699" spans="1:13" x14ac:dyDescent="0.2">
      <c r="A699" s="1">
        <v>42990</v>
      </c>
      <c r="B699" t="s">
        <v>6</v>
      </c>
      <c r="C699" t="s">
        <v>204</v>
      </c>
      <c r="D699" t="s">
        <v>286</v>
      </c>
      <c r="E699" t="s">
        <v>287</v>
      </c>
      <c r="F699" s="1">
        <v>40843</v>
      </c>
      <c r="G699" t="s">
        <v>168</v>
      </c>
      <c r="H699">
        <v>1</v>
      </c>
      <c r="I699">
        <v>0</v>
      </c>
      <c r="J699">
        <v>0</v>
      </c>
      <c r="K699" t="s">
        <v>207</v>
      </c>
      <c r="L699">
        <v>2017</v>
      </c>
      <c r="M699" t="s">
        <v>208</v>
      </c>
    </row>
    <row r="700" spans="1:13" x14ac:dyDescent="0.2">
      <c r="A700" s="1">
        <v>42990</v>
      </c>
      <c r="B700" t="s">
        <v>6</v>
      </c>
      <c r="C700" t="s">
        <v>204</v>
      </c>
      <c r="D700" t="s">
        <v>286</v>
      </c>
      <c r="E700" t="s">
        <v>288</v>
      </c>
      <c r="F700" s="1">
        <v>39329</v>
      </c>
      <c r="G700" t="s">
        <v>164</v>
      </c>
      <c r="H700">
        <v>1</v>
      </c>
      <c r="I700">
        <v>0</v>
      </c>
      <c r="J700">
        <v>0</v>
      </c>
      <c r="K700" t="s">
        <v>207</v>
      </c>
      <c r="L700">
        <v>2017</v>
      </c>
      <c r="M700" t="s">
        <v>210</v>
      </c>
    </row>
    <row r="701" spans="1:13" x14ac:dyDescent="0.2">
      <c r="A701" s="1">
        <v>42990</v>
      </c>
      <c r="B701" t="s">
        <v>6</v>
      </c>
      <c r="C701" t="s">
        <v>204</v>
      </c>
      <c r="D701" t="s">
        <v>289</v>
      </c>
      <c r="E701" t="s">
        <v>216</v>
      </c>
      <c r="F701" s="1">
        <v>41091</v>
      </c>
      <c r="G701" t="s">
        <v>106</v>
      </c>
      <c r="H701">
        <v>1</v>
      </c>
      <c r="I701">
        <v>0</v>
      </c>
      <c r="J701">
        <v>0</v>
      </c>
      <c r="K701" t="s">
        <v>207</v>
      </c>
      <c r="L701">
        <v>2017</v>
      </c>
      <c r="M701" t="s">
        <v>208</v>
      </c>
    </row>
    <row r="702" spans="1:13" x14ac:dyDescent="0.2">
      <c r="A702" s="1">
        <v>42990</v>
      </c>
      <c r="B702" t="s">
        <v>6</v>
      </c>
      <c r="C702" t="s">
        <v>204</v>
      </c>
      <c r="D702" t="s">
        <v>289</v>
      </c>
      <c r="E702" t="s">
        <v>290</v>
      </c>
      <c r="F702" s="1">
        <v>40273</v>
      </c>
      <c r="G702" t="s">
        <v>163</v>
      </c>
      <c r="H702">
        <v>1</v>
      </c>
      <c r="I702">
        <v>0</v>
      </c>
      <c r="J702">
        <v>0</v>
      </c>
      <c r="K702" t="s">
        <v>207</v>
      </c>
      <c r="L702">
        <v>2017</v>
      </c>
      <c r="M702" t="s">
        <v>210</v>
      </c>
    </row>
    <row r="703" spans="1:13" x14ac:dyDescent="0.2">
      <c r="A703" s="1">
        <v>42990</v>
      </c>
      <c r="B703" t="s">
        <v>6</v>
      </c>
      <c r="C703" t="s">
        <v>204</v>
      </c>
      <c r="D703" t="s">
        <v>291</v>
      </c>
      <c r="E703" t="s">
        <v>292</v>
      </c>
      <c r="F703" s="1">
        <v>40178</v>
      </c>
      <c r="G703" t="s">
        <v>166</v>
      </c>
      <c r="H703">
        <v>1</v>
      </c>
      <c r="I703">
        <v>0</v>
      </c>
      <c r="J703">
        <v>0</v>
      </c>
      <c r="K703" t="s">
        <v>207</v>
      </c>
      <c r="L703">
        <v>2017</v>
      </c>
      <c r="M703" t="s">
        <v>210</v>
      </c>
    </row>
    <row r="704" spans="1:13" x14ac:dyDescent="0.2">
      <c r="A704" s="1">
        <v>42990</v>
      </c>
      <c r="B704" t="s">
        <v>6</v>
      </c>
      <c r="C704" t="s">
        <v>204</v>
      </c>
      <c r="D704" t="s">
        <v>293</v>
      </c>
      <c r="E704" t="s">
        <v>294</v>
      </c>
      <c r="F704" s="1">
        <v>39747</v>
      </c>
      <c r="G704" t="s">
        <v>165</v>
      </c>
      <c r="H704">
        <v>1</v>
      </c>
      <c r="I704">
        <v>0</v>
      </c>
      <c r="J704">
        <v>0</v>
      </c>
      <c r="K704" t="s">
        <v>207</v>
      </c>
      <c r="L704">
        <v>2017</v>
      </c>
      <c r="M704" t="s">
        <v>210</v>
      </c>
    </row>
    <row r="705" spans="1:13" x14ac:dyDescent="0.2">
      <c r="A705" s="1">
        <v>42990</v>
      </c>
      <c r="B705" t="s">
        <v>6</v>
      </c>
      <c r="C705" t="s">
        <v>204</v>
      </c>
      <c r="D705" t="s">
        <v>293</v>
      </c>
      <c r="E705" t="s">
        <v>295</v>
      </c>
      <c r="F705" s="1">
        <v>41539</v>
      </c>
      <c r="G705" t="s">
        <v>170</v>
      </c>
      <c r="H705">
        <v>1</v>
      </c>
      <c r="I705">
        <v>0</v>
      </c>
      <c r="J705">
        <v>0</v>
      </c>
      <c r="K705" t="s">
        <v>207</v>
      </c>
      <c r="L705">
        <v>2017</v>
      </c>
      <c r="M705" t="s">
        <v>208</v>
      </c>
    </row>
    <row r="706" spans="1:13" x14ac:dyDescent="0.2">
      <c r="A706" s="1">
        <v>42990</v>
      </c>
      <c r="B706" t="s">
        <v>6</v>
      </c>
      <c r="C706" t="s">
        <v>204</v>
      </c>
      <c r="D706" t="s">
        <v>296</v>
      </c>
      <c r="E706" t="s">
        <v>297</v>
      </c>
      <c r="F706" s="1">
        <v>40756</v>
      </c>
      <c r="G706" t="s">
        <v>168</v>
      </c>
      <c r="H706">
        <v>1</v>
      </c>
      <c r="I706">
        <v>0</v>
      </c>
      <c r="J706">
        <v>0</v>
      </c>
      <c r="K706" t="s">
        <v>207</v>
      </c>
      <c r="L706">
        <v>2017</v>
      </c>
      <c r="M706" t="s">
        <v>208</v>
      </c>
    </row>
    <row r="707" spans="1:13" x14ac:dyDescent="0.2">
      <c r="A707" s="1">
        <v>42990</v>
      </c>
      <c r="B707" t="s">
        <v>6</v>
      </c>
      <c r="C707" t="s">
        <v>204</v>
      </c>
      <c r="D707" t="s">
        <v>296</v>
      </c>
      <c r="E707" t="s">
        <v>298</v>
      </c>
      <c r="F707" s="1">
        <v>39525</v>
      </c>
      <c r="G707" t="s">
        <v>166</v>
      </c>
      <c r="H707">
        <v>1</v>
      </c>
      <c r="I707">
        <v>0</v>
      </c>
      <c r="J707">
        <v>0</v>
      </c>
      <c r="K707" t="s">
        <v>207</v>
      </c>
      <c r="L707">
        <v>2017</v>
      </c>
      <c r="M707" t="s">
        <v>210</v>
      </c>
    </row>
    <row r="708" spans="1:13" x14ac:dyDescent="0.2">
      <c r="A708" s="1">
        <v>42990</v>
      </c>
      <c r="B708" t="s">
        <v>6</v>
      </c>
      <c r="C708" t="s">
        <v>204</v>
      </c>
      <c r="D708" t="s">
        <v>299</v>
      </c>
      <c r="E708" t="s">
        <v>300</v>
      </c>
      <c r="F708" s="1">
        <v>39324</v>
      </c>
      <c r="G708" t="s">
        <v>164</v>
      </c>
      <c r="H708">
        <v>1</v>
      </c>
      <c r="I708">
        <v>0</v>
      </c>
      <c r="J708">
        <v>0</v>
      </c>
      <c r="K708" t="s">
        <v>207</v>
      </c>
      <c r="L708">
        <v>2017</v>
      </c>
      <c r="M708" t="s">
        <v>210</v>
      </c>
    </row>
    <row r="709" spans="1:13" x14ac:dyDescent="0.2">
      <c r="A709" s="1">
        <v>42990</v>
      </c>
      <c r="B709" t="s">
        <v>6</v>
      </c>
      <c r="C709" t="s">
        <v>204</v>
      </c>
      <c r="D709" t="s">
        <v>299</v>
      </c>
      <c r="E709" t="s">
        <v>301</v>
      </c>
      <c r="F709" s="1">
        <v>40040</v>
      </c>
      <c r="G709" t="s">
        <v>163</v>
      </c>
      <c r="H709">
        <v>1</v>
      </c>
      <c r="I709">
        <v>0</v>
      </c>
      <c r="J709">
        <v>0</v>
      </c>
      <c r="K709" t="s">
        <v>207</v>
      </c>
      <c r="L709">
        <v>2017</v>
      </c>
      <c r="M709" t="s">
        <v>210</v>
      </c>
    </row>
    <row r="710" spans="1:13" x14ac:dyDescent="0.2">
      <c r="A710" s="1">
        <v>42990</v>
      </c>
      <c r="B710" t="s">
        <v>6</v>
      </c>
      <c r="C710" t="s">
        <v>204</v>
      </c>
      <c r="D710" t="s">
        <v>238</v>
      </c>
      <c r="E710" t="s">
        <v>302</v>
      </c>
      <c r="F710" s="1">
        <v>41695</v>
      </c>
      <c r="G710" t="s">
        <v>44</v>
      </c>
      <c r="H710">
        <v>1</v>
      </c>
      <c r="I710">
        <v>0</v>
      </c>
      <c r="J710">
        <v>0</v>
      </c>
      <c r="K710" t="s">
        <v>207</v>
      </c>
      <c r="L710">
        <v>2017</v>
      </c>
      <c r="M710" t="s">
        <v>208</v>
      </c>
    </row>
    <row r="711" spans="1:13" x14ac:dyDescent="0.2">
      <c r="A711" s="1">
        <v>42990</v>
      </c>
      <c r="B711" t="s">
        <v>6</v>
      </c>
      <c r="C711" t="s">
        <v>204</v>
      </c>
      <c r="D711" t="s">
        <v>286</v>
      </c>
      <c r="E711" t="s">
        <v>305</v>
      </c>
      <c r="F711" s="1">
        <v>41650</v>
      </c>
      <c r="G711" t="s">
        <v>170</v>
      </c>
      <c r="H711">
        <v>1</v>
      </c>
      <c r="I711">
        <v>0</v>
      </c>
      <c r="J711">
        <v>0</v>
      </c>
      <c r="K711" t="s">
        <v>207</v>
      </c>
      <c r="L711">
        <v>2017</v>
      </c>
      <c r="M711" t="s">
        <v>208</v>
      </c>
    </row>
    <row r="712" spans="1:13" x14ac:dyDescent="0.2">
      <c r="A712" s="1">
        <v>42990</v>
      </c>
      <c r="B712" t="s">
        <v>6</v>
      </c>
      <c r="C712" t="s">
        <v>204</v>
      </c>
      <c r="D712" t="s">
        <v>289</v>
      </c>
      <c r="E712" t="s">
        <v>306</v>
      </c>
      <c r="F712" s="1">
        <v>41888</v>
      </c>
      <c r="G712" t="s">
        <v>44</v>
      </c>
      <c r="H712">
        <v>1</v>
      </c>
      <c r="I712">
        <v>0</v>
      </c>
      <c r="J712">
        <v>0</v>
      </c>
      <c r="K712" t="s">
        <v>207</v>
      </c>
      <c r="L712">
        <v>2017</v>
      </c>
      <c r="M712" t="s">
        <v>208</v>
      </c>
    </row>
    <row r="713" spans="1:13" x14ac:dyDescent="0.2">
      <c r="A713" s="1">
        <v>42990</v>
      </c>
      <c r="B713" t="s">
        <v>6</v>
      </c>
      <c r="C713" t="s">
        <v>204</v>
      </c>
      <c r="D713" t="s">
        <v>307</v>
      </c>
      <c r="E713" t="s">
        <v>308</v>
      </c>
      <c r="F713" s="1">
        <v>39474</v>
      </c>
      <c r="G713" t="s">
        <v>165</v>
      </c>
      <c r="H713">
        <v>1</v>
      </c>
      <c r="I713">
        <v>0</v>
      </c>
      <c r="J713">
        <v>0</v>
      </c>
      <c r="K713" t="s">
        <v>207</v>
      </c>
      <c r="L713">
        <v>2017</v>
      </c>
      <c r="M713" t="s">
        <v>210</v>
      </c>
    </row>
    <row r="714" spans="1:13" x14ac:dyDescent="0.2">
      <c r="A714" s="1">
        <v>42990</v>
      </c>
      <c r="B714" t="s">
        <v>6</v>
      </c>
      <c r="C714" t="s">
        <v>204</v>
      </c>
      <c r="D714" t="s">
        <v>309</v>
      </c>
      <c r="E714" t="s">
        <v>310</v>
      </c>
      <c r="F714" s="1">
        <v>41489</v>
      </c>
      <c r="G714" t="s">
        <v>169</v>
      </c>
      <c r="H714">
        <v>0</v>
      </c>
      <c r="I714">
        <v>0</v>
      </c>
      <c r="J714">
        <v>0</v>
      </c>
      <c r="K714" t="s">
        <v>207</v>
      </c>
      <c r="L714">
        <v>2017</v>
      </c>
      <c r="M714" t="s">
        <v>208</v>
      </c>
    </row>
    <row r="715" spans="1:13" x14ac:dyDescent="0.2">
      <c r="A715" s="1">
        <v>42990</v>
      </c>
      <c r="B715" t="s">
        <v>6</v>
      </c>
      <c r="C715" t="s">
        <v>204</v>
      </c>
      <c r="D715" t="s">
        <v>309</v>
      </c>
      <c r="E715" t="s">
        <v>311</v>
      </c>
      <c r="F715" s="1">
        <v>40270</v>
      </c>
      <c r="G715" t="s">
        <v>163</v>
      </c>
      <c r="H715">
        <v>0</v>
      </c>
      <c r="I715">
        <v>0</v>
      </c>
      <c r="J715">
        <v>0</v>
      </c>
      <c r="K715" t="s">
        <v>207</v>
      </c>
      <c r="L715">
        <v>2017</v>
      </c>
      <c r="M715" t="s">
        <v>210</v>
      </c>
    </row>
    <row r="716" spans="1:13" x14ac:dyDescent="0.2">
      <c r="A716" s="1">
        <v>42990</v>
      </c>
      <c r="B716" t="s">
        <v>6</v>
      </c>
      <c r="C716" t="s">
        <v>204</v>
      </c>
      <c r="D716" t="s">
        <v>254</v>
      </c>
      <c r="E716" t="s">
        <v>314</v>
      </c>
      <c r="F716" s="1">
        <v>41815</v>
      </c>
      <c r="G716" t="s">
        <v>44</v>
      </c>
      <c r="H716">
        <v>0</v>
      </c>
      <c r="I716">
        <v>0</v>
      </c>
      <c r="J716">
        <v>0</v>
      </c>
      <c r="K716" t="s">
        <v>207</v>
      </c>
      <c r="L716">
        <v>2017</v>
      </c>
      <c r="M716" t="s">
        <v>208</v>
      </c>
    </row>
    <row r="717" spans="1:13" x14ac:dyDescent="0.2">
      <c r="A717" s="1">
        <v>42990</v>
      </c>
      <c r="B717" t="s">
        <v>6</v>
      </c>
      <c r="C717" t="s">
        <v>204</v>
      </c>
      <c r="D717" t="s">
        <v>500</v>
      </c>
      <c r="E717" t="s">
        <v>501</v>
      </c>
      <c r="F717" s="1">
        <v>39861</v>
      </c>
      <c r="G717" t="s">
        <v>166</v>
      </c>
      <c r="H717">
        <v>0</v>
      </c>
      <c r="I717">
        <v>0</v>
      </c>
      <c r="J717">
        <v>0</v>
      </c>
      <c r="K717" t="s">
        <v>207</v>
      </c>
      <c r="L717">
        <v>2017</v>
      </c>
      <c r="M717" t="s">
        <v>210</v>
      </c>
    </row>
    <row r="718" spans="1:13" x14ac:dyDescent="0.2">
      <c r="A718" s="1">
        <v>42991</v>
      </c>
      <c r="B718" t="s">
        <v>6</v>
      </c>
      <c r="C718" t="s">
        <v>204</v>
      </c>
      <c r="D718" t="s">
        <v>211</v>
      </c>
      <c r="E718" t="s">
        <v>212</v>
      </c>
      <c r="F718" s="1">
        <v>39272</v>
      </c>
      <c r="G718" t="s">
        <v>164</v>
      </c>
      <c r="H718">
        <v>1</v>
      </c>
      <c r="I718">
        <v>0</v>
      </c>
      <c r="J718">
        <v>0</v>
      </c>
      <c r="K718" t="s">
        <v>207</v>
      </c>
      <c r="L718">
        <v>2017</v>
      </c>
      <c r="M718" t="s">
        <v>210</v>
      </c>
    </row>
    <row r="719" spans="1:13" x14ac:dyDescent="0.2">
      <c r="A719" s="1">
        <v>42991</v>
      </c>
      <c r="B719" t="s">
        <v>6</v>
      </c>
      <c r="C719" t="s">
        <v>204</v>
      </c>
      <c r="D719" t="s">
        <v>211</v>
      </c>
      <c r="E719" t="s">
        <v>213</v>
      </c>
      <c r="F719" s="1">
        <v>40216</v>
      </c>
      <c r="G719" t="s">
        <v>163</v>
      </c>
      <c r="H719">
        <v>1</v>
      </c>
      <c r="I719">
        <v>0</v>
      </c>
      <c r="J719">
        <v>0</v>
      </c>
      <c r="K719" t="s">
        <v>207</v>
      </c>
      <c r="L719">
        <v>2017</v>
      </c>
      <c r="M719" t="s">
        <v>210</v>
      </c>
    </row>
    <row r="720" spans="1:13" x14ac:dyDescent="0.2">
      <c r="A720" s="1">
        <v>42991</v>
      </c>
      <c r="B720" t="s">
        <v>6</v>
      </c>
      <c r="C720" t="s">
        <v>204</v>
      </c>
      <c r="D720" t="s">
        <v>214</v>
      </c>
      <c r="E720" t="s">
        <v>215</v>
      </c>
      <c r="F720" s="1">
        <v>41239</v>
      </c>
      <c r="G720" t="s">
        <v>44</v>
      </c>
      <c r="H720">
        <v>1</v>
      </c>
      <c r="I720">
        <v>0</v>
      </c>
      <c r="J720">
        <v>0</v>
      </c>
      <c r="K720" t="s">
        <v>207</v>
      </c>
      <c r="L720">
        <v>2017</v>
      </c>
      <c r="M720" t="s">
        <v>208</v>
      </c>
    </row>
    <row r="721" spans="1:13" x14ac:dyDescent="0.2">
      <c r="A721" s="1">
        <v>42991</v>
      </c>
      <c r="B721" t="s">
        <v>6</v>
      </c>
      <c r="C721" t="s">
        <v>204</v>
      </c>
      <c r="D721" t="s">
        <v>214</v>
      </c>
      <c r="E721" t="s">
        <v>216</v>
      </c>
      <c r="F721" s="1">
        <v>39832</v>
      </c>
      <c r="G721" t="s">
        <v>166</v>
      </c>
      <c r="H721">
        <v>1</v>
      </c>
      <c r="I721">
        <v>0</v>
      </c>
      <c r="J721">
        <v>0</v>
      </c>
      <c r="K721" t="s">
        <v>207</v>
      </c>
      <c r="L721">
        <v>2017</v>
      </c>
      <c r="M721" t="s">
        <v>210</v>
      </c>
    </row>
    <row r="722" spans="1:13" x14ac:dyDescent="0.2">
      <c r="A722" s="1">
        <v>42991</v>
      </c>
      <c r="B722" t="s">
        <v>6</v>
      </c>
      <c r="C722" t="s">
        <v>204</v>
      </c>
      <c r="D722" t="s">
        <v>217</v>
      </c>
      <c r="E722" t="s">
        <v>218</v>
      </c>
      <c r="F722" s="1">
        <v>41303</v>
      </c>
      <c r="G722" t="s">
        <v>169</v>
      </c>
      <c r="H722">
        <v>0</v>
      </c>
      <c r="I722">
        <v>0</v>
      </c>
      <c r="J722">
        <v>0</v>
      </c>
      <c r="K722" t="s">
        <v>207</v>
      </c>
      <c r="L722">
        <v>2017</v>
      </c>
      <c r="M722" t="s">
        <v>208</v>
      </c>
    </row>
    <row r="723" spans="1:13" x14ac:dyDescent="0.2">
      <c r="A723" s="1">
        <v>42991</v>
      </c>
      <c r="B723" t="s">
        <v>6</v>
      </c>
      <c r="C723" t="s">
        <v>204</v>
      </c>
      <c r="D723" t="s">
        <v>219</v>
      </c>
      <c r="E723" t="s">
        <v>220</v>
      </c>
      <c r="F723" s="1">
        <v>41221</v>
      </c>
      <c r="G723" t="s">
        <v>44</v>
      </c>
      <c r="H723">
        <v>1</v>
      </c>
      <c r="I723">
        <v>0</v>
      </c>
      <c r="J723">
        <v>0</v>
      </c>
      <c r="K723" t="s">
        <v>207</v>
      </c>
      <c r="L723">
        <v>2017</v>
      </c>
      <c r="M723" t="s">
        <v>208</v>
      </c>
    </row>
    <row r="724" spans="1:13" x14ac:dyDescent="0.2">
      <c r="A724" s="1">
        <v>42991</v>
      </c>
      <c r="B724" t="s">
        <v>6</v>
      </c>
      <c r="C724" t="s">
        <v>204</v>
      </c>
      <c r="D724" t="s">
        <v>221</v>
      </c>
      <c r="E724" t="s">
        <v>222</v>
      </c>
      <c r="F724" s="1">
        <v>39646</v>
      </c>
      <c r="G724" t="s">
        <v>165</v>
      </c>
      <c r="H724">
        <v>1</v>
      </c>
      <c r="I724">
        <v>0</v>
      </c>
      <c r="J724">
        <v>0</v>
      </c>
      <c r="K724" t="s">
        <v>207</v>
      </c>
      <c r="L724">
        <v>2017</v>
      </c>
      <c r="M724" t="s">
        <v>210</v>
      </c>
    </row>
    <row r="725" spans="1:13" x14ac:dyDescent="0.2">
      <c r="A725" s="1">
        <v>42991</v>
      </c>
      <c r="B725" t="s">
        <v>6</v>
      </c>
      <c r="C725" t="s">
        <v>204</v>
      </c>
      <c r="D725" t="s">
        <v>221</v>
      </c>
      <c r="E725" t="s">
        <v>223</v>
      </c>
      <c r="F725" s="1">
        <v>39646</v>
      </c>
      <c r="G725" t="s">
        <v>165</v>
      </c>
      <c r="H725">
        <v>1</v>
      </c>
      <c r="I725">
        <v>0</v>
      </c>
      <c r="J725">
        <v>0</v>
      </c>
      <c r="K725" t="s">
        <v>207</v>
      </c>
      <c r="L725">
        <v>2017</v>
      </c>
      <c r="M725" t="s">
        <v>210</v>
      </c>
    </row>
    <row r="726" spans="1:13" x14ac:dyDescent="0.2">
      <c r="A726" s="1">
        <v>42991</v>
      </c>
      <c r="B726" t="s">
        <v>6</v>
      </c>
      <c r="C726" t="s">
        <v>204</v>
      </c>
      <c r="D726" t="s">
        <v>224</v>
      </c>
      <c r="E726" t="s">
        <v>225</v>
      </c>
      <c r="F726" s="1">
        <v>39286</v>
      </c>
      <c r="G726" t="s">
        <v>164</v>
      </c>
      <c r="H726">
        <v>1</v>
      </c>
      <c r="I726">
        <v>0</v>
      </c>
      <c r="J726">
        <v>0</v>
      </c>
      <c r="K726" t="s">
        <v>207</v>
      </c>
      <c r="L726">
        <v>2017</v>
      </c>
      <c r="M726" t="s">
        <v>210</v>
      </c>
    </row>
    <row r="727" spans="1:13" x14ac:dyDescent="0.2">
      <c r="A727" s="1">
        <v>42991</v>
      </c>
      <c r="B727" t="s">
        <v>6</v>
      </c>
      <c r="C727" t="s">
        <v>204</v>
      </c>
      <c r="D727" t="s">
        <v>334</v>
      </c>
      <c r="E727" t="s">
        <v>335</v>
      </c>
      <c r="F727" s="1">
        <v>40376</v>
      </c>
      <c r="G727" t="s">
        <v>163</v>
      </c>
      <c r="H727">
        <v>1</v>
      </c>
      <c r="I727">
        <v>0</v>
      </c>
      <c r="J727">
        <v>0</v>
      </c>
      <c r="K727" t="s">
        <v>207</v>
      </c>
      <c r="L727">
        <v>2017</v>
      </c>
      <c r="M727" t="s">
        <v>210</v>
      </c>
    </row>
    <row r="728" spans="1:13" x14ac:dyDescent="0.2">
      <c r="A728" s="1">
        <v>42991</v>
      </c>
      <c r="B728" t="s">
        <v>6</v>
      </c>
      <c r="C728" t="s">
        <v>204</v>
      </c>
      <c r="D728" t="s">
        <v>228</v>
      </c>
      <c r="E728" t="s">
        <v>220</v>
      </c>
      <c r="F728" s="1">
        <v>39780</v>
      </c>
      <c r="G728" t="s">
        <v>165</v>
      </c>
      <c r="H728">
        <v>0</v>
      </c>
      <c r="I728">
        <v>0</v>
      </c>
      <c r="J728">
        <v>0</v>
      </c>
      <c r="K728" t="s">
        <v>207</v>
      </c>
      <c r="L728">
        <v>2017</v>
      </c>
      <c r="M728" t="s">
        <v>210</v>
      </c>
    </row>
    <row r="729" spans="1:13" x14ac:dyDescent="0.2">
      <c r="A729" s="1">
        <v>42991</v>
      </c>
      <c r="B729" t="s">
        <v>6</v>
      </c>
      <c r="C729" t="s">
        <v>204</v>
      </c>
      <c r="D729" t="s">
        <v>232</v>
      </c>
      <c r="E729" t="s">
        <v>233</v>
      </c>
      <c r="F729" s="1">
        <v>40248</v>
      </c>
      <c r="G729" t="s">
        <v>167</v>
      </c>
      <c r="H729">
        <v>1</v>
      </c>
      <c r="I729">
        <v>0</v>
      </c>
      <c r="J729">
        <v>0</v>
      </c>
      <c r="K729" t="s">
        <v>207</v>
      </c>
      <c r="L729">
        <v>2017</v>
      </c>
      <c r="M729" t="s">
        <v>210</v>
      </c>
    </row>
    <row r="730" spans="1:13" x14ac:dyDescent="0.2">
      <c r="A730" s="1">
        <v>42991</v>
      </c>
      <c r="B730" t="s">
        <v>6</v>
      </c>
      <c r="C730" t="s">
        <v>204</v>
      </c>
      <c r="D730" t="s">
        <v>234</v>
      </c>
      <c r="E730" t="s">
        <v>235</v>
      </c>
      <c r="F730" s="1">
        <v>40973</v>
      </c>
      <c r="G730" t="s">
        <v>106</v>
      </c>
      <c r="H730">
        <v>1</v>
      </c>
      <c r="I730">
        <v>0</v>
      </c>
      <c r="J730">
        <v>0</v>
      </c>
      <c r="K730" t="s">
        <v>207</v>
      </c>
      <c r="L730">
        <v>2017</v>
      </c>
      <c r="M730" t="s">
        <v>208</v>
      </c>
    </row>
    <row r="731" spans="1:13" x14ac:dyDescent="0.2">
      <c r="A731" s="1">
        <v>42991</v>
      </c>
      <c r="B731" t="s">
        <v>6</v>
      </c>
      <c r="C731" t="s">
        <v>204</v>
      </c>
      <c r="D731" t="s">
        <v>236</v>
      </c>
      <c r="E731" t="s">
        <v>237</v>
      </c>
      <c r="F731" s="1">
        <v>39386</v>
      </c>
      <c r="G731" t="s">
        <v>164</v>
      </c>
      <c r="H731">
        <v>1</v>
      </c>
      <c r="I731">
        <v>0</v>
      </c>
      <c r="J731">
        <v>0</v>
      </c>
      <c r="K731" t="s">
        <v>207</v>
      </c>
      <c r="L731">
        <v>2017</v>
      </c>
      <c r="M731" t="s">
        <v>210</v>
      </c>
    </row>
    <row r="732" spans="1:13" x14ac:dyDescent="0.2">
      <c r="A732" s="1">
        <v>42991</v>
      </c>
      <c r="B732" t="s">
        <v>6</v>
      </c>
      <c r="C732" t="s">
        <v>204</v>
      </c>
      <c r="D732" t="s">
        <v>384</v>
      </c>
      <c r="E732" t="s">
        <v>385</v>
      </c>
      <c r="F732" s="1">
        <v>41199</v>
      </c>
      <c r="G732" t="s">
        <v>106</v>
      </c>
      <c r="H732">
        <v>0</v>
      </c>
      <c r="I732">
        <v>0</v>
      </c>
      <c r="J732">
        <v>0</v>
      </c>
      <c r="K732" t="s">
        <v>207</v>
      </c>
      <c r="L732">
        <v>2017</v>
      </c>
      <c r="M732" t="s">
        <v>208</v>
      </c>
    </row>
    <row r="733" spans="1:13" x14ac:dyDescent="0.2">
      <c r="A733" s="1">
        <v>42991</v>
      </c>
      <c r="B733" t="s">
        <v>6</v>
      </c>
      <c r="C733" t="s">
        <v>204</v>
      </c>
      <c r="D733" t="s">
        <v>327</v>
      </c>
      <c r="E733" t="s">
        <v>328</v>
      </c>
      <c r="F733" s="1">
        <v>40917</v>
      </c>
      <c r="G733" t="s">
        <v>44</v>
      </c>
      <c r="H733">
        <v>1</v>
      </c>
      <c r="I733">
        <v>0</v>
      </c>
      <c r="J733">
        <v>0</v>
      </c>
      <c r="K733" t="s">
        <v>207</v>
      </c>
      <c r="L733">
        <v>2017</v>
      </c>
      <c r="M733" t="s">
        <v>208</v>
      </c>
    </row>
    <row r="734" spans="1:13" x14ac:dyDescent="0.2">
      <c r="A734" s="1">
        <v>42991</v>
      </c>
      <c r="B734" t="s">
        <v>6</v>
      </c>
      <c r="C734" t="s">
        <v>204</v>
      </c>
      <c r="D734" t="s">
        <v>238</v>
      </c>
      <c r="E734" t="s">
        <v>239</v>
      </c>
      <c r="F734" s="1">
        <v>40372</v>
      </c>
      <c r="G734" t="s">
        <v>163</v>
      </c>
      <c r="H734">
        <v>1</v>
      </c>
      <c r="I734">
        <v>0</v>
      </c>
      <c r="J734">
        <v>0</v>
      </c>
      <c r="K734" t="s">
        <v>207</v>
      </c>
      <c r="L734">
        <v>2017</v>
      </c>
      <c r="M734" t="s">
        <v>210</v>
      </c>
    </row>
    <row r="735" spans="1:13" x14ac:dyDescent="0.2">
      <c r="A735" s="1">
        <v>42991</v>
      </c>
      <c r="B735" t="s">
        <v>6</v>
      </c>
      <c r="C735" t="s">
        <v>204</v>
      </c>
      <c r="D735" t="s">
        <v>238</v>
      </c>
      <c r="E735" t="s">
        <v>240</v>
      </c>
      <c r="F735" s="1">
        <v>39094</v>
      </c>
      <c r="G735" t="s">
        <v>164</v>
      </c>
      <c r="H735">
        <v>1</v>
      </c>
      <c r="I735">
        <v>0</v>
      </c>
      <c r="J735">
        <v>0</v>
      </c>
      <c r="K735" t="s">
        <v>207</v>
      </c>
      <c r="L735">
        <v>2017</v>
      </c>
      <c r="M735" t="s">
        <v>210</v>
      </c>
    </row>
    <row r="736" spans="1:13" x14ac:dyDescent="0.2">
      <c r="A736" s="1">
        <v>42991</v>
      </c>
      <c r="B736" t="s">
        <v>6</v>
      </c>
      <c r="C736" t="s">
        <v>204</v>
      </c>
      <c r="D736" t="s">
        <v>241</v>
      </c>
      <c r="E736" t="s">
        <v>242</v>
      </c>
      <c r="F736" s="1">
        <v>39522</v>
      </c>
      <c r="G736" t="s">
        <v>165</v>
      </c>
      <c r="H736">
        <v>1</v>
      </c>
      <c r="I736">
        <v>0</v>
      </c>
      <c r="J736">
        <v>0</v>
      </c>
      <c r="K736" t="s">
        <v>207</v>
      </c>
      <c r="L736">
        <v>2017</v>
      </c>
      <c r="M736" t="s">
        <v>210</v>
      </c>
    </row>
    <row r="737" spans="1:13" x14ac:dyDescent="0.2">
      <c r="A737" s="1">
        <v>42991</v>
      </c>
      <c r="B737" t="s">
        <v>6</v>
      </c>
      <c r="C737" t="s">
        <v>204</v>
      </c>
      <c r="D737" t="s">
        <v>241</v>
      </c>
      <c r="E737" t="s">
        <v>243</v>
      </c>
      <c r="F737" s="1">
        <v>40078</v>
      </c>
      <c r="G737" t="s">
        <v>166</v>
      </c>
      <c r="H737">
        <v>1</v>
      </c>
      <c r="I737">
        <v>0</v>
      </c>
      <c r="J737">
        <v>0</v>
      </c>
      <c r="K737" t="s">
        <v>207</v>
      </c>
      <c r="L737">
        <v>2017</v>
      </c>
      <c r="M737" t="s">
        <v>210</v>
      </c>
    </row>
    <row r="738" spans="1:13" x14ac:dyDescent="0.2">
      <c r="A738" s="1">
        <v>42991</v>
      </c>
      <c r="B738" t="s">
        <v>6</v>
      </c>
      <c r="C738" t="s">
        <v>204</v>
      </c>
      <c r="D738" t="s">
        <v>244</v>
      </c>
      <c r="E738" t="s">
        <v>245</v>
      </c>
      <c r="F738" s="1">
        <v>40339</v>
      </c>
      <c r="G738" t="s">
        <v>167</v>
      </c>
      <c r="H738">
        <v>1</v>
      </c>
      <c r="I738">
        <v>0</v>
      </c>
      <c r="J738">
        <v>0</v>
      </c>
      <c r="K738" t="s">
        <v>207</v>
      </c>
      <c r="L738">
        <v>2017</v>
      </c>
      <c r="M738" t="s">
        <v>210</v>
      </c>
    </row>
    <row r="739" spans="1:13" x14ac:dyDescent="0.2">
      <c r="A739" s="1">
        <v>42991</v>
      </c>
      <c r="B739" t="s">
        <v>6</v>
      </c>
      <c r="C739" t="s">
        <v>204</v>
      </c>
      <c r="D739" t="s">
        <v>244</v>
      </c>
      <c r="E739" t="s">
        <v>246</v>
      </c>
      <c r="F739" s="1">
        <v>39775</v>
      </c>
      <c r="G739" t="s">
        <v>165</v>
      </c>
      <c r="H739">
        <v>1</v>
      </c>
      <c r="I739">
        <v>0</v>
      </c>
      <c r="J739">
        <v>0</v>
      </c>
      <c r="K739" t="s">
        <v>207</v>
      </c>
      <c r="L739">
        <v>2017</v>
      </c>
      <c r="M739" t="s">
        <v>210</v>
      </c>
    </row>
    <row r="740" spans="1:13" x14ac:dyDescent="0.2">
      <c r="A740" s="1">
        <v>42991</v>
      </c>
      <c r="B740" t="s">
        <v>6</v>
      </c>
      <c r="C740" t="s">
        <v>204</v>
      </c>
      <c r="D740" t="s">
        <v>837</v>
      </c>
      <c r="E740" t="s">
        <v>247</v>
      </c>
      <c r="F740" s="1">
        <v>40702</v>
      </c>
      <c r="G740" t="s">
        <v>168</v>
      </c>
      <c r="H740">
        <v>1</v>
      </c>
      <c r="I740">
        <v>0</v>
      </c>
      <c r="J740">
        <v>0</v>
      </c>
      <c r="K740" t="s">
        <v>207</v>
      </c>
      <c r="L740">
        <v>2017</v>
      </c>
      <c r="M740" t="s">
        <v>208</v>
      </c>
    </row>
    <row r="741" spans="1:13" x14ac:dyDescent="0.2">
      <c r="A741" s="1">
        <v>42991</v>
      </c>
      <c r="B741" t="s">
        <v>6</v>
      </c>
      <c r="C741" t="s">
        <v>204</v>
      </c>
      <c r="D741" t="s">
        <v>252</v>
      </c>
      <c r="E741" t="s">
        <v>253</v>
      </c>
      <c r="F741" s="1">
        <v>41126</v>
      </c>
      <c r="G741" t="s">
        <v>106</v>
      </c>
      <c r="H741">
        <v>1</v>
      </c>
      <c r="I741">
        <v>0</v>
      </c>
      <c r="J741">
        <v>0</v>
      </c>
      <c r="K741" t="s">
        <v>207</v>
      </c>
      <c r="L741">
        <v>2017</v>
      </c>
      <c r="M741" t="s">
        <v>208</v>
      </c>
    </row>
    <row r="742" spans="1:13" x14ac:dyDescent="0.2">
      <c r="A742" s="1">
        <v>42991</v>
      </c>
      <c r="B742" t="s">
        <v>6</v>
      </c>
      <c r="C742" t="s">
        <v>204</v>
      </c>
      <c r="D742" t="s">
        <v>254</v>
      </c>
      <c r="E742" t="s">
        <v>255</v>
      </c>
      <c r="F742" s="1">
        <v>40439</v>
      </c>
      <c r="G742" t="s">
        <v>167</v>
      </c>
      <c r="H742">
        <v>1</v>
      </c>
      <c r="I742">
        <v>0</v>
      </c>
      <c r="J742">
        <v>0</v>
      </c>
      <c r="K742" t="s">
        <v>207</v>
      </c>
      <c r="L742">
        <v>2017</v>
      </c>
      <c r="M742" t="s">
        <v>210</v>
      </c>
    </row>
    <row r="743" spans="1:13" x14ac:dyDescent="0.2">
      <c r="A743" s="1">
        <v>42991</v>
      </c>
      <c r="B743" t="s">
        <v>6</v>
      </c>
      <c r="C743" t="s">
        <v>204</v>
      </c>
      <c r="D743" t="s">
        <v>322</v>
      </c>
      <c r="E743" t="s">
        <v>323</v>
      </c>
      <c r="F743" s="1">
        <v>40972</v>
      </c>
      <c r="G743" t="s">
        <v>106</v>
      </c>
      <c r="H743">
        <v>0</v>
      </c>
      <c r="I743">
        <v>0</v>
      </c>
      <c r="J743">
        <v>0</v>
      </c>
      <c r="K743" t="s">
        <v>207</v>
      </c>
      <c r="L743">
        <v>2017</v>
      </c>
      <c r="M743" t="s">
        <v>208</v>
      </c>
    </row>
    <row r="744" spans="1:13" x14ac:dyDescent="0.2">
      <c r="A744" s="1">
        <v>42991</v>
      </c>
      <c r="B744" t="s">
        <v>6</v>
      </c>
      <c r="C744" t="s">
        <v>204</v>
      </c>
      <c r="D744" t="s">
        <v>256</v>
      </c>
      <c r="E744" t="s">
        <v>257</v>
      </c>
      <c r="F744" s="1">
        <v>41230</v>
      </c>
      <c r="G744" t="s">
        <v>44</v>
      </c>
      <c r="H744">
        <v>1</v>
      </c>
      <c r="I744">
        <v>0</v>
      </c>
      <c r="J744">
        <v>0</v>
      </c>
      <c r="K744" t="s">
        <v>207</v>
      </c>
      <c r="L744">
        <v>2017</v>
      </c>
      <c r="M744" t="s">
        <v>208</v>
      </c>
    </row>
    <row r="745" spans="1:13" x14ac:dyDescent="0.2">
      <c r="A745" s="1">
        <v>42991</v>
      </c>
      <c r="B745" t="s">
        <v>6</v>
      </c>
      <c r="C745" t="s">
        <v>204</v>
      </c>
      <c r="D745" t="s">
        <v>258</v>
      </c>
      <c r="E745" t="s">
        <v>247</v>
      </c>
      <c r="F745" s="1">
        <v>41278</v>
      </c>
      <c r="G745" t="s">
        <v>169</v>
      </c>
      <c r="H745">
        <v>1</v>
      </c>
      <c r="I745">
        <v>0</v>
      </c>
      <c r="J745">
        <v>0</v>
      </c>
      <c r="K745" t="s">
        <v>207</v>
      </c>
      <c r="L745">
        <v>2017</v>
      </c>
      <c r="M745" t="s">
        <v>208</v>
      </c>
    </row>
    <row r="746" spans="1:13" x14ac:dyDescent="0.2">
      <c r="A746" s="1">
        <v>42991</v>
      </c>
      <c r="B746" t="s">
        <v>6</v>
      </c>
      <c r="C746" t="s">
        <v>204</v>
      </c>
      <c r="D746" t="s">
        <v>259</v>
      </c>
      <c r="E746" t="s">
        <v>260</v>
      </c>
      <c r="F746" s="1">
        <v>40395</v>
      </c>
      <c r="G746" t="s">
        <v>167</v>
      </c>
      <c r="H746">
        <v>1</v>
      </c>
      <c r="I746">
        <v>0</v>
      </c>
      <c r="J746">
        <v>0</v>
      </c>
      <c r="K746" t="s">
        <v>207</v>
      </c>
      <c r="L746">
        <v>2017</v>
      </c>
      <c r="M746" t="s">
        <v>210</v>
      </c>
    </row>
    <row r="747" spans="1:13" x14ac:dyDescent="0.2">
      <c r="A747" s="1">
        <v>42991</v>
      </c>
      <c r="B747" t="s">
        <v>6</v>
      </c>
      <c r="C747" t="s">
        <v>204</v>
      </c>
      <c r="D747" t="s">
        <v>338</v>
      </c>
      <c r="E747" t="s">
        <v>339</v>
      </c>
      <c r="F747" s="1">
        <v>41570</v>
      </c>
      <c r="G747" t="s">
        <v>169</v>
      </c>
      <c r="H747">
        <v>1</v>
      </c>
      <c r="I747">
        <v>0</v>
      </c>
      <c r="J747">
        <v>0</v>
      </c>
      <c r="K747" t="s">
        <v>207</v>
      </c>
      <c r="L747">
        <v>2017</v>
      </c>
      <c r="M747" t="s">
        <v>208</v>
      </c>
    </row>
    <row r="748" spans="1:13" x14ac:dyDescent="0.2">
      <c r="A748" s="1">
        <v>42991</v>
      </c>
      <c r="B748" t="s">
        <v>6</v>
      </c>
      <c r="C748" t="s">
        <v>204</v>
      </c>
      <c r="D748" t="s">
        <v>263</v>
      </c>
      <c r="E748" t="s">
        <v>264</v>
      </c>
      <c r="F748" s="1">
        <v>39337</v>
      </c>
      <c r="G748" t="s">
        <v>164</v>
      </c>
      <c r="H748">
        <v>1</v>
      </c>
      <c r="I748">
        <v>0</v>
      </c>
      <c r="J748">
        <v>0</v>
      </c>
      <c r="K748" t="s">
        <v>207</v>
      </c>
      <c r="L748">
        <v>2017</v>
      </c>
      <c r="M748" t="s">
        <v>210</v>
      </c>
    </row>
    <row r="749" spans="1:13" x14ac:dyDescent="0.2">
      <c r="A749" s="1">
        <v>42991</v>
      </c>
      <c r="B749" t="s">
        <v>6</v>
      </c>
      <c r="C749" t="s">
        <v>204</v>
      </c>
      <c r="D749" t="s">
        <v>329</v>
      </c>
      <c r="E749" t="s">
        <v>330</v>
      </c>
      <c r="F749" s="1">
        <v>41371</v>
      </c>
      <c r="G749" t="s">
        <v>169</v>
      </c>
      <c r="H749">
        <v>1</v>
      </c>
      <c r="I749">
        <v>0</v>
      </c>
      <c r="J749">
        <v>0</v>
      </c>
      <c r="K749" t="s">
        <v>207</v>
      </c>
      <c r="L749">
        <v>2017</v>
      </c>
      <c r="M749" t="s">
        <v>208</v>
      </c>
    </row>
    <row r="750" spans="1:13" x14ac:dyDescent="0.2">
      <c r="A750" s="1">
        <v>42991</v>
      </c>
      <c r="B750" t="s">
        <v>6</v>
      </c>
      <c r="C750" t="s">
        <v>204</v>
      </c>
      <c r="D750" t="s">
        <v>265</v>
      </c>
      <c r="E750" t="s">
        <v>266</v>
      </c>
      <c r="F750" s="1">
        <v>40707</v>
      </c>
      <c r="G750" t="s">
        <v>168</v>
      </c>
      <c r="H750">
        <v>1</v>
      </c>
      <c r="I750">
        <v>0</v>
      </c>
      <c r="J750">
        <v>0</v>
      </c>
      <c r="K750" t="s">
        <v>207</v>
      </c>
      <c r="L750">
        <v>2017</v>
      </c>
      <c r="M750" t="s">
        <v>208</v>
      </c>
    </row>
    <row r="751" spans="1:13" x14ac:dyDescent="0.2">
      <c r="A751" s="1">
        <v>42991</v>
      </c>
      <c r="B751" t="s">
        <v>6</v>
      </c>
      <c r="C751" t="s">
        <v>204</v>
      </c>
      <c r="D751" t="s">
        <v>267</v>
      </c>
      <c r="E751" t="s">
        <v>268</v>
      </c>
      <c r="F751" s="1">
        <v>39332</v>
      </c>
      <c r="G751" t="s">
        <v>164</v>
      </c>
      <c r="H751">
        <v>0</v>
      </c>
      <c r="I751">
        <v>0</v>
      </c>
      <c r="J751">
        <v>0</v>
      </c>
      <c r="K751" t="s">
        <v>207</v>
      </c>
      <c r="L751">
        <v>2017</v>
      </c>
      <c r="M751" t="s">
        <v>210</v>
      </c>
    </row>
    <row r="752" spans="1:13" x14ac:dyDescent="0.2">
      <c r="A752" s="1">
        <v>42991</v>
      </c>
      <c r="B752" t="s">
        <v>6</v>
      </c>
      <c r="C752" t="s">
        <v>204</v>
      </c>
      <c r="D752" t="s">
        <v>269</v>
      </c>
      <c r="E752" t="s">
        <v>270</v>
      </c>
      <c r="F752" s="1">
        <v>41123</v>
      </c>
      <c r="G752" t="s">
        <v>44</v>
      </c>
      <c r="H752">
        <v>1</v>
      </c>
      <c r="I752">
        <v>0</v>
      </c>
      <c r="J752">
        <v>0</v>
      </c>
      <c r="K752" t="s">
        <v>207</v>
      </c>
      <c r="L752">
        <v>2017</v>
      </c>
      <c r="M752" t="s">
        <v>208</v>
      </c>
    </row>
    <row r="753" spans="1:13" x14ac:dyDescent="0.2">
      <c r="A753" s="1">
        <v>42991</v>
      </c>
      <c r="B753" t="s">
        <v>6</v>
      </c>
      <c r="C753" t="s">
        <v>204</v>
      </c>
      <c r="D753" t="s">
        <v>278</v>
      </c>
      <c r="E753" t="s">
        <v>279</v>
      </c>
      <c r="F753" s="1">
        <v>41629</v>
      </c>
      <c r="G753" t="s">
        <v>170</v>
      </c>
      <c r="H753">
        <v>1</v>
      </c>
      <c r="I753">
        <v>0</v>
      </c>
      <c r="J753">
        <v>0</v>
      </c>
      <c r="K753" t="s">
        <v>207</v>
      </c>
      <c r="L753">
        <v>2017</v>
      </c>
      <c r="M753" t="s">
        <v>208</v>
      </c>
    </row>
    <row r="754" spans="1:13" x14ac:dyDescent="0.2">
      <c r="A754" s="1">
        <v>42991</v>
      </c>
      <c r="B754" t="s">
        <v>6</v>
      </c>
      <c r="C754" t="s">
        <v>204</v>
      </c>
      <c r="D754" t="s">
        <v>280</v>
      </c>
      <c r="E754" t="s">
        <v>281</v>
      </c>
      <c r="F754" s="1">
        <v>39219</v>
      </c>
      <c r="G754" t="s">
        <v>164</v>
      </c>
      <c r="H754">
        <v>1</v>
      </c>
      <c r="I754">
        <v>0</v>
      </c>
      <c r="J754">
        <v>0</v>
      </c>
      <c r="K754" t="s">
        <v>207</v>
      </c>
      <c r="L754">
        <v>2017</v>
      </c>
      <c r="M754" t="s">
        <v>210</v>
      </c>
    </row>
    <row r="755" spans="1:13" x14ac:dyDescent="0.2">
      <c r="A755" s="1">
        <v>42991</v>
      </c>
      <c r="B755" t="s">
        <v>6</v>
      </c>
      <c r="C755" t="s">
        <v>204</v>
      </c>
      <c r="D755" t="s">
        <v>280</v>
      </c>
      <c r="E755" t="s">
        <v>282</v>
      </c>
      <c r="F755" s="1">
        <v>40581</v>
      </c>
      <c r="G755" t="s">
        <v>168</v>
      </c>
      <c r="H755">
        <v>1</v>
      </c>
      <c r="I755">
        <v>0</v>
      </c>
      <c r="J755">
        <v>0</v>
      </c>
      <c r="K755" t="s">
        <v>207</v>
      </c>
      <c r="L755">
        <v>2017</v>
      </c>
      <c r="M755" t="s">
        <v>208</v>
      </c>
    </row>
    <row r="756" spans="1:13" x14ac:dyDescent="0.2">
      <c r="A756" s="1">
        <v>42991</v>
      </c>
      <c r="B756" t="s">
        <v>6</v>
      </c>
      <c r="C756" t="s">
        <v>204</v>
      </c>
      <c r="D756" t="s">
        <v>283</v>
      </c>
      <c r="E756" t="s">
        <v>284</v>
      </c>
      <c r="F756" s="1">
        <v>39891</v>
      </c>
      <c r="G756" t="s">
        <v>166</v>
      </c>
      <c r="H756">
        <v>1</v>
      </c>
      <c r="I756">
        <v>0</v>
      </c>
      <c r="J756">
        <v>0</v>
      </c>
      <c r="K756" t="s">
        <v>207</v>
      </c>
      <c r="L756">
        <v>2017</v>
      </c>
      <c r="M756" t="s">
        <v>210</v>
      </c>
    </row>
    <row r="757" spans="1:13" x14ac:dyDescent="0.2">
      <c r="A757" s="1">
        <v>42991</v>
      </c>
      <c r="B757" t="s">
        <v>6</v>
      </c>
      <c r="C757" t="s">
        <v>204</v>
      </c>
      <c r="D757" t="s">
        <v>285</v>
      </c>
      <c r="E757" t="s">
        <v>316</v>
      </c>
      <c r="F757" s="1">
        <v>40879</v>
      </c>
      <c r="G757" t="s">
        <v>167</v>
      </c>
      <c r="H757">
        <v>1</v>
      </c>
      <c r="I757">
        <v>0</v>
      </c>
      <c r="J757">
        <v>0</v>
      </c>
      <c r="K757" t="s">
        <v>207</v>
      </c>
      <c r="L757">
        <v>2017</v>
      </c>
      <c r="M757" t="s">
        <v>208</v>
      </c>
    </row>
    <row r="758" spans="1:13" x14ac:dyDescent="0.2">
      <c r="A758" s="1">
        <v>42991</v>
      </c>
      <c r="B758" t="s">
        <v>6</v>
      </c>
      <c r="C758" t="s">
        <v>204</v>
      </c>
      <c r="D758" t="s">
        <v>285</v>
      </c>
      <c r="E758" t="s">
        <v>281</v>
      </c>
      <c r="F758" s="1">
        <v>40095</v>
      </c>
      <c r="G758" t="s">
        <v>166</v>
      </c>
      <c r="H758">
        <v>1</v>
      </c>
      <c r="I758">
        <v>0</v>
      </c>
      <c r="J758">
        <v>0</v>
      </c>
      <c r="K758" t="s">
        <v>207</v>
      </c>
      <c r="L758">
        <v>2017</v>
      </c>
      <c r="M758" t="s">
        <v>210</v>
      </c>
    </row>
    <row r="759" spans="1:13" x14ac:dyDescent="0.2">
      <c r="A759" s="1">
        <v>42991</v>
      </c>
      <c r="B759" t="s">
        <v>6</v>
      </c>
      <c r="C759" t="s">
        <v>204</v>
      </c>
      <c r="D759" t="s">
        <v>286</v>
      </c>
      <c r="E759" t="s">
        <v>287</v>
      </c>
      <c r="F759" s="1">
        <v>40843</v>
      </c>
      <c r="G759" t="s">
        <v>168</v>
      </c>
      <c r="H759">
        <v>1</v>
      </c>
      <c r="I759">
        <v>0</v>
      </c>
      <c r="J759">
        <v>0</v>
      </c>
      <c r="K759" t="s">
        <v>207</v>
      </c>
      <c r="L759">
        <v>2017</v>
      </c>
      <c r="M759" t="s">
        <v>208</v>
      </c>
    </row>
    <row r="760" spans="1:13" x14ac:dyDescent="0.2">
      <c r="A760" s="1">
        <v>42991</v>
      </c>
      <c r="B760" t="s">
        <v>6</v>
      </c>
      <c r="C760" t="s">
        <v>204</v>
      </c>
      <c r="D760" t="s">
        <v>286</v>
      </c>
      <c r="E760" t="s">
        <v>288</v>
      </c>
      <c r="F760" s="1">
        <v>39329</v>
      </c>
      <c r="G760" t="s">
        <v>164</v>
      </c>
      <c r="H760">
        <v>1</v>
      </c>
      <c r="I760">
        <v>0</v>
      </c>
      <c r="J760">
        <v>0</v>
      </c>
      <c r="K760" t="s">
        <v>207</v>
      </c>
      <c r="L760">
        <v>2017</v>
      </c>
      <c r="M760" t="s">
        <v>210</v>
      </c>
    </row>
    <row r="761" spans="1:13" x14ac:dyDescent="0.2">
      <c r="A761" s="1">
        <v>42991</v>
      </c>
      <c r="B761" t="s">
        <v>6</v>
      </c>
      <c r="C761" t="s">
        <v>204</v>
      </c>
      <c r="D761" t="s">
        <v>289</v>
      </c>
      <c r="E761" t="s">
        <v>216</v>
      </c>
      <c r="F761" s="1">
        <v>41091</v>
      </c>
      <c r="G761" t="s">
        <v>106</v>
      </c>
      <c r="H761">
        <v>1</v>
      </c>
      <c r="I761">
        <v>0</v>
      </c>
      <c r="J761">
        <v>0</v>
      </c>
      <c r="K761" t="s">
        <v>207</v>
      </c>
      <c r="L761">
        <v>2017</v>
      </c>
      <c r="M761" t="s">
        <v>208</v>
      </c>
    </row>
    <row r="762" spans="1:13" x14ac:dyDescent="0.2">
      <c r="A762" s="1">
        <v>42991</v>
      </c>
      <c r="B762" t="s">
        <v>6</v>
      </c>
      <c r="C762" t="s">
        <v>204</v>
      </c>
      <c r="D762" t="s">
        <v>289</v>
      </c>
      <c r="E762" t="s">
        <v>290</v>
      </c>
      <c r="F762" s="1">
        <v>40273</v>
      </c>
      <c r="G762" t="s">
        <v>163</v>
      </c>
      <c r="H762">
        <v>1</v>
      </c>
      <c r="I762">
        <v>0</v>
      </c>
      <c r="J762">
        <v>0</v>
      </c>
      <c r="K762" t="s">
        <v>207</v>
      </c>
      <c r="L762">
        <v>2017</v>
      </c>
      <c r="M762" t="s">
        <v>210</v>
      </c>
    </row>
    <row r="763" spans="1:13" x14ac:dyDescent="0.2">
      <c r="A763" s="1">
        <v>42991</v>
      </c>
      <c r="B763" t="s">
        <v>6</v>
      </c>
      <c r="C763" t="s">
        <v>204</v>
      </c>
      <c r="D763" t="s">
        <v>291</v>
      </c>
      <c r="E763" t="s">
        <v>292</v>
      </c>
      <c r="F763" s="1">
        <v>40178</v>
      </c>
      <c r="G763" t="s">
        <v>166</v>
      </c>
      <c r="H763">
        <v>1</v>
      </c>
      <c r="I763">
        <v>0</v>
      </c>
      <c r="J763">
        <v>0</v>
      </c>
      <c r="K763" t="s">
        <v>207</v>
      </c>
      <c r="L763">
        <v>2017</v>
      </c>
      <c r="M763" t="s">
        <v>210</v>
      </c>
    </row>
    <row r="764" spans="1:13" x14ac:dyDescent="0.2">
      <c r="A764" s="1">
        <v>42991</v>
      </c>
      <c r="B764" t="s">
        <v>6</v>
      </c>
      <c r="C764" t="s">
        <v>204</v>
      </c>
      <c r="D764" t="s">
        <v>293</v>
      </c>
      <c r="E764" t="s">
        <v>294</v>
      </c>
      <c r="F764" s="1">
        <v>39747</v>
      </c>
      <c r="G764" t="s">
        <v>165</v>
      </c>
      <c r="H764">
        <v>1</v>
      </c>
      <c r="I764">
        <v>0</v>
      </c>
      <c r="J764">
        <v>0</v>
      </c>
      <c r="K764" t="s">
        <v>207</v>
      </c>
      <c r="L764">
        <v>2017</v>
      </c>
      <c r="M764" t="s">
        <v>210</v>
      </c>
    </row>
    <row r="765" spans="1:13" x14ac:dyDescent="0.2">
      <c r="A765" s="1">
        <v>42991</v>
      </c>
      <c r="B765" t="s">
        <v>6</v>
      </c>
      <c r="C765" t="s">
        <v>204</v>
      </c>
      <c r="D765" t="s">
        <v>293</v>
      </c>
      <c r="E765" t="s">
        <v>295</v>
      </c>
      <c r="F765" s="1">
        <v>41539</v>
      </c>
      <c r="G765" t="s">
        <v>170</v>
      </c>
      <c r="H765">
        <v>1</v>
      </c>
      <c r="I765">
        <v>0</v>
      </c>
      <c r="J765">
        <v>0</v>
      </c>
      <c r="K765" t="s">
        <v>207</v>
      </c>
      <c r="L765">
        <v>2017</v>
      </c>
      <c r="M765" t="s">
        <v>208</v>
      </c>
    </row>
    <row r="766" spans="1:13" x14ac:dyDescent="0.2">
      <c r="A766" s="1">
        <v>42991</v>
      </c>
      <c r="B766" t="s">
        <v>6</v>
      </c>
      <c r="C766" t="s">
        <v>204</v>
      </c>
      <c r="D766" t="s">
        <v>296</v>
      </c>
      <c r="E766" t="s">
        <v>297</v>
      </c>
      <c r="F766" s="1">
        <v>40756</v>
      </c>
      <c r="G766" t="s">
        <v>168</v>
      </c>
      <c r="H766">
        <v>1</v>
      </c>
      <c r="I766">
        <v>0</v>
      </c>
      <c r="J766">
        <v>0</v>
      </c>
      <c r="K766" t="s">
        <v>207</v>
      </c>
      <c r="L766">
        <v>2017</v>
      </c>
      <c r="M766" t="s">
        <v>208</v>
      </c>
    </row>
    <row r="767" spans="1:13" x14ac:dyDescent="0.2">
      <c r="A767" s="1">
        <v>42991</v>
      </c>
      <c r="B767" t="s">
        <v>6</v>
      </c>
      <c r="C767" t="s">
        <v>204</v>
      </c>
      <c r="D767" t="s">
        <v>296</v>
      </c>
      <c r="E767" t="s">
        <v>298</v>
      </c>
      <c r="F767" s="1">
        <v>39525</v>
      </c>
      <c r="G767" t="s">
        <v>166</v>
      </c>
      <c r="H767">
        <v>1</v>
      </c>
      <c r="I767">
        <v>0</v>
      </c>
      <c r="J767">
        <v>0</v>
      </c>
      <c r="K767" t="s">
        <v>207</v>
      </c>
      <c r="L767">
        <v>2017</v>
      </c>
      <c r="M767" t="s">
        <v>210</v>
      </c>
    </row>
    <row r="768" spans="1:13" x14ac:dyDescent="0.2">
      <c r="A768" s="1">
        <v>42991</v>
      </c>
      <c r="B768" t="s">
        <v>6</v>
      </c>
      <c r="C768" t="s">
        <v>204</v>
      </c>
      <c r="D768" t="s">
        <v>238</v>
      </c>
      <c r="E768" t="s">
        <v>302</v>
      </c>
      <c r="F768" s="1">
        <v>41695</v>
      </c>
      <c r="G768" t="s">
        <v>44</v>
      </c>
      <c r="H768">
        <v>1</v>
      </c>
      <c r="I768">
        <v>0</v>
      </c>
      <c r="J768">
        <v>0</v>
      </c>
      <c r="K768" t="s">
        <v>207</v>
      </c>
      <c r="L768">
        <v>2017</v>
      </c>
      <c r="M768" t="s">
        <v>208</v>
      </c>
    </row>
    <row r="769" spans="1:13" x14ac:dyDescent="0.2">
      <c r="A769" s="1">
        <v>42991</v>
      </c>
      <c r="B769" t="s">
        <v>6</v>
      </c>
      <c r="C769" t="s">
        <v>204</v>
      </c>
      <c r="D769" t="s">
        <v>269</v>
      </c>
      <c r="E769" t="s">
        <v>304</v>
      </c>
      <c r="F769" s="1">
        <v>41898</v>
      </c>
      <c r="G769" t="s">
        <v>106</v>
      </c>
      <c r="H769">
        <v>1</v>
      </c>
      <c r="I769">
        <v>0</v>
      </c>
      <c r="J769">
        <v>0</v>
      </c>
      <c r="K769" t="s">
        <v>207</v>
      </c>
      <c r="L769">
        <v>2017</v>
      </c>
      <c r="M769" t="s">
        <v>208</v>
      </c>
    </row>
    <row r="770" spans="1:13" x14ac:dyDescent="0.2">
      <c r="A770" s="1">
        <v>42991</v>
      </c>
      <c r="B770" t="s">
        <v>6</v>
      </c>
      <c r="C770" t="s">
        <v>204</v>
      </c>
      <c r="D770" t="s">
        <v>286</v>
      </c>
      <c r="E770" t="s">
        <v>305</v>
      </c>
      <c r="F770" s="1">
        <v>41650</v>
      </c>
      <c r="G770" t="s">
        <v>170</v>
      </c>
      <c r="H770">
        <v>1</v>
      </c>
      <c r="I770">
        <v>0</v>
      </c>
      <c r="J770">
        <v>0</v>
      </c>
      <c r="K770" t="s">
        <v>207</v>
      </c>
      <c r="L770">
        <v>2017</v>
      </c>
      <c r="M770" t="s">
        <v>208</v>
      </c>
    </row>
    <row r="771" spans="1:13" x14ac:dyDescent="0.2">
      <c r="A771" s="1">
        <v>42991</v>
      </c>
      <c r="B771" t="s">
        <v>6</v>
      </c>
      <c r="C771" t="s">
        <v>204</v>
      </c>
      <c r="D771" t="s">
        <v>289</v>
      </c>
      <c r="E771" t="s">
        <v>306</v>
      </c>
      <c r="F771" s="1">
        <v>41888</v>
      </c>
      <c r="G771" t="s">
        <v>44</v>
      </c>
      <c r="H771">
        <v>1</v>
      </c>
      <c r="I771">
        <v>0</v>
      </c>
      <c r="J771">
        <v>0</v>
      </c>
      <c r="K771" t="s">
        <v>207</v>
      </c>
      <c r="L771">
        <v>2017</v>
      </c>
      <c r="M771" t="s">
        <v>208</v>
      </c>
    </row>
    <row r="772" spans="1:13" x14ac:dyDescent="0.2">
      <c r="A772" s="1">
        <v>42991</v>
      </c>
      <c r="B772" t="s">
        <v>6</v>
      </c>
      <c r="C772" t="s">
        <v>204</v>
      </c>
      <c r="D772" t="s">
        <v>325</v>
      </c>
      <c r="E772" t="s">
        <v>326</v>
      </c>
      <c r="F772" s="1">
        <v>41701</v>
      </c>
      <c r="G772" t="s">
        <v>170</v>
      </c>
      <c r="H772">
        <v>1</v>
      </c>
      <c r="I772">
        <v>0</v>
      </c>
      <c r="J772">
        <v>0</v>
      </c>
      <c r="K772" t="s">
        <v>207</v>
      </c>
      <c r="L772">
        <v>2017</v>
      </c>
      <c r="M772" t="s">
        <v>208</v>
      </c>
    </row>
    <row r="773" spans="1:13" x14ac:dyDescent="0.2">
      <c r="A773" s="1">
        <v>42991</v>
      </c>
      <c r="B773" t="s">
        <v>6</v>
      </c>
      <c r="C773" t="s">
        <v>204</v>
      </c>
      <c r="D773" t="s">
        <v>307</v>
      </c>
      <c r="E773" t="s">
        <v>308</v>
      </c>
      <c r="F773" s="1">
        <v>39474</v>
      </c>
      <c r="G773" t="s">
        <v>165</v>
      </c>
      <c r="H773">
        <v>1</v>
      </c>
      <c r="I773">
        <v>0</v>
      </c>
      <c r="J773">
        <v>0</v>
      </c>
      <c r="K773" t="s">
        <v>207</v>
      </c>
      <c r="L773">
        <v>2017</v>
      </c>
      <c r="M773" t="s">
        <v>210</v>
      </c>
    </row>
    <row r="774" spans="1:13" x14ac:dyDescent="0.2">
      <c r="A774" s="1">
        <v>42991</v>
      </c>
      <c r="B774" t="s">
        <v>6</v>
      </c>
      <c r="C774" t="s">
        <v>204</v>
      </c>
      <c r="D774" t="s">
        <v>309</v>
      </c>
      <c r="E774" t="s">
        <v>310</v>
      </c>
      <c r="F774" s="1">
        <v>41489</v>
      </c>
      <c r="G774" t="s">
        <v>169</v>
      </c>
      <c r="H774">
        <v>1</v>
      </c>
      <c r="I774">
        <v>0</v>
      </c>
      <c r="J774">
        <v>0</v>
      </c>
      <c r="K774" t="s">
        <v>207</v>
      </c>
      <c r="L774">
        <v>2017</v>
      </c>
      <c r="M774" t="s">
        <v>208</v>
      </c>
    </row>
    <row r="775" spans="1:13" x14ac:dyDescent="0.2">
      <c r="A775" s="1">
        <v>42991</v>
      </c>
      <c r="B775" t="s">
        <v>6</v>
      </c>
      <c r="C775" t="s">
        <v>204</v>
      </c>
      <c r="D775" t="s">
        <v>309</v>
      </c>
      <c r="E775" t="s">
        <v>311</v>
      </c>
      <c r="F775" s="1">
        <v>40270</v>
      </c>
      <c r="G775" t="s">
        <v>163</v>
      </c>
      <c r="H775">
        <v>1</v>
      </c>
      <c r="I775">
        <v>0</v>
      </c>
      <c r="J775">
        <v>0</v>
      </c>
      <c r="K775" t="s">
        <v>207</v>
      </c>
      <c r="L775">
        <v>2017</v>
      </c>
      <c r="M775" t="s">
        <v>210</v>
      </c>
    </row>
    <row r="776" spans="1:13" x14ac:dyDescent="0.2">
      <c r="A776" s="1">
        <v>42991</v>
      </c>
      <c r="B776" t="s">
        <v>6</v>
      </c>
      <c r="C776" t="s">
        <v>204</v>
      </c>
      <c r="D776" t="s">
        <v>312</v>
      </c>
      <c r="E776" t="s">
        <v>313</v>
      </c>
      <c r="F776" s="1">
        <v>41869</v>
      </c>
      <c r="G776" t="s">
        <v>170</v>
      </c>
      <c r="H776">
        <v>1</v>
      </c>
      <c r="I776">
        <v>0</v>
      </c>
      <c r="J776">
        <v>0</v>
      </c>
      <c r="K776" t="s">
        <v>207</v>
      </c>
      <c r="L776">
        <v>2017</v>
      </c>
      <c r="M776" t="s">
        <v>208</v>
      </c>
    </row>
    <row r="777" spans="1:13" x14ac:dyDescent="0.2">
      <c r="A777" s="1">
        <v>42991</v>
      </c>
      <c r="B777" t="s">
        <v>6</v>
      </c>
      <c r="C777" t="s">
        <v>204</v>
      </c>
      <c r="D777" t="s">
        <v>254</v>
      </c>
      <c r="E777" t="s">
        <v>314</v>
      </c>
      <c r="F777" s="1">
        <v>41815</v>
      </c>
      <c r="G777" t="s">
        <v>44</v>
      </c>
      <c r="H777">
        <v>1</v>
      </c>
      <c r="I777">
        <v>0</v>
      </c>
      <c r="J777">
        <v>0</v>
      </c>
      <c r="K777" t="s">
        <v>207</v>
      </c>
      <c r="L777">
        <v>2017</v>
      </c>
      <c r="M777" t="s">
        <v>208</v>
      </c>
    </row>
    <row r="778" spans="1:13" x14ac:dyDescent="0.2">
      <c r="A778" s="1">
        <v>42991</v>
      </c>
      <c r="B778" t="s">
        <v>6</v>
      </c>
      <c r="C778" t="s">
        <v>204</v>
      </c>
      <c r="D778" t="s">
        <v>315</v>
      </c>
      <c r="E778" t="s">
        <v>316</v>
      </c>
      <c r="F778" s="1">
        <v>41422</v>
      </c>
      <c r="G778" t="s">
        <v>170</v>
      </c>
      <c r="H778">
        <v>1</v>
      </c>
      <c r="I778">
        <v>0</v>
      </c>
      <c r="J778">
        <v>0</v>
      </c>
      <c r="K778" t="s">
        <v>207</v>
      </c>
      <c r="L778">
        <v>2017</v>
      </c>
      <c r="M778" t="s">
        <v>208</v>
      </c>
    </row>
    <row r="779" spans="1:13" x14ac:dyDescent="0.2">
      <c r="A779" s="1">
        <v>42991</v>
      </c>
      <c r="B779" t="s">
        <v>6</v>
      </c>
      <c r="C779" t="s">
        <v>204</v>
      </c>
      <c r="D779" t="s">
        <v>315</v>
      </c>
      <c r="E779" t="s">
        <v>317</v>
      </c>
      <c r="F779" s="1">
        <v>40039</v>
      </c>
      <c r="G779" t="s">
        <v>166</v>
      </c>
      <c r="H779">
        <v>1</v>
      </c>
      <c r="I779">
        <v>0</v>
      </c>
      <c r="J779">
        <v>0</v>
      </c>
      <c r="K779" t="s">
        <v>207</v>
      </c>
      <c r="L779">
        <v>2017</v>
      </c>
      <c r="M779" t="s">
        <v>210</v>
      </c>
    </row>
    <row r="780" spans="1:13" x14ac:dyDescent="0.2">
      <c r="A780" s="1">
        <v>42991</v>
      </c>
      <c r="B780" t="s">
        <v>6</v>
      </c>
      <c r="C780" t="s">
        <v>204</v>
      </c>
      <c r="D780" t="s">
        <v>318</v>
      </c>
      <c r="E780" t="s">
        <v>319</v>
      </c>
      <c r="F780" s="1">
        <v>41948</v>
      </c>
      <c r="G780" t="s">
        <v>44</v>
      </c>
      <c r="H780">
        <v>1</v>
      </c>
      <c r="I780">
        <v>0</v>
      </c>
      <c r="J780">
        <v>0</v>
      </c>
      <c r="K780" t="s">
        <v>207</v>
      </c>
      <c r="L780">
        <v>2017</v>
      </c>
      <c r="M780" t="s">
        <v>208</v>
      </c>
    </row>
    <row r="781" spans="1:13" x14ac:dyDescent="0.2">
      <c r="A781" s="1">
        <v>42991</v>
      </c>
      <c r="B781" t="s">
        <v>6</v>
      </c>
      <c r="C781" t="s">
        <v>204</v>
      </c>
      <c r="D781" t="s">
        <v>500</v>
      </c>
      <c r="E781" t="s">
        <v>501</v>
      </c>
      <c r="F781" s="1">
        <v>39861</v>
      </c>
      <c r="G781" t="s">
        <v>166</v>
      </c>
      <c r="H781">
        <v>1</v>
      </c>
      <c r="I781">
        <v>0</v>
      </c>
      <c r="J781">
        <v>0</v>
      </c>
      <c r="K781" t="s">
        <v>207</v>
      </c>
      <c r="L781">
        <v>2017</v>
      </c>
      <c r="M781" t="s">
        <v>210</v>
      </c>
    </row>
    <row r="782" spans="1:13" x14ac:dyDescent="0.2">
      <c r="A782" s="1">
        <v>42992</v>
      </c>
      <c r="B782" t="s">
        <v>6</v>
      </c>
      <c r="C782" t="s">
        <v>204</v>
      </c>
      <c r="D782" t="s">
        <v>211</v>
      </c>
      <c r="E782" t="s">
        <v>212</v>
      </c>
      <c r="F782" s="1">
        <v>39272</v>
      </c>
      <c r="G782" t="s">
        <v>164</v>
      </c>
      <c r="H782">
        <v>1</v>
      </c>
      <c r="I782">
        <v>0</v>
      </c>
      <c r="J782">
        <v>0</v>
      </c>
      <c r="K782" t="s">
        <v>207</v>
      </c>
      <c r="L782">
        <v>2017</v>
      </c>
      <c r="M782" t="s">
        <v>210</v>
      </c>
    </row>
    <row r="783" spans="1:13" x14ac:dyDescent="0.2">
      <c r="A783" s="1">
        <v>42992</v>
      </c>
      <c r="B783" t="s">
        <v>6</v>
      </c>
      <c r="C783" t="s">
        <v>204</v>
      </c>
      <c r="D783" t="s">
        <v>211</v>
      </c>
      <c r="E783" t="s">
        <v>213</v>
      </c>
      <c r="F783" s="1">
        <v>40216</v>
      </c>
      <c r="G783" t="s">
        <v>163</v>
      </c>
      <c r="H783">
        <v>1</v>
      </c>
      <c r="I783">
        <v>0</v>
      </c>
      <c r="J783">
        <v>0</v>
      </c>
      <c r="K783" t="s">
        <v>207</v>
      </c>
      <c r="L783">
        <v>2017</v>
      </c>
      <c r="M783" t="s">
        <v>210</v>
      </c>
    </row>
    <row r="784" spans="1:13" x14ac:dyDescent="0.2">
      <c r="A784" s="1">
        <v>42992</v>
      </c>
      <c r="B784" t="s">
        <v>6</v>
      </c>
      <c r="C784" t="s">
        <v>204</v>
      </c>
      <c r="D784" t="s">
        <v>214</v>
      </c>
      <c r="E784" t="s">
        <v>215</v>
      </c>
      <c r="F784" s="1">
        <v>41239</v>
      </c>
      <c r="G784" t="s">
        <v>44</v>
      </c>
      <c r="H784">
        <v>1</v>
      </c>
      <c r="I784">
        <v>0</v>
      </c>
      <c r="J784">
        <v>0</v>
      </c>
      <c r="K784" t="s">
        <v>207</v>
      </c>
      <c r="L784">
        <v>2017</v>
      </c>
      <c r="M784" t="s">
        <v>208</v>
      </c>
    </row>
    <row r="785" spans="1:13" x14ac:dyDescent="0.2">
      <c r="A785" s="1">
        <v>42992</v>
      </c>
      <c r="B785" t="s">
        <v>6</v>
      </c>
      <c r="C785" t="s">
        <v>204</v>
      </c>
      <c r="D785" t="s">
        <v>214</v>
      </c>
      <c r="E785" t="s">
        <v>216</v>
      </c>
      <c r="F785" s="1">
        <v>39832</v>
      </c>
      <c r="G785" t="s">
        <v>166</v>
      </c>
      <c r="H785">
        <v>1</v>
      </c>
      <c r="I785">
        <v>0</v>
      </c>
      <c r="J785">
        <v>0</v>
      </c>
      <c r="K785" t="s">
        <v>207</v>
      </c>
      <c r="L785">
        <v>2017</v>
      </c>
      <c r="M785" t="s">
        <v>210</v>
      </c>
    </row>
    <row r="786" spans="1:13" x14ac:dyDescent="0.2">
      <c r="A786" s="1">
        <v>42992</v>
      </c>
      <c r="B786" t="s">
        <v>6</v>
      </c>
      <c r="C786" t="s">
        <v>204</v>
      </c>
      <c r="D786" t="s">
        <v>219</v>
      </c>
      <c r="E786" t="s">
        <v>220</v>
      </c>
      <c r="F786" s="1">
        <v>41221</v>
      </c>
      <c r="G786" t="s">
        <v>44</v>
      </c>
      <c r="H786">
        <v>1</v>
      </c>
      <c r="I786">
        <v>0</v>
      </c>
      <c r="J786">
        <v>0</v>
      </c>
      <c r="K786" t="s">
        <v>207</v>
      </c>
      <c r="L786">
        <v>2017</v>
      </c>
      <c r="M786" t="s">
        <v>208</v>
      </c>
    </row>
    <row r="787" spans="1:13" x14ac:dyDescent="0.2">
      <c r="A787" s="1">
        <v>42992</v>
      </c>
      <c r="B787" t="s">
        <v>6</v>
      </c>
      <c r="C787" t="s">
        <v>204</v>
      </c>
      <c r="D787" t="s">
        <v>221</v>
      </c>
      <c r="E787" t="s">
        <v>222</v>
      </c>
      <c r="F787" s="1">
        <v>39646</v>
      </c>
      <c r="G787" t="s">
        <v>165</v>
      </c>
      <c r="H787">
        <v>1</v>
      </c>
      <c r="I787">
        <v>0</v>
      </c>
      <c r="J787">
        <v>0</v>
      </c>
      <c r="K787" t="s">
        <v>207</v>
      </c>
      <c r="L787">
        <v>2017</v>
      </c>
      <c r="M787" t="s">
        <v>210</v>
      </c>
    </row>
    <row r="788" spans="1:13" x14ac:dyDescent="0.2">
      <c r="A788" s="1">
        <v>42992</v>
      </c>
      <c r="B788" t="s">
        <v>6</v>
      </c>
      <c r="C788" t="s">
        <v>204</v>
      </c>
      <c r="D788" t="s">
        <v>221</v>
      </c>
      <c r="E788" t="s">
        <v>223</v>
      </c>
      <c r="F788" s="1">
        <v>39646</v>
      </c>
      <c r="G788" t="s">
        <v>165</v>
      </c>
      <c r="H788">
        <v>1</v>
      </c>
      <c r="I788">
        <v>0</v>
      </c>
      <c r="J788">
        <v>0</v>
      </c>
      <c r="K788" t="s">
        <v>207</v>
      </c>
      <c r="L788">
        <v>2017</v>
      </c>
      <c r="M788" t="s">
        <v>210</v>
      </c>
    </row>
    <row r="789" spans="1:13" x14ac:dyDescent="0.2">
      <c r="A789" s="1">
        <v>42992</v>
      </c>
      <c r="B789" t="s">
        <v>6</v>
      </c>
      <c r="C789" t="s">
        <v>204</v>
      </c>
      <c r="D789" t="s">
        <v>224</v>
      </c>
      <c r="E789" t="s">
        <v>225</v>
      </c>
      <c r="F789" s="1">
        <v>39286</v>
      </c>
      <c r="G789" t="s">
        <v>164</v>
      </c>
      <c r="H789">
        <v>1</v>
      </c>
      <c r="I789">
        <v>0</v>
      </c>
      <c r="J789">
        <v>0</v>
      </c>
      <c r="K789" t="s">
        <v>207</v>
      </c>
      <c r="L789">
        <v>2017</v>
      </c>
      <c r="M789" t="s">
        <v>210</v>
      </c>
    </row>
    <row r="790" spans="1:13" x14ac:dyDescent="0.2">
      <c r="A790" s="1">
        <v>42992</v>
      </c>
      <c r="B790" t="s">
        <v>6</v>
      </c>
      <c r="C790" t="s">
        <v>204</v>
      </c>
      <c r="D790" t="s">
        <v>226</v>
      </c>
      <c r="E790" t="s">
        <v>227</v>
      </c>
      <c r="F790" s="1">
        <v>40006</v>
      </c>
      <c r="G790" t="s">
        <v>166</v>
      </c>
      <c r="H790">
        <v>1</v>
      </c>
      <c r="I790">
        <v>0</v>
      </c>
      <c r="J790">
        <v>0</v>
      </c>
      <c r="K790" t="s">
        <v>207</v>
      </c>
      <c r="L790">
        <v>2017</v>
      </c>
      <c r="M790" t="s">
        <v>210</v>
      </c>
    </row>
    <row r="791" spans="1:13" x14ac:dyDescent="0.2">
      <c r="A791" s="1">
        <v>42992</v>
      </c>
      <c r="B791" t="s">
        <v>6</v>
      </c>
      <c r="C791" t="s">
        <v>204</v>
      </c>
      <c r="D791" t="s">
        <v>228</v>
      </c>
      <c r="E791" t="s">
        <v>220</v>
      </c>
      <c r="F791" s="1">
        <v>39780</v>
      </c>
      <c r="G791" t="s">
        <v>165</v>
      </c>
      <c r="H791">
        <v>1</v>
      </c>
      <c r="I791">
        <v>0</v>
      </c>
      <c r="J791">
        <v>0</v>
      </c>
      <c r="K791" t="s">
        <v>207</v>
      </c>
      <c r="L791">
        <v>2017</v>
      </c>
      <c r="M791" t="s">
        <v>210</v>
      </c>
    </row>
    <row r="792" spans="1:13" x14ac:dyDescent="0.2">
      <c r="A792" s="1">
        <v>42992</v>
      </c>
      <c r="B792" t="s">
        <v>6</v>
      </c>
      <c r="C792" t="s">
        <v>204</v>
      </c>
      <c r="D792" t="s">
        <v>336</v>
      </c>
      <c r="E792" t="s">
        <v>337</v>
      </c>
      <c r="F792" s="1">
        <v>41162</v>
      </c>
      <c r="G792" t="s">
        <v>44</v>
      </c>
      <c r="H792">
        <v>1</v>
      </c>
      <c r="I792">
        <v>0</v>
      </c>
      <c r="J792">
        <v>0</v>
      </c>
      <c r="K792" t="s">
        <v>207</v>
      </c>
      <c r="L792">
        <v>2017</v>
      </c>
      <c r="M792" t="s">
        <v>208</v>
      </c>
    </row>
    <row r="793" spans="1:13" x14ac:dyDescent="0.2">
      <c r="A793" s="1">
        <v>42992</v>
      </c>
      <c r="B793" t="s">
        <v>6</v>
      </c>
      <c r="C793" t="s">
        <v>204</v>
      </c>
      <c r="D793" t="s">
        <v>232</v>
      </c>
      <c r="E793" t="s">
        <v>233</v>
      </c>
      <c r="F793" s="1">
        <v>40248</v>
      </c>
      <c r="G793" t="s">
        <v>167</v>
      </c>
      <c r="H793">
        <v>1</v>
      </c>
      <c r="I793">
        <v>0</v>
      </c>
      <c r="J793">
        <v>0</v>
      </c>
      <c r="K793" t="s">
        <v>207</v>
      </c>
      <c r="L793">
        <v>2017</v>
      </c>
      <c r="M793" t="s">
        <v>210</v>
      </c>
    </row>
    <row r="794" spans="1:13" x14ac:dyDescent="0.2">
      <c r="A794" s="1">
        <v>42992</v>
      </c>
      <c r="B794" t="s">
        <v>6</v>
      </c>
      <c r="C794" t="s">
        <v>204</v>
      </c>
      <c r="D794" t="s">
        <v>234</v>
      </c>
      <c r="E794" t="s">
        <v>235</v>
      </c>
      <c r="F794" s="1">
        <v>40973</v>
      </c>
      <c r="G794" t="s">
        <v>106</v>
      </c>
      <c r="H794">
        <v>1</v>
      </c>
      <c r="I794">
        <v>0</v>
      </c>
      <c r="J794">
        <v>0</v>
      </c>
      <c r="K794" t="s">
        <v>207</v>
      </c>
      <c r="L794">
        <v>2017</v>
      </c>
      <c r="M794" t="s">
        <v>208</v>
      </c>
    </row>
    <row r="795" spans="1:13" x14ac:dyDescent="0.2">
      <c r="A795" s="1">
        <v>42992</v>
      </c>
      <c r="B795" t="s">
        <v>6</v>
      </c>
      <c r="C795" t="s">
        <v>204</v>
      </c>
      <c r="D795" t="s">
        <v>236</v>
      </c>
      <c r="E795" t="s">
        <v>237</v>
      </c>
      <c r="F795" s="1">
        <v>39386</v>
      </c>
      <c r="G795" t="s">
        <v>164</v>
      </c>
      <c r="H795">
        <v>1</v>
      </c>
      <c r="I795">
        <v>0</v>
      </c>
      <c r="J795">
        <v>0</v>
      </c>
      <c r="K795" t="s">
        <v>207</v>
      </c>
      <c r="L795">
        <v>2017</v>
      </c>
      <c r="M795" t="s">
        <v>210</v>
      </c>
    </row>
    <row r="796" spans="1:13" x14ac:dyDescent="0.2">
      <c r="A796" s="1">
        <v>42992</v>
      </c>
      <c r="B796" t="s">
        <v>6</v>
      </c>
      <c r="C796" t="s">
        <v>204</v>
      </c>
      <c r="D796" t="s">
        <v>384</v>
      </c>
      <c r="E796" t="s">
        <v>385</v>
      </c>
      <c r="F796" s="1">
        <v>41199</v>
      </c>
      <c r="G796" t="s">
        <v>106</v>
      </c>
      <c r="H796">
        <v>0</v>
      </c>
      <c r="I796">
        <v>0</v>
      </c>
      <c r="J796">
        <v>0</v>
      </c>
      <c r="K796" t="s">
        <v>207</v>
      </c>
      <c r="L796">
        <v>2017</v>
      </c>
      <c r="M796" t="s">
        <v>208</v>
      </c>
    </row>
    <row r="797" spans="1:13" x14ac:dyDescent="0.2">
      <c r="A797" s="1">
        <v>42992</v>
      </c>
      <c r="B797" t="s">
        <v>6</v>
      </c>
      <c r="C797" t="s">
        <v>204</v>
      </c>
      <c r="D797" t="s">
        <v>238</v>
      </c>
      <c r="E797" t="s">
        <v>239</v>
      </c>
      <c r="F797" s="1">
        <v>40372</v>
      </c>
      <c r="G797" t="s">
        <v>163</v>
      </c>
      <c r="H797">
        <v>1</v>
      </c>
      <c r="I797">
        <v>0</v>
      </c>
      <c r="J797">
        <v>0</v>
      </c>
      <c r="K797" t="s">
        <v>207</v>
      </c>
      <c r="L797">
        <v>2017</v>
      </c>
      <c r="M797" t="s">
        <v>210</v>
      </c>
    </row>
    <row r="798" spans="1:13" x14ac:dyDescent="0.2">
      <c r="A798" s="1">
        <v>42992</v>
      </c>
      <c r="B798" t="s">
        <v>6</v>
      </c>
      <c r="C798" t="s">
        <v>204</v>
      </c>
      <c r="D798" t="s">
        <v>238</v>
      </c>
      <c r="E798" t="s">
        <v>240</v>
      </c>
      <c r="F798" s="1">
        <v>39094</v>
      </c>
      <c r="G798" t="s">
        <v>164</v>
      </c>
      <c r="H798">
        <v>1</v>
      </c>
      <c r="I798">
        <v>0</v>
      </c>
      <c r="J798">
        <v>0</v>
      </c>
      <c r="K798" t="s">
        <v>207</v>
      </c>
      <c r="L798">
        <v>2017</v>
      </c>
      <c r="M798" t="s">
        <v>210</v>
      </c>
    </row>
    <row r="799" spans="1:13" x14ac:dyDescent="0.2">
      <c r="A799" s="1">
        <v>42992</v>
      </c>
      <c r="B799" t="s">
        <v>6</v>
      </c>
      <c r="C799" t="s">
        <v>204</v>
      </c>
      <c r="D799" t="s">
        <v>244</v>
      </c>
      <c r="E799" t="s">
        <v>245</v>
      </c>
      <c r="F799" s="1">
        <v>40339</v>
      </c>
      <c r="G799" t="s">
        <v>167</v>
      </c>
      <c r="H799">
        <v>1</v>
      </c>
      <c r="I799">
        <v>0</v>
      </c>
      <c r="J799">
        <v>0</v>
      </c>
      <c r="K799" t="s">
        <v>207</v>
      </c>
      <c r="L799">
        <v>2017</v>
      </c>
      <c r="M799" t="s">
        <v>210</v>
      </c>
    </row>
    <row r="800" spans="1:13" x14ac:dyDescent="0.2">
      <c r="A800" s="1">
        <v>42992</v>
      </c>
      <c r="B800" t="s">
        <v>6</v>
      </c>
      <c r="C800" t="s">
        <v>204</v>
      </c>
      <c r="D800" t="s">
        <v>244</v>
      </c>
      <c r="E800" t="s">
        <v>246</v>
      </c>
      <c r="F800" s="1">
        <v>39775</v>
      </c>
      <c r="G800" t="s">
        <v>165</v>
      </c>
      <c r="H800">
        <v>1</v>
      </c>
      <c r="I800">
        <v>0</v>
      </c>
      <c r="J800">
        <v>0</v>
      </c>
      <c r="K800" t="s">
        <v>207</v>
      </c>
      <c r="L800">
        <v>2017</v>
      </c>
      <c r="M800" t="s">
        <v>210</v>
      </c>
    </row>
    <row r="801" spans="1:13" x14ac:dyDescent="0.2">
      <c r="A801" s="1">
        <v>42992</v>
      </c>
      <c r="B801" t="s">
        <v>6</v>
      </c>
      <c r="C801" t="s">
        <v>204</v>
      </c>
      <c r="D801" t="s">
        <v>837</v>
      </c>
      <c r="E801" t="s">
        <v>247</v>
      </c>
      <c r="F801" s="1">
        <v>40702</v>
      </c>
      <c r="G801" t="s">
        <v>168</v>
      </c>
      <c r="H801">
        <v>1</v>
      </c>
      <c r="I801">
        <v>0</v>
      </c>
      <c r="J801">
        <v>0</v>
      </c>
      <c r="K801" t="s">
        <v>207</v>
      </c>
      <c r="L801">
        <v>2017</v>
      </c>
      <c r="M801" t="s">
        <v>208</v>
      </c>
    </row>
    <row r="802" spans="1:13" x14ac:dyDescent="0.2">
      <c r="A802" s="1">
        <v>42992</v>
      </c>
      <c r="B802" t="s">
        <v>6</v>
      </c>
      <c r="C802" t="s">
        <v>204</v>
      </c>
      <c r="D802" t="s">
        <v>248</v>
      </c>
      <c r="E802" t="s">
        <v>249</v>
      </c>
      <c r="F802" s="1">
        <v>40264</v>
      </c>
      <c r="G802" t="s">
        <v>163</v>
      </c>
      <c r="H802">
        <v>1</v>
      </c>
      <c r="I802">
        <v>0</v>
      </c>
      <c r="J802">
        <v>0</v>
      </c>
      <c r="K802" t="s">
        <v>207</v>
      </c>
      <c r="L802">
        <v>2017</v>
      </c>
      <c r="M802" t="s">
        <v>210</v>
      </c>
    </row>
    <row r="803" spans="1:13" x14ac:dyDescent="0.2">
      <c r="A803" s="1">
        <v>42992</v>
      </c>
      <c r="B803" t="s">
        <v>6</v>
      </c>
      <c r="C803" t="s">
        <v>204</v>
      </c>
      <c r="D803" t="s">
        <v>250</v>
      </c>
      <c r="E803" t="s">
        <v>251</v>
      </c>
      <c r="F803" s="1">
        <v>40932</v>
      </c>
      <c r="G803" t="s">
        <v>106</v>
      </c>
      <c r="H803">
        <v>1</v>
      </c>
      <c r="I803">
        <v>0</v>
      </c>
      <c r="J803">
        <v>0</v>
      </c>
      <c r="K803" t="s">
        <v>207</v>
      </c>
      <c r="L803">
        <v>2017</v>
      </c>
      <c r="M803" t="s">
        <v>208</v>
      </c>
    </row>
    <row r="804" spans="1:13" x14ac:dyDescent="0.2">
      <c r="A804" s="1">
        <v>42992</v>
      </c>
      <c r="B804" t="s">
        <v>6</v>
      </c>
      <c r="C804" t="s">
        <v>204</v>
      </c>
      <c r="D804" t="s">
        <v>252</v>
      </c>
      <c r="E804" t="s">
        <v>253</v>
      </c>
      <c r="F804" s="1">
        <v>41126</v>
      </c>
      <c r="G804" t="s">
        <v>106</v>
      </c>
      <c r="H804">
        <v>1</v>
      </c>
      <c r="I804">
        <v>0</v>
      </c>
      <c r="J804">
        <v>0</v>
      </c>
      <c r="K804" t="s">
        <v>207</v>
      </c>
      <c r="L804">
        <v>2017</v>
      </c>
      <c r="M804" t="s">
        <v>208</v>
      </c>
    </row>
    <row r="805" spans="1:13" x14ac:dyDescent="0.2">
      <c r="A805" s="1">
        <v>42992</v>
      </c>
      <c r="B805" t="s">
        <v>6</v>
      </c>
      <c r="C805" t="s">
        <v>204</v>
      </c>
      <c r="D805" t="s">
        <v>254</v>
      </c>
      <c r="E805" t="s">
        <v>255</v>
      </c>
      <c r="F805" s="1">
        <v>40439</v>
      </c>
      <c r="G805" t="s">
        <v>167</v>
      </c>
      <c r="H805">
        <v>1</v>
      </c>
      <c r="I805">
        <v>0</v>
      </c>
      <c r="J805">
        <v>0</v>
      </c>
      <c r="K805" t="s">
        <v>207</v>
      </c>
      <c r="L805">
        <v>2017</v>
      </c>
      <c r="M805" t="s">
        <v>210</v>
      </c>
    </row>
    <row r="806" spans="1:13" x14ac:dyDescent="0.2">
      <c r="A806" s="1">
        <v>42992</v>
      </c>
      <c r="B806" t="s">
        <v>6</v>
      </c>
      <c r="C806" t="s">
        <v>204</v>
      </c>
      <c r="D806" t="s">
        <v>322</v>
      </c>
      <c r="E806" t="s">
        <v>323</v>
      </c>
      <c r="F806" s="1">
        <v>40972</v>
      </c>
      <c r="G806" t="s">
        <v>106</v>
      </c>
      <c r="H806">
        <v>0</v>
      </c>
      <c r="I806">
        <v>0</v>
      </c>
      <c r="J806">
        <v>0</v>
      </c>
      <c r="K806" t="s">
        <v>207</v>
      </c>
      <c r="L806">
        <v>2017</v>
      </c>
      <c r="M806" t="s">
        <v>208</v>
      </c>
    </row>
    <row r="807" spans="1:13" x14ac:dyDescent="0.2">
      <c r="A807" s="1">
        <v>42992</v>
      </c>
      <c r="B807" t="s">
        <v>6</v>
      </c>
      <c r="C807" t="s">
        <v>204</v>
      </c>
      <c r="D807" t="s">
        <v>256</v>
      </c>
      <c r="E807" t="s">
        <v>257</v>
      </c>
      <c r="F807" s="1">
        <v>41230</v>
      </c>
      <c r="G807" t="s">
        <v>44</v>
      </c>
      <c r="H807">
        <v>1</v>
      </c>
      <c r="I807">
        <v>0</v>
      </c>
      <c r="J807">
        <v>0</v>
      </c>
      <c r="K807" t="s">
        <v>207</v>
      </c>
      <c r="L807">
        <v>2017</v>
      </c>
      <c r="M807" t="s">
        <v>208</v>
      </c>
    </row>
    <row r="808" spans="1:13" x14ac:dyDescent="0.2">
      <c r="A808" s="1">
        <v>42992</v>
      </c>
      <c r="B808" t="s">
        <v>6</v>
      </c>
      <c r="C808" t="s">
        <v>204</v>
      </c>
      <c r="D808" t="s">
        <v>258</v>
      </c>
      <c r="E808" t="s">
        <v>247</v>
      </c>
      <c r="F808" s="1">
        <v>41278</v>
      </c>
      <c r="G808" t="s">
        <v>169</v>
      </c>
      <c r="H808">
        <v>1</v>
      </c>
      <c r="I808">
        <v>0</v>
      </c>
      <c r="J808">
        <v>0</v>
      </c>
      <c r="K808" t="s">
        <v>207</v>
      </c>
      <c r="L808">
        <v>2017</v>
      </c>
      <c r="M808" t="s">
        <v>208</v>
      </c>
    </row>
    <row r="809" spans="1:13" x14ac:dyDescent="0.2">
      <c r="A809" s="1">
        <v>42992</v>
      </c>
      <c r="B809" t="s">
        <v>6</v>
      </c>
      <c r="C809" t="s">
        <v>204</v>
      </c>
      <c r="D809" t="s">
        <v>259</v>
      </c>
      <c r="E809" t="s">
        <v>260</v>
      </c>
      <c r="F809" s="1">
        <v>40395</v>
      </c>
      <c r="G809" t="s">
        <v>167</v>
      </c>
      <c r="H809">
        <v>1</v>
      </c>
      <c r="I809">
        <v>0</v>
      </c>
      <c r="J809">
        <v>0</v>
      </c>
      <c r="K809" t="s">
        <v>207</v>
      </c>
      <c r="L809">
        <v>2017</v>
      </c>
      <c r="M809" t="s">
        <v>210</v>
      </c>
    </row>
    <row r="810" spans="1:13" x14ac:dyDescent="0.2">
      <c r="A810" s="1">
        <v>42992</v>
      </c>
      <c r="B810" t="s">
        <v>6</v>
      </c>
      <c r="C810" t="s">
        <v>204</v>
      </c>
      <c r="D810" t="s">
        <v>338</v>
      </c>
      <c r="E810" t="s">
        <v>339</v>
      </c>
      <c r="F810" s="1">
        <v>41570</v>
      </c>
      <c r="G810" t="s">
        <v>169</v>
      </c>
      <c r="H810">
        <v>1</v>
      </c>
      <c r="I810">
        <v>0</v>
      </c>
      <c r="J810">
        <v>0</v>
      </c>
      <c r="K810" t="s">
        <v>207</v>
      </c>
      <c r="L810">
        <v>2017</v>
      </c>
      <c r="M810" t="s">
        <v>208</v>
      </c>
    </row>
    <row r="811" spans="1:13" x14ac:dyDescent="0.2">
      <c r="A811" s="1">
        <v>42992</v>
      </c>
      <c r="B811" t="s">
        <v>6</v>
      </c>
      <c r="C811" t="s">
        <v>204</v>
      </c>
      <c r="D811" t="s">
        <v>261</v>
      </c>
      <c r="E811" t="s">
        <v>262</v>
      </c>
      <c r="F811" s="1">
        <v>40366</v>
      </c>
      <c r="G811" t="s">
        <v>167</v>
      </c>
      <c r="H811">
        <v>0</v>
      </c>
      <c r="I811">
        <v>0</v>
      </c>
      <c r="J811">
        <v>0</v>
      </c>
      <c r="K811" t="s">
        <v>207</v>
      </c>
      <c r="L811">
        <v>2017</v>
      </c>
      <c r="M811" t="s">
        <v>210</v>
      </c>
    </row>
    <row r="812" spans="1:13" x14ac:dyDescent="0.2">
      <c r="A812" s="1">
        <v>42992</v>
      </c>
      <c r="B812" t="s">
        <v>6</v>
      </c>
      <c r="C812" t="s">
        <v>204</v>
      </c>
      <c r="D812" t="s">
        <v>263</v>
      </c>
      <c r="E812" t="s">
        <v>264</v>
      </c>
      <c r="F812" s="1">
        <v>39337</v>
      </c>
      <c r="G812" t="s">
        <v>164</v>
      </c>
      <c r="H812">
        <v>1</v>
      </c>
      <c r="I812">
        <v>0</v>
      </c>
      <c r="J812">
        <v>0</v>
      </c>
      <c r="K812" t="s">
        <v>207</v>
      </c>
      <c r="L812">
        <v>2017</v>
      </c>
      <c r="M812" t="s">
        <v>210</v>
      </c>
    </row>
    <row r="813" spans="1:13" x14ac:dyDescent="0.2">
      <c r="A813" s="1">
        <v>42992</v>
      </c>
      <c r="B813" t="s">
        <v>6</v>
      </c>
      <c r="C813" t="s">
        <v>204</v>
      </c>
      <c r="D813" t="s">
        <v>329</v>
      </c>
      <c r="E813" t="s">
        <v>330</v>
      </c>
      <c r="F813" s="1">
        <v>41371</v>
      </c>
      <c r="G813" t="s">
        <v>169</v>
      </c>
      <c r="H813">
        <v>1</v>
      </c>
      <c r="I813">
        <v>0</v>
      </c>
      <c r="J813">
        <v>0</v>
      </c>
      <c r="K813" t="s">
        <v>207</v>
      </c>
      <c r="L813">
        <v>2017</v>
      </c>
      <c r="M813" t="s">
        <v>208</v>
      </c>
    </row>
    <row r="814" spans="1:13" x14ac:dyDescent="0.2">
      <c r="A814" s="1">
        <v>42992</v>
      </c>
      <c r="B814" t="s">
        <v>6</v>
      </c>
      <c r="C814" t="s">
        <v>204</v>
      </c>
      <c r="D814" t="s">
        <v>265</v>
      </c>
      <c r="E814" t="s">
        <v>266</v>
      </c>
      <c r="F814" s="1">
        <v>40707</v>
      </c>
      <c r="G814" t="s">
        <v>168</v>
      </c>
      <c r="H814">
        <v>1</v>
      </c>
      <c r="I814">
        <v>0</v>
      </c>
      <c r="J814">
        <v>0</v>
      </c>
      <c r="K814" t="s">
        <v>207</v>
      </c>
      <c r="L814">
        <v>2017</v>
      </c>
      <c r="M814" t="s">
        <v>208</v>
      </c>
    </row>
    <row r="815" spans="1:13" x14ac:dyDescent="0.2">
      <c r="A815" s="1">
        <v>42992</v>
      </c>
      <c r="B815" t="s">
        <v>6</v>
      </c>
      <c r="C815" t="s">
        <v>204</v>
      </c>
      <c r="D815" t="s">
        <v>324</v>
      </c>
      <c r="E815" t="s">
        <v>253</v>
      </c>
      <c r="F815" s="1">
        <v>39783</v>
      </c>
      <c r="G815" t="s">
        <v>165</v>
      </c>
      <c r="H815">
        <v>1</v>
      </c>
      <c r="I815">
        <v>0</v>
      </c>
      <c r="J815">
        <v>0</v>
      </c>
      <c r="K815" t="s">
        <v>207</v>
      </c>
      <c r="L815">
        <v>2017</v>
      </c>
      <c r="M815" t="s">
        <v>210</v>
      </c>
    </row>
    <row r="816" spans="1:13" x14ac:dyDescent="0.2">
      <c r="A816" s="1">
        <v>42992</v>
      </c>
      <c r="B816" t="s">
        <v>6</v>
      </c>
      <c r="C816" t="s">
        <v>204</v>
      </c>
      <c r="D816" t="s">
        <v>324</v>
      </c>
      <c r="E816" t="s">
        <v>331</v>
      </c>
      <c r="F816" s="1">
        <v>40840</v>
      </c>
      <c r="G816" t="s">
        <v>167</v>
      </c>
      <c r="H816">
        <v>1</v>
      </c>
      <c r="I816">
        <v>0</v>
      </c>
      <c r="J816">
        <v>0</v>
      </c>
      <c r="K816" t="s">
        <v>207</v>
      </c>
      <c r="L816">
        <v>2017</v>
      </c>
      <c r="M816" t="s">
        <v>208</v>
      </c>
    </row>
    <row r="817" spans="1:13" x14ac:dyDescent="0.2">
      <c r="A817" s="1">
        <v>42992</v>
      </c>
      <c r="B817" t="s">
        <v>6</v>
      </c>
      <c r="C817" t="s">
        <v>204</v>
      </c>
      <c r="D817" t="s">
        <v>267</v>
      </c>
      <c r="E817" t="s">
        <v>268</v>
      </c>
      <c r="F817" s="1">
        <v>39332</v>
      </c>
      <c r="G817" t="s">
        <v>164</v>
      </c>
      <c r="H817">
        <v>1</v>
      </c>
      <c r="I817">
        <v>0</v>
      </c>
      <c r="J817">
        <v>0</v>
      </c>
      <c r="K817" t="s">
        <v>207</v>
      </c>
      <c r="L817">
        <v>2017</v>
      </c>
      <c r="M817" t="s">
        <v>210</v>
      </c>
    </row>
    <row r="818" spans="1:13" x14ac:dyDescent="0.2">
      <c r="A818" s="1">
        <v>42992</v>
      </c>
      <c r="B818" t="s">
        <v>6</v>
      </c>
      <c r="C818" t="s">
        <v>204</v>
      </c>
      <c r="D818" t="s">
        <v>269</v>
      </c>
      <c r="E818" t="s">
        <v>270</v>
      </c>
      <c r="F818" s="1">
        <v>41123</v>
      </c>
      <c r="G818" t="s">
        <v>44</v>
      </c>
      <c r="H818">
        <v>1</v>
      </c>
      <c r="I818">
        <v>0</v>
      </c>
      <c r="J818">
        <v>0</v>
      </c>
      <c r="K818" t="s">
        <v>207</v>
      </c>
      <c r="L818">
        <v>2017</v>
      </c>
      <c r="M818" t="s">
        <v>208</v>
      </c>
    </row>
    <row r="819" spans="1:13" x14ac:dyDescent="0.2">
      <c r="A819" s="1">
        <v>42992</v>
      </c>
      <c r="B819" t="s">
        <v>6</v>
      </c>
      <c r="C819" t="s">
        <v>204</v>
      </c>
      <c r="D819" t="s">
        <v>271</v>
      </c>
      <c r="E819" t="s">
        <v>272</v>
      </c>
      <c r="F819" s="1">
        <v>41047</v>
      </c>
      <c r="G819" t="s">
        <v>44</v>
      </c>
      <c r="H819">
        <v>1</v>
      </c>
      <c r="I819">
        <v>0</v>
      </c>
      <c r="J819">
        <v>0</v>
      </c>
      <c r="K819" t="s">
        <v>207</v>
      </c>
      <c r="L819">
        <v>2017</v>
      </c>
      <c r="M819" t="s">
        <v>208</v>
      </c>
    </row>
    <row r="820" spans="1:13" x14ac:dyDescent="0.2">
      <c r="A820" s="1">
        <v>42992</v>
      </c>
      <c r="B820" t="s">
        <v>6</v>
      </c>
      <c r="C820" t="s">
        <v>204</v>
      </c>
      <c r="D820" t="s">
        <v>271</v>
      </c>
      <c r="E820" t="s">
        <v>273</v>
      </c>
      <c r="F820" s="1">
        <v>40459</v>
      </c>
      <c r="G820" t="s">
        <v>163</v>
      </c>
      <c r="H820">
        <v>1</v>
      </c>
      <c r="I820">
        <v>0</v>
      </c>
      <c r="J820">
        <v>0</v>
      </c>
      <c r="K820" t="s">
        <v>207</v>
      </c>
      <c r="L820">
        <v>2017</v>
      </c>
      <c r="M820" t="s">
        <v>210</v>
      </c>
    </row>
    <row r="821" spans="1:13" x14ac:dyDescent="0.2">
      <c r="A821" s="1">
        <v>42992</v>
      </c>
      <c r="B821" t="s">
        <v>6</v>
      </c>
      <c r="C821" t="s">
        <v>204</v>
      </c>
      <c r="D821" t="s">
        <v>278</v>
      </c>
      <c r="E821" t="s">
        <v>279</v>
      </c>
      <c r="F821" s="1">
        <v>41629</v>
      </c>
      <c r="G821" t="s">
        <v>170</v>
      </c>
      <c r="H821">
        <v>1</v>
      </c>
      <c r="I821">
        <v>0</v>
      </c>
      <c r="J821">
        <v>0</v>
      </c>
      <c r="K821" t="s">
        <v>207</v>
      </c>
      <c r="L821">
        <v>2017</v>
      </c>
      <c r="M821" t="s">
        <v>208</v>
      </c>
    </row>
    <row r="822" spans="1:13" x14ac:dyDescent="0.2">
      <c r="A822" s="1">
        <v>42992</v>
      </c>
      <c r="B822" t="s">
        <v>6</v>
      </c>
      <c r="C822" t="s">
        <v>204</v>
      </c>
      <c r="D822" t="s">
        <v>283</v>
      </c>
      <c r="E822" t="s">
        <v>284</v>
      </c>
      <c r="F822" s="1">
        <v>39891</v>
      </c>
      <c r="G822" t="s">
        <v>166</v>
      </c>
      <c r="H822">
        <v>1</v>
      </c>
      <c r="I822">
        <v>0</v>
      </c>
      <c r="J822">
        <v>0</v>
      </c>
      <c r="K822" t="s">
        <v>207</v>
      </c>
      <c r="L822">
        <v>2017</v>
      </c>
      <c r="M822" t="s">
        <v>210</v>
      </c>
    </row>
    <row r="823" spans="1:13" x14ac:dyDescent="0.2">
      <c r="A823" s="1">
        <v>42992</v>
      </c>
      <c r="B823" t="s">
        <v>6</v>
      </c>
      <c r="C823" t="s">
        <v>204</v>
      </c>
      <c r="D823" t="s">
        <v>286</v>
      </c>
      <c r="E823" t="s">
        <v>287</v>
      </c>
      <c r="F823" s="1">
        <v>40843</v>
      </c>
      <c r="G823" t="s">
        <v>168</v>
      </c>
      <c r="H823">
        <v>1</v>
      </c>
      <c r="I823">
        <v>0</v>
      </c>
      <c r="J823">
        <v>0</v>
      </c>
      <c r="K823" t="s">
        <v>207</v>
      </c>
      <c r="L823">
        <v>2017</v>
      </c>
      <c r="M823" t="s">
        <v>208</v>
      </c>
    </row>
    <row r="824" spans="1:13" x14ac:dyDescent="0.2">
      <c r="A824" s="1">
        <v>42992</v>
      </c>
      <c r="B824" t="s">
        <v>6</v>
      </c>
      <c r="C824" t="s">
        <v>204</v>
      </c>
      <c r="D824" t="s">
        <v>286</v>
      </c>
      <c r="E824" t="s">
        <v>288</v>
      </c>
      <c r="F824" s="1">
        <v>39329</v>
      </c>
      <c r="G824" t="s">
        <v>164</v>
      </c>
      <c r="H824">
        <v>1</v>
      </c>
      <c r="I824">
        <v>0</v>
      </c>
      <c r="J824">
        <v>0</v>
      </c>
      <c r="K824" t="s">
        <v>207</v>
      </c>
      <c r="L824">
        <v>2017</v>
      </c>
      <c r="M824" t="s">
        <v>210</v>
      </c>
    </row>
    <row r="825" spans="1:13" x14ac:dyDescent="0.2">
      <c r="A825" s="1">
        <v>42992</v>
      </c>
      <c r="B825" t="s">
        <v>6</v>
      </c>
      <c r="C825" t="s">
        <v>204</v>
      </c>
      <c r="D825" t="s">
        <v>332</v>
      </c>
      <c r="E825" t="s">
        <v>333</v>
      </c>
      <c r="F825" s="1">
        <v>41327</v>
      </c>
      <c r="G825" t="s">
        <v>169</v>
      </c>
      <c r="H825">
        <v>1</v>
      </c>
      <c r="I825">
        <v>0</v>
      </c>
      <c r="J825">
        <v>0</v>
      </c>
      <c r="K825" t="s">
        <v>207</v>
      </c>
      <c r="L825">
        <v>2017</v>
      </c>
      <c r="M825" t="s">
        <v>208</v>
      </c>
    </row>
    <row r="826" spans="1:13" x14ac:dyDescent="0.2">
      <c r="A826" s="1">
        <v>42992</v>
      </c>
      <c r="B826" t="s">
        <v>6</v>
      </c>
      <c r="C826" t="s">
        <v>204</v>
      </c>
      <c r="D826" t="s">
        <v>289</v>
      </c>
      <c r="E826" t="s">
        <v>216</v>
      </c>
      <c r="F826" s="1">
        <v>41091</v>
      </c>
      <c r="G826" t="s">
        <v>106</v>
      </c>
      <c r="H826">
        <v>1</v>
      </c>
      <c r="I826">
        <v>0</v>
      </c>
      <c r="J826">
        <v>0</v>
      </c>
      <c r="K826" t="s">
        <v>207</v>
      </c>
      <c r="L826">
        <v>2017</v>
      </c>
      <c r="M826" t="s">
        <v>208</v>
      </c>
    </row>
    <row r="827" spans="1:13" x14ac:dyDescent="0.2">
      <c r="A827" s="1">
        <v>42992</v>
      </c>
      <c r="B827" t="s">
        <v>6</v>
      </c>
      <c r="C827" t="s">
        <v>204</v>
      </c>
      <c r="D827" t="s">
        <v>289</v>
      </c>
      <c r="E827" t="s">
        <v>290</v>
      </c>
      <c r="F827" s="1">
        <v>40273</v>
      </c>
      <c r="G827" t="s">
        <v>163</v>
      </c>
      <c r="H827">
        <v>1</v>
      </c>
      <c r="I827">
        <v>0</v>
      </c>
      <c r="J827">
        <v>0</v>
      </c>
      <c r="K827" t="s">
        <v>207</v>
      </c>
      <c r="L827">
        <v>2017</v>
      </c>
      <c r="M827" t="s">
        <v>210</v>
      </c>
    </row>
    <row r="828" spans="1:13" x14ac:dyDescent="0.2">
      <c r="A828" s="1">
        <v>42992</v>
      </c>
      <c r="B828" t="s">
        <v>6</v>
      </c>
      <c r="C828" t="s">
        <v>204</v>
      </c>
      <c r="D828" t="s">
        <v>291</v>
      </c>
      <c r="E828" t="s">
        <v>292</v>
      </c>
      <c r="F828" s="1">
        <v>40178</v>
      </c>
      <c r="G828" t="s">
        <v>166</v>
      </c>
      <c r="H828">
        <v>1</v>
      </c>
      <c r="I828">
        <v>0</v>
      </c>
      <c r="J828">
        <v>0</v>
      </c>
      <c r="K828" t="s">
        <v>207</v>
      </c>
      <c r="L828">
        <v>2017</v>
      </c>
      <c r="M828" t="s">
        <v>210</v>
      </c>
    </row>
    <row r="829" spans="1:13" x14ac:dyDescent="0.2">
      <c r="A829" s="1">
        <v>42992</v>
      </c>
      <c r="B829" t="s">
        <v>6</v>
      </c>
      <c r="C829" t="s">
        <v>204</v>
      </c>
      <c r="D829" t="s">
        <v>293</v>
      </c>
      <c r="E829" t="s">
        <v>294</v>
      </c>
      <c r="F829" s="1">
        <v>39747</v>
      </c>
      <c r="G829" t="s">
        <v>165</v>
      </c>
      <c r="H829">
        <v>1</v>
      </c>
      <c r="I829">
        <v>0</v>
      </c>
      <c r="J829">
        <v>0</v>
      </c>
      <c r="K829" t="s">
        <v>207</v>
      </c>
      <c r="L829">
        <v>2017</v>
      </c>
      <c r="M829" t="s">
        <v>210</v>
      </c>
    </row>
    <row r="830" spans="1:13" x14ac:dyDescent="0.2">
      <c r="A830" s="1">
        <v>42992</v>
      </c>
      <c r="B830" t="s">
        <v>6</v>
      </c>
      <c r="C830" t="s">
        <v>204</v>
      </c>
      <c r="D830" t="s">
        <v>293</v>
      </c>
      <c r="E830" t="s">
        <v>295</v>
      </c>
      <c r="F830" s="1">
        <v>41539</v>
      </c>
      <c r="G830" t="s">
        <v>170</v>
      </c>
      <c r="H830">
        <v>1</v>
      </c>
      <c r="I830">
        <v>0</v>
      </c>
      <c r="J830">
        <v>0</v>
      </c>
      <c r="K830" t="s">
        <v>207</v>
      </c>
      <c r="L830">
        <v>2017</v>
      </c>
      <c r="M830" t="s">
        <v>208</v>
      </c>
    </row>
    <row r="831" spans="1:13" x14ac:dyDescent="0.2">
      <c r="A831" s="1">
        <v>42992</v>
      </c>
      <c r="B831" t="s">
        <v>6</v>
      </c>
      <c r="C831" t="s">
        <v>204</v>
      </c>
      <c r="D831" t="s">
        <v>296</v>
      </c>
      <c r="E831" t="s">
        <v>297</v>
      </c>
      <c r="F831" s="1">
        <v>40756</v>
      </c>
      <c r="G831" t="s">
        <v>168</v>
      </c>
      <c r="H831">
        <v>1</v>
      </c>
      <c r="I831">
        <v>0</v>
      </c>
      <c r="J831">
        <v>0</v>
      </c>
      <c r="K831" t="s">
        <v>207</v>
      </c>
      <c r="L831">
        <v>2017</v>
      </c>
      <c r="M831" t="s">
        <v>208</v>
      </c>
    </row>
    <row r="832" spans="1:13" x14ac:dyDescent="0.2">
      <c r="A832" s="1">
        <v>42992</v>
      </c>
      <c r="B832" t="s">
        <v>6</v>
      </c>
      <c r="C832" t="s">
        <v>204</v>
      </c>
      <c r="D832" t="s">
        <v>296</v>
      </c>
      <c r="E832" t="s">
        <v>298</v>
      </c>
      <c r="F832" s="1">
        <v>39525</v>
      </c>
      <c r="G832" t="s">
        <v>166</v>
      </c>
      <c r="H832">
        <v>1</v>
      </c>
      <c r="I832">
        <v>0</v>
      </c>
      <c r="J832">
        <v>0</v>
      </c>
      <c r="K832" t="s">
        <v>207</v>
      </c>
      <c r="L832">
        <v>2017</v>
      </c>
      <c r="M832" t="s">
        <v>210</v>
      </c>
    </row>
    <row r="833" spans="1:13" x14ac:dyDescent="0.2">
      <c r="A833" s="1">
        <v>42992</v>
      </c>
      <c r="B833" t="s">
        <v>6</v>
      </c>
      <c r="C833" t="s">
        <v>204</v>
      </c>
      <c r="D833" t="s">
        <v>299</v>
      </c>
      <c r="E833" t="s">
        <v>300</v>
      </c>
      <c r="F833" s="1">
        <v>39324</v>
      </c>
      <c r="G833" t="s">
        <v>164</v>
      </c>
      <c r="H833">
        <v>1</v>
      </c>
      <c r="I833">
        <v>0</v>
      </c>
      <c r="J833">
        <v>0</v>
      </c>
      <c r="K833" t="s">
        <v>207</v>
      </c>
      <c r="L833">
        <v>2017</v>
      </c>
      <c r="M833" t="s">
        <v>210</v>
      </c>
    </row>
    <row r="834" spans="1:13" x14ac:dyDescent="0.2">
      <c r="A834" s="1">
        <v>42992</v>
      </c>
      <c r="B834" t="s">
        <v>6</v>
      </c>
      <c r="C834" t="s">
        <v>204</v>
      </c>
      <c r="D834" t="s">
        <v>299</v>
      </c>
      <c r="E834" t="s">
        <v>301</v>
      </c>
      <c r="F834" s="1">
        <v>40040</v>
      </c>
      <c r="G834" t="s">
        <v>163</v>
      </c>
      <c r="H834">
        <v>1</v>
      </c>
      <c r="I834">
        <v>0</v>
      </c>
      <c r="J834">
        <v>0</v>
      </c>
      <c r="K834" t="s">
        <v>207</v>
      </c>
      <c r="L834">
        <v>2017</v>
      </c>
      <c r="M834" t="s">
        <v>210</v>
      </c>
    </row>
    <row r="835" spans="1:13" x14ac:dyDescent="0.2">
      <c r="A835" s="1">
        <v>42992</v>
      </c>
      <c r="B835" t="s">
        <v>6</v>
      </c>
      <c r="C835" t="s">
        <v>204</v>
      </c>
      <c r="D835" t="s">
        <v>238</v>
      </c>
      <c r="E835" t="s">
        <v>302</v>
      </c>
      <c r="F835" s="1">
        <v>41695</v>
      </c>
      <c r="G835" t="s">
        <v>44</v>
      </c>
      <c r="H835">
        <v>1</v>
      </c>
      <c r="I835">
        <v>0</v>
      </c>
      <c r="J835">
        <v>0</v>
      </c>
      <c r="K835" t="s">
        <v>207</v>
      </c>
      <c r="L835">
        <v>2017</v>
      </c>
      <c r="M835" t="s">
        <v>208</v>
      </c>
    </row>
    <row r="836" spans="1:13" x14ac:dyDescent="0.2">
      <c r="A836" s="1">
        <v>42992</v>
      </c>
      <c r="B836" t="s">
        <v>6</v>
      </c>
      <c r="C836" t="s">
        <v>204</v>
      </c>
      <c r="D836" t="s">
        <v>250</v>
      </c>
      <c r="E836" t="s">
        <v>303</v>
      </c>
      <c r="F836" s="1">
        <v>41898</v>
      </c>
      <c r="G836" t="s">
        <v>170</v>
      </c>
      <c r="H836">
        <v>1</v>
      </c>
      <c r="I836">
        <v>0</v>
      </c>
      <c r="J836">
        <v>0</v>
      </c>
      <c r="K836" t="s">
        <v>207</v>
      </c>
      <c r="L836">
        <v>2017</v>
      </c>
      <c r="M836" t="s">
        <v>208</v>
      </c>
    </row>
    <row r="837" spans="1:13" x14ac:dyDescent="0.2">
      <c r="A837" s="1">
        <v>42992</v>
      </c>
      <c r="B837" t="s">
        <v>6</v>
      </c>
      <c r="C837" t="s">
        <v>204</v>
      </c>
      <c r="D837" t="s">
        <v>286</v>
      </c>
      <c r="E837" t="s">
        <v>305</v>
      </c>
      <c r="F837" s="1">
        <v>41650</v>
      </c>
      <c r="G837" t="s">
        <v>170</v>
      </c>
      <c r="H837">
        <v>1</v>
      </c>
      <c r="I837">
        <v>0</v>
      </c>
      <c r="J837">
        <v>0</v>
      </c>
      <c r="K837" t="s">
        <v>207</v>
      </c>
      <c r="L837">
        <v>2017</v>
      </c>
      <c r="M837" t="s">
        <v>208</v>
      </c>
    </row>
    <row r="838" spans="1:13" x14ac:dyDescent="0.2">
      <c r="A838" s="1">
        <v>42992</v>
      </c>
      <c r="B838" t="s">
        <v>6</v>
      </c>
      <c r="C838" t="s">
        <v>204</v>
      </c>
      <c r="D838" t="s">
        <v>289</v>
      </c>
      <c r="E838" t="s">
        <v>306</v>
      </c>
      <c r="F838" s="1">
        <v>41888</v>
      </c>
      <c r="G838" t="s">
        <v>44</v>
      </c>
      <c r="H838">
        <v>1</v>
      </c>
      <c r="I838">
        <v>0</v>
      </c>
      <c r="J838">
        <v>0</v>
      </c>
      <c r="K838" t="s">
        <v>207</v>
      </c>
      <c r="L838">
        <v>2017</v>
      </c>
      <c r="M838" t="s">
        <v>208</v>
      </c>
    </row>
    <row r="839" spans="1:13" x14ac:dyDescent="0.2">
      <c r="A839" s="1">
        <v>42992</v>
      </c>
      <c r="B839" t="s">
        <v>6</v>
      </c>
      <c r="C839" t="s">
        <v>204</v>
      </c>
      <c r="D839" t="s">
        <v>325</v>
      </c>
      <c r="E839" t="s">
        <v>326</v>
      </c>
      <c r="F839" s="1">
        <v>41701</v>
      </c>
      <c r="G839" t="s">
        <v>170</v>
      </c>
      <c r="H839">
        <v>1</v>
      </c>
      <c r="I839">
        <v>0</v>
      </c>
      <c r="J839">
        <v>0</v>
      </c>
      <c r="K839" t="s">
        <v>207</v>
      </c>
      <c r="L839">
        <v>2017</v>
      </c>
      <c r="M839" t="s">
        <v>208</v>
      </c>
    </row>
    <row r="840" spans="1:13" x14ac:dyDescent="0.2">
      <c r="A840" s="1">
        <v>42992</v>
      </c>
      <c r="B840" t="s">
        <v>6</v>
      </c>
      <c r="C840" t="s">
        <v>204</v>
      </c>
      <c r="D840" t="s">
        <v>307</v>
      </c>
      <c r="E840" t="s">
        <v>308</v>
      </c>
      <c r="F840" s="1">
        <v>39474</v>
      </c>
      <c r="G840" t="s">
        <v>165</v>
      </c>
      <c r="H840">
        <v>1</v>
      </c>
      <c r="I840">
        <v>0</v>
      </c>
      <c r="J840">
        <v>0</v>
      </c>
      <c r="K840" t="s">
        <v>207</v>
      </c>
      <c r="L840">
        <v>2017</v>
      </c>
      <c r="M840" t="s">
        <v>210</v>
      </c>
    </row>
    <row r="841" spans="1:13" x14ac:dyDescent="0.2">
      <c r="A841" s="1">
        <v>42992</v>
      </c>
      <c r="B841" t="s">
        <v>6</v>
      </c>
      <c r="C841" t="s">
        <v>204</v>
      </c>
      <c r="D841" t="s">
        <v>309</v>
      </c>
      <c r="E841" t="s">
        <v>310</v>
      </c>
      <c r="F841" s="1">
        <v>41489</v>
      </c>
      <c r="G841" t="s">
        <v>169</v>
      </c>
      <c r="H841">
        <v>1</v>
      </c>
      <c r="I841">
        <v>0</v>
      </c>
      <c r="J841">
        <v>0</v>
      </c>
      <c r="K841" t="s">
        <v>207</v>
      </c>
      <c r="L841">
        <v>2017</v>
      </c>
      <c r="M841" t="s">
        <v>208</v>
      </c>
    </row>
    <row r="842" spans="1:13" x14ac:dyDescent="0.2">
      <c r="A842" s="1">
        <v>42992</v>
      </c>
      <c r="B842" t="s">
        <v>6</v>
      </c>
      <c r="C842" t="s">
        <v>204</v>
      </c>
      <c r="D842" t="s">
        <v>309</v>
      </c>
      <c r="E842" t="s">
        <v>311</v>
      </c>
      <c r="F842" s="1">
        <v>40270</v>
      </c>
      <c r="G842" t="s">
        <v>163</v>
      </c>
      <c r="H842">
        <v>1</v>
      </c>
      <c r="I842">
        <v>0</v>
      </c>
      <c r="J842">
        <v>0</v>
      </c>
      <c r="K842" t="s">
        <v>207</v>
      </c>
      <c r="L842">
        <v>2017</v>
      </c>
      <c r="M842" t="s">
        <v>210</v>
      </c>
    </row>
    <row r="843" spans="1:13" x14ac:dyDescent="0.2">
      <c r="A843" s="1">
        <v>42992</v>
      </c>
      <c r="B843" t="s">
        <v>6</v>
      </c>
      <c r="C843" t="s">
        <v>204</v>
      </c>
      <c r="D843" t="s">
        <v>312</v>
      </c>
      <c r="E843" t="s">
        <v>313</v>
      </c>
      <c r="F843" s="1">
        <v>41869</v>
      </c>
      <c r="G843" t="s">
        <v>170</v>
      </c>
      <c r="H843">
        <v>1</v>
      </c>
      <c r="I843">
        <v>0</v>
      </c>
      <c r="J843">
        <v>0</v>
      </c>
      <c r="K843" t="s">
        <v>207</v>
      </c>
      <c r="L843">
        <v>2017</v>
      </c>
      <c r="M843" t="s">
        <v>208</v>
      </c>
    </row>
    <row r="844" spans="1:13" x14ac:dyDescent="0.2">
      <c r="A844" s="1">
        <v>42992</v>
      </c>
      <c r="B844" t="s">
        <v>6</v>
      </c>
      <c r="C844" t="s">
        <v>204</v>
      </c>
      <c r="D844" t="s">
        <v>254</v>
      </c>
      <c r="E844" t="s">
        <v>314</v>
      </c>
      <c r="F844" s="1">
        <v>41815</v>
      </c>
      <c r="G844" t="s">
        <v>44</v>
      </c>
      <c r="H844">
        <v>1</v>
      </c>
      <c r="I844">
        <v>0</v>
      </c>
      <c r="J844">
        <v>0</v>
      </c>
      <c r="K844" t="s">
        <v>207</v>
      </c>
      <c r="L844">
        <v>2017</v>
      </c>
      <c r="M844" t="s">
        <v>208</v>
      </c>
    </row>
    <row r="845" spans="1:13" x14ac:dyDescent="0.2">
      <c r="A845" s="1">
        <v>42992</v>
      </c>
      <c r="B845" t="s">
        <v>6</v>
      </c>
      <c r="C845" t="s">
        <v>204</v>
      </c>
      <c r="D845" t="s">
        <v>500</v>
      </c>
      <c r="E845" t="s">
        <v>501</v>
      </c>
      <c r="F845" s="1">
        <v>39861</v>
      </c>
      <c r="G845" t="s">
        <v>166</v>
      </c>
      <c r="H845">
        <v>1</v>
      </c>
      <c r="I845">
        <v>0</v>
      </c>
      <c r="J845">
        <v>0</v>
      </c>
      <c r="K845" t="s">
        <v>207</v>
      </c>
      <c r="L845">
        <v>2017</v>
      </c>
      <c r="M845" t="s">
        <v>210</v>
      </c>
    </row>
    <row r="846" spans="1:13" x14ac:dyDescent="0.2">
      <c r="A846" s="1">
        <v>42993</v>
      </c>
      <c r="B846" t="s">
        <v>6</v>
      </c>
      <c r="C846" t="s">
        <v>204</v>
      </c>
      <c r="D846" t="s">
        <v>211</v>
      </c>
      <c r="E846" t="s">
        <v>212</v>
      </c>
      <c r="F846" s="1">
        <v>39272</v>
      </c>
      <c r="G846" t="s">
        <v>164</v>
      </c>
      <c r="H846">
        <v>1</v>
      </c>
      <c r="I846">
        <v>0</v>
      </c>
      <c r="J846">
        <v>0</v>
      </c>
      <c r="K846" t="s">
        <v>207</v>
      </c>
      <c r="L846">
        <v>2017</v>
      </c>
      <c r="M846" t="s">
        <v>210</v>
      </c>
    </row>
    <row r="847" spans="1:13" x14ac:dyDescent="0.2">
      <c r="A847" s="1">
        <v>42993</v>
      </c>
      <c r="B847" t="s">
        <v>6</v>
      </c>
      <c r="C847" t="s">
        <v>204</v>
      </c>
      <c r="D847" t="s">
        <v>211</v>
      </c>
      <c r="E847" t="s">
        <v>213</v>
      </c>
      <c r="F847" s="1">
        <v>40216</v>
      </c>
      <c r="G847" t="s">
        <v>163</v>
      </c>
      <c r="H847">
        <v>1</v>
      </c>
      <c r="I847">
        <v>0</v>
      </c>
      <c r="J847">
        <v>0</v>
      </c>
      <c r="K847" t="s">
        <v>207</v>
      </c>
      <c r="L847">
        <v>2017</v>
      </c>
      <c r="M847" t="s">
        <v>210</v>
      </c>
    </row>
    <row r="848" spans="1:13" x14ac:dyDescent="0.2">
      <c r="A848" s="1">
        <v>42993</v>
      </c>
      <c r="B848" t="s">
        <v>6</v>
      </c>
      <c r="C848" t="s">
        <v>204</v>
      </c>
      <c r="D848" t="s">
        <v>214</v>
      </c>
      <c r="E848" t="s">
        <v>215</v>
      </c>
      <c r="F848" s="1">
        <v>41239</v>
      </c>
      <c r="G848" t="s">
        <v>44</v>
      </c>
      <c r="H848">
        <v>1</v>
      </c>
      <c r="I848">
        <v>0</v>
      </c>
      <c r="J848">
        <v>0</v>
      </c>
      <c r="K848" t="s">
        <v>207</v>
      </c>
      <c r="L848">
        <v>2017</v>
      </c>
      <c r="M848" t="s">
        <v>208</v>
      </c>
    </row>
    <row r="849" spans="1:13" x14ac:dyDescent="0.2">
      <c r="A849" s="1">
        <v>42993</v>
      </c>
      <c r="B849" t="s">
        <v>6</v>
      </c>
      <c r="C849" t="s">
        <v>204</v>
      </c>
      <c r="D849" t="s">
        <v>214</v>
      </c>
      <c r="E849" t="s">
        <v>216</v>
      </c>
      <c r="F849" s="1">
        <v>39832</v>
      </c>
      <c r="G849" t="s">
        <v>166</v>
      </c>
      <c r="H849">
        <v>1</v>
      </c>
      <c r="I849">
        <v>0</v>
      </c>
      <c r="J849">
        <v>0</v>
      </c>
      <c r="K849" t="s">
        <v>207</v>
      </c>
      <c r="L849">
        <v>2017</v>
      </c>
      <c r="M849" t="s">
        <v>210</v>
      </c>
    </row>
    <row r="850" spans="1:13" x14ac:dyDescent="0.2">
      <c r="A850" s="1">
        <v>42993</v>
      </c>
      <c r="B850" t="s">
        <v>6</v>
      </c>
      <c r="C850" t="s">
        <v>204</v>
      </c>
      <c r="D850" t="s">
        <v>217</v>
      </c>
      <c r="E850" t="s">
        <v>218</v>
      </c>
      <c r="F850" s="1">
        <v>41303</v>
      </c>
      <c r="G850" t="s">
        <v>169</v>
      </c>
      <c r="H850">
        <v>0</v>
      </c>
      <c r="I850">
        <v>0</v>
      </c>
      <c r="J850">
        <v>0</v>
      </c>
      <c r="K850" t="s">
        <v>207</v>
      </c>
      <c r="L850">
        <v>2017</v>
      </c>
      <c r="M850" t="s">
        <v>208</v>
      </c>
    </row>
    <row r="851" spans="1:13" x14ac:dyDescent="0.2">
      <c r="A851" s="1">
        <v>42993</v>
      </c>
      <c r="B851" t="s">
        <v>6</v>
      </c>
      <c r="C851" t="s">
        <v>204</v>
      </c>
      <c r="D851" t="s">
        <v>219</v>
      </c>
      <c r="E851" t="s">
        <v>220</v>
      </c>
      <c r="F851" s="1">
        <v>41221</v>
      </c>
      <c r="G851" t="s">
        <v>44</v>
      </c>
      <c r="H851">
        <v>1</v>
      </c>
      <c r="I851">
        <v>0</v>
      </c>
      <c r="J851">
        <v>0</v>
      </c>
      <c r="K851" t="s">
        <v>207</v>
      </c>
      <c r="L851">
        <v>2017</v>
      </c>
      <c r="M851" t="s">
        <v>208</v>
      </c>
    </row>
    <row r="852" spans="1:13" x14ac:dyDescent="0.2">
      <c r="A852" s="1">
        <v>42993</v>
      </c>
      <c r="B852" t="s">
        <v>6</v>
      </c>
      <c r="C852" t="s">
        <v>204</v>
      </c>
      <c r="D852" t="s">
        <v>221</v>
      </c>
      <c r="E852" t="s">
        <v>222</v>
      </c>
      <c r="F852" s="1">
        <v>39646</v>
      </c>
      <c r="G852" t="s">
        <v>165</v>
      </c>
      <c r="H852">
        <v>0</v>
      </c>
      <c r="I852">
        <v>0</v>
      </c>
      <c r="J852">
        <v>0</v>
      </c>
      <c r="K852" t="s">
        <v>207</v>
      </c>
      <c r="L852">
        <v>2017</v>
      </c>
      <c r="M852" t="s">
        <v>210</v>
      </c>
    </row>
    <row r="853" spans="1:13" x14ac:dyDescent="0.2">
      <c r="A853" s="1">
        <v>42993</v>
      </c>
      <c r="B853" t="s">
        <v>6</v>
      </c>
      <c r="C853" t="s">
        <v>204</v>
      </c>
      <c r="D853" t="s">
        <v>221</v>
      </c>
      <c r="E853" t="s">
        <v>223</v>
      </c>
      <c r="F853" s="1">
        <v>39646</v>
      </c>
      <c r="G853" t="s">
        <v>165</v>
      </c>
      <c r="H853">
        <v>0</v>
      </c>
      <c r="I853">
        <v>0</v>
      </c>
      <c r="J853">
        <v>0</v>
      </c>
      <c r="K853" t="s">
        <v>207</v>
      </c>
      <c r="L853">
        <v>2017</v>
      </c>
      <c r="M853" t="s">
        <v>210</v>
      </c>
    </row>
    <row r="854" spans="1:13" x14ac:dyDescent="0.2">
      <c r="A854" s="1">
        <v>42993</v>
      </c>
      <c r="B854" t="s">
        <v>6</v>
      </c>
      <c r="C854" t="s">
        <v>204</v>
      </c>
      <c r="D854" t="s">
        <v>224</v>
      </c>
      <c r="E854" t="s">
        <v>225</v>
      </c>
      <c r="F854" s="1">
        <v>39286</v>
      </c>
      <c r="G854" t="s">
        <v>164</v>
      </c>
      <c r="H854">
        <v>0</v>
      </c>
      <c r="I854">
        <v>0</v>
      </c>
      <c r="J854">
        <v>0</v>
      </c>
      <c r="K854" t="s">
        <v>207</v>
      </c>
      <c r="L854">
        <v>2017</v>
      </c>
      <c r="M854" t="s">
        <v>210</v>
      </c>
    </row>
    <row r="855" spans="1:13" x14ac:dyDescent="0.2">
      <c r="A855" s="1">
        <v>42993</v>
      </c>
      <c r="B855" t="s">
        <v>6</v>
      </c>
      <c r="C855" t="s">
        <v>204</v>
      </c>
      <c r="D855" t="s">
        <v>226</v>
      </c>
      <c r="E855" t="s">
        <v>227</v>
      </c>
      <c r="F855" s="1">
        <v>40006</v>
      </c>
      <c r="G855" t="s">
        <v>166</v>
      </c>
      <c r="H855">
        <v>0</v>
      </c>
      <c r="I855">
        <v>0</v>
      </c>
      <c r="J855">
        <v>0</v>
      </c>
      <c r="K855" t="s">
        <v>207</v>
      </c>
      <c r="L855">
        <v>2017</v>
      </c>
      <c r="M855" t="s">
        <v>210</v>
      </c>
    </row>
    <row r="856" spans="1:13" x14ac:dyDescent="0.2">
      <c r="A856" s="1">
        <v>42993</v>
      </c>
      <c r="B856" t="s">
        <v>6</v>
      </c>
      <c r="C856" t="s">
        <v>204</v>
      </c>
      <c r="D856" t="s">
        <v>228</v>
      </c>
      <c r="E856" t="s">
        <v>220</v>
      </c>
      <c r="F856" s="1">
        <v>39780</v>
      </c>
      <c r="G856" t="s">
        <v>165</v>
      </c>
      <c r="H856">
        <v>1</v>
      </c>
      <c r="I856">
        <v>0</v>
      </c>
      <c r="J856">
        <v>0</v>
      </c>
      <c r="K856" t="s">
        <v>207</v>
      </c>
      <c r="L856">
        <v>2017</v>
      </c>
      <c r="M856" t="s">
        <v>210</v>
      </c>
    </row>
    <row r="857" spans="1:13" x14ac:dyDescent="0.2">
      <c r="A857" s="1">
        <v>42993</v>
      </c>
      <c r="B857" t="s">
        <v>6</v>
      </c>
      <c r="C857" t="s">
        <v>204</v>
      </c>
      <c r="D857" t="s">
        <v>336</v>
      </c>
      <c r="E857" t="s">
        <v>337</v>
      </c>
      <c r="F857" s="1">
        <v>41162</v>
      </c>
      <c r="G857" t="s">
        <v>44</v>
      </c>
      <c r="H857">
        <v>1</v>
      </c>
      <c r="I857">
        <v>0</v>
      </c>
      <c r="J857">
        <v>0</v>
      </c>
      <c r="K857" t="s">
        <v>207</v>
      </c>
      <c r="L857">
        <v>2017</v>
      </c>
      <c r="M857" t="s">
        <v>208</v>
      </c>
    </row>
    <row r="858" spans="1:13" x14ac:dyDescent="0.2">
      <c r="A858" s="1">
        <v>42993</v>
      </c>
      <c r="B858" t="s">
        <v>6</v>
      </c>
      <c r="C858" t="s">
        <v>204</v>
      </c>
      <c r="D858" t="s">
        <v>232</v>
      </c>
      <c r="E858" t="s">
        <v>233</v>
      </c>
      <c r="F858" s="1">
        <v>40248</v>
      </c>
      <c r="G858" t="s">
        <v>167</v>
      </c>
      <c r="H858">
        <v>1</v>
      </c>
      <c r="I858">
        <v>0</v>
      </c>
      <c r="J858">
        <v>0</v>
      </c>
      <c r="K858" t="s">
        <v>207</v>
      </c>
      <c r="L858">
        <v>2017</v>
      </c>
      <c r="M858" t="s">
        <v>210</v>
      </c>
    </row>
    <row r="859" spans="1:13" x14ac:dyDescent="0.2">
      <c r="A859" s="1">
        <v>42993</v>
      </c>
      <c r="B859" t="s">
        <v>6</v>
      </c>
      <c r="C859" t="s">
        <v>204</v>
      </c>
      <c r="D859" t="s">
        <v>234</v>
      </c>
      <c r="E859" t="s">
        <v>235</v>
      </c>
      <c r="F859" s="1">
        <v>40973</v>
      </c>
      <c r="G859" t="s">
        <v>106</v>
      </c>
      <c r="H859">
        <v>1</v>
      </c>
      <c r="I859">
        <v>0</v>
      </c>
      <c r="J859">
        <v>0</v>
      </c>
      <c r="K859" t="s">
        <v>207</v>
      </c>
      <c r="L859">
        <v>2017</v>
      </c>
      <c r="M859" t="s">
        <v>208</v>
      </c>
    </row>
    <row r="860" spans="1:13" x14ac:dyDescent="0.2">
      <c r="A860" s="1">
        <v>42993</v>
      </c>
      <c r="B860" t="s">
        <v>6</v>
      </c>
      <c r="C860" t="s">
        <v>204</v>
      </c>
      <c r="D860" t="s">
        <v>236</v>
      </c>
      <c r="E860" t="s">
        <v>237</v>
      </c>
      <c r="F860" s="1">
        <v>39386</v>
      </c>
      <c r="G860" t="s">
        <v>164</v>
      </c>
      <c r="H860">
        <v>1</v>
      </c>
      <c r="I860">
        <v>0</v>
      </c>
      <c r="J860">
        <v>0</v>
      </c>
      <c r="K860" t="s">
        <v>207</v>
      </c>
      <c r="L860">
        <v>2017</v>
      </c>
      <c r="M860" t="s">
        <v>210</v>
      </c>
    </row>
    <row r="861" spans="1:13" x14ac:dyDescent="0.2">
      <c r="A861" s="1">
        <v>42993</v>
      </c>
      <c r="B861" t="s">
        <v>6</v>
      </c>
      <c r="C861" t="s">
        <v>204</v>
      </c>
      <c r="D861" t="s">
        <v>384</v>
      </c>
      <c r="E861" t="s">
        <v>385</v>
      </c>
      <c r="F861" s="1">
        <v>41199</v>
      </c>
      <c r="G861" t="s">
        <v>106</v>
      </c>
      <c r="H861">
        <v>0</v>
      </c>
      <c r="I861">
        <v>0</v>
      </c>
      <c r="J861">
        <v>0</v>
      </c>
      <c r="K861" t="s">
        <v>207</v>
      </c>
      <c r="L861">
        <v>2017</v>
      </c>
      <c r="M861" t="s">
        <v>208</v>
      </c>
    </row>
    <row r="862" spans="1:13" x14ac:dyDescent="0.2">
      <c r="A862" s="1">
        <v>42993</v>
      </c>
      <c r="B862" t="s">
        <v>6</v>
      </c>
      <c r="C862" t="s">
        <v>204</v>
      </c>
      <c r="D862" t="s">
        <v>238</v>
      </c>
      <c r="E862" t="s">
        <v>239</v>
      </c>
      <c r="F862" s="1">
        <v>40372</v>
      </c>
      <c r="G862" t="s">
        <v>163</v>
      </c>
      <c r="H862">
        <v>1</v>
      </c>
      <c r="I862">
        <v>0</v>
      </c>
      <c r="J862">
        <v>0</v>
      </c>
      <c r="K862" t="s">
        <v>207</v>
      </c>
      <c r="L862">
        <v>2017</v>
      </c>
      <c r="M862" t="s">
        <v>210</v>
      </c>
    </row>
    <row r="863" spans="1:13" x14ac:dyDescent="0.2">
      <c r="A863" s="1">
        <v>42993</v>
      </c>
      <c r="B863" t="s">
        <v>6</v>
      </c>
      <c r="C863" t="s">
        <v>204</v>
      </c>
      <c r="D863" t="s">
        <v>238</v>
      </c>
      <c r="E863" t="s">
        <v>240</v>
      </c>
      <c r="F863" s="1">
        <v>39094</v>
      </c>
      <c r="G863" t="s">
        <v>164</v>
      </c>
      <c r="H863">
        <v>1</v>
      </c>
      <c r="I863">
        <v>0</v>
      </c>
      <c r="J863">
        <v>0</v>
      </c>
      <c r="K863" t="s">
        <v>207</v>
      </c>
      <c r="L863">
        <v>2017</v>
      </c>
      <c r="M863" t="s">
        <v>210</v>
      </c>
    </row>
    <row r="864" spans="1:13" x14ac:dyDescent="0.2">
      <c r="A864" s="1">
        <v>42993</v>
      </c>
      <c r="B864" t="s">
        <v>6</v>
      </c>
      <c r="C864" t="s">
        <v>204</v>
      </c>
      <c r="D864" t="s">
        <v>244</v>
      </c>
      <c r="E864" t="s">
        <v>246</v>
      </c>
      <c r="F864" s="1">
        <v>39775</v>
      </c>
      <c r="G864" t="s">
        <v>165</v>
      </c>
      <c r="H864">
        <v>0</v>
      </c>
      <c r="I864">
        <v>0</v>
      </c>
      <c r="J864">
        <v>0</v>
      </c>
      <c r="K864" t="s">
        <v>207</v>
      </c>
      <c r="L864">
        <v>2017</v>
      </c>
      <c r="M864" t="s">
        <v>210</v>
      </c>
    </row>
    <row r="865" spans="1:13" x14ac:dyDescent="0.2">
      <c r="A865" s="1">
        <v>42993</v>
      </c>
      <c r="B865" t="s">
        <v>6</v>
      </c>
      <c r="C865" t="s">
        <v>204</v>
      </c>
      <c r="D865" t="s">
        <v>837</v>
      </c>
      <c r="E865" t="s">
        <v>247</v>
      </c>
      <c r="F865" s="1">
        <v>40702</v>
      </c>
      <c r="G865" t="s">
        <v>168</v>
      </c>
      <c r="H865">
        <v>1</v>
      </c>
      <c r="I865">
        <v>0</v>
      </c>
      <c r="J865">
        <v>0</v>
      </c>
      <c r="K865" t="s">
        <v>207</v>
      </c>
      <c r="L865">
        <v>2017</v>
      </c>
      <c r="M865" t="s">
        <v>208</v>
      </c>
    </row>
    <row r="866" spans="1:13" x14ac:dyDescent="0.2">
      <c r="A866" s="1">
        <v>42993</v>
      </c>
      <c r="B866" t="s">
        <v>6</v>
      </c>
      <c r="C866" t="s">
        <v>204</v>
      </c>
      <c r="D866" t="s">
        <v>250</v>
      </c>
      <c r="E866" t="s">
        <v>251</v>
      </c>
      <c r="F866" s="1">
        <v>40932</v>
      </c>
      <c r="G866" t="s">
        <v>106</v>
      </c>
      <c r="H866">
        <v>1</v>
      </c>
      <c r="I866">
        <v>0</v>
      </c>
      <c r="J866">
        <v>0</v>
      </c>
      <c r="K866" t="s">
        <v>207</v>
      </c>
      <c r="L866">
        <v>2017</v>
      </c>
      <c r="M866" t="s">
        <v>208</v>
      </c>
    </row>
    <row r="867" spans="1:13" x14ac:dyDescent="0.2">
      <c r="A867" s="1">
        <v>42993</v>
      </c>
      <c r="B867" t="s">
        <v>6</v>
      </c>
      <c r="C867" t="s">
        <v>204</v>
      </c>
      <c r="D867" t="s">
        <v>252</v>
      </c>
      <c r="E867" t="s">
        <v>253</v>
      </c>
      <c r="F867" s="1">
        <v>41126</v>
      </c>
      <c r="G867" t="s">
        <v>106</v>
      </c>
      <c r="H867">
        <v>1</v>
      </c>
      <c r="I867">
        <v>0</v>
      </c>
      <c r="J867">
        <v>0</v>
      </c>
      <c r="K867" t="s">
        <v>207</v>
      </c>
      <c r="L867">
        <v>2017</v>
      </c>
      <c r="M867" t="s">
        <v>208</v>
      </c>
    </row>
    <row r="868" spans="1:13" x14ac:dyDescent="0.2">
      <c r="A868" s="1">
        <v>42993</v>
      </c>
      <c r="B868" t="s">
        <v>6</v>
      </c>
      <c r="C868" t="s">
        <v>204</v>
      </c>
      <c r="D868" t="s">
        <v>254</v>
      </c>
      <c r="E868" t="s">
        <v>255</v>
      </c>
      <c r="F868" s="1">
        <v>40439</v>
      </c>
      <c r="G868" t="s">
        <v>167</v>
      </c>
      <c r="H868">
        <v>0</v>
      </c>
      <c r="I868">
        <v>0</v>
      </c>
      <c r="J868">
        <v>0</v>
      </c>
      <c r="K868" t="s">
        <v>207</v>
      </c>
      <c r="L868">
        <v>2017</v>
      </c>
      <c r="M868" t="s">
        <v>210</v>
      </c>
    </row>
    <row r="869" spans="1:13" x14ac:dyDescent="0.2">
      <c r="A869" s="1">
        <v>42993</v>
      </c>
      <c r="B869" t="s">
        <v>6</v>
      </c>
      <c r="C869" t="s">
        <v>204</v>
      </c>
      <c r="D869" t="s">
        <v>322</v>
      </c>
      <c r="E869" t="s">
        <v>323</v>
      </c>
      <c r="F869" s="1">
        <v>40972</v>
      </c>
      <c r="G869" t="s">
        <v>106</v>
      </c>
      <c r="H869">
        <v>1</v>
      </c>
      <c r="I869">
        <v>0</v>
      </c>
      <c r="J869">
        <v>0</v>
      </c>
      <c r="K869" t="s">
        <v>207</v>
      </c>
      <c r="L869">
        <v>2017</v>
      </c>
      <c r="M869" t="s">
        <v>208</v>
      </c>
    </row>
    <row r="870" spans="1:13" x14ac:dyDescent="0.2">
      <c r="A870" s="1">
        <v>42993</v>
      </c>
      <c r="B870" t="s">
        <v>6</v>
      </c>
      <c r="C870" t="s">
        <v>204</v>
      </c>
      <c r="D870" t="s">
        <v>256</v>
      </c>
      <c r="E870" t="s">
        <v>257</v>
      </c>
      <c r="F870" s="1">
        <v>41230</v>
      </c>
      <c r="G870" t="s">
        <v>44</v>
      </c>
      <c r="H870">
        <v>1</v>
      </c>
      <c r="I870">
        <v>0</v>
      </c>
      <c r="J870">
        <v>0</v>
      </c>
      <c r="K870" t="s">
        <v>207</v>
      </c>
      <c r="L870">
        <v>2017</v>
      </c>
      <c r="M870" t="s">
        <v>208</v>
      </c>
    </row>
    <row r="871" spans="1:13" x14ac:dyDescent="0.2">
      <c r="A871" s="1">
        <v>42993</v>
      </c>
      <c r="B871" t="s">
        <v>6</v>
      </c>
      <c r="C871" t="s">
        <v>204</v>
      </c>
      <c r="D871" t="s">
        <v>258</v>
      </c>
      <c r="E871" t="s">
        <v>247</v>
      </c>
      <c r="F871" s="1">
        <v>41278</v>
      </c>
      <c r="G871" t="s">
        <v>169</v>
      </c>
      <c r="H871">
        <v>1</v>
      </c>
      <c r="I871">
        <v>0</v>
      </c>
      <c r="J871">
        <v>0</v>
      </c>
      <c r="K871" t="s">
        <v>207</v>
      </c>
      <c r="L871">
        <v>2017</v>
      </c>
      <c r="M871" t="s">
        <v>208</v>
      </c>
    </row>
    <row r="872" spans="1:13" x14ac:dyDescent="0.2">
      <c r="A872" s="1">
        <v>42993</v>
      </c>
      <c r="B872" t="s">
        <v>6</v>
      </c>
      <c r="C872" t="s">
        <v>204</v>
      </c>
      <c r="D872" t="s">
        <v>259</v>
      </c>
      <c r="E872" t="s">
        <v>260</v>
      </c>
      <c r="F872" s="1">
        <v>40395</v>
      </c>
      <c r="G872" t="s">
        <v>167</v>
      </c>
      <c r="H872">
        <v>1</v>
      </c>
      <c r="I872">
        <v>0</v>
      </c>
      <c r="J872">
        <v>0</v>
      </c>
      <c r="K872" t="s">
        <v>207</v>
      </c>
      <c r="L872">
        <v>2017</v>
      </c>
      <c r="M872" t="s">
        <v>210</v>
      </c>
    </row>
    <row r="873" spans="1:13" x14ac:dyDescent="0.2">
      <c r="A873" s="1">
        <v>42993</v>
      </c>
      <c r="B873" t="s">
        <v>6</v>
      </c>
      <c r="C873" t="s">
        <v>204</v>
      </c>
      <c r="D873" t="s">
        <v>338</v>
      </c>
      <c r="E873" t="s">
        <v>339</v>
      </c>
      <c r="F873" s="1">
        <v>41570</v>
      </c>
      <c r="G873" t="s">
        <v>169</v>
      </c>
      <c r="H873">
        <v>1</v>
      </c>
      <c r="I873">
        <v>0</v>
      </c>
      <c r="J873">
        <v>0</v>
      </c>
      <c r="K873" t="s">
        <v>207</v>
      </c>
      <c r="L873">
        <v>2017</v>
      </c>
      <c r="M873" t="s">
        <v>208</v>
      </c>
    </row>
    <row r="874" spans="1:13" x14ac:dyDescent="0.2">
      <c r="A874" s="1">
        <v>42993</v>
      </c>
      <c r="B874" t="s">
        <v>6</v>
      </c>
      <c r="C874" t="s">
        <v>204</v>
      </c>
      <c r="D874" t="s">
        <v>261</v>
      </c>
      <c r="E874" t="s">
        <v>262</v>
      </c>
      <c r="F874" s="1">
        <v>40366</v>
      </c>
      <c r="G874" t="s">
        <v>167</v>
      </c>
      <c r="H874">
        <v>1</v>
      </c>
      <c r="I874">
        <v>0</v>
      </c>
      <c r="J874">
        <v>0</v>
      </c>
      <c r="K874" t="s">
        <v>207</v>
      </c>
      <c r="L874">
        <v>2017</v>
      </c>
      <c r="M874" t="s">
        <v>210</v>
      </c>
    </row>
    <row r="875" spans="1:13" x14ac:dyDescent="0.2">
      <c r="A875" s="1">
        <v>42993</v>
      </c>
      <c r="B875" t="s">
        <v>6</v>
      </c>
      <c r="C875" t="s">
        <v>204</v>
      </c>
      <c r="D875" t="s">
        <v>263</v>
      </c>
      <c r="E875" t="s">
        <v>264</v>
      </c>
      <c r="F875" s="1">
        <v>39337</v>
      </c>
      <c r="G875" t="s">
        <v>164</v>
      </c>
      <c r="H875">
        <v>1</v>
      </c>
      <c r="I875">
        <v>0</v>
      </c>
      <c r="J875">
        <v>0</v>
      </c>
      <c r="K875" t="s">
        <v>207</v>
      </c>
      <c r="L875">
        <v>2017</v>
      </c>
      <c r="M875" t="s">
        <v>210</v>
      </c>
    </row>
    <row r="876" spans="1:13" x14ac:dyDescent="0.2">
      <c r="A876" s="1">
        <v>42993</v>
      </c>
      <c r="B876" t="s">
        <v>6</v>
      </c>
      <c r="C876" t="s">
        <v>204</v>
      </c>
      <c r="D876" t="s">
        <v>329</v>
      </c>
      <c r="E876" t="s">
        <v>330</v>
      </c>
      <c r="F876" s="1">
        <v>41371</v>
      </c>
      <c r="G876" t="s">
        <v>169</v>
      </c>
      <c r="H876">
        <v>1</v>
      </c>
      <c r="I876">
        <v>0</v>
      </c>
      <c r="J876">
        <v>0</v>
      </c>
      <c r="K876" t="s">
        <v>207</v>
      </c>
      <c r="L876">
        <v>2017</v>
      </c>
      <c r="M876" t="s">
        <v>208</v>
      </c>
    </row>
    <row r="877" spans="1:13" x14ac:dyDescent="0.2">
      <c r="A877" s="1">
        <v>42993</v>
      </c>
      <c r="B877" t="s">
        <v>6</v>
      </c>
      <c r="C877" t="s">
        <v>204</v>
      </c>
      <c r="D877" t="s">
        <v>265</v>
      </c>
      <c r="E877" t="s">
        <v>266</v>
      </c>
      <c r="F877" s="1">
        <v>40707</v>
      </c>
      <c r="G877" t="s">
        <v>168</v>
      </c>
      <c r="H877">
        <v>1</v>
      </c>
      <c r="I877">
        <v>0</v>
      </c>
      <c r="J877">
        <v>0</v>
      </c>
      <c r="K877" t="s">
        <v>207</v>
      </c>
      <c r="L877">
        <v>2017</v>
      </c>
      <c r="M877" t="s">
        <v>208</v>
      </c>
    </row>
    <row r="878" spans="1:13" x14ac:dyDescent="0.2">
      <c r="A878" s="1">
        <v>42993</v>
      </c>
      <c r="B878" t="s">
        <v>6</v>
      </c>
      <c r="C878" t="s">
        <v>204</v>
      </c>
      <c r="D878" t="s">
        <v>324</v>
      </c>
      <c r="E878" t="s">
        <v>253</v>
      </c>
      <c r="F878" s="1">
        <v>39783</v>
      </c>
      <c r="G878" t="s">
        <v>165</v>
      </c>
      <c r="H878">
        <v>1</v>
      </c>
      <c r="I878">
        <v>0</v>
      </c>
      <c r="J878">
        <v>0</v>
      </c>
      <c r="K878" t="s">
        <v>207</v>
      </c>
      <c r="L878">
        <v>2017</v>
      </c>
      <c r="M878" t="s">
        <v>210</v>
      </c>
    </row>
    <row r="879" spans="1:13" x14ac:dyDescent="0.2">
      <c r="A879" s="1">
        <v>42993</v>
      </c>
      <c r="B879" t="s">
        <v>6</v>
      </c>
      <c r="C879" t="s">
        <v>204</v>
      </c>
      <c r="D879" t="s">
        <v>324</v>
      </c>
      <c r="E879" t="s">
        <v>331</v>
      </c>
      <c r="F879" s="1">
        <v>40840</v>
      </c>
      <c r="G879" t="s">
        <v>167</v>
      </c>
      <c r="H879">
        <v>1</v>
      </c>
      <c r="I879">
        <v>0</v>
      </c>
      <c r="J879">
        <v>0</v>
      </c>
      <c r="K879" t="s">
        <v>207</v>
      </c>
      <c r="L879">
        <v>2017</v>
      </c>
      <c r="M879" t="s">
        <v>208</v>
      </c>
    </row>
    <row r="880" spans="1:13" x14ac:dyDescent="0.2">
      <c r="A880" s="1">
        <v>42993</v>
      </c>
      <c r="B880" t="s">
        <v>6</v>
      </c>
      <c r="C880" t="s">
        <v>204</v>
      </c>
      <c r="D880" t="s">
        <v>267</v>
      </c>
      <c r="E880" t="s">
        <v>268</v>
      </c>
      <c r="F880" s="1">
        <v>39332</v>
      </c>
      <c r="G880" t="s">
        <v>164</v>
      </c>
      <c r="H880">
        <v>1</v>
      </c>
      <c r="I880">
        <v>0</v>
      </c>
      <c r="J880">
        <v>0</v>
      </c>
      <c r="K880" t="s">
        <v>207</v>
      </c>
      <c r="L880">
        <v>2017</v>
      </c>
      <c r="M880" t="s">
        <v>210</v>
      </c>
    </row>
    <row r="881" spans="1:13" x14ac:dyDescent="0.2">
      <c r="A881" s="1">
        <v>42993</v>
      </c>
      <c r="B881" t="s">
        <v>6</v>
      </c>
      <c r="C881" t="s">
        <v>204</v>
      </c>
      <c r="D881" t="s">
        <v>269</v>
      </c>
      <c r="E881" t="s">
        <v>270</v>
      </c>
      <c r="F881" s="1">
        <v>41123</v>
      </c>
      <c r="G881" t="s">
        <v>44</v>
      </c>
      <c r="H881">
        <v>1</v>
      </c>
      <c r="I881">
        <v>0</v>
      </c>
      <c r="J881">
        <v>0</v>
      </c>
      <c r="K881" t="s">
        <v>207</v>
      </c>
      <c r="L881">
        <v>2017</v>
      </c>
      <c r="M881" t="s">
        <v>208</v>
      </c>
    </row>
    <row r="882" spans="1:13" x14ac:dyDescent="0.2">
      <c r="A882" s="1">
        <v>42993</v>
      </c>
      <c r="B882" t="s">
        <v>6</v>
      </c>
      <c r="C882" t="s">
        <v>204</v>
      </c>
      <c r="D882" t="s">
        <v>271</v>
      </c>
      <c r="E882" t="s">
        <v>272</v>
      </c>
      <c r="F882" s="1">
        <v>41047</v>
      </c>
      <c r="G882" t="s">
        <v>44</v>
      </c>
      <c r="H882">
        <v>1</v>
      </c>
      <c r="I882">
        <v>0</v>
      </c>
      <c r="J882">
        <v>0</v>
      </c>
      <c r="K882" t="s">
        <v>207</v>
      </c>
      <c r="L882">
        <v>2017</v>
      </c>
      <c r="M882" t="s">
        <v>208</v>
      </c>
    </row>
    <row r="883" spans="1:13" x14ac:dyDescent="0.2">
      <c r="A883" s="1">
        <v>42993</v>
      </c>
      <c r="B883" t="s">
        <v>6</v>
      </c>
      <c r="C883" t="s">
        <v>204</v>
      </c>
      <c r="D883" t="s">
        <v>271</v>
      </c>
      <c r="E883" t="s">
        <v>273</v>
      </c>
      <c r="F883" s="1">
        <v>40459</v>
      </c>
      <c r="G883" t="s">
        <v>163</v>
      </c>
      <c r="H883">
        <v>1</v>
      </c>
      <c r="I883">
        <v>0</v>
      </c>
      <c r="J883">
        <v>0</v>
      </c>
      <c r="K883" t="s">
        <v>207</v>
      </c>
      <c r="L883">
        <v>2017</v>
      </c>
      <c r="M883" t="s">
        <v>210</v>
      </c>
    </row>
    <row r="884" spans="1:13" x14ac:dyDescent="0.2">
      <c r="A884" s="1">
        <v>42993</v>
      </c>
      <c r="B884" t="s">
        <v>6</v>
      </c>
      <c r="C884" t="s">
        <v>204</v>
      </c>
      <c r="D884" t="s">
        <v>278</v>
      </c>
      <c r="E884" t="s">
        <v>279</v>
      </c>
      <c r="F884" s="1">
        <v>41629</v>
      </c>
      <c r="G884" t="s">
        <v>170</v>
      </c>
      <c r="H884">
        <v>1</v>
      </c>
      <c r="I884">
        <v>0</v>
      </c>
      <c r="J884">
        <v>0</v>
      </c>
      <c r="K884" t="s">
        <v>207</v>
      </c>
      <c r="L884">
        <v>2017</v>
      </c>
      <c r="M884" t="s">
        <v>208</v>
      </c>
    </row>
    <row r="885" spans="1:13" x14ac:dyDescent="0.2">
      <c r="A885" s="1">
        <v>42993</v>
      </c>
      <c r="B885" t="s">
        <v>6</v>
      </c>
      <c r="C885" t="s">
        <v>204</v>
      </c>
      <c r="D885" t="s">
        <v>280</v>
      </c>
      <c r="E885" t="s">
        <v>281</v>
      </c>
      <c r="F885" s="1">
        <v>39219</v>
      </c>
      <c r="G885" t="s">
        <v>164</v>
      </c>
      <c r="H885">
        <v>1</v>
      </c>
      <c r="I885">
        <v>0</v>
      </c>
      <c r="J885">
        <v>0</v>
      </c>
      <c r="K885" t="s">
        <v>207</v>
      </c>
      <c r="L885">
        <v>2017</v>
      </c>
      <c r="M885" t="s">
        <v>210</v>
      </c>
    </row>
    <row r="886" spans="1:13" x14ac:dyDescent="0.2">
      <c r="A886" s="1">
        <v>42993</v>
      </c>
      <c r="B886" t="s">
        <v>6</v>
      </c>
      <c r="C886" t="s">
        <v>204</v>
      </c>
      <c r="D886" t="s">
        <v>280</v>
      </c>
      <c r="E886" t="s">
        <v>282</v>
      </c>
      <c r="F886" s="1">
        <v>40581</v>
      </c>
      <c r="G886" t="s">
        <v>168</v>
      </c>
      <c r="H886">
        <v>1</v>
      </c>
      <c r="I886">
        <v>0</v>
      </c>
      <c r="J886">
        <v>0</v>
      </c>
      <c r="K886" t="s">
        <v>207</v>
      </c>
      <c r="L886">
        <v>2017</v>
      </c>
      <c r="M886" t="s">
        <v>208</v>
      </c>
    </row>
    <row r="887" spans="1:13" x14ac:dyDescent="0.2">
      <c r="A887" s="1">
        <v>42993</v>
      </c>
      <c r="B887" t="s">
        <v>6</v>
      </c>
      <c r="C887" t="s">
        <v>204</v>
      </c>
      <c r="D887" t="s">
        <v>283</v>
      </c>
      <c r="E887" t="s">
        <v>284</v>
      </c>
      <c r="F887" s="1">
        <v>39891</v>
      </c>
      <c r="G887" t="s">
        <v>166</v>
      </c>
      <c r="H887">
        <v>1</v>
      </c>
      <c r="I887">
        <v>0</v>
      </c>
      <c r="J887">
        <v>0</v>
      </c>
      <c r="K887" t="s">
        <v>207</v>
      </c>
      <c r="L887">
        <v>2017</v>
      </c>
      <c r="M887" t="s">
        <v>210</v>
      </c>
    </row>
    <row r="888" spans="1:13" x14ac:dyDescent="0.2">
      <c r="A888" s="1">
        <v>42993</v>
      </c>
      <c r="B888" t="s">
        <v>6</v>
      </c>
      <c r="C888" t="s">
        <v>204</v>
      </c>
      <c r="D888" t="s">
        <v>285</v>
      </c>
      <c r="E888" t="s">
        <v>316</v>
      </c>
      <c r="F888" s="1">
        <v>40879</v>
      </c>
      <c r="G888" t="s">
        <v>167</v>
      </c>
      <c r="H888">
        <v>1</v>
      </c>
      <c r="I888">
        <v>0</v>
      </c>
      <c r="J888">
        <v>0</v>
      </c>
      <c r="K888" t="s">
        <v>207</v>
      </c>
      <c r="L888">
        <v>2017</v>
      </c>
      <c r="M888" t="s">
        <v>208</v>
      </c>
    </row>
    <row r="889" spans="1:13" x14ac:dyDescent="0.2">
      <c r="A889" s="1">
        <v>42993</v>
      </c>
      <c r="B889" t="s">
        <v>6</v>
      </c>
      <c r="C889" t="s">
        <v>204</v>
      </c>
      <c r="D889" t="s">
        <v>285</v>
      </c>
      <c r="E889" t="s">
        <v>281</v>
      </c>
      <c r="F889" s="1">
        <v>40095</v>
      </c>
      <c r="G889" t="s">
        <v>166</v>
      </c>
      <c r="H889">
        <v>1</v>
      </c>
      <c r="I889">
        <v>0</v>
      </c>
      <c r="J889">
        <v>0</v>
      </c>
      <c r="K889" t="s">
        <v>207</v>
      </c>
      <c r="L889">
        <v>2017</v>
      </c>
      <c r="M889" t="s">
        <v>210</v>
      </c>
    </row>
    <row r="890" spans="1:13" x14ac:dyDescent="0.2">
      <c r="A890" s="1">
        <v>42993</v>
      </c>
      <c r="B890" t="s">
        <v>6</v>
      </c>
      <c r="C890" t="s">
        <v>204</v>
      </c>
      <c r="D890" t="s">
        <v>286</v>
      </c>
      <c r="E890" t="s">
        <v>287</v>
      </c>
      <c r="F890" s="1">
        <v>40843</v>
      </c>
      <c r="G890" t="s">
        <v>168</v>
      </c>
      <c r="H890">
        <v>1</v>
      </c>
      <c r="I890">
        <v>0</v>
      </c>
      <c r="J890">
        <v>0</v>
      </c>
      <c r="K890" t="s">
        <v>207</v>
      </c>
      <c r="L890">
        <v>2017</v>
      </c>
      <c r="M890" t="s">
        <v>208</v>
      </c>
    </row>
    <row r="891" spans="1:13" x14ac:dyDescent="0.2">
      <c r="A891" s="1">
        <v>42993</v>
      </c>
      <c r="B891" t="s">
        <v>6</v>
      </c>
      <c r="C891" t="s">
        <v>204</v>
      </c>
      <c r="D891" t="s">
        <v>286</v>
      </c>
      <c r="E891" t="s">
        <v>288</v>
      </c>
      <c r="F891" s="1">
        <v>39329</v>
      </c>
      <c r="G891" t="s">
        <v>164</v>
      </c>
      <c r="H891">
        <v>1</v>
      </c>
      <c r="I891">
        <v>0</v>
      </c>
      <c r="J891">
        <v>0</v>
      </c>
      <c r="K891" t="s">
        <v>207</v>
      </c>
      <c r="L891">
        <v>2017</v>
      </c>
      <c r="M891" t="s">
        <v>210</v>
      </c>
    </row>
    <row r="892" spans="1:13" x14ac:dyDescent="0.2">
      <c r="A892" s="1">
        <v>42993</v>
      </c>
      <c r="B892" t="s">
        <v>6</v>
      </c>
      <c r="C892" t="s">
        <v>204</v>
      </c>
      <c r="D892" t="s">
        <v>332</v>
      </c>
      <c r="E892" t="s">
        <v>333</v>
      </c>
      <c r="F892" s="1">
        <v>41327</v>
      </c>
      <c r="G892" t="s">
        <v>169</v>
      </c>
      <c r="H892">
        <v>1</v>
      </c>
      <c r="I892">
        <v>0</v>
      </c>
      <c r="J892">
        <v>0</v>
      </c>
      <c r="K892" t="s">
        <v>207</v>
      </c>
      <c r="L892">
        <v>2017</v>
      </c>
      <c r="M892" t="s">
        <v>208</v>
      </c>
    </row>
    <row r="893" spans="1:13" x14ac:dyDescent="0.2">
      <c r="A893" s="1">
        <v>42993</v>
      </c>
      <c r="B893" t="s">
        <v>6</v>
      </c>
      <c r="C893" t="s">
        <v>204</v>
      </c>
      <c r="D893" t="s">
        <v>289</v>
      </c>
      <c r="E893" t="s">
        <v>216</v>
      </c>
      <c r="F893" s="1">
        <v>41091</v>
      </c>
      <c r="G893" t="s">
        <v>106</v>
      </c>
      <c r="H893">
        <v>1</v>
      </c>
      <c r="I893">
        <v>0</v>
      </c>
      <c r="J893">
        <v>0</v>
      </c>
      <c r="K893" t="s">
        <v>207</v>
      </c>
      <c r="L893">
        <v>2017</v>
      </c>
      <c r="M893" t="s">
        <v>208</v>
      </c>
    </row>
    <row r="894" spans="1:13" x14ac:dyDescent="0.2">
      <c r="A894" s="1">
        <v>42993</v>
      </c>
      <c r="B894" t="s">
        <v>6</v>
      </c>
      <c r="C894" t="s">
        <v>204</v>
      </c>
      <c r="D894" t="s">
        <v>289</v>
      </c>
      <c r="E894" t="s">
        <v>290</v>
      </c>
      <c r="F894" s="1">
        <v>40273</v>
      </c>
      <c r="G894" t="s">
        <v>163</v>
      </c>
      <c r="H894">
        <v>1</v>
      </c>
      <c r="I894">
        <v>0</v>
      </c>
      <c r="J894">
        <v>0</v>
      </c>
      <c r="K894" t="s">
        <v>207</v>
      </c>
      <c r="L894">
        <v>2017</v>
      </c>
      <c r="M894" t="s">
        <v>210</v>
      </c>
    </row>
    <row r="895" spans="1:13" x14ac:dyDescent="0.2">
      <c r="A895" s="1">
        <v>42993</v>
      </c>
      <c r="B895" t="s">
        <v>6</v>
      </c>
      <c r="C895" t="s">
        <v>204</v>
      </c>
      <c r="D895" t="s">
        <v>291</v>
      </c>
      <c r="E895" t="s">
        <v>292</v>
      </c>
      <c r="F895" s="1">
        <v>40178</v>
      </c>
      <c r="G895" t="s">
        <v>166</v>
      </c>
      <c r="H895">
        <v>1</v>
      </c>
      <c r="I895">
        <v>0</v>
      </c>
      <c r="J895">
        <v>0</v>
      </c>
      <c r="K895" t="s">
        <v>207</v>
      </c>
      <c r="L895">
        <v>2017</v>
      </c>
      <c r="M895" t="s">
        <v>210</v>
      </c>
    </row>
    <row r="896" spans="1:13" x14ac:dyDescent="0.2">
      <c r="A896" s="1">
        <v>42993</v>
      </c>
      <c r="B896" t="s">
        <v>6</v>
      </c>
      <c r="C896" t="s">
        <v>204</v>
      </c>
      <c r="D896" t="s">
        <v>293</v>
      </c>
      <c r="E896" t="s">
        <v>294</v>
      </c>
      <c r="F896" s="1">
        <v>39747</v>
      </c>
      <c r="G896" t="s">
        <v>165</v>
      </c>
      <c r="H896">
        <v>1</v>
      </c>
      <c r="I896">
        <v>0</v>
      </c>
      <c r="J896">
        <v>0</v>
      </c>
      <c r="K896" t="s">
        <v>207</v>
      </c>
      <c r="L896">
        <v>2017</v>
      </c>
      <c r="M896" t="s">
        <v>210</v>
      </c>
    </row>
    <row r="897" spans="1:13" x14ac:dyDescent="0.2">
      <c r="A897" s="1">
        <v>42993</v>
      </c>
      <c r="B897" t="s">
        <v>6</v>
      </c>
      <c r="C897" t="s">
        <v>204</v>
      </c>
      <c r="D897" t="s">
        <v>293</v>
      </c>
      <c r="E897" t="s">
        <v>295</v>
      </c>
      <c r="F897" s="1">
        <v>41539</v>
      </c>
      <c r="G897" t="s">
        <v>170</v>
      </c>
      <c r="H897">
        <v>1</v>
      </c>
      <c r="I897">
        <v>0</v>
      </c>
      <c r="J897">
        <v>0</v>
      </c>
      <c r="K897" t="s">
        <v>207</v>
      </c>
      <c r="L897">
        <v>2017</v>
      </c>
      <c r="M897" t="s">
        <v>208</v>
      </c>
    </row>
    <row r="898" spans="1:13" x14ac:dyDescent="0.2">
      <c r="A898" s="1">
        <v>42993</v>
      </c>
      <c r="B898" t="s">
        <v>6</v>
      </c>
      <c r="C898" t="s">
        <v>204</v>
      </c>
      <c r="D898" t="s">
        <v>296</v>
      </c>
      <c r="E898" t="s">
        <v>297</v>
      </c>
      <c r="F898" s="1">
        <v>40756</v>
      </c>
      <c r="G898" t="s">
        <v>168</v>
      </c>
      <c r="H898">
        <v>1</v>
      </c>
      <c r="I898">
        <v>0</v>
      </c>
      <c r="J898">
        <v>0</v>
      </c>
      <c r="K898" t="s">
        <v>207</v>
      </c>
      <c r="L898">
        <v>2017</v>
      </c>
      <c r="M898" t="s">
        <v>208</v>
      </c>
    </row>
    <row r="899" spans="1:13" x14ac:dyDescent="0.2">
      <c r="A899" s="1">
        <v>42993</v>
      </c>
      <c r="B899" t="s">
        <v>6</v>
      </c>
      <c r="C899" t="s">
        <v>204</v>
      </c>
      <c r="D899" t="s">
        <v>296</v>
      </c>
      <c r="E899" t="s">
        <v>298</v>
      </c>
      <c r="F899" s="1">
        <v>39525</v>
      </c>
      <c r="G899" t="s">
        <v>166</v>
      </c>
      <c r="H899">
        <v>1</v>
      </c>
      <c r="I899">
        <v>0</v>
      </c>
      <c r="J899">
        <v>0</v>
      </c>
      <c r="K899" t="s">
        <v>207</v>
      </c>
      <c r="L899">
        <v>2017</v>
      </c>
      <c r="M899" t="s">
        <v>210</v>
      </c>
    </row>
    <row r="900" spans="1:13" x14ac:dyDescent="0.2">
      <c r="A900" s="1">
        <v>42993</v>
      </c>
      <c r="B900" t="s">
        <v>6</v>
      </c>
      <c r="C900" t="s">
        <v>204</v>
      </c>
      <c r="D900" t="s">
        <v>299</v>
      </c>
      <c r="E900" t="s">
        <v>300</v>
      </c>
      <c r="F900" s="1">
        <v>39324</v>
      </c>
      <c r="G900" t="s">
        <v>164</v>
      </c>
      <c r="H900">
        <v>1</v>
      </c>
      <c r="I900">
        <v>0</v>
      </c>
      <c r="J900">
        <v>0</v>
      </c>
      <c r="K900" t="s">
        <v>207</v>
      </c>
      <c r="L900">
        <v>2017</v>
      </c>
      <c r="M900" t="s">
        <v>210</v>
      </c>
    </row>
    <row r="901" spans="1:13" x14ac:dyDescent="0.2">
      <c r="A901" s="1">
        <v>42993</v>
      </c>
      <c r="B901" t="s">
        <v>6</v>
      </c>
      <c r="C901" t="s">
        <v>204</v>
      </c>
      <c r="D901" t="s">
        <v>299</v>
      </c>
      <c r="E901" t="s">
        <v>301</v>
      </c>
      <c r="F901" s="1">
        <v>40040</v>
      </c>
      <c r="G901" t="s">
        <v>163</v>
      </c>
      <c r="H901">
        <v>1</v>
      </c>
      <c r="I901">
        <v>0</v>
      </c>
      <c r="J901">
        <v>0</v>
      </c>
      <c r="K901" t="s">
        <v>207</v>
      </c>
      <c r="L901">
        <v>2017</v>
      </c>
      <c r="M901" t="s">
        <v>210</v>
      </c>
    </row>
    <row r="902" spans="1:13" x14ac:dyDescent="0.2">
      <c r="A902" s="1">
        <v>42993</v>
      </c>
      <c r="B902" t="s">
        <v>6</v>
      </c>
      <c r="C902" t="s">
        <v>204</v>
      </c>
      <c r="D902" t="s">
        <v>238</v>
      </c>
      <c r="E902" t="s">
        <v>302</v>
      </c>
      <c r="F902" s="1">
        <v>41695</v>
      </c>
      <c r="G902" t="s">
        <v>44</v>
      </c>
      <c r="H902">
        <v>1</v>
      </c>
      <c r="I902">
        <v>0</v>
      </c>
      <c r="J902">
        <v>0</v>
      </c>
      <c r="K902" t="s">
        <v>207</v>
      </c>
      <c r="L902">
        <v>2017</v>
      </c>
      <c r="M902" t="s">
        <v>208</v>
      </c>
    </row>
    <row r="903" spans="1:13" x14ac:dyDescent="0.2">
      <c r="A903" s="1">
        <v>42993</v>
      </c>
      <c r="B903" t="s">
        <v>6</v>
      </c>
      <c r="C903" t="s">
        <v>204</v>
      </c>
      <c r="D903" t="s">
        <v>250</v>
      </c>
      <c r="E903" t="s">
        <v>303</v>
      </c>
      <c r="F903" s="1">
        <v>41898</v>
      </c>
      <c r="G903" t="s">
        <v>170</v>
      </c>
      <c r="H903">
        <v>1</v>
      </c>
      <c r="I903">
        <v>0</v>
      </c>
      <c r="J903">
        <v>0</v>
      </c>
      <c r="K903" t="s">
        <v>207</v>
      </c>
      <c r="L903">
        <v>2017</v>
      </c>
      <c r="M903" t="s">
        <v>208</v>
      </c>
    </row>
    <row r="904" spans="1:13" x14ac:dyDescent="0.2">
      <c r="A904" s="1">
        <v>42993</v>
      </c>
      <c r="B904" t="s">
        <v>6</v>
      </c>
      <c r="C904" t="s">
        <v>204</v>
      </c>
      <c r="D904" t="s">
        <v>286</v>
      </c>
      <c r="E904" t="s">
        <v>305</v>
      </c>
      <c r="F904" s="1">
        <v>41650</v>
      </c>
      <c r="G904" t="s">
        <v>170</v>
      </c>
      <c r="H904">
        <v>1</v>
      </c>
      <c r="I904">
        <v>0</v>
      </c>
      <c r="J904">
        <v>0</v>
      </c>
      <c r="K904" t="s">
        <v>207</v>
      </c>
      <c r="L904">
        <v>2017</v>
      </c>
      <c r="M904" t="s">
        <v>208</v>
      </c>
    </row>
    <row r="905" spans="1:13" x14ac:dyDescent="0.2">
      <c r="A905" s="1">
        <v>42993</v>
      </c>
      <c r="B905" t="s">
        <v>6</v>
      </c>
      <c r="C905" t="s">
        <v>204</v>
      </c>
      <c r="D905" t="s">
        <v>289</v>
      </c>
      <c r="E905" t="s">
        <v>306</v>
      </c>
      <c r="F905" s="1">
        <v>41888</v>
      </c>
      <c r="G905" t="s">
        <v>44</v>
      </c>
      <c r="H905">
        <v>1</v>
      </c>
      <c r="I905">
        <v>0</v>
      </c>
      <c r="J905">
        <v>0</v>
      </c>
      <c r="K905" t="s">
        <v>207</v>
      </c>
      <c r="L905">
        <v>2017</v>
      </c>
      <c r="M905" t="s">
        <v>208</v>
      </c>
    </row>
    <row r="906" spans="1:13" x14ac:dyDescent="0.2">
      <c r="A906" s="1">
        <v>42993</v>
      </c>
      <c r="B906" t="s">
        <v>6</v>
      </c>
      <c r="C906" t="s">
        <v>204</v>
      </c>
      <c r="D906" t="s">
        <v>307</v>
      </c>
      <c r="E906" t="s">
        <v>308</v>
      </c>
      <c r="F906" s="1">
        <v>39474</v>
      </c>
      <c r="G906" t="s">
        <v>165</v>
      </c>
      <c r="H906">
        <v>1</v>
      </c>
      <c r="I906">
        <v>0</v>
      </c>
      <c r="J906">
        <v>0</v>
      </c>
      <c r="K906" t="s">
        <v>207</v>
      </c>
      <c r="L906">
        <v>2017</v>
      </c>
      <c r="M906" t="s">
        <v>210</v>
      </c>
    </row>
    <row r="907" spans="1:13" x14ac:dyDescent="0.2">
      <c r="A907" s="1">
        <v>42993</v>
      </c>
      <c r="B907" t="s">
        <v>6</v>
      </c>
      <c r="C907" t="s">
        <v>204</v>
      </c>
      <c r="D907" t="s">
        <v>309</v>
      </c>
      <c r="E907" t="s">
        <v>310</v>
      </c>
      <c r="F907" s="1">
        <v>41489</v>
      </c>
      <c r="G907" t="s">
        <v>169</v>
      </c>
      <c r="H907">
        <v>0</v>
      </c>
      <c r="I907">
        <v>0</v>
      </c>
      <c r="J907">
        <v>0</v>
      </c>
      <c r="K907" t="s">
        <v>207</v>
      </c>
      <c r="L907">
        <v>2017</v>
      </c>
      <c r="M907" t="s">
        <v>208</v>
      </c>
    </row>
    <row r="908" spans="1:13" x14ac:dyDescent="0.2">
      <c r="A908" s="1">
        <v>42993</v>
      </c>
      <c r="B908" t="s">
        <v>6</v>
      </c>
      <c r="C908" t="s">
        <v>204</v>
      </c>
      <c r="D908" t="s">
        <v>309</v>
      </c>
      <c r="E908" t="s">
        <v>311</v>
      </c>
      <c r="F908" s="1">
        <v>40270</v>
      </c>
      <c r="G908" t="s">
        <v>163</v>
      </c>
      <c r="H908">
        <v>0</v>
      </c>
      <c r="I908">
        <v>0</v>
      </c>
      <c r="J908">
        <v>0</v>
      </c>
      <c r="K908" t="s">
        <v>207</v>
      </c>
      <c r="L908">
        <v>2017</v>
      </c>
      <c r="M908" t="s">
        <v>210</v>
      </c>
    </row>
    <row r="909" spans="1:13" x14ac:dyDescent="0.2">
      <c r="A909" s="1">
        <v>42993</v>
      </c>
      <c r="B909" t="s">
        <v>6</v>
      </c>
      <c r="C909" t="s">
        <v>204</v>
      </c>
      <c r="D909" t="s">
        <v>254</v>
      </c>
      <c r="E909" t="s">
        <v>314</v>
      </c>
      <c r="F909" s="1">
        <v>41815</v>
      </c>
      <c r="G909" t="s">
        <v>44</v>
      </c>
      <c r="H909">
        <v>0</v>
      </c>
      <c r="I909">
        <v>0</v>
      </c>
      <c r="J909">
        <v>0</v>
      </c>
      <c r="K909" t="s">
        <v>207</v>
      </c>
      <c r="L909">
        <v>2017</v>
      </c>
      <c r="M909" t="s">
        <v>208</v>
      </c>
    </row>
    <row r="910" spans="1:13" x14ac:dyDescent="0.2">
      <c r="A910" s="1">
        <v>42993</v>
      </c>
      <c r="B910" t="s">
        <v>6</v>
      </c>
      <c r="C910" t="s">
        <v>204</v>
      </c>
      <c r="D910" t="s">
        <v>500</v>
      </c>
      <c r="E910" t="s">
        <v>501</v>
      </c>
      <c r="F910" s="1">
        <v>39861</v>
      </c>
      <c r="G910" t="s">
        <v>166</v>
      </c>
      <c r="H910">
        <v>1</v>
      </c>
      <c r="I910">
        <v>0</v>
      </c>
      <c r="J910">
        <v>0</v>
      </c>
      <c r="K910" t="s">
        <v>207</v>
      </c>
      <c r="L910">
        <v>2017</v>
      </c>
      <c r="M910" t="s">
        <v>210</v>
      </c>
    </row>
    <row r="911" spans="1:13" x14ac:dyDescent="0.2">
      <c r="A911" s="1">
        <v>42989</v>
      </c>
      <c r="B911" t="s">
        <v>7</v>
      </c>
      <c r="C911" t="s">
        <v>340</v>
      </c>
      <c r="D911" t="s">
        <v>205</v>
      </c>
      <c r="E911" t="s">
        <v>206</v>
      </c>
      <c r="F911" s="1">
        <v>41166</v>
      </c>
      <c r="G911" t="s">
        <v>106</v>
      </c>
      <c r="H911">
        <v>0</v>
      </c>
      <c r="I911">
        <v>0</v>
      </c>
      <c r="J911">
        <v>0</v>
      </c>
      <c r="K911" t="s">
        <v>207</v>
      </c>
      <c r="L911">
        <v>2017</v>
      </c>
      <c r="M911" t="s">
        <v>208</v>
      </c>
    </row>
    <row r="912" spans="1:13" x14ac:dyDescent="0.2">
      <c r="A912" s="1">
        <v>42989</v>
      </c>
      <c r="B912" t="s">
        <v>7</v>
      </c>
      <c r="C912" t="s">
        <v>340</v>
      </c>
      <c r="D912" t="s">
        <v>205</v>
      </c>
      <c r="E912" t="s">
        <v>209</v>
      </c>
      <c r="F912" s="1">
        <v>40234</v>
      </c>
      <c r="G912" t="s">
        <v>163</v>
      </c>
      <c r="H912">
        <v>0</v>
      </c>
      <c r="I912">
        <v>0</v>
      </c>
      <c r="J912">
        <v>0</v>
      </c>
      <c r="K912" t="s">
        <v>207</v>
      </c>
      <c r="L912">
        <v>2017</v>
      </c>
      <c r="M912" t="s">
        <v>210</v>
      </c>
    </row>
    <row r="913" spans="1:13" x14ac:dyDescent="0.2">
      <c r="A913" s="1">
        <v>42989</v>
      </c>
      <c r="B913" t="s">
        <v>7</v>
      </c>
      <c r="C913" t="s">
        <v>340</v>
      </c>
      <c r="D913" t="s">
        <v>217</v>
      </c>
      <c r="E913" t="s">
        <v>218</v>
      </c>
      <c r="F913" s="1">
        <v>41303</v>
      </c>
      <c r="G913" t="s">
        <v>169</v>
      </c>
      <c r="H913">
        <v>0</v>
      </c>
      <c r="I913">
        <v>0</v>
      </c>
      <c r="J913">
        <v>0</v>
      </c>
      <c r="K913" t="s">
        <v>207</v>
      </c>
      <c r="L913">
        <v>2017</v>
      </c>
      <c r="M913" t="s">
        <v>208</v>
      </c>
    </row>
    <row r="914" spans="1:13" x14ac:dyDescent="0.2">
      <c r="A914" s="1">
        <v>42989</v>
      </c>
      <c r="B914" t="s">
        <v>7</v>
      </c>
      <c r="C914" t="s">
        <v>340</v>
      </c>
      <c r="D914" t="s">
        <v>524</v>
      </c>
      <c r="E914" t="s">
        <v>525</v>
      </c>
      <c r="F914" s="1">
        <v>39823</v>
      </c>
      <c r="G914" t="s">
        <v>166</v>
      </c>
      <c r="H914">
        <v>0</v>
      </c>
      <c r="I914">
        <v>0</v>
      </c>
      <c r="J914">
        <v>0</v>
      </c>
      <c r="K914" t="s">
        <v>207</v>
      </c>
      <c r="L914">
        <v>2017</v>
      </c>
      <c r="M914" t="s">
        <v>210</v>
      </c>
    </row>
    <row r="915" spans="1:13" x14ac:dyDescent="0.2">
      <c r="A915" s="1">
        <v>42989</v>
      </c>
      <c r="B915" t="s">
        <v>7</v>
      </c>
      <c r="C915" t="s">
        <v>340</v>
      </c>
      <c r="D915" t="s">
        <v>219</v>
      </c>
      <c r="E915" t="s">
        <v>220</v>
      </c>
      <c r="F915" s="1">
        <v>41221</v>
      </c>
      <c r="G915" t="s">
        <v>44</v>
      </c>
      <c r="H915">
        <v>1</v>
      </c>
      <c r="I915">
        <v>0</v>
      </c>
      <c r="J915">
        <v>0</v>
      </c>
      <c r="K915" t="s">
        <v>207</v>
      </c>
      <c r="L915">
        <v>2017</v>
      </c>
      <c r="M915" t="s">
        <v>208</v>
      </c>
    </row>
    <row r="916" spans="1:13" x14ac:dyDescent="0.2">
      <c r="A916" s="1">
        <v>42989</v>
      </c>
      <c r="B916" t="s">
        <v>7</v>
      </c>
      <c r="C916" t="s">
        <v>340</v>
      </c>
      <c r="D916" t="s">
        <v>341</v>
      </c>
      <c r="E916" t="s">
        <v>342</v>
      </c>
      <c r="F916" s="1">
        <v>39300</v>
      </c>
      <c r="G916" t="s">
        <v>164</v>
      </c>
      <c r="H916">
        <v>1</v>
      </c>
      <c r="I916">
        <v>0</v>
      </c>
      <c r="J916">
        <v>0</v>
      </c>
      <c r="K916" t="s">
        <v>207</v>
      </c>
      <c r="L916">
        <v>2017</v>
      </c>
      <c r="M916" t="s">
        <v>210</v>
      </c>
    </row>
    <row r="917" spans="1:13" x14ac:dyDescent="0.2">
      <c r="A917" s="1">
        <v>42989</v>
      </c>
      <c r="B917" t="s">
        <v>7</v>
      </c>
      <c r="C917" t="s">
        <v>340</v>
      </c>
      <c r="D917" t="s">
        <v>343</v>
      </c>
      <c r="E917" t="s">
        <v>344</v>
      </c>
      <c r="F917" s="1">
        <v>40788</v>
      </c>
      <c r="G917" t="s">
        <v>168</v>
      </c>
      <c r="H917">
        <v>1</v>
      </c>
      <c r="I917">
        <v>0</v>
      </c>
      <c r="J917">
        <v>0</v>
      </c>
      <c r="K917" t="s">
        <v>207</v>
      </c>
      <c r="L917">
        <v>2017</v>
      </c>
      <c r="M917" t="s">
        <v>208</v>
      </c>
    </row>
    <row r="918" spans="1:13" x14ac:dyDescent="0.2">
      <c r="A918" s="1">
        <v>42989</v>
      </c>
      <c r="B918" t="s">
        <v>7</v>
      </c>
      <c r="C918" t="s">
        <v>340</v>
      </c>
      <c r="D918" t="s">
        <v>320</v>
      </c>
      <c r="E918" t="s">
        <v>321</v>
      </c>
      <c r="F918" s="1">
        <v>40438</v>
      </c>
      <c r="G918" t="s">
        <v>167</v>
      </c>
      <c r="H918">
        <v>1</v>
      </c>
      <c r="I918">
        <v>0</v>
      </c>
      <c r="J918">
        <v>0</v>
      </c>
      <c r="K918" t="s">
        <v>207</v>
      </c>
      <c r="L918">
        <v>2017</v>
      </c>
      <c r="M918" t="s">
        <v>210</v>
      </c>
    </row>
    <row r="919" spans="1:13" x14ac:dyDescent="0.2">
      <c r="A919" s="1">
        <v>42989</v>
      </c>
      <c r="B919" t="s">
        <v>7</v>
      </c>
      <c r="C919" t="s">
        <v>340</v>
      </c>
      <c r="D919" t="s">
        <v>345</v>
      </c>
      <c r="E919" t="s">
        <v>346</v>
      </c>
      <c r="F919" s="1">
        <v>40672</v>
      </c>
      <c r="G919" t="s">
        <v>168</v>
      </c>
      <c r="H919">
        <v>1</v>
      </c>
      <c r="I919">
        <v>0</v>
      </c>
      <c r="J919">
        <v>0</v>
      </c>
      <c r="K919" t="s">
        <v>207</v>
      </c>
      <c r="L919">
        <v>2017</v>
      </c>
      <c r="M919" t="s">
        <v>208</v>
      </c>
    </row>
    <row r="920" spans="1:13" x14ac:dyDescent="0.2">
      <c r="A920" s="1">
        <v>42989</v>
      </c>
      <c r="B920" t="s">
        <v>7</v>
      </c>
      <c r="C920" t="s">
        <v>340</v>
      </c>
      <c r="D920" t="s">
        <v>221</v>
      </c>
      <c r="E920" t="s">
        <v>222</v>
      </c>
      <c r="F920" s="1">
        <v>39646</v>
      </c>
      <c r="G920" t="s">
        <v>165</v>
      </c>
      <c r="H920">
        <v>1</v>
      </c>
      <c r="I920">
        <v>0</v>
      </c>
      <c r="J920">
        <v>0</v>
      </c>
      <c r="K920" t="s">
        <v>207</v>
      </c>
      <c r="L920">
        <v>2017</v>
      </c>
      <c r="M920" t="s">
        <v>210</v>
      </c>
    </row>
    <row r="921" spans="1:13" x14ac:dyDescent="0.2">
      <c r="A921" s="1">
        <v>42989</v>
      </c>
      <c r="B921" t="s">
        <v>7</v>
      </c>
      <c r="C921" t="s">
        <v>340</v>
      </c>
      <c r="D921" t="s">
        <v>347</v>
      </c>
      <c r="E921" t="s">
        <v>230</v>
      </c>
      <c r="F921" s="1">
        <v>41458</v>
      </c>
      <c r="G921" t="s">
        <v>170</v>
      </c>
      <c r="H921">
        <v>1</v>
      </c>
      <c r="I921">
        <v>0</v>
      </c>
      <c r="J921">
        <v>0</v>
      </c>
      <c r="K921" t="s">
        <v>207</v>
      </c>
      <c r="L921">
        <v>2017</v>
      </c>
      <c r="M921" t="s">
        <v>208</v>
      </c>
    </row>
    <row r="922" spans="1:13" x14ac:dyDescent="0.2">
      <c r="A922" s="1">
        <v>42989</v>
      </c>
      <c r="B922" t="s">
        <v>7</v>
      </c>
      <c r="C922" t="s">
        <v>340</v>
      </c>
      <c r="D922" t="s">
        <v>348</v>
      </c>
      <c r="E922" t="s">
        <v>349</v>
      </c>
      <c r="F922" s="1">
        <v>39271</v>
      </c>
      <c r="G922" t="s">
        <v>164</v>
      </c>
      <c r="H922">
        <v>1</v>
      </c>
      <c r="I922">
        <v>0</v>
      </c>
      <c r="J922">
        <v>0</v>
      </c>
      <c r="K922" t="s">
        <v>207</v>
      </c>
      <c r="L922">
        <v>2017</v>
      </c>
      <c r="M922" t="s">
        <v>210</v>
      </c>
    </row>
    <row r="923" spans="1:13" x14ac:dyDescent="0.2">
      <c r="A923" s="1">
        <v>42989</v>
      </c>
      <c r="B923" t="s">
        <v>7</v>
      </c>
      <c r="C923" t="s">
        <v>340</v>
      </c>
      <c r="D923" t="s">
        <v>348</v>
      </c>
      <c r="E923" t="s">
        <v>350</v>
      </c>
      <c r="F923" s="1">
        <v>41364</v>
      </c>
      <c r="G923" t="s">
        <v>169</v>
      </c>
      <c r="H923">
        <v>1</v>
      </c>
      <c r="I923">
        <v>0</v>
      </c>
      <c r="J923">
        <v>0</v>
      </c>
      <c r="K923" t="s">
        <v>207</v>
      </c>
      <c r="L923">
        <v>2017</v>
      </c>
      <c r="M923" t="s">
        <v>208</v>
      </c>
    </row>
    <row r="924" spans="1:13" x14ac:dyDescent="0.2">
      <c r="A924" s="1">
        <v>42989</v>
      </c>
      <c r="B924" t="s">
        <v>7</v>
      </c>
      <c r="C924" t="s">
        <v>340</v>
      </c>
      <c r="D924" t="s">
        <v>351</v>
      </c>
      <c r="E924" t="s">
        <v>225</v>
      </c>
      <c r="F924" s="1">
        <v>39603</v>
      </c>
      <c r="G924" t="s">
        <v>165</v>
      </c>
      <c r="H924">
        <v>1</v>
      </c>
      <c r="I924">
        <v>0</v>
      </c>
      <c r="J924">
        <v>0</v>
      </c>
      <c r="K924" t="s">
        <v>207</v>
      </c>
      <c r="L924">
        <v>2017</v>
      </c>
      <c r="M924" t="s">
        <v>210</v>
      </c>
    </row>
    <row r="925" spans="1:13" x14ac:dyDescent="0.2">
      <c r="A925" s="1">
        <v>42989</v>
      </c>
      <c r="B925" t="s">
        <v>7</v>
      </c>
      <c r="C925" t="s">
        <v>340</v>
      </c>
      <c r="D925" t="s">
        <v>352</v>
      </c>
      <c r="E925" t="s">
        <v>353</v>
      </c>
      <c r="F925" s="1">
        <v>40418</v>
      </c>
      <c r="G925" t="s">
        <v>163</v>
      </c>
      <c r="H925">
        <v>1</v>
      </c>
      <c r="I925">
        <v>0</v>
      </c>
      <c r="J925">
        <v>0</v>
      </c>
      <c r="K925" t="s">
        <v>207</v>
      </c>
      <c r="L925">
        <v>2017</v>
      </c>
      <c r="M925" t="s">
        <v>210</v>
      </c>
    </row>
    <row r="926" spans="1:13" x14ac:dyDescent="0.2">
      <c r="A926" s="1">
        <v>42989</v>
      </c>
      <c r="B926" t="s">
        <v>7</v>
      </c>
      <c r="C926" t="s">
        <v>340</v>
      </c>
      <c r="D926" t="s">
        <v>226</v>
      </c>
      <c r="E926" t="s">
        <v>227</v>
      </c>
      <c r="F926" s="1">
        <v>40006</v>
      </c>
      <c r="G926" t="s">
        <v>166</v>
      </c>
      <c r="H926">
        <v>1</v>
      </c>
      <c r="I926">
        <v>0</v>
      </c>
      <c r="J926">
        <v>0</v>
      </c>
      <c r="K926" t="s">
        <v>207</v>
      </c>
      <c r="L926">
        <v>2017</v>
      </c>
      <c r="M926" t="s">
        <v>210</v>
      </c>
    </row>
    <row r="927" spans="1:13" x14ac:dyDescent="0.2">
      <c r="A927" s="1">
        <v>42989</v>
      </c>
      <c r="B927" t="s">
        <v>7</v>
      </c>
      <c r="C927" t="s">
        <v>340</v>
      </c>
      <c r="D927" t="s">
        <v>354</v>
      </c>
      <c r="E927" t="s">
        <v>355</v>
      </c>
      <c r="F927" s="1">
        <v>41607</v>
      </c>
      <c r="G927" t="s">
        <v>170</v>
      </c>
      <c r="H927">
        <v>1</v>
      </c>
      <c r="I927">
        <v>0</v>
      </c>
      <c r="J927">
        <v>0</v>
      </c>
      <c r="K927" t="s">
        <v>207</v>
      </c>
      <c r="L927">
        <v>2017</v>
      </c>
      <c r="M927" t="s">
        <v>208</v>
      </c>
    </row>
    <row r="928" spans="1:13" x14ac:dyDescent="0.2">
      <c r="A928" s="1">
        <v>42989</v>
      </c>
      <c r="B928" t="s">
        <v>7</v>
      </c>
      <c r="C928" t="s">
        <v>340</v>
      </c>
      <c r="D928" t="s">
        <v>356</v>
      </c>
      <c r="E928" t="s">
        <v>357</v>
      </c>
      <c r="F928" s="1">
        <v>41376</v>
      </c>
      <c r="G928" t="s">
        <v>169</v>
      </c>
      <c r="H928">
        <v>1</v>
      </c>
      <c r="I928">
        <v>0</v>
      </c>
      <c r="J928">
        <v>0</v>
      </c>
      <c r="K928" t="s">
        <v>207</v>
      </c>
      <c r="L928">
        <v>2017</v>
      </c>
      <c r="M928" t="s">
        <v>208</v>
      </c>
    </row>
    <row r="929" spans="1:13" x14ac:dyDescent="0.2">
      <c r="A929" s="1">
        <v>42989</v>
      </c>
      <c r="B929" t="s">
        <v>7</v>
      </c>
      <c r="C929" t="s">
        <v>340</v>
      </c>
      <c r="D929" t="s">
        <v>356</v>
      </c>
      <c r="E929" t="s">
        <v>358</v>
      </c>
      <c r="F929" s="1">
        <v>41376</v>
      </c>
      <c r="G929" t="s">
        <v>170</v>
      </c>
      <c r="H929">
        <v>1</v>
      </c>
      <c r="I929">
        <v>0</v>
      </c>
      <c r="J929">
        <v>0</v>
      </c>
      <c r="K929" t="s">
        <v>207</v>
      </c>
      <c r="L929">
        <v>2017</v>
      </c>
      <c r="M929" t="s">
        <v>208</v>
      </c>
    </row>
    <row r="930" spans="1:13" x14ac:dyDescent="0.2">
      <c r="A930" s="1">
        <v>42989</v>
      </c>
      <c r="B930" t="s">
        <v>7</v>
      </c>
      <c r="C930" t="s">
        <v>340</v>
      </c>
      <c r="D930" t="s">
        <v>334</v>
      </c>
      <c r="E930" t="s">
        <v>335</v>
      </c>
      <c r="F930" s="1">
        <v>40376</v>
      </c>
      <c r="G930" t="s">
        <v>163</v>
      </c>
      <c r="H930">
        <v>1</v>
      </c>
      <c r="I930">
        <v>0</v>
      </c>
      <c r="J930">
        <v>0</v>
      </c>
      <c r="K930" t="s">
        <v>207</v>
      </c>
      <c r="L930">
        <v>2017</v>
      </c>
      <c r="M930" t="s">
        <v>210</v>
      </c>
    </row>
    <row r="931" spans="1:13" x14ac:dyDescent="0.2">
      <c r="A931" s="1">
        <v>42989</v>
      </c>
      <c r="B931" t="s">
        <v>7</v>
      </c>
      <c r="C931" t="s">
        <v>340</v>
      </c>
      <c r="D931" t="s">
        <v>359</v>
      </c>
      <c r="E931" t="s">
        <v>360</v>
      </c>
      <c r="F931" s="1">
        <v>39790</v>
      </c>
      <c r="G931" t="s">
        <v>165</v>
      </c>
      <c r="H931">
        <v>1</v>
      </c>
      <c r="I931">
        <v>0</v>
      </c>
      <c r="J931">
        <v>0</v>
      </c>
      <c r="K931" t="s">
        <v>207</v>
      </c>
      <c r="L931">
        <v>2017</v>
      </c>
      <c r="M931" t="s">
        <v>210</v>
      </c>
    </row>
    <row r="932" spans="1:13" x14ac:dyDescent="0.2">
      <c r="A932" s="1">
        <v>42989</v>
      </c>
      <c r="B932" t="s">
        <v>7</v>
      </c>
      <c r="C932" t="s">
        <v>340</v>
      </c>
      <c r="D932" t="s">
        <v>359</v>
      </c>
      <c r="E932" t="s">
        <v>361</v>
      </c>
      <c r="F932" s="1">
        <v>39790</v>
      </c>
      <c r="G932" t="s">
        <v>165</v>
      </c>
      <c r="H932">
        <v>1</v>
      </c>
      <c r="I932">
        <v>0</v>
      </c>
      <c r="J932">
        <v>0</v>
      </c>
      <c r="K932" t="s">
        <v>207</v>
      </c>
      <c r="L932">
        <v>2017</v>
      </c>
      <c r="M932" t="s">
        <v>210</v>
      </c>
    </row>
    <row r="933" spans="1:13" x14ac:dyDescent="0.2">
      <c r="A933" s="1">
        <v>42989</v>
      </c>
      <c r="B933" t="s">
        <v>7</v>
      </c>
      <c r="C933" t="s">
        <v>340</v>
      </c>
      <c r="D933" t="s">
        <v>228</v>
      </c>
      <c r="E933" t="s">
        <v>220</v>
      </c>
      <c r="F933" s="1">
        <v>39780</v>
      </c>
      <c r="G933" t="s">
        <v>165</v>
      </c>
      <c r="H933">
        <v>1</v>
      </c>
      <c r="I933">
        <v>0</v>
      </c>
      <c r="J933">
        <v>0</v>
      </c>
      <c r="K933" t="s">
        <v>207</v>
      </c>
      <c r="L933">
        <v>2017</v>
      </c>
      <c r="M933" t="s">
        <v>210</v>
      </c>
    </row>
    <row r="934" spans="1:13" x14ac:dyDescent="0.2">
      <c r="A934" s="1">
        <v>42989</v>
      </c>
      <c r="B934" t="s">
        <v>7</v>
      </c>
      <c r="C934" t="s">
        <v>340</v>
      </c>
      <c r="D934" t="s">
        <v>362</v>
      </c>
      <c r="E934" t="s">
        <v>363</v>
      </c>
      <c r="F934" s="1">
        <v>40603</v>
      </c>
      <c r="G934" t="s">
        <v>168</v>
      </c>
      <c r="H934">
        <v>1</v>
      </c>
      <c r="I934">
        <v>0</v>
      </c>
      <c r="J934">
        <v>0</v>
      </c>
      <c r="K934" t="s">
        <v>207</v>
      </c>
      <c r="L934">
        <v>2017</v>
      </c>
      <c r="M934" t="s">
        <v>208</v>
      </c>
    </row>
    <row r="935" spans="1:13" x14ac:dyDescent="0.2">
      <c r="A935" s="1">
        <v>42989</v>
      </c>
      <c r="B935" t="s">
        <v>7</v>
      </c>
      <c r="C935" t="s">
        <v>340</v>
      </c>
      <c r="D935" t="s">
        <v>364</v>
      </c>
      <c r="E935" t="s">
        <v>279</v>
      </c>
      <c r="F935" s="1">
        <v>40264</v>
      </c>
      <c r="G935" t="s">
        <v>163</v>
      </c>
      <c r="H935">
        <v>1</v>
      </c>
      <c r="I935">
        <v>0</v>
      </c>
      <c r="J935">
        <v>0</v>
      </c>
      <c r="K935" t="s">
        <v>207</v>
      </c>
      <c r="L935">
        <v>2017</v>
      </c>
      <c r="M935" t="s">
        <v>210</v>
      </c>
    </row>
    <row r="936" spans="1:13" x14ac:dyDescent="0.2">
      <c r="A936" s="1">
        <v>42989</v>
      </c>
      <c r="B936" t="s">
        <v>7</v>
      </c>
      <c r="C936" t="s">
        <v>340</v>
      </c>
      <c r="D936" t="s">
        <v>364</v>
      </c>
      <c r="E936" t="s">
        <v>365</v>
      </c>
      <c r="F936" s="1">
        <v>39722</v>
      </c>
      <c r="G936" t="s">
        <v>165</v>
      </c>
      <c r="H936">
        <v>1</v>
      </c>
      <c r="I936">
        <v>0</v>
      </c>
      <c r="J936">
        <v>0</v>
      </c>
      <c r="K936" t="s">
        <v>207</v>
      </c>
      <c r="L936">
        <v>2017</v>
      </c>
      <c r="M936" t="s">
        <v>210</v>
      </c>
    </row>
    <row r="937" spans="1:13" x14ac:dyDescent="0.2">
      <c r="A937" s="1">
        <v>42989</v>
      </c>
      <c r="B937" t="s">
        <v>7</v>
      </c>
      <c r="C937" t="s">
        <v>340</v>
      </c>
      <c r="D937" t="s">
        <v>469</v>
      </c>
      <c r="E937" t="s">
        <v>470</v>
      </c>
      <c r="F937" s="1">
        <v>39222</v>
      </c>
      <c r="G937" t="s">
        <v>164</v>
      </c>
      <c r="H937">
        <v>0</v>
      </c>
      <c r="I937">
        <v>0</v>
      </c>
      <c r="J937">
        <v>0</v>
      </c>
      <c r="K937" t="s">
        <v>207</v>
      </c>
      <c r="L937">
        <v>2017</v>
      </c>
      <c r="M937" t="s">
        <v>210</v>
      </c>
    </row>
    <row r="938" spans="1:13" x14ac:dyDescent="0.2">
      <c r="A938" s="1">
        <v>42989</v>
      </c>
      <c r="B938" t="s">
        <v>7</v>
      </c>
      <c r="C938" t="s">
        <v>340</v>
      </c>
      <c r="D938" t="s">
        <v>229</v>
      </c>
      <c r="E938" t="s">
        <v>230</v>
      </c>
      <c r="F938" s="1">
        <v>40470</v>
      </c>
      <c r="G938" t="s">
        <v>163</v>
      </c>
      <c r="H938">
        <v>0</v>
      </c>
      <c r="I938">
        <v>0</v>
      </c>
      <c r="J938">
        <v>0</v>
      </c>
      <c r="K938" t="s">
        <v>207</v>
      </c>
      <c r="L938">
        <v>2017</v>
      </c>
      <c r="M938" t="s">
        <v>210</v>
      </c>
    </row>
    <row r="939" spans="1:13" x14ac:dyDescent="0.2">
      <c r="A939" s="1">
        <v>42989</v>
      </c>
      <c r="B939" t="s">
        <v>7</v>
      </c>
      <c r="C939" t="s">
        <v>340</v>
      </c>
      <c r="D939" t="s">
        <v>229</v>
      </c>
      <c r="E939" t="s">
        <v>231</v>
      </c>
      <c r="F939" s="1">
        <v>41290</v>
      </c>
      <c r="G939" t="s">
        <v>170</v>
      </c>
      <c r="H939">
        <v>0</v>
      </c>
      <c r="I939">
        <v>0</v>
      </c>
      <c r="J939">
        <v>0</v>
      </c>
      <c r="K939" t="s">
        <v>207</v>
      </c>
      <c r="L939">
        <v>2017</v>
      </c>
      <c r="M939" t="s">
        <v>208</v>
      </c>
    </row>
    <row r="940" spans="1:13" x14ac:dyDescent="0.2">
      <c r="A940" s="1">
        <v>42989</v>
      </c>
      <c r="B940" t="s">
        <v>7</v>
      </c>
      <c r="C940" t="s">
        <v>340</v>
      </c>
      <c r="D940" t="s">
        <v>366</v>
      </c>
      <c r="E940" t="s">
        <v>367</v>
      </c>
      <c r="F940" s="1">
        <v>40581</v>
      </c>
      <c r="G940" t="s">
        <v>167</v>
      </c>
      <c r="H940">
        <v>1</v>
      </c>
      <c r="I940">
        <v>0</v>
      </c>
      <c r="J940">
        <v>0</v>
      </c>
      <c r="K940" t="s">
        <v>207</v>
      </c>
      <c r="L940">
        <v>2017</v>
      </c>
      <c r="M940" t="s">
        <v>208</v>
      </c>
    </row>
    <row r="941" spans="1:13" x14ac:dyDescent="0.2">
      <c r="A941" s="1">
        <v>42989</v>
      </c>
      <c r="B941" t="s">
        <v>7</v>
      </c>
      <c r="C941" t="s">
        <v>340</v>
      </c>
      <c r="D941" t="s">
        <v>368</v>
      </c>
      <c r="E941" t="s">
        <v>360</v>
      </c>
      <c r="F941" s="1">
        <v>41130</v>
      </c>
      <c r="G941" t="s">
        <v>106</v>
      </c>
      <c r="H941">
        <v>0</v>
      </c>
      <c r="I941">
        <v>0</v>
      </c>
      <c r="J941">
        <v>0</v>
      </c>
      <c r="K941" t="s">
        <v>207</v>
      </c>
      <c r="L941">
        <v>2017</v>
      </c>
      <c r="M941" t="s">
        <v>208</v>
      </c>
    </row>
    <row r="942" spans="1:13" x14ac:dyDescent="0.2">
      <c r="A942" s="1">
        <v>42989</v>
      </c>
      <c r="B942" t="s">
        <v>7</v>
      </c>
      <c r="C942" t="s">
        <v>340</v>
      </c>
      <c r="D942" t="s">
        <v>368</v>
      </c>
      <c r="E942" t="s">
        <v>369</v>
      </c>
      <c r="F942" s="1">
        <v>39962</v>
      </c>
      <c r="G942" t="s">
        <v>166</v>
      </c>
      <c r="H942">
        <v>0</v>
      </c>
      <c r="I942">
        <v>0</v>
      </c>
      <c r="J942">
        <v>0</v>
      </c>
      <c r="K942" t="s">
        <v>207</v>
      </c>
      <c r="L942">
        <v>2017</v>
      </c>
      <c r="M942" t="s">
        <v>210</v>
      </c>
    </row>
    <row r="943" spans="1:13" x14ac:dyDescent="0.2">
      <c r="A943" s="1">
        <v>42989</v>
      </c>
      <c r="B943" t="s">
        <v>7</v>
      </c>
      <c r="C943" t="s">
        <v>340</v>
      </c>
      <c r="D943" t="s">
        <v>336</v>
      </c>
      <c r="E943" t="s">
        <v>337</v>
      </c>
      <c r="F943" s="1">
        <v>41162</v>
      </c>
      <c r="G943" t="s">
        <v>44</v>
      </c>
      <c r="H943">
        <v>1</v>
      </c>
      <c r="I943">
        <v>0</v>
      </c>
      <c r="J943">
        <v>0</v>
      </c>
      <c r="K943" t="s">
        <v>207</v>
      </c>
      <c r="L943">
        <v>2017</v>
      </c>
      <c r="M943" t="s">
        <v>208</v>
      </c>
    </row>
    <row r="944" spans="1:13" x14ac:dyDescent="0.2">
      <c r="A944" s="1">
        <v>42989</v>
      </c>
      <c r="B944" t="s">
        <v>7</v>
      </c>
      <c r="C944" t="s">
        <v>340</v>
      </c>
      <c r="D944" t="s">
        <v>374</v>
      </c>
      <c r="E944" t="s">
        <v>375</v>
      </c>
      <c r="F944" s="1">
        <v>40179</v>
      </c>
      <c r="G944" t="s">
        <v>163</v>
      </c>
      <c r="H944">
        <v>1</v>
      </c>
      <c r="I944">
        <v>0</v>
      </c>
      <c r="J944">
        <v>0</v>
      </c>
      <c r="K944" t="s">
        <v>207</v>
      </c>
      <c r="L944">
        <v>2017</v>
      </c>
      <c r="M944" t="s">
        <v>210</v>
      </c>
    </row>
    <row r="945" spans="1:13" x14ac:dyDescent="0.2">
      <c r="A945" s="1">
        <v>42989</v>
      </c>
      <c r="B945" t="s">
        <v>7</v>
      </c>
      <c r="C945" t="s">
        <v>340</v>
      </c>
      <c r="D945" t="s">
        <v>376</v>
      </c>
      <c r="E945" t="s">
        <v>377</v>
      </c>
      <c r="F945" s="1">
        <v>41383</v>
      </c>
      <c r="G945" t="s">
        <v>170</v>
      </c>
      <c r="H945">
        <v>1</v>
      </c>
      <c r="I945">
        <v>0</v>
      </c>
      <c r="J945">
        <v>0</v>
      </c>
      <c r="K945" t="s">
        <v>207</v>
      </c>
      <c r="L945">
        <v>2017</v>
      </c>
      <c r="M945" t="s">
        <v>208</v>
      </c>
    </row>
    <row r="946" spans="1:13" x14ac:dyDescent="0.2">
      <c r="A946" s="1">
        <v>42989</v>
      </c>
      <c r="B946" t="s">
        <v>7</v>
      </c>
      <c r="C946" t="s">
        <v>340</v>
      </c>
      <c r="D946" t="s">
        <v>378</v>
      </c>
      <c r="E946" t="s">
        <v>379</v>
      </c>
      <c r="F946" s="1">
        <v>39107</v>
      </c>
      <c r="G946" t="s">
        <v>164</v>
      </c>
      <c r="H946">
        <v>1</v>
      </c>
      <c r="I946">
        <v>0</v>
      </c>
      <c r="J946">
        <v>0</v>
      </c>
      <c r="K946" t="s">
        <v>207</v>
      </c>
      <c r="L946">
        <v>2017</v>
      </c>
      <c r="M946" t="s">
        <v>210</v>
      </c>
    </row>
    <row r="947" spans="1:13" x14ac:dyDescent="0.2">
      <c r="A947" s="1">
        <v>42989</v>
      </c>
      <c r="B947" t="s">
        <v>7</v>
      </c>
      <c r="C947" t="s">
        <v>340</v>
      </c>
      <c r="D947" t="s">
        <v>380</v>
      </c>
      <c r="E947" t="s">
        <v>381</v>
      </c>
      <c r="F947" s="1">
        <v>40995</v>
      </c>
      <c r="G947" t="s">
        <v>106</v>
      </c>
      <c r="H947">
        <v>1</v>
      </c>
      <c r="I947">
        <v>0</v>
      </c>
      <c r="J947">
        <v>0</v>
      </c>
      <c r="K947" t="s">
        <v>207</v>
      </c>
      <c r="L947">
        <v>2017</v>
      </c>
      <c r="M947" t="s">
        <v>208</v>
      </c>
    </row>
    <row r="948" spans="1:13" x14ac:dyDescent="0.2">
      <c r="A948" s="1">
        <v>42989</v>
      </c>
      <c r="B948" t="s">
        <v>7</v>
      </c>
      <c r="C948" t="s">
        <v>340</v>
      </c>
      <c r="D948" t="s">
        <v>234</v>
      </c>
      <c r="E948" t="s">
        <v>235</v>
      </c>
      <c r="F948" s="1">
        <v>40973</v>
      </c>
      <c r="G948" t="s">
        <v>106</v>
      </c>
      <c r="H948">
        <v>1</v>
      </c>
      <c r="I948">
        <v>0</v>
      </c>
      <c r="J948">
        <v>0</v>
      </c>
      <c r="K948" t="s">
        <v>207</v>
      </c>
      <c r="L948">
        <v>2017</v>
      </c>
      <c r="M948" t="s">
        <v>208</v>
      </c>
    </row>
    <row r="949" spans="1:13" x14ac:dyDescent="0.2">
      <c r="A949" s="1">
        <v>42989</v>
      </c>
      <c r="B949" t="s">
        <v>7</v>
      </c>
      <c r="C949" t="s">
        <v>340</v>
      </c>
      <c r="D949" t="s">
        <v>382</v>
      </c>
      <c r="E949" t="s">
        <v>383</v>
      </c>
      <c r="F949" s="1">
        <v>39346</v>
      </c>
      <c r="G949" t="s">
        <v>164</v>
      </c>
      <c r="H949">
        <v>0</v>
      </c>
      <c r="I949">
        <v>0</v>
      </c>
      <c r="J949">
        <v>0</v>
      </c>
      <c r="K949" t="s">
        <v>207</v>
      </c>
      <c r="L949">
        <v>2017</v>
      </c>
      <c r="M949" t="s">
        <v>210</v>
      </c>
    </row>
    <row r="950" spans="1:13" x14ac:dyDescent="0.2">
      <c r="A950" s="1">
        <v>42989</v>
      </c>
      <c r="B950" t="s">
        <v>7</v>
      </c>
      <c r="C950" t="s">
        <v>340</v>
      </c>
      <c r="D950" t="s">
        <v>236</v>
      </c>
      <c r="E950" t="s">
        <v>237</v>
      </c>
      <c r="F950" s="1">
        <v>39386</v>
      </c>
      <c r="G950" t="s">
        <v>164</v>
      </c>
      <c r="H950">
        <v>1</v>
      </c>
      <c r="I950">
        <v>0</v>
      </c>
      <c r="J950">
        <v>0</v>
      </c>
      <c r="K950" t="s">
        <v>207</v>
      </c>
      <c r="L950">
        <v>2017</v>
      </c>
      <c r="M950" t="s">
        <v>210</v>
      </c>
    </row>
    <row r="951" spans="1:13" x14ac:dyDescent="0.2">
      <c r="A951" s="1">
        <v>42989</v>
      </c>
      <c r="B951" t="s">
        <v>7</v>
      </c>
      <c r="C951" t="s">
        <v>340</v>
      </c>
      <c r="D951" t="s">
        <v>384</v>
      </c>
      <c r="E951" t="s">
        <v>385</v>
      </c>
      <c r="F951" s="1">
        <v>41199</v>
      </c>
      <c r="G951" t="s">
        <v>106</v>
      </c>
      <c r="H951">
        <v>1</v>
      </c>
      <c r="I951">
        <v>0</v>
      </c>
      <c r="J951">
        <v>0</v>
      </c>
      <c r="K951" t="s">
        <v>207</v>
      </c>
      <c r="L951">
        <v>2017</v>
      </c>
      <c r="M951" t="s">
        <v>208</v>
      </c>
    </row>
    <row r="952" spans="1:13" x14ac:dyDescent="0.2">
      <c r="A952" s="1">
        <v>42989</v>
      </c>
      <c r="B952" t="s">
        <v>7</v>
      </c>
      <c r="C952" t="s">
        <v>340</v>
      </c>
      <c r="D952" t="s">
        <v>530</v>
      </c>
      <c r="E952" t="s">
        <v>493</v>
      </c>
      <c r="F952" s="1">
        <v>41628</v>
      </c>
      <c r="G952" t="s">
        <v>170</v>
      </c>
      <c r="H952">
        <v>0</v>
      </c>
      <c r="I952">
        <v>0</v>
      </c>
      <c r="J952">
        <v>0</v>
      </c>
      <c r="K952" t="s">
        <v>207</v>
      </c>
      <c r="L952">
        <v>2017</v>
      </c>
      <c r="M952" t="s">
        <v>208</v>
      </c>
    </row>
    <row r="953" spans="1:13" x14ac:dyDescent="0.2">
      <c r="A953" s="1">
        <v>42989</v>
      </c>
      <c r="B953" t="s">
        <v>7</v>
      </c>
      <c r="C953" t="s">
        <v>340</v>
      </c>
      <c r="D953" t="s">
        <v>327</v>
      </c>
      <c r="E953" t="s">
        <v>328</v>
      </c>
      <c r="F953" s="1">
        <v>40917</v>
      </c>
      <c r="G953" t="s">
        <v>44</v>
      </c>
      <c r="H953">
        <v>1</v>
      </c>
      <c r="I953">
        <v>0</v>
      </c>
      <c r="J953">
        <v>0</v>
      </c>
      <c r="K953" t="s">
        <v>207</v>
      </c>
      <c r="L953">
        <v>2017</v>
      </c>
      <c r="M953" t="s">
        <v>208</v>
      </c>
    </row>
    <row r="954" spans="1:13" x14ac:dyDescent="0.2">
      <c r="A954" s="1">
        <v>42989</v>
      </c>
      <c r="B954" t="s">
        <v>7</v>
      </c>
      <c r="C954" t="s">
        <v>340</v>
      </c>
      <c r="D954" t="s">
        <v>238</v>
      </c>
      <c r="E954" t="s">
        <v>239</v>
      </c>
      <c r="F954" s="1">
        <v>40372</v>
      </c>
      <c r="G954" t="s">
        <v>163</v>
      </c>
      <c r="H954">
        <v>1</v>
      </c>
      <c r="I954">
        <v>0</v>
      </c>
      <c r="J954">
        <v>0</v>
      </c>
      <c r="K954" t="s">
        <v>207</v>
      </c>
      <c r="L954">
        <v>2017</v>
      </c>
      <c r="M954" t="s">
        <v>210</v>
      </c>
    </row>
    <row r="955" spans="1:13" x14ac:dyDescent="0.2">
      <c r="A955" s="1">
        <v>42989</v>
      </c>
      <c r="B955" t="s">
        <v>7</v>
      </c>
      <c r="C955" t="s">
        <v>340</v>
      </c>
      <c r="D955" t="s">
        <v>238</v>
      </c>
      <c r="E955" t="s">
        <v>240</v>
      </c>
      <c r="F955" s="1">
        <v>39094</v>
      </c>
      <c r="G955" t="s">
        <v>164</v>
      </c>
      <c r="H955">
        <v>1</v>
      </c>
      <c r="I955">
        <v>0</v>
      </c>
      <c r="J955">
        <v>0</v>
      </c>
      <c r="K955" t="s">
        <v>207</v>
      </c>
      <c r="L955">
        <v>2017</v>
      </c>
      <c r="M955" t="s">
        <v>210</v>
      </c>
    </row>
    <row r="956" spans="1:13" x14ac:dyDescent="0.2">
      <c r="A956" s="1">
        <v>42989</v>
      </c>
      <c r="B956" t="s">
        <v>7</v>
      </c>
      <c r="C956" t="s">
        <v>340</v>
      </c>
      <c r="D956" t="s">
        <v>386</v>
      </c>
      <c r="E956" t="s">
        <v>387</v>
      </c>
      <c r="F956" s="1">
        <v>41360</v>
      </c>
      <c r="G956" t="s">
        <v>170</v>
      </c>
      <c r="H956">
        <v>1</v>
      </c>
      <c r="I956">
        <v>0</v>
      </c>
      <c r="J956">
        <v>0</v>
      </c>
      <c r="K956" t="s">
        <v>207</v>
      </c>
      <c r="L956">
        <v>2017</v>
      </c>
      <c r="M956" t="s">
        <v>208</v>
      </c>
    </row>
    <row r="957" spans="1:13" x14ac:dyDescent="0.2">
      <c r="A957" s="1">
        <v>42989</v>
      </c>
      <c r="B957" t="s">
        <v>7</v>
      </c>
      <c r="C957" t="s">
        <v>340</v>
      </c>
      <c r="D957" t="s">
        <v>241</v>
      </c>
      <c r="E957" t="s">
        <v>242</v>
      </c>
      <c r="F957" s="1">
        <v>39522</v>
      </c>
      <c r="G957" t="s">
        <v>165</v>
      </c>
      <c r="H957">
        <v>1</v>
      </c>
      <c r="I957">
        <v>0</v>
      </c>
      <c r="J957">
        <v>0</v>
      </c>
      <c r="K957" t="s">
        <v>207</v>
      </c>
      <c r="L957">
        <v>2017</v>
      </c>
      <c r="M957" t="s">
        <v>210</v>
      </c>
    </row>
    <row r="958" spans="1:13" x14ac:dyDescent="0.2">
      <c r="A958" s="1">
        <v>42989</v>
      </c>
      <c r="B958" t="s">
        <v>7</v>
      </c>
      <c r="C958" t="s">
        <v>340</v>
      </c>
      <c r="D958" t="s">
        <v>241</v>
      </c>
      <c r="E958" t="s">
        <v>243</v>
      </c>
      <c r="F958" s="1">
        <v>40078</v>
      </c>
      <c r="G958" t="s">
        <v>166</v>
      </c>
      <c r="H958">
        <v>1</v>
      </c>
      <c r="I958">
        <v>0</v>
      </c>
      <c r="J958">
        <v>0</v>
      </c>
      <c r="K958" t="s">
        <v>207</v>
      </c>
      <c r="L958">
        <v>2017</v>
      </c>
      <c r="M958" t="s">
        <v>210</v>
      </c>
    </row>
    <row r="959" spans="1:13" x14ac:dyDescent="0.2">
      <c r="A959" s="1">
        <v>42989</v>
      </c>
      <c r="B959" t="s">
        <v>7</v>
      </c>
      <c r="C959" t="s">
        <v>340</v>
      </c>
      <c r="D959" t="s">
        <v>244</v>
      </c>
      <c r="E959" t="s">
        <v>245</v>
      </c>
      <c r="F959" s="1">
        <v>40339</v>
      </c>
      <c r="G959" t="s">
        <v>167</v>
      </c>
      <c r="H959">
        <v>1</v>
      </c>
      <c r="I959">
        <v>0</v>
      </c>
      <c r="J959">
        <v>0</v>
      </c>
      <c r="K959" t="s">
        <v>207</v>
      </c>
      <c r="L959">
        <v>2017</v>
      </c>
      <c r="M959" t="s">
        <v>210</v>
      </c>
    </row>
    <row r="960" spans="1:13" x14ac:dyDescent="0.2">
      <c r="A960" s="1">
        <v>42989</v>
      </c>
      <c r="B960" t="s">
        <v>7</v>
      </c>
      <c r="C960" t="s">
        <v>340</v>
      </c>
      <c r="D960" t="s">
        <v>244</v>
      </c>
      <c r="E960" t="s">
        <v>246</v>
      </c>
      <c r="F960" s="1">
        <v>39775</v>
      </c>
      <c r="G960" t="s">
        <v>165</v>
      </c>
      <c r="H960">
        <v>1</v>
      </c>
      <c r="I960">
        <v>0</v>
      </c>
      <c r="J960">
        <v>0</v>
      </c>
      <c r="K960" t="s">
        <v>207</v>
      </c>
      <c r="L960">
        <v>2017</v>
      </c>
      <c r="M960" t="s">
        <v>210</v>
      </c>
    </row>
    <row r="961" spans="1:13" x14ac:dyDescent="0.2">
      <c r="A961" s="1">
        <v>42989</v>
      </c>
      <c r="B961" t="s">
        <v>7</v>
      </c>
      <c r="C961" t="s">
        <v>340</v>
      </c>
      <c r="D961" t="s">
        <v>388</v>
      </c>
      <c r="E961" t="s">
        <v>389</v>
      </c>
      <c r="F961" s="1">
        <v>40851</v>
      </c>
      <c r="G961" t="s">
        <v>168</v>
      </c>
      <c r="H961">
        <v>1</v>
      </c>
      <c r="I961">
        <v>0</v>
      </c>
      <c r="J961">
        <v>0</v>
      </c>
      <c r="K961" t="s">
        <v>207</v>
      </c>
      <c r="L961">
        <v>2017</v>
      </c>
      <c r="M961" t="s">
        <v>208</v>
      </c>
    </row>
    <row r="962" spans="1:13" x14ac:dyDescent="0.2">
      <c r="A962" s="1">
        <v>42989</v>
      </c>
      <c r="B962" t="s">
        <v>7</v>
      </c>
      <c r="C962" t="s">
        <v>340</v>
      </c>
      <c r="D962" t="s">
        <v>248</v>
      </c>
      <c r="E962" t="s">
        <v>249</v>
      </c>
      <c r="F962" s="1">
        <v>40264</v>
      </c>
      <c r="G962" t="s">
        <v>163</v>
      </c>
      <c r="H962">
        <v>1</v>
      </c>
      <c r="I962">
        <v>0</v>
      </c>
      <c r="J962">
        <v>0</v>
      </c>
      <c r="K962" t="s">
        <v>207</v>
      </c>
      <c r="L962">
        <v>2017</v>
      </c>
      <c r="M962" t="s">
        <v>210</v>
      </c>
    </row>
    <row r="963" spans="1:13" x14ac:dyDescent="0.2">
      <c r="A963" s="1">
        <v>42989</v>
      </c>
      <c r="B963" t="s">
        <v>7</v>
      </c>
      <c r="C963" t="s">
        <v>340</v>
      </c>
      <c r="D963" t="s">
        <v>250</v>
      </c>
      <c r="E963" t="s">
        <v>251</v>
      </c>
      <c r="F963" s="1">
        <v>40932</v>
      </c>
      <c r="G963" t="s">
        <v>106</v>
      </c>
      <c r="H963">
        <v>1</v>
      </c>
      <c r="I963">
        <v>0</v>
      </c>
      <c r="J963">
        <v>0</v>
      </c>
      <c r="K963" t="s">
        <v>207</v>
      </c>
      <c r="L963">
        <v>2017</v>
      </c>
      <c r="M963" t="s">
        <v>208</v>
      </c>
    </row>
    <row r="964" spans="1:13" x14ac:dyDescent="0.2">
      <c r="A964" s="1">
        <v>42989</v>
      </c>
      <c r="B964" t="s">
        <v>7</v>
      </c>
      <c r="C964" t="s">
        <v>340</v>
      </c>
      <c r="D964" t="s">
        <v>252</v>
      </c>
      <c r="E964" t="s">
        <v>253</v>
      </c>
      <c r="F964" s="1">
        <v>41126</v>
      </c>
      <c r="G964" t="s">
        <v>106</v>
      </c>
      <c r="H964">
        <v>0</v>
      </c>
      <c r="I964">
        <v>0</v>
      </c>
      <c r="J964">
        <v>0</v>
      </c>
      <c r="K964" t="s">
        <v>207</v>
      </c>
      <c r="L964">
        <v>2017</v>
      </c>
      <c r="M964" t="s">
        <v>208</v>
      </c>
    </row>
    <row r="965" spans="1:13" x14ac:dyDescent="0.2">
      <c r="A965" s="1">
        <v>42989</v>
      </c>
      <c r="B965" t="s">
        <v>7</v>
      </c>
      <c r="C965" t="s">
        <v>340</v>
      </c>
      <c r="D965" t="s">
        <v>390</v>
      </c>
      <c r="E965" t="s">
        <v>281</v>
      </c>
      <c r="F965" s="1">
        <v>40871</v>
      </c>
      <c r="G965" t="s">
        <v>167</v>
      </c>
      <c r="H965">
        <v>1</v>
      </c>
      <c r="I965">
        <v>0</v>
      </c>
      <c r="J965">
        <v>0</v>
      </c>
      <c r="K965" t="s">
        <v>207</v>
      </c>
      <c r="L965">
        <v>2017</v>
      </c>
      <c r="M965" t="s">
        <v>208</v>
      </c>
    </row>
    <row r="966" spans="1:13" x14ac:dyDescent="0.2">
      <c r="A966" s="1">
        <v>42989</v>
      </c>
      <c r="B966" t="s">
        <v>7</v>
      </c>
      <c r="C966" t="s">
        <v>340</v>
      </c>
      <c r="D966" t="s">
        <v>390</v>
      </c>
      <c r="E966" t="s">
        <v>391</v>
      </c>
      <c r="F966" s="1">
        <v>39092</v>
      </c>
      <c r="G966" t="s">
        <v>164</v>
      </c>
      <c r="H966">
        <v>1</v>
      </c>
      <c r="I966">
        <v>0</v>
      </c>
      <c r="J966">
        <v>0</v>
      </c>
      <c r="K966" t="s">
        <v>207</v>
      </c>
      <c r="L966">
        <v>2017</v>
      </c>
      <c r="M966" t="s">
        <v>210</v>
      </c>
    </row>
    <row r="967" spans="1:13" x14ac:dyDescent="0.2">
      <c r="A967" s="1">
        <v>42989</v>
      </c>
      <c r="B967" t="s">
        <v>7</v>
      </c>
      <c r="C967" t="s">
        <v>340</v>
      </c>
      <c r="D967" t="s">
        <v>254</v>
      </c>
      <c r="E967" t="s">
        <v>255</v>
      </c>
      <c r="F967" s="1">
        <v>40439</v>
      </c>
      <c r="G967" t="s">
        <v>167</v>
      </c>
      <c r="H967">
        <v>1</v>
      </c>
      <c r="I967">
        <v>0</v>
      </c>
      <c r="J967">
        <v>0</v>
      </c>
      <c r="K967" t="s">
        <v>207</v>
      </c>
      <c r="L967">
        <v>2017</v>
      </c>
      <c r="M967" t="s">
        <v>210</v>
      </c>
    </row>
    <row r="968" spans="1:13" x14ac:dyDescent="0.2">
      <c r="A968" s="1">
        <v>42989</v>
      </c>
      <c r="B968" t="s">
        <v>7</v>
      </c>
      <c r="C968" t="s">
        <v>340</v>
      </c>
      <c r="D968" t="s">
        <v>322</v>
      </c>
      <c r="E968" t="s">
        <v>323</v>
      </c>
      <c r="F968" s="1">
        <v>40972</v>
      </c>
      <c r="G968" t="s">
        <v>106</v>
      </c>
      <c r="H968">
        <v>1</v>
      </c>
      <c r="I968">
        <v>0</v>
      </c>
      <c r="J968">
        <v>0</v>
      </c>
      <c r="K968" t="s">
        <v>207</v>
      </c>
      <c r="L968">
        <v>2017</v>
      </c>
      <c r="M968" t="s">
        <v>208</v>
      </c>
    </row>
    <row r="969" spans="1:13" x14ac:dyDescent="0.2">
      <c r="A969" s="1">
        <v>42989</v>
      </c>
      <c r="B969" t="s">
        <v>7</v>
      </c>
      <c r="C969" t="s">
        <v>340</v>
      </c>
      <c r="D969" t="s">
        <v>392</v>
      </c>
      <c r="E969" t="s">
        <v>367</v>
      </c>
      <c r="F969" s="1">
        <v>39991</v>
      </c>
      <c r="G969" t="s">
        <v>166</v>
      </c>
      <c r="H969">
        <v>1</v>
      </c>
      <c r="I969">
        <v>0</v>
      </c>
      <c r="J969">
        <v>0</v>
      </c>
      <c r="K969" t="s">
        <v>207</v>
      </c>
      <c r="L969">
        <v>2017</v>
      </c>
      <c r="M969" t="s">
        <v>210</v>
      </c>
    </row>
    <row r="970" spans="1:13" x14ac:dyDescent="0.2">
      <c r="A970" s="1">
        <v>42989</v>
      </c>
      <c r="B970" t="s">
        <v>7</v>
      </c>
      <c r="C970" t="s">
        <v>340</v>
      </c>
      <c r="D970" t="s">
        <v>392</v>
      </c>
      <c r="E970" t="s">
        <v>393</v>
      </c>
      <c r="F970" s="1">
        <v>39490</v>
      </c>
      <c r="G970" t="s">
        <v>165</v>
      </c>
      <c r="H970">
        <v>1</v>
      </c>
      <c r="I970">
        <v>0</v>
      </c>
      <c r="J970">
        <v>0</v>
      </c>
      <c r="K970" t="s">
        <v>207</v>
      </c>
      <c r="L970">
        <v>2017</v>
      </c>
      <c r="M970" t="s">
        <v>210</v>
      </c>
    </row>
    <row r="971" spans="1:13" x14ac:dyDescent="0.2">
      <c r="A971" s="1">
        <v>42989</v>
      </c>
      <c r="B971" t="s">
        <v>7</v>
      </c>
      <c r="C971" t="s">
        <v>340</v>
      </c>
      <c r="D971" t="s">
        <v>394</v>
      </c>
      <c r="E971" t="s">
        <v>395</v>
      </c>
      <c r="F971" s="1">
        <v>40196</v>
      </c>
      <c r="G971" t="s">
        <v>163</v>
      </c>
      <c r="H971">
        <v>0</v>
      </c>
      <c r="I971">
        <v>0</v>
      </c>
      <c r="J971">
        <v>0</v>
      </c>
      <c r="K971" t="s">
        <v>207</v>
      </c>
      <c r="L971">
        <v>2017</v>
      </c>
      <c r="M971" t="s">
        <v>210</v>
      </c>
    </row>
    <row r="972" spans="1:13" x14ac:dyDescent="0.2">
      <c r="A972" s="1">
        <v>42989</v>
      </c>
      <c r="B972" t="s">
        <v>7</v>
      </c>
      <c r="C972" t="s">
        <v>340</v>
      </c>
      <c r="D972" t="s">
        <v>396</v>
      </c>
      <c r="E972" t="s">
        <v>397</v>
      </c>
      <c r="F972" s="1">
        <v>39668</v>
      </c>
      <c r="G972" t="s">
        <v>165</v>
      </c>
      <c r="H972">
        <v>1</v>
      </c>
      <c r="I972">
        <v>0</v>
      </c>
      <c r="J972">
        <v>0</v>
      </c>
      <c r="K972" t="s">
        <v>207</v>
      </c>
      <c r="L972">
        <v>2017</v>
      </c>
      <c r="M972" t="s">
        <v>210</v>
      </c>
    </row>
    <row r="973" spans="1:13" x14ac:dyDescent="0.2">
      <c r="A973" s="1">
        <v>42989</v>
      </c>
      <c r="B973" t="s">
        <v>7</v>
      </c>
      <c r="C973" t="s">
        <v>340</v>
      </c>
      <c r="D973" t="s">
        <v>398</v>
      </c>
      <c r="E973" t="s">
        <v>399</v>
      </c>
      <c r="F973" s="1">
        <v>40770</v>
      </c>
      <c r="G973" t="s">
        <v>168</v>
      </c>
      <c r="H973">
        <v>1</v>
      </c>
      <c r="I973">
        <v>0</v>
      </c>
      <c r="J973">
        <v>0</v>
      </c>
      <c r="K973" t="s">
        <v>207</v>
      </c>
      <c r="L973">
        <v>2017</v>
      </c>
      <c r="M973" t="s">
        <v>208</v>
      </c>
    </row>
    <row r="974" spans="1:13" x14ac:dyDescent="0.2">
      <c r="A974" s="1">
        <v>42989</v>
      </c>
      <c r="B974" t="s">
        <v>7</v>
      </c>
      <c r="C974" t="s">
        <v>340</v>
      </c>
      <c r="D974" t="s">
        <v>400</v>
      </c>
      <c r="E974" t="s">
        <v>401</v>
      </c>
      <c r="F974" s="1">
        <v>39307</v>
      </c>
      <c r="G974" t="s">
        <v>164</v>
      </c>
      <c r="H974">
        <v>1</v>
      </c>
      <c r="I974">
        <v>0</v>
      </c>
      <c r="J974">
        <v>0</v>
      </c>
      <c r="K974" t="s">
        <v>207</v>
      </c>
      <c r="L974">
        <v>2017</v>
      </c>
      <c r="M974" t="s">
        <v>210</v>
      </c>
    </row>
    <row r="975" spans="1:13" x14ac:dyDescent="0.2">
      <c r="A975" s="1">
        <v>42989</v>
      </c>
      <c r="B975" t="s">
        <v>7</v>
      </c>
      <c r="C975" t="s">
        <v>340</v>
      </c>
      <c r="D975" t="s">
        <v>402</v>
      </c>
      <c r="E975" t="s">
        <v>403</v>
      </c>
      <c r="F975" s="1">
        <v>39755</v>
      </c>
      <c r="G975" t="s">
        <v>165</v>
      </c>
      <c r="H975">
        <v>1</v>
      </c>
      <c r="I975">
        <v>0</v>
      </c>
      <c r="J975">
        <v>0</v>
      </c>
      <c r="K975" t="s">
        <v>207</v>
      </c>
      <c r="L975">
        <v>2017</v>
      </c>
      <c r="M975" t="s">
        <v>210</v>
      </c>
    </row>
    <row r="976" spans="1:13" x14ac:dyDescent="0.2">
      <c r="A976" s="1">
        <v>42989</v>
      </c>
      <c r="B976" t="s">
        <v>7</v>
      </c>
      <c r="C976" t="s">
        <v>340</v>
      </c>
      <c r="D976" t="s">
        <v>404</v>
      </c>
      <c r="E976" t="s">
        <v>405</v>
      </c>
      <c r="F976" s="1">
        <v>41329</v>
      </c>
      <c r="G976" t="s">
        <v>169</v>
      </c>
      <c r="H976">
        <v>1</v>
      </c>
      <c r="I976">
        <v>0</v>
      </c>
      <c r="J976">
        <v>0</v>
      </c>
      <c r="K976" t="s">
        <v>207</v>
      </c>
      <c r="L976">
        <v>2017</v>
      </c>
      <c r="M976" t="s">
        <v>208</v>
      </c>
    </row>
    <row r="977" spans="1:13" x14ac:dyDescent="0.2">
      <c r="A977" s="1">
        <v>42989</v>
      </c>
      <c r="B977" t="s">
        <v>7</v>
      </c>
      <c r="C977" t="s">
        <v>340</v>
      </c>
      <c r="D977" t="s">
        <v>547</v>
      </c>
      <c r="E977" t="s">
        <v>279</v>
      </c>
      <c r="F977" s="1">
        <v>41348</v>
      </c>
      <c r="G977" t="s">
        <v>169</v>
      </c>
      <c r="H977">
        <v>1</v>
      </c>
      <c r="I977">
        <v>0</v>
      </c>
      <c r="J977">
        <v>0</v>
      </c>
      <c r="K977" t="s">
        <v>207</v>
      </c>
      <c r="L977">
        <v>2017</v>
      </c>
      <c r="M977" t="s">
        <v>208</v>
      </c>
    </row>
    <row r="978" spans="1:13" x14ac:dyDescent="0.2">
      <c r="A978" s="1">
        <v>42989</v>
      </c>
      <c r="B978" t="s">
        <v>7</v>
      </c>
      <c r="C978" t="s">
        <v>340</v>
      </c>
      <c r="D978" t="s">
        <v>547</v>
      </c>
      <c r="E978" t="s">
        <v>548</v>
      </c>
      <c r="F978" s="1">
        <v>40545</v>
      </c>
      <c r="G978" t="s">
        <v>168</v>
      </c>
      <c r="H978">
        <v>1</v>
      </c>
      <c r="I978">
        <v>0</v>
      </c>
      <c r="J978">
        <v>0</v>
      </c>
      <c r="K978" t="s">
        <v>207</v>
      </c>
      <c r="L978">
        <v>2017</v>
      </c>
      <c r="M978" t="s">
        <v>208</v>
      </c>
    </row>
    <row r="979" spans="1:13" x14ac:dyDescent="0.2">
      <c r="A979" s="1">
        <v>42989</v>
      </c>
      <c r="B979" t="s">
        <v>7</v>
      </c>
      <c r="C979" t="s">
        <v>340</v>
      </c>
      <c r="D979" t="s">
        <v>406</v>
      </c>
      <c r="E979" t="s">
        <v>407</v>
      </c>
      <c r="F979" s="1">
        <v>40521</v>
      </c>
      <c r="G979" t="s">
        <v>163</v>
      </c>
      <c r="H979">
        <v>1</v>
      </c>
      <c r="I979">
        <v>0</v>
      </c>
      <c r="J979">
        <v>0</v>
      </c>
      <c r="K979" t="s">
        <v>207</v>
      </c>
      <c r="L979">
        <v>2017</v>
      </c>
      <c r="M979" t="s">
        <v>210</v>
      </c>
    </row>
    <row r="980" spans="1:13" x14ac:dyDescent="0.2">
      <c r="A980" s="1">
        <v>42989</v>
      </c>
      <c r="B980" t="s">
        <v>7</v>
      </c>
      <c r="C980" t="s">
        <v>340</v>
      </c>
      <c r="D980" t="s">
        <v>406</v>
      </c>
      <c r="E980" t="s">
        <v>408</v>
      </c>
      <c r="F980" s="1">
        <v>41097</v>
      </c>
      <c r="G980" t="s">
        <v>44</v>
      </c>
      <c r="H980">
        <v>1</v>
      </c>
      <c r="I980">
        <v>0</v>
      </c>
      <c r="J980">
        <v>0</v>
      </c>
      <c r="K980" t="s">
        <v>207</v>
      </c>
      <c r="L980">
        <v>2017</v>
      </c>
      <c r="M980" t="s">
        <v>208</v>
      </c>
    </row>
    <row r="981" spans="1:13" x14ac:dyDescent="0.2">
      <c r="A981" s="1">
        <v>42989</v>
      </c>
      <c r="B981" t="s">
        <v>7</v>
      </c>
      <c r="C981" t="s">
        <v>340</v>
      </c>
      <c r="D981" t="s">
        <v>338</v>
      </c>
      <c r="E981" t="s">
        <v>339</v>
      </c>
      <c r="F981" s="1">
        <v>41570</v>
      </c>
      <c r="G981" t="s">
        <v>169</v>
      </c>
      <c r="H981">
        <v>1</v>
      </c>
      <c r="I981">
        <v>0</v>
      </c>
      <c r="J981">
        <v>0</v>
      </c>
      <c r="K981" t="s">
        <v>207</v>
      </c>
      <c r="L981">
        <v>2017</v>
      </c>
      <c r="M981" t="s">
        <v>208</v>
      </c>
    </row>
    <row r="982" spans="1:13" x14ac:dyDescent="0.2">
      <c r="A982" s="1">
        <v>42989</v>
      </c>
      <c r="B982" t="s">
        <v>7</v>
      </c>
      <c r="C982" t="s">
        <v>340</v>
      </c>
      <c r="D982" t="s">
        <v>409</v>
      </c>
      <c r="E982" t="s">
        <v>410</v>
      </c>
      <c r="F982" s="1">
        <v>40108</v>
      </c>
      <c r="G982" t="s">
        <v>166</v>
      </c>
      <c r="H982">
        <v>1</v>
      </c>
      <c r="I982">
        <v>0</v>
      </c>
      <c r="J982">
        <v>0</v>
      </c>
      <c r="K982" t="s">
        <v>207</v>
      </c>
      <c r="L982">
        <v>2017</v>
      </c>
      <c r="M982" t="s">
        <v>210</v>
      </c>
    </row>
    <row r="983" spans="1:13" x14ac:dyDescent="0.2">
      <c r="A983" s="1">
        <v>42989</v>
      </c>
      <c r="B983" t="s">
        <v>7</v>
      </c>
      <c r="C983" t="s">
        <v>340</v>
      </c>
      <c r="D983" t="s">
        <v>411</v>
      </c>
      <c r="E983" t="s">
        <v>371</v>
      </c>
      <c r="F983" s="1">
        <v>40537</v>
      </c>
      <c r="G983" t="s">
        <v>163</v>
      </c>
      <c r="H983">
        <v>1</v>
      </c>
      <c r="I983">
        <v>0</v>
      </c>
      <c r="J983">
        <v>0</v>
      </c>
      <c r="K983" t="s">
        <v>207</v>
      </c>
      <c r="L983">
        <v>2017</v>
      </c>
      <c r="M983" t="s">
        <v>210</v>
      </c>
    </row>
    <row r="984" spans="1:13" x14ac:dyDescent="0.2">
      <c r="A984" s="1">
        <v>42989</v>
      </c>
      <c r="B984" t="s">
        <v>7</v>
      </c>
      <c r="C984" t="s">
        <v>340</v>
      </c>
      <c r="D984" t="s">
        <v>411</v>
      </c>
      <c r="E984" t="s">
        <v>412</v>
      </c>
      <c r="F984" s="1">
        <v>41493</v>
      </c>
      <c r="G984" t="s">
        <v>169</v>
      </c>
      <c r="H984">
        <v>1</v>
      </c>
      <c r="I984">
        <v>0</v>
      </c>
      <c r="J984">
        <v>0</v>
      </c>
      <c r="K984" t="s">
        <v>207</v>
      </c>
      <c r="L984">
        <v>2017</v>
      </c>
      <c r="M984" t="s">
        <v>208</v>
      </c>
    </row>
    <row r="985" spans="1:13" x14ac:dyDescent="0.2">
      <c r="A985" s="1">
        <v>42989</v>
      </c>
      <c r="B985" t="s">
        <v>7</v>
      </c>
      <c r="C985" t="s">
        <v>340</v>
      </c>
      <c r="D985" t="s">
        <v>329</v>
      </c>
      <c r="E985" t="s">
        <v>330</v>
      </c>
      <c r="F985" s="1">
        <v>41371</v>
      </c>
      <c r="G985" t="s">
        <v>169</v>
      </c>
      <c r="H985">
        <v>1</v>
      </c>
      <c r="I985">
        <v>0</v>
      </c>
      <c r="J985">
        <v>0</v>
      </c>
      <c r="K985" t="s">
        <v>207</v>
      </c>
      <c r="L985">
        <v>2017</v>
      </c>
      <c r="M985" t="s">
        <v>208</v>
      </c>
    </row>
    <row r="986" spans="1:13" x14ac:dyDescent="0.2">
      <c r="A986" s="1">
        <v>42989</v>
      </c>
      <c r="B986" t="s">
        <v>7</v>
      </c>
      <c r="C986" t="s">
        <v>340</v>
      </c>
      <c r="D986" t="s">
        <v>413</v>
      </c>
      <c r="E986" t="s">
        <v>393</v>
      </c>
      <c r="F986" s="1">
        <v>40880</v>
      </c>
      <c r="G986" t="s">
        <v>168</v>
      </c>
      <c r="H986">
        <v>1</v>
      </c>
      <c r="I986">
        <v>0</v>
      </c>
      <c r="J986">
        <v>0</v>
      </c>
      <c r="K986" t="s">
        <v>207</v>
      </c>
      <c r="L986">
        <v>2017</v>
      </c>
      <c r="M986" t="s">
        <v>208</v>
      </c>
    </row>
    <row r="987" spans="1:13" x14ac:dyDescent="0.2">
      <c r="A987" s="1">
        <v>42989</v>
      </c>
      <c r="B987" t="s">
        <v>7</v>
      </c>
      <c r="C987" t="s">
        <v>340</v>
      </c>
      <c r="D987" t="s">
        <v>265</v>
      </c>
      <c r="E987" t="s">
        <v>266</v>
      </c>
      <c r="F987" s="1">
        <v>40707</v>
      </c>
      <c r="G987" t="s">
        <v>168</v>
      </c>
      <c r="H987">
        <v>1</v>
      </c>
      <c r="I987">
        <v>0</v>
      </c>
      <c r="J987">
        <v>0</v>
      </c>
      <c r="K987" t="s">
        <v>207</v>
      </c>
      <c r="L987">
        <v>2017</v>
      </c>
      <c r="M987" t="s">
        <v>208</v>
      </c>
    </row>
    <row r="988" spans="1:13" x14ac:dyDescent="0.2">
      <c r="A988" s="1">
        <v>42989</v>
      </c>
      <c r="B988" t="s">
        <v>7</v>
      </c>
      <c r="C988" t="s">
        <v>340</v>
      </c>
      <c r="D988" t="s">
        <v>414</v>
      </c>
      <c r="E988" t="s">
        <v>415</v>
      </c>
      <c r="F988" s="1">
        <v>40308</v>
      </c>
      <c r="G988" t="s">
        <v>167</v>
      </c>
      <c r="H988">
        <v>1</v>
      </c>
      <c r="I988">
        <v>0</v>
      </c>
      <c r="J988">
        <v>0</v>
      </c>
      <c r="K988" t="s">
        <v>207</v>
      </c>
      <c r="L988">
        <v>2017</v>
      </c>
      <c r="M988" t="s">
        <v>210</v>
      </c>
    </row>
    <row r="989" spans="1:13" x14ac:dyDescent="0.2">
      <c r="A989" s="1">
        <v>42989</v>
      </c>
      <c r="B989" t="s">
        <v>7</v>
      </c>
      <c r="C989" t="s">
        <v>340</v>
      </c>
      <c r="D989" t="s">
        <v>324</v>
      </c>
      <c r="E989" t="s">
        <v>253</v>
      </c>
      <c r="F989" s="1">
        <v>39783</v>
      </c>
      <c r="G989" t="s">
        <v>165</v>
      </c>
      <c r="H989">
        <v>1</v>
      </c>
      <c r="I989">
        <v>0</v>
      </c>
      <c r="J989">
        <v>0</v>
      </c>
      <c r="K989" t="s">
        <v>207</v>
      </c>
      <c r="L989">
        <v>2017</v>
      </c>
      <c r="M989" t="s">
        <v>210</v>
      </c>
    </row>
    <row r="990" spans="1:13" x14ac:dyDescent="0.2">
      <c r="A990" s="1">
        <v>42989</v>
      </c>
      <c r="B990" t="s">
        <v>7</v>
      </c>
      <c r="C990" t="s">
        <v>340</v>
      </c>
      <c r="D990" t="s">
        <v>324</v>
      </c>
      <c r="E990" t="s">
        <v>331</v>
      </c>
      <c r="F990" s="1">
        <v>40840</v>
      </c>
      <c r="G990" t="s">
        <v>167</v>
      </c>
      <c r="H990">
        <v>1</v>
      </c>
      <c r="I990">
        <v>0</v>
      </c>
      <c r="J990">
        <v>0</v>
      </c>
      <c r="K990" t="s">
        <v>207</v>
      </c>
      <c r="L990">
        <v>2017</v>
      </c>
      <c r="M990" t="s">
        <v>208</v>
      </c>
    </row>
    <row r="991" spans="1:13" x14ac:dyDescent="0.2">
      <c r="A991" s="1">
        <v>42989</v>
      </c>
      <c r="B991" t="s">
        <v>7</v>
      </c>
      <c r="C991" t="s">
        <v>340</v>
      </c>
      <c r="D991" t="s">
        <v>675</v>
      </c>
      <c r="E991" t="s">
        <v>676</v>
      </c>
      <c r="F991" s="1">
        <v>40567</v>
      </c>
      <c r="G991" t="s">
        <v>168</v>
      </c>
      <c r="H991">
        <v>1</v>
      </c>
      <c r="I991">
        <v>0</v>
      </c>
      <c r="J991">
        <v>0</v>
      </c>
      <c r="K991" t="s">
        <v>207</v>
      </c>
      <c r="L991">
        <v>2017</v>
      </c>
      <c r="M991" t="s">
        <v>208</v>
      </c>
    </row>
    <row r="992" spans="1:13" x14ac:dyDescent="0.2">
      <c r="A992" s="1">
        <v>42989</v>
      </c>
      <c r="B992" t="s">
        <v>7</v>
      </c>
      <c r="C992" t="s">
        <v>340</v>
      </c>
      <c r="D992" t="s">
        <v>416</v>
      </c>
      <c r="E992" t="s">
        <v>417</v>
      </c>
      <c r="F992" s="1">
        <v>40045</v>
      </c>
      <c r="G992" t="s">
        <v>163</v>
      </c>
      <c r="H992">
        <v>1</v>
      </c>
      <c r="I992">
        <v>0</v>
      </c>
      <c r="J992">
        <v>0</v>
      </c>
      <c r="K992" t="s">
        <v>207</v>
      </c>
      <c r="L992">
        <v>2017</v>
      </c>
      <c r="M992" t="s">
        <v>210</v>
      </c>
    </row>
    <row r="993" spans="1:13" x14ac:dyDescent="0.2">
      <c r="A993" s="1">
        <v>42989</v>
      </c>
      <c r="B993" t="s">
        <v>7</v>
      </c>
      <c r="C993" t="s">
        <v>340</v>
      </c>
      <c r="D993" t="s">
        <v>416</v>
      </c>
      <c r="E993" t="s">
        <v>418</v>
      </c>
      <c r="F993" s="1">
        <v>40800</v>
      </c>
      <c r="G993" t="s">
        <v>168</v>
      </c>
      <c r="H993">
        <v>1</v>
      </c>
      <c r="I993">
        <v>0</v>
      </c>
      <c r="J993">
        <v>0</v>
      </c>
      <c r="K993" t="s">
        <v>207</v>
      </c>
      <c r="L993">
        <v>2017</v>
      </c>
      <c r="M993" t="s">
        <v>208</v>
      </c>
    </row>
    <row r="994" spans="1:13" x14ac:dyDescent="0.2">
      <c r="A994" s="1">
        <v>42989</v>
      </c>
      <c r="B994" t="s">
        <v>7</v>
      </c>
      <c r="C994" t="s">
        <v>340</v>
      </c>
      <c r="D994" t="s">
        <v>419</v>
      </c>
      <c r="E994" t="s">
        <v>420</v>
      </c>
      <c r="F994" s="1">
        <v>40014</v>
      </c>
      <c r="G994" t="s">
        <v>166</v>
      </c>
      <c r="H994">
        <v>1</v>
      </c>
      <c r="I994">
        <v>0</v>
      </c>
      <c r="J994">
        <v>0</v>
      </c>
      <c r="K994" t="s">
        <v>207</v>
      </c>
      <c r="L994">
        <v>2017</v>
      </c>
      <c r="M994" t="s">
        <v>210</v>
      </c>
    </row>
    <row r="995" spans="1:13" x14ac:dyDescent="0.2">
      <c r="A995" s="1">
        <v>42989</v>
      </c>
      <c r="B995" t="s">
        <v>7</v>
      </c>
      <c r="C995" t="s">
        <v>340</v>
      </c>
      <c r="D995" t="s">
        <v>421</v>
      </c>
      <c r="E995" t="s">
        <v>353</v>
      </c>
      <c r="F995" s="1">
        <v>39760</v>
      </c>
      <c r="G995" t="s">
        <v>165</v>
      </c>
      <c r="H995">
        <v>1</v>
      </c>
      <c r="I995">
        <v>0</v>
      </c>
      <c r="J995">
        <v>0</v>
      </c>
      <c r="K995" t="s">
        <v>207</v>
      </c>
      <c r="L995">
        <v>2017</v>
      </c>
      <c r="M995" t="s">
        <v>210</v>
      </c>
    </row>
    <row r="996" spans="1:13" x14ac:dyDescent="0.2">
      <c r="A996" s="1">
        <v>42989</v>
      </c>
      <c r="B996" t="s">
        <v>7</v>
      </c>
      <c r="C996" t="s">
        <v>340</v>
      </c>
      <c r="D996" t="s">
        <v>422</v>
      </c>
      <c r="E996" t="s">
        <v>423</v>
      </c>
      <c r="F996" s="1">
        <v>41076</v>
      </c>
      <c r="G996" t="s">
        <v>106</v>
      </c>
      <c r="H996">
        <v>1</v>
      </c>
      <c r="I996">
        <v>0</v>
      </c>
      <c r="J996">
        <v>0</v>
      </c>
      <c r="K996" t="s">
        <v>207</v>
      </c>
      <c r="L996">
        <v>2017</v>
      </c>
      <c r="M996" t="s">
        <v>208</v>
      </c>
    </row>
    <row r="997" spans="1:13" x14ac:dyDescent="0.2">
      <c r="A997" s="1">
        <v>42989</v>
      </c>
      <c r="B997" t="s">
        <v>7</v>
      </c>
      <c r="C997" t="s">
        <v>340</v>
      </c>
      <c r="D997" t="s">
        <v>422</v>
      </c>
      <c r="E997" t="s">
        <v>424</v>
      </c>
      <c r="F997" s="1">
        <v>39534</v>
      </c>
      <c r="G997" t="s">
        <v>165</v>
      </c>
      <c r="H997">
        <v>1</v>
      </c>
      <c r="I997">
        <v>0</v>
      </c>
      <c r="J997">
        <v>0</v>
      </c>
      <c r="K997" t="s">
        <v>207</v>
      </c>
      <c r="L997">
        <v>2017</v>
      </c>
      <c r="M997" t="s">
        <v>210</v>
      </c>
    </row>
    <row r="998" spans="1:13" x14ac:dyDescent="0.2">
      <c r="A998" s="1">
        <v>42989</v>
      </c>
      <c r="B998" t="s">
        <v>7</v>
      </c>
      <c r="C998" t="s">
        <v>340</v>
      </c>
      <c r="D998" t="s">
        <v>425</v>
      </c>
      <c r="E998" t="s">
        <v>326</v>
      </c>
      <c r="F998" s="1">
        <v>40918</v>
      </c>
      <c r="G998" t="s">
        <v>168</v>
      </c>
      <c r="H998">
        <v>1</v>
      </c>
      <c r="I998">
        <v>0</v>
      </c>
      <c r="J998">
        <v>0</v>
      </c>
      <c r="K998" t="s">
        <v>207</v>
      </c>
      <c r="L998">
        <v>2017</v>
      </c>
      <c r="M998" t="s">
        <v>208</v>
      </c>
    </row>
    <row r="999" spans="1:13" x14ac:dyDescent="0.2">
      <c r="A999" s="1">
        <v>42989</v>
      </c>
      <c r="B999" t="s">
        <v>7</v>
      </c>
      <c r="C999" t="s">
        <v>340</v>
      </c>
      <c r="D999" t="s">
        <v>426</v>
      </c>
      <c r="E999" t="s">
        <v>427</v>
      </c>
      <c r="F999" s="1">
        <v>39466</v>
      </c>
      <c r="G999" t="s">
        <v>165</v>
      </c>
      <c r="H999">
        <v>1</v>
      </c>
      <c r="I999">
        <v>0</v>
      </c>
      <c r="J999">
        <v>0</v>
      </c>
      <c r="K999" t="s">
        <v>207</v>
      </c>
      <c r="L999">
        <v>2017</v>
      </c>
      <c r="M999" t="s">
        <v>210</v>
      </c>
    </row>
    <row r="1000" spans="1:13" x14ac:dyDescent="0.2">
      <c r="A1000" s="1">
        <v>42989</v>
      </c>
      <c r="B1000" t="s">
        <v>7</v>
      </c>
      <c r="C1000" t="s">
        <v>340</v>
      </c>
      <c r="D1000" t="s">
        <v>274</v>
      </c>
      <c r="E1000" t="s">
        <v>275</v>
      </c>
      <c r="F1000" s="1">
        <v>40836</v>
      </c>
      <c r="G1000" t="s">
        <v>167</v>
      </c>
      <c r="H1000">
        <v>1</v>
      </c>
      <c r="I1000">
        <v>0</v>
      </c>
      <c r="J1000">
        <v>0</v>
      </c>
      <c r="K1000" t="s">
        <v>207</v>
      </c>
      <c r="L1000">
        <v>2017</v>
      </c>
      <c r="M1000" t="s">
        <v>208</v>
      </c>
    </row>
    <row r="1001" spans="1:13" x14ac:dyDescent="0.2">
      <c r="A1001" s="1">
        <v>42989</v>
      </c>
      <c r="B1001" t="s">
        <v>7</v>
      </c>
      <c r="C1001" t="s">
        <v>340</v>
      </c>
      <c r="D1001" t="s">
        <v>428</v>
      </c>
      <c r="E1001" t="s">
        <v>429</v>
      </c>
      <c r="F1001" s="1">
        <v>40224</v>
      </c>
      <c r="G1001" t="s">
        <v>163</v>
      </c>
      <c r="H1001">
        <v>1</v>
      </c>
      <c r="I1001">
        <v>0</v>
      </c>
      <c r="J1001">
        <v>0</v>
      </c>
      <c r="K1001" t="s">
        <v>207</v>
      </c>
      <c r="L1001">
        <v>2017</v>
      </c>
      <c r="M1001" t="s">
        <v>210</v>
      </c>
    </row>
    <row r="1002" spans="1:13" x14ac:dyDescent="0.2">
      <c r="A1002" s="1">
        <v>42989</v>
      </c>
      <c r="B1002" t="s">
        <v>7</v>
      </c>
      <c r="C1002" t="s">
        <v>340</v>
      </c>
      <c r="D1002" t="s">
        <v>430</v>
      </c>
      <c r="E1002" t="s">
        <v>227</v>
      </c>
      <c r="F1002" s="1">
        <v>40928</v>
      </c>
      <c r="G1002" t="s">
        <v>106</v>
      </c>
      <c r="H1002">
        <v>1</v>
      </c>
      <c r="I1002">
        <v>0</v>
      </c>
      <c r="J1002">
        <v>0</v>
      </c>
      <c r="K1002" t="s">
        <v>207</v>
      </c>
      <c r="L1002">
        <v>2017</v>
      </c>
      <c r="M1002" t="s">
        <v>208</v>
      </c>
    </row>
    <row r="1003" spans="1:13" x14ac:dyDescent="0.2">
      <c r="A1003" s="1">
        <v>42989</v>
      </c>
      <c r="B1003" t="s">
        <v>7</v>
      </c>
      <c r="C1003" t="s">
        <v>340</v>
      </c>
      <c r="D1003" t="s">
        <v>276</v>
      </c>
      <c r="E1003" t="s">
        <v>277</v>
      </c>
      <c r="F1003" s="1">
        <v>40657</v>
      </c>
      <c r="G1003" t="s">
        <v>167</v>
      </c>
      <c r="H1003">
        <v>1</v>
      </c>
      <c r="I1003">
        <v>0</v>
      </c>
      <c r="J1003">
        <v>0</v>
      </c>
      <c r="K1003" t="s">
        <v>207</v>
      </c>
      <c r="L1003">
        <v>2017</v>
      </c>
      <c r="M1003" t="s">
        <v>208</v>
      </c>
    </row>
    <row r="1004" spans="1:13" x14ac:dyDescent="0.2">
      <c r="A1004" s="1">
        <v>42989</v>
      </c>
      <c r="B1004" t="s">
        <v>7</v>
      </c>
      <c r="C1004" t="s">
        <v>340</v>
      </c>
      <c r="D1004" t="s">
        <v>431</v>
      </c>
      <c r="E1004" t="s">
        <v>342</v>
      </c>
      <c r="F1004" s="1">
        <v>41258</v>
      </c>
      <c r="G1004" t="s">
        <v>106</v>
      </c>
      <c r="H1004">
        <v>0</v>
      </c>
      <c r="I1004">
        <v>0</v>
      </c>
      <c r="J1004">
        <v>0</v>
      </c>
      <c r="K1004" t="s">
        <v>207</v>
      </c>
      <c r="L1004">
        <v>2017</v>
      </c>
      <c r="M1004" t="s">
        <v>208</v>
      </c>
    </row>
    <row r="1005" spans="1:13" x14ac:dyDescent="0.2">
      <c r="A1005" s="1">
        <v>42989</v>
      </c>
      <c r="B1005" t="s">
        <v>7</v>
      </c>
      <c r="C1005" t="s">
        <v>340</v>
      </c>
      <c r="D1005" t="s">
        <v>432</v>
      </c>
      <c r="E1005" t="s">
        <v>433</v>
      </c>
      <c r="F1005" s="1">
        <v>40751</v>
      </c>
      <c r="G1005" t="s">
        <v>168</v>
      </c>
      <c r="H1005">
        <v>1</v>
      </c>
      <c r="I1005">
        <v>0</v>
      </c>
      <c r="J1005">
        <v>0</v>
      </c>
      <c r="K1005" t="s">
        <v>207</v>
      </c>
      <c r="L1005">
        <v>2017</v>
      </c>
      <c r="M1005" t="s">
        <v>208</v>
      </c>
    </row>
    <row r="1006" spans="1:13" x14ac:dyDescent="0.2">
      <c r="A1006" s="1">
        <v>42989</v>
      </c>
      <c r="B1006" t="s">
        <v>7</v>
      </c>
      <c r="C1006" t="s">
        <v>340</v>
      </c>
      <c r="D1006" t="s">
        <v>432</v>
      </c>
      <c r="E1006" t="s">
        <v>434</v>
      </c>
      <c r="F1006" s="1">
        <v>39103</v>
      </c>
      <c r="G1006" t="s">
        <v>164</v>
      </c>
      <c r="H1006">
        <v>1</v>
      </c>
      <c r="I1006">
        <v>0</v>
      </c>
      <c r="J1006">
        <v>0</v>
      </c>
      <c r="K1006" t="s">
        <v>207</v>
      </c>
      <c r="L1006">
        <v>2017</v>
      </c>
      <c r="M1006" t="s">
        <v>210</v>
      </c>
    </row>
    <row r="1007" spans="1:13" x14ac:dyDescent="0.2">
      <c r="A1007" s="1">
        <v>42989</v>
      </c>
      <c r="B1007" t="s">
        <v>7</v>
      </c>
      <c r="C1007" t="s">
        <v>340</v>
      </c>
      <c r="D1007" t="s">
        <v>435</v>
      </c>
      <c r="E1007" t="s">
        <v>436</v>
      </c>
      <c r="F1007" s="1">
        <v>41330</v>
      </c>
      <c r="G1007" t="s">
        <v>169</v>
      </c>
      <c r="H1007">
        <v>1</v>
      </c>
      <c r="I1007">
        <v>0</v>
      </c>
      <c r="J1007">
        <v>0</v>
      </c>
      <c r="K1007" t="s">
        <v>207</v>
      </c>
      <c r="L1007">
        <v>2017</v>
      </c>
      <c r="M1007" t="s">
        <v>208</v>
      </c>
    </row>
    <row r="1008" spans="1:13" x14ac:dyDescent="0.2">
      <c r="A1008" s="1">
        <v>42989</v>
      </c>
      <c r="B1008" t="s">
        <v>7</v>
      </c>
      <c r="C1008" t="s">
        <v>340</v>
      </c>
      <c r="D1008" t="s">
        <v>278</v>
      </c>
      <c r="E1008" t="s">
        <v>279</v>
      </c>
      <c r="F1008" s="1">
        <v>41629</v>
      </c>
      <c r="G1008" t="s">
        <v>170</v>
      </c>
      <c r="H1008">
        <v>1</v>
      </c>
      <c r="I1008">
        <v>0</v>
      </c>
      <c r="J1008">
        <v>0</v>
      </c>
      <c r="K1008" t="s">
        <v>207</v>
      </c>
      <c r="L1008">
        <v>2017</v>
      </c>
      <c r="M1008" t="s">
        <v>208</v>
      </c>
    </row>
    <row r="1009" spans="1:13" x14ac:dyDescent="0.2">
      <c r="A1009" s="1">
        <v>42989</v>
      </c>
      <c r="B1009" t="s">
        <v>7</v>
      </c>
      <c r="C1009" t="s">
        <v>340</v>
      </c>
      <c r="D1009" t="s">
        <v>437</v>
      </c>
      <c r="E1009" t="s">
        <v>438</v>
      </c>
      <c r="F1009" s="1">
        <v>40021</v>
      </c>
      <c r="G1009" t="s">
        <v>166</v>
      </c>
      <c r="H1009">
        <v>1</v>
      </c>
      <c r="I1009">
        <v>0</v>
      </c>
      <c r="J1009">
        <v>0</v>
      </c>
      <c r="K1009" t="s">
        <v>207</v>
      </c>
      <c r="L1009">
        <v>2017</v>
      </c>
      <c r="M1009" t="s">
        <v>210</v>
      </c>
    </row>
    <row r="1010" spans="1:13" x14ac:dyDescent="0.2">
      <c r="A1010" s="1">
        <v>42989</v>
      </c>
      <c r="B1010" t="s">
        <v>7</v>
      </c>
      <c r="C1010" t="s">
        <v>340</v>
      </c>
      <c r="D1010" t="s">
        <v>439</v>
      </c>
      <c r="E1010" t="s">
        <v>440</v>
      </c>
      <c r="F1010" s="1">
        <v>40982</v>
      </c>
      <c r="G1010" t="s">
        <v>44</v>
      </c>
      <c r="H1010">
        <v>1</v>
      </c>
      <c r="I1010">
        <v>0</v>
      </c>
      <c r="J1010">
        <v>0</v>
      </c>
      <c r="K1010" t="s">
        <v>207</v>
      </c>
      <c r="L1010">
        <v>2017</v>
      </c>
      <c r="M1010" t="s">
        <v>208</v>
      </c>
    </row>
    <row r="1011" spans="1:13" x14ac:dyDescent="0.2">
      <c r="A1011" s="1">
        <v>42989</v>
      </c>
      <c r="B1011" t="s">
        <v>7</v>
      </c>
      <c r="C1011" t="s">
        <v>340</v>
      </c>
      <c r="D1011" t="s">
        <v>280</v>
      </c>
      <c r="E1011" t="s">
        <v>281</v>
      </c>
      <c r="F1011" s="1">
        <v>39219</v>
      </c>
      <c r="G1011" t="s">
        <v>164</v>
      </c>
      <c r="H1011">
        <v>1</v>
      </c>
      <c r="I1011">
        <v>0</v>
      </c>
      <c r="J1011">
        <v>0</v>
      </c>
      <c r="K1011" t="s">
        <v>207</v>
      </c>
      <c r="L1011">
        <v>2017</v>
      </c>
      <c r="M1011" t="s">
        <v>210</v>
      </c>
    </row>
    <row r="1012" spans="1:13" x14ac:dyDescent="0.2">
      <c r="A1012" s="1">
        <v>42989</v>
      </c>
      <c r="B1012" t="s">
        <v>7</v>
      </c>
      <c r="C1012" t="s">
        <v>340</v>
      </c>
      <c r="D1012" t="s">
        <v>280</v>
      </c>
      <c r="E1012" t="s">
        <v>282</v>
      </c>
      <c r="F1012" s="1">
        <v>40581</v>
      </c>
      <c r="G1012" t="s">
        <v>168</v>
      </c>
      <c r="H1012">
        <v>1</v>
      </c>
      <c r="I1012">
        <v>0</v>
      </c>
      <c r="J1012">
        <v>0</v>
      </c>
      <c r="K1012" t="s">
        <v>207</v>
      </c>
      <c r="L1012">
        <v>2017</v>
      </c>
      <c r="M1012" t="s">
        <v>208</v>
      </c>
    </row>
    <row r="1013" spans="1:13" x14ac:dyDescent="0.2">
      <c r="A1013" s="1">
        <v>42989</v>
      </c>
      <c r="B1013" t="s">
        <v>7</v>
      </c>
      <c r="C1013" t="s">
        <v>340</v>
      </c>
      <c r="D1013" t="s">
        <v>441</v>
      </c>
      <c r="E1013" t="s">
        <v>442</v>
      </c>
      <c r="F1013" s="1">
        <v>41482</v>
      </c>
      <c r="G1013" t="s">
        <v>170</v>
      </c>
      <c r="H1013">
        <v>1</v>
      </c>
      <c r="I1013">
        <v>0</v>
      </c>
      <c r="J1013">
        <v>0</v>
      </c>
      <c r="K1013" t="s">
        <v>207</v>
      </c>
      <c r="L1013">
        <v>2017</v>
      </c>
      <c r="M1013" t="s">
        <v>208</v>
      </c>
    </row>
    <row r="1014" spans="1:13" x14ac:dyDescent="0.2">
      <c r="A1014" s="1">
        <v>42989</v>
      </c>
      <c r="B1014" t="s">
        <v>7</v>
      </c>
      <c r="C1014" t="s">
        <v>340</v>
      </c>
      <c r="D1014" t="s">
        <v>441</v>
      </c>
      <c r="E1014" t="s">
        <v>443</v>
      </c>
      <c r="F1014" s="1">
        <v>40237</v>
      </c>
      <c r="G1014" t="s">
        <v>167</v>
      </c>
      <c r="H1014">
        <v>1</v>
      </c>
      <c r="I1014">
        <v>0</v>
      </c>
      <c r="J1014">
        <v>0</v>
      </c>
      <c r="K1014" t="s">
        <v>207</v>
      </c>
      <c r="L1014">
        <v>2017</v>
      </c>
      <c r="M1014" t="s">
        <v>210</v>
      </c>
    </row>
    <row r="1015" spans="1:13" x14ac:dyDescent="0.2">
      <c r="A1015" s="1">
        <v>42989</v>
      </c>
      <c r="B1015" t="s">
        <v>7</v>
      </c>
      <c r="C1015" t="s">
        <v>340</v>
      </c>
      <c r="D1015" t="s">
        <v>444</v>
      </c>
      <c r="E1015" t="s">
        <v>372</v>
      </c>
      <c r="F1015" s="1">
        <v>40612</v>
      </c>
      <c r="G1015" t="s">
        <v>167</v>
      </c>
      <c r="H1015">
        <v>1</v>
      </c>
      <c r="I1015">
        <v>0</v>
      </c>
      <c r="J1015">
        <v>0</v>
      </c>
      <c r="K1015" t="s">
        <v>207</v>
      </c>
      <c r="L1015">
        <v>2017</v>
      </c>
      <c r="M1015" t="s">
        <v>208</v>
      </c>
    </row>
    <row r="1016" spans="1:13" x14ac:dyDescent="0.2">
      <c r="A1016" s="1">
        <v>42989</v>
      </c>
      <c r="B1016" t="s">
        <v>7</v>
      </c>
      <c r="C1016" t="s">
        <v>340</v>
      </c>
      <c r="D1016" t="s">
        <v>445</v>
      </c>
      <c r="E1016" t="s">
        <v>446</v>
      </c>
      <c r="F1016" s="1">
        <v>40095</v>
      </c>
      <c r="G1016" t="s">
        <v>166</v>
      </c>
      <c r="H1016">
        <v>1</v>
      </c>
      <c r="I1016">
        <v>0</v>
      </c>
      <c r="J1016">
        <v>0</v>
      </c>
      <c r="K1016" t="s">
        <v>207</v>
      </c>
      <c r="L1016">
        <v>2017</v>
      </c>
      <c r="M1016" t="s">
        <v>210</v>
      </c>
    </row>
    <row r="1017" spans="1:13" x14ac:dyDescent="0.2">
      <c r="A1017" s="1">
        <v>42989</v>
      </c>
      <c r="B1017" t="s">
        <v>7</v>
      </c>
      <c r="C1017" t="s">
        <v>340</v>
      </c>
      <c r="D1017" t="s">
        <v>285</v>
      </c>
      <c r="E1017" t="s">
        <v>316</v>
      </c>
      <c r="F1017" s="1">
        <v>40879</v>
      </c>
      <c r="G1017" t="s">
        <v>167</v>
      </c>
      <c r="H1017">
        <v>1</v>
      </c>
      <c r="I1017">
        <v>0</v>
      </c>
      <c r="J1017">
        <v>0</v>
      </c>
      <c r="K1017" t="s">
        <v>207</v>
      </c>
      <c r="L1017">
        <v>2017</v>
      </c>
      <c r="M1017" t="s">
        <v>208</v>
      </c>
    </row>
    <row r="1018" spans="1:13" x14ac:dyDescent="0.2">
      <c r="A1018" s="1">
        <v>42989</v>
      </c>
      <c r="B1018" t="s">
        <v>7</v>
      </c>
      <c r="C1018" t="s">
        <v>340</v>
      </c>
      <c r="D1018" t="s">
        <v>285</v>
      </c>
      <c r="E1018" t="s">
        <v>281</v>
      </c>
      <c r="F1018" s="1">
        <v>40095</v>
      </c>
      <c r="G1018" t="s">
        <v>166</v>
      </c>
      <c r="H1018">
        <v>1</v>
      </c>
      <c r="I1018">
        <v>0</v>
      </c>
      <c r="J1018">
        <v>0</v>
      </c>
      <c r="K1018" t="s">
        <v>207</v>
      </c>
      <c r="L1018">
        <v>2017</v>
      </c>
      <c r="M1018" t="s">
        <v>210</v>
      </c>
    </row>
    <row r="1019" spans="1:13" x14ac:dyDescent="0.2">
      <c r="A1019" s="1">
        <v>42989</v>
      </c>
      <c r="B1019" t="s">
        <v>7</v>
      </c>
      <c r="C1019" t="s">
        <v>340</v>
      </c>
      <c r="D1019" t="s">
        <v>447</v>
      </c>
      <c r="E1019" t="s">
        <v>448</v>
      </c>
      <c r="F1019" s="1">
        <v>40768</v>
      </c>
      <c r="G1019" t="s">
        <v>167</v>
      </c>
      <c r="H1019">
        <v>1</v>
      </c>
      <c r="I1019">
        <v>0</v>
      </c>
      <c r="J1019">
        <v>0</v>
      </c>
      <c r="K1019" t="s">
        <v>207</v>
      </c>
      <c r="L1019">
        <v>2017</v>
      </c>
      <c r="M1019" t="s">
        <v>208</v>
      </c>
    </row>
    <row r="1020" spans="1:13" x14ac:dyDescent="0.2">
      <c r="A1020" s="1">
        <v>42989</v>
      </c>
      <c r="B1020" t="s">
        <v>7</v>
      </c>
      <c r="C1020" t="s">
        <v>340</v>
      </c>
      <c r="D1020" t="s">
        <v>447</v>
      </c>
      <c r="E1020" t="s">
        <v>449</v>
      </c>
      <c r="F1020" s="1">
        <v>39296</v>
      </c>
      <c r="G1020" t="s">
        <v>164</v>
      </c>
      <c r="H1020">
        <v>1</v>
      </c>
      <c r="I1020">
        <v>0</v>
      </c>
      <c r="J1020">
        <v>0</v>
      </c>
      <c r="K1020" t="s">
        <v>207</v>
      </c>
      <c r="L1020">
        <v>2017</v>
      </c>
      <c r="M1020" t="s">
        <v>210</v>
      </c>
    </row>
    <row r="1021" spans="1:13" x14ac:dyDescent="0.2">
      <c r="A1021" s="1">
        <v>42989</v>
      </c>
      <c r="B1021" t="s">
        <v>7</v>
      </c>
      <c r="C1021" t="s">
        <v>340</v>
      </c>
      <c r="D1021" t="s">
        <v>450</v>
      </c>
      <c r="E1021" t="s">
        <v>451</v>
      </c>
      <c r="F1021" s="1">
        <v>39449</v>
      </c>
      <c r="G1021" t="s">
        <v>166</v>
      </c>
      <c r="H1021">
        <v>1</v>
      </c>
      <c r="I1021">
        <v>0</v>
      </c>
      <c r="J1021">
        <v>0</v>
      </c>
      <c r="K1021" t="s">
        <v>207</v>
      </c>
      <c r="L1021">
        <v>2017</v>
      </c>
      <c r="M1021" t="s">
        <v>210</v>
      </c>
    </row>
    <row r="1022" spans="1:13" x14ac:dyDescent="0.2">
      <c r="A1022" s="1">
        <v>42989</v>
      </c>
      <c r="B1022" t="s">
        <v>7</v>
      </c>
      <c r="C1022" t="s">
        <v>340</v>
      </c>
      <c r="D1022" t="s">
        <v>286</v>
      </c>
      <c r="E1022" t="s">
        <v>287</v>
      </c>
      <c r="F1022" s="1">
        <v>40843</v>
      </c>
      <c r="G1022" t="s">
        <v>168</v>
      </c>
      <c r="H1022">
        <v>1</v>
      </c>
      <c r="I1022">
        <v>0</v>
      </c>
      <c r="J1022">
        <v>0</v>
      </c>
      <c r="K1022" t="s">
        <v>207</v>
      </c>
      <c r="L1022">
        <v>2017</v>
      </c>
      <c r="M1022" t="s">
        <v>208</v>
      </c>
    </row>
    <row r="1023" spans="1:13" x14ac:dyDescent="0.2">
      <c r="A1023" s="1">
        <v>42989</v>
      </c>
      <c r="B1023" t="s">
        <v>7</v>
      </c>
      <c r="C1023" t="s">
        <v>340</v>
      </c>
      <c r="D1023" t="s">
        <v>286</v>
      </c>
      <c r="E1023" t="s">
        <v>288</v>
      </c>
      <c r="F1023" s="1">
        <v>39329</v>
      </c>
      <c r="G1023" t="s">
        <v>164</v>
      </c>
      <c r="H1023">
        <v>1</v>
      </c>
      <c r="I1023">
        <v>0</v>
      </c>
      <c r="J1023">
        <v>0</v>
      </c>
      <c r="K1023" t="s">
        <v>207</v>
      </c>
      <c r="L1023">
        <v>2017</v>
      </c>
      <c r="M1023" t="s">
        <v>210</v>
      </c>
    </row>
    <row r="1024" spans="1:13" x14ac:dyDescent="0.2">
      <c r="A1024" s="1">
        <v>42989</v>
      </c>
      <c r="B1024" t="s">
        <v>7</v>
      </c>
      <c r="C1024" t="s">
        <v>340</v>
      </c>
      <c r="D1024" t="s">
        <v>452</v>
      </c>
      <c r="E1024" t="s">
        <v>453</v>
      </c>
      <c r="F1024" s="1">
        <v>41053</v>
      </c>
      <c r="G1024" t="s">
        <v>106</v>
      </c>
      <c r="H1024">
        <v>1</v>
      </c>
      <c r="I1024">
        <v>0</v>
      </c>
      <c r="J1024">
        <v>0</v>
      </c>
      <c r="K1024" t="s">
        <v>207</v>
      </c>
      <c r="L1024">
        <v>2017</v>
      </c>
      <c r="M1024" t="s">
        <v>208</v>
      </c>
    </row>
    <row r="1025" spans="1:13" x14ac:dyDescent="0.2">
      <c r="A1025" s="1">
        <v>42989</v>
      </c>
      <c r="B1025" t="s">
        <v>7</v>
      </c>
      <c r="C1025" t="s">
        <v>340</v>
      </c>
      <c r="D1025" t="s">
        <v>540</v>
      </c>
      <c r="E1025" t="s">
        <v>541</v>
      </c>
      <c r="F1025" s="1">
        <v>40458</v>
      </c>
      <c r="G1025" t="s">
        <v>167</v>
      </c>
      <c r="H1025">
        <v>1</v>
      </c>
      <c r="I1025">
        <v>0</v>
      </c>
      <c r="J1025">
        <v>0</v>
      </c>
      <c r="K1025" t="s">
        <v>207</v>
      </c>
      <c r="L1025">
        <v>2017</v>
      </c>
      <c r="M1025" t="s">
        <v>210</v>
      </c>
    </row>
    <row r="1026" spans="1:13" x14ac:dyDescent="0.2">
      <c r="A1026" s="1">
        <v>42989</v>
      </c>
      <c r="B1026" t="s">
        <v>7</v>
      </c>
      <c r="C1026" t="s">
        <v>340</v>
      </c>
      <c r="D1026" t="s">
        <v>540</v>
      </c>
      <c r="E1026" t="s">
        <v>542</v>
      </c>
      <c r="F1026" s="1">
        <v>39357</v>
      </c>
      <c r="G1026" t="s">
        <v>164</v>
      </c>
      <c r="H1026">
        <v>1</v>
      </c>
      <c r="I1026">
        <v>0</v>
      </c>
      <c r="J1026">
        <v>0</v>
      </c>
      <c r="K1026" t="s">
        <v>207</v>
      </c>
      <c r="L1026">
        <v>2017</v>
      </c>
      <c r="M1026" t="s">
        <v>210</v>
      </c>
    </row>
    <row r="1027" spans="1:13" x14ac:dyDescent="0.2">
      <c r="A1027" s="1">
        <v>42989</v>
      </c>
      <c r="B1027" t="s">
        <v>7</v>
      </c>
      <c r="C1027" t="s">
        <v>340</v>
      </c>
      <c r="D1027" t="s">
        <v>332</v>
      </c>
      <c r="E1027" t="s">
        <v>333</v>
      </c>
      <c r="F1027" s="1">
        <v>41327</v>
      </c>
      <c r="G1027" t="s">
        <v>169</v>
      </c>
      <c r="H1027">
        <v>1</v>
      </c>
      <c r="I1027">
        <v>0</v>
      </c>
      <c r="J1027">
        <v>0</v>
      </c>
      <c r="K1027" t="s">
        <v>207</v>
      </c>
      <c r="L1027">
        <v>2017</v>
      </c>
      <c r="M1027" t="s">
        <v>208</v>
      </c>
    </row>
    <row r="1028" spans="1:13" x14ac:dyDescent="0.2">
      <c r="A1028" s="1">
        <v>42989</v>
      </c>
      <c r="B1028" t="s">
        <v>7</v>
      </c>
      <c r="C1028" t="s">
        <v>340</v>
      </c>
      <c r="D1028" t="s">
        <v>454</v>
      </c>
      <c r="E1028" t="s">
        <v>455</v>
      </c>
      <c r="F1028" s="1">
        <v>40310</v>
      </c>
      <c r="G1028" t="s">
        <v>167</v>
      </c>
      <c r="H1028">
        <v>1</v>
      </c>
      <c r="I1028">
        <v>0</v>
      </c>
      <c r="J1028">
        <v>0</v>
      </c>
      <c r="K1028" t="s">
        <v>207</v>
      </c>
      <c r="L1028">
        <v>2017</v>
      </c>
      <c r="M1028" t="s">
        <v>210</v>
      </c>
    </row>
    <row r="1029" spans="1:13" x14ac:dyDescent="0.2">
      <c r="A1029" s="1">
        <v>42989</v>
      </c>
      <c r="B1029" t="s">
        <v>7</v>
      </c>
      <c r="C1029" t="s">
        <v>340</v>
      </c>
      <c r="D1029" t="s">
        <v>456</v>
      </c>
      <c r="E1029" t="s">
        <v>333</v>
      </c>
      <c r="F1029" s="1">
        <v>41029</v>
      </c>
      <c r="G1029" t="s">
        <v>44</v>
      </c>
      <c r="H1029">
        <v>1</v>
      </c>
      <c r="I1029">
        <v>0</v>
      </c>
      <c r="J1029">
        <v>0</v>
      </c>
      <c r="K1029" t="s">
        <v>207</v>
      </c>
      <c r="L1029">
        <v>2017</v>
      </c>
      <c r="M1029" t="s">
        <v>208</v>
      </c>
    </row>
    <row r="1030" spans="1:13" x14ac:dyDescent="0.2">
      <c r="A1030" s="1">
        <v>42989</v>
      </c>
      <c r="B1030" t="s">
        <v>7</v>
      </c>
      <c r="C1030" t="s">
        <v>340</v>
      </c>
      <c r="D1030" t="s">
        <v>456</v>
      </c>
      <c r="E1030" t="s">
        <v>457</v>
      </c>
      <c r="F1030" s="1">
        <v>39612</v>
      </c>
      <c r="G1030" t="s">
        <v>165</v>
      </c>
      <c r="H1030">
        <v>1</v>
      </c>
      <c r="I1030">
        <v>0</v>
      </c>
      <c r="J1030">
        <v>0</v>
      </c>
      <c r="K1030" t="s">
        <v>207</v>
      </c>
      <c r="L1030">
        <v>2017</v>
      </c>
      <c r="M1030" t="s">
        <v>210</v>
      </c>
    </row>
    <row r="1031" spans="1:13" x14ac:dyDescent="0.2">
      <c r="A1031" s="1">
        <v>42989</v>
      </c>
      <c r="B1031" t="s">
        <v>7</v>
      </c>
      <c r="C1031" t="s">
        <v>340</v>
      </c>
      <c r="D1031" t="s">
        <v>458</v>
      </c>
      <c r="E1031" t="s">
        <v>459</v>
      </c>
      <c r="F1031" s="1">
        <v>40344</v>
      </c>
      <c r="G1031" t="s">
        <v>163</v>
      </c>
      <c r="H1031">
        <v>1</v>
      </c>
      <c r="I1031">
        <v>0</v>
      </c>
      <c r="J1031">
        <v>0</v>
      </c>
      <c r="K1031" t="s">
        <v>207</v>
      </c>
      <c r="L1031">
        <v>2017</v>
      </c>
      <c r="M1031" t="s">
        <v>210</v>
      </c>
    </row>
    <row r="1032" spans="1:13" x14ac:dyDescent="0.2">
      <c r="A1032" s="1">
        <v>42989</v>
      </c>
      <c r="B1032" t="s">
        <v>7</v>
      </c>
      <c r="C1032" t="s">
        <v>340</v>
      </c>
      <c r="D1032" t="s">
        <v>460</v>
      </c>
      <c r="E1032" t="s">
        <v>461</v>
      </c>
      <c r="F1032" s="1">
        <v>41424</v>
      </c>
      <c r="G1032" t="s">
        <v>170</v>
      </c>
      <c r="H1032">
        <v>0</v>
      </c>
      <c r="I1032">
        <v>0</v>
      </c>
      <c r="J1032">
        <v>0</v>
      </c>
      <c r="K1032" t="s">
        <v>207</v>
      </c>
      <c r="L1032">
        <v>2017</v>
      </c>
      <c r="M1032" t="s">
        <v>208</v>
      </c>
    </row>
    <row r="1033" spans="1:13" x14ac:dyDescent="0.2">
      <c r="A1033" s="1">
        <v>42989</v>
      </c>
      <c r="B1033" t="s">
        <v>7</v>
      </c>
      <c r="C1033" t="s">
        <v>340</v>
      </c>
      <c r="D1033" t="s">
        <v>462</v>
      </c>
      <c r="E1033" t="s">
        <v>463</v>
      </c>
      <c r="F1033" s="1">
        <v>40385</v>
      </c>
      <c r="G1033" t="s">
        <v>163</v>
      </c>
      <c r="H1033">
        <v>1</v>
      </c>
      <c r="I1033">
        <v>0</v>
      </c>
      <c r="J1033">
        <v>0</v>
      </c>
      <c r="K1033" t="s">
        <v>207</v>
      </c>
      <c r="L1033">
        <v>2017</v>
      </c>
      <c r="M1033" t="s">
        <v>210</v>
      </c>
    </row>
    <row r="1034" spans="1:13" x14ac:dyDescent="0.2">
      <c r="A1034" s="1">
        <v>42989</v>
      </c>
      <c r="B1034" t="s">
        <v>7</v>
      </c>
      <c r="C1034" t="s">
        <v>340</v>
      </c>
      <c r="D1034" t="s">
        <v>464</v>
      </c>
      <c r="E1034" t="s">
        <v>342</v>
      </c>
      <c r="F1034" s="1">
        <v>41482</v>
      </c>
      <c r="G1034" t="s">
        <v>169</v>
      </c>
      <c r="H1034">
        <v>1</v>
      </c>
      <c r="I1034">
        <v>0</v>
      </c>
      <c r="J1034">
        <v>0</v>
      </c>
      <c r="K1034" t="s">
        <v>207</v>
      </c>
      <c r="L1034">
        <v>2017</v>
      </c>
      <c r="M1034" t="s">
        <v>208</v>
      </c>
    </row>
    <row r="1035" spans="1:13" x14ac:dyDescent="0.2">
      <c r="A1035" s="1">
        <v>42989</v>
      </c>
      <c r="B1035" t="s">
        <v>7</v>
      </c>
      <c r="C1035" t="s">
        <v>340</v>
      </c>
      <c r="D1035" t="s">
        <v>291</v>
      </c>
      <c r="E1035" t="s">
        <v>292</v>
      </c>
      <c r="F1035" s="1">
        <v>40178</v>
      </c>
      <c r="G1035" t="s">
        <v>166</v>
      </c>
      <c r="H1035">
        <v>1</v>
      </c>
      <c r="I1035">
        <v>0</v>
      </c>
      <c r="J1035">
        <v>0</v>
      </c>
      <c r="K1035" t="s">
        <v>207</v>
      </c>
      <c r="L1035">
        <v>2017</v>
      </c>
      <c r="M1035" t="s">
        <v>210</v>
      </c>
    </row>
    <row r="1036" spans="1:13" x14ac:dyDescent="0.2">
      <c r="A1036" s="1">
        <v>42989</v>
      </c>
      <c r="B1036" t="s">
        <v>7</v>
      </c>
      <c r="C1036" t="s">
        <v>340</v>
      </c>
      <c r="D1036" t="s">
        <v>293</v>
      </c>
      <c r="E1036" t="s">
        <v>294</v>
      </c>
      <c r="F1036" s="1">
        <v>39747</v>
      </c>
      <c r="G1036" t="s">
        <v>165</v>
      </c>
      <c r="H1036">
        <v>1</v>
      </c>
      <c r="I1036">
        <v>0</v>
      </c>
      <c r="J1036">
        <v>0</v>
      </c>
      <c r="K1036" t="s">
        <v>207</v>
      </c>
      <c r="L1036">
        <v>2017</v>
      </c>
      <c r="M1036" t="s">
        <v>210</v>
      </c>
    </row>
    <row r="1037" spans="1:13" x14ac:dyDescent="0.2">
      <c r="A1037" s="1">
        <v>42989</v>
      </c>
      <c r="B1037" t="s">
        <v>7</v>
      </c>
      <c r="C1037" t="s">
        <v>340</v>
      </c>
      <c r="D1037" t="s">
        <v>293</v>
      </c>
      <c r="E1037" t="s">
        <v>295</v>
      </c>
      <c r="F1037" s="1">
        <v>41539</v>
      </c>
      <c r="G1037" t="s">
        <v>170</v>
      </c>
      <c r="H1037">
        <v>1</v>
      </c>
      <c r="I1037">
        <v>0</v>
      </c>
      <c r="J1037">
        <v>0</v>
      </c>
      <c r="K1037" t="s">
        <v>207</v>
      </c>
      <c r="L1037">
        <v>2017</v>
      </c>
      <c r="M1037" t="s">
        <v>208</v>
      </c>
    </row>
    <row r="1038" spans="1:13" x14ac:dyDescent="0.2">
      <c r="A1038" s="1">
        <v>42989</v>
      </c>
      <c r="B1038" t="s">
        <v>7</v>
      </c>
      <c r="C1038" t="s">
        <v>340</v>
      </c>
      <c r="D1038" t="s">
        <v>465</v>
      </c>
      <c r="E1038" t="s">
        <v>466</v>
      </c>
      <c r="F1038" s="1">
        <v>40662</v>
      </c>
      <c r="G1038" t="s">
        <v>168</v>
      </c>
      <c r="H1038">
        <v>1</v>
      </c>
      <c r="I1038">
        <v>0</v>
      </c>
      <c r="J1038">
        <v>0</v>
      </c>
      <c r="K1038" t="s">
        <v>207</v>
      </c>
      <c r="L1038">
        <v>2017</v>
      </c>
      <c r="M1038" t="s">
        <v>208</v>
      </c>
    </row>
    <row r="1039" spans="1:13" x14ac:dyDescent="0.2">
      <c r="A1039" s="1">
        <v>42989</v>
      </c>
      <c r="B1039" t="s">
        <v>7</v>
      </c>
      <c r="C1039" t="s">
        <v>340</v>
      </c>
      <c r="D1039" t="s">
        <v>465</v>
      </c>
      <c r="E1039" t="s">
        <v>467</v>
      </c>
      <c r="F1039" s="1">
        <v>41335</v>
      </c>
      <c r="G1039" t="s">
        <v>170</v>
      </c>
      <c r="H1039">
        <v>1</v>
      </c>
      <c r="I1039">
        <v>0</v>
      </c>
      <c r="J1039">
        <v>0</v>
      </c>
      <c r="K1039" t="s">
        <v>207</v>
      </c>
      <c r="L1039">
        <v>2017</v>
      </c>
      <c r="M1039" t="s">
        <v>208</v>
      </c>
    </row>
    <row r="1040" spans="1:13" x14ac:dyDescent="0.2">
      <c r="A1040" s="1">
        <v>42989</v>
      </c>
      <c r="B1040" t="s">
        <v>7</v>
      </c>
      <c r="C1040" t="s">
        <v>340</v>
      </c>
      <c r="D1040" t="s">
        <v>465</v>
      </c>
      <c r="E1040" t="s">
        <v>468</v>
      </c>
      <c r="F1040" s="1">
        <v>41603</v>
      </c>
      <c r="G1040" t="s">
        <v>169</v>
      </c>
      <c r="H1040">
        <v>1</v>
      </c>
      <c r="I1040">
        <v>0</v>
      </c>
      <c r="J1040">
        <v>0</v>
      </c>
      <c r="K1040" t="s">
        <v>207</v>
      </c>
      <c r="L1040">
        <v>2017</v>
      </c>
      <c r="M1040" t="s">
        <v>208</v>
      </c>
    </row>
    <row r="1041" spans="1:13" x14ac:dyDescent="0.2">
      <c r="A1041" s="1">
        <v>42989</v>
      </c>
      <c r="B1041" t="s">
        <v>7</v>
      </c>
      <c r="C1041" t="s">
        <v>340</v>
      </c>
      <c r="D1041" t="s">
        <v>299</v>
      </c>
      <c r="E1041" t="s">
        <v>300</v>
      </c>
      <c r="F1041" s="1">
        <v>39324</v>
      </c>
      <c r="G1041" t="s">
        <v>164</v>
      </c>
      <c r="H1041">
        <v>1</v>
      </c>
      <c r="I1041">
        <v>0</v>
      </c>
      <c r="J1041">
        <v>0</v>
      </c>
      <c r="K1041" t="s">
        <v>207</v>
      </c>
      <c r="L1041">
        <v>2017</v>
      </c>
      <c r="M1041" t="s">
        <v>210</v>
      </c>
    </row>
    <row r="1042" spans="1:13" x14ac:dyDescent="0.2">
      <c r="A1042" s="1">
        <v>42989</v>
      </c>
      <c r="B1042" t="s">
        <v>7</v>
      </c>
      <c r="C1042" t="s">
        <v>340</v>
      </c>
      <c r="D1042" t="s">
        <v>299</v>
      </c>
      <c r="E1042" t="s">
        <v>301</v>
      </c>
      <c r="F1042" s="1">
        <v>40040</v>
      </c>
      <c r="G1042" t="s">
        <v>163</v>
      </c>
      <c r="H1042">
        <v>1</v>
      </c>
      <c r="I1042">
        <v>0</v>
      </c>
      <c r="J1042">
        <v>0</v>
      </c>
      <c r="K1042" t="s">
        <v>207</v>
      </c>
      <c r="L1042">
        <v>2017</v>
      </c>
      <c r="M1042" t="s">
        <v>210</v>
      </c>
    </row>
    <row r="1043" spans="1:13" x14ac:dyDescent="0.2">
      <c r="A1043" s="1">
        <v>42989</v>
      </c>
      <c r="B1043" t="s">
        <v>7</v>
      </c>
      <c r="C1043" t="s">
        <v>340</v>
      </c>
      <c r="D1043" t="s">
        <v>469</v>
      </c>
      <c r="E1043" t="s">
        <v>470</v>
      </c>
      <c r="F1043" s="1">
        <v>39222</v>
      </c>
      <c r="G1043" t="s">
        <v>164</v>
      </c>
      <c r="H1043">
        <v>1</v>
      </c>
      <c r="I1043">
        <v>0</v>
      </c>
      <c r="J1043">
        <v>0</v>
      </c>
      <c r="K1043" t="s">
        <v>207</v>
      </c>
      <c r="L1043">
        <v>2017</v>
      </c>
      <c r="M1043" t="s">
        <v>210</v>
      </c>
    </row>
    <row r="1044" spans="1:13" x14ac:dyDescent="0.2">
      <c r="A1044" s="1">
        <v>42989</v>
      </c>
      <c r="B1044" t="s">
        <v>7</v>
      </c>
      <c r="C1044" t="s">
        <v>340</v>
      </c>
      <c r="D1044" t="s">
        <v>238</v>
      </c>
      <c r="E1044" t="s">
        <v>302</v>
      </c>
      <c r="F1044" s="1">
        <v>41695</v>
      </c>
      <c r="G1044" t="s">
        <v>44</v>
      </c>
      <c r="H1044">
        <v>0</v>
      </c>
      <c r="I1044">
        <v>0</v>
      </c>
      <c r="J1044">
        <v>0</v>
      </c>
      <c r="K1044" t="s">
        <v>207</v>
      </c>
      <c r="L1044">
        <v>2017</v>
      </c>
      <c r="M1044" t="s">
        <v>208</v>
      </c>
    </row>
    <row r="1045" spans="1:13" x14ac:dyDescent="0.2">
      <c r="A1045" s="1">
        <v>42989</v>
      </c>
      <c r="B1045" t="s">
        <v>7</v>
      </c>
      <c r="C1045" t="s">
        <v>340</v>
      </c>
      <c r="D1045" t="s">
        <v>250</v>
      </c>
      <c r="E1045" t="s">
        <v>303</v>
      </c>
      <c r="F1045" s="1">
        <v>41898</v>
      </c>
      <c r="G1045" t="s">
        <v>170</v>
      </c>
      <c r="H1045">
        <v>1</v>
      </c>
      <c r="I1045">
        <v>0</v>
      </c>
      <c r="J1045">
        <v>0</v>
      </c>
      <c r="K1045" t="s">
        <v>207</v>
      </c>
      <c r="L1045">
        <v>2017</v>
      </c>
      <c r="M1045" t="s">
        <v>208</v>
      </c>
    </row>
    <row r="1046" spans="1:13" x14ac:dyDescent="0.2">
      <c r="A1046" s="1">
        <v>42989</v>
      </c>
      <c r="B1046" t="s">
        <v>7</v>
      </c>
      <c r="C1046" t="s">
        <v>340</v>
      </c>
      <c r="D1046" t="s">
        <v>286</v>
      </c>
      <c r="E1046" t="s">
        <v>305</v>
      </c>
      <c r="F1046" s="1">
        <v>41650</v>
      </c>
      <c r="G1046" t="s">
        <v>170</v>
      </c>
      <c r="H1046">
        <v>1</v>
      </c>
      <c r="I1046">
        <v>0</v>
      </c>
      <c r="J1046">
        <v>0</v>
      </c>
      <c r="K1046" t="s">
        <v>207</v>
      </c>
      <c r="L1046">
        <v>2017</v>
      </c>
      <c r="M1046" t="s">
        <v>208</v>
      </c>
    </row>
    <row r="1047" spans="1:13" x14ac:dyDescent="0.2">
      <c r="A1047" s="1">
        <v>42989</v>
      </c>
      <c r="B1047" t="s">
        <v>7</v>
      </c>
      <c r="C1047" t="s">
        <v>340</v>
      </c>
      <c r="D1047" t="s">
        <v>325</v>
      </c>
      <c r="E1047" t="s">
        <v>326</v>
      </c>
      <c r="F1047" s="1">
        <v>41701</v>
      </c>
      <c r="G1047" t="s">
        <v>170</v>
      </c>
      <c r="H1047">
        <v>0</v>
      </c>
      <c r="I1047">
        <v>0</v>
      </c>
      <c r="J1047">
        <v>0</v>
      </c>
      <c r="K1047" t="s">
        <v>207</v>
      </c>
      <c r="L1047">
        <v>2017</v>
      </c>
      <c r="M1047" t="s">
        <v>208</v>
      </c>
    </row>
    <row r="1048" spans="1:13" x14ac:dyDescent="0.2">
      <c r="A1048" s="1">
        <v>42989</v>
      </c>
      <c r="B1048" t="s">
        <v>7</v>
      </c>
      <c r="C1048" t="s">
        <v>340</v>
      </c>
      <c r="D1048" t="s">
        <v>307</v>
      </c>
      <c r="E1048" t="s">
        <v>308</v>
      </c>
      <c r="F1048" s="1">
        <v>39474</v>
      </c>
      <c r="G1048" t="s">
        <v>165</v>
      </c>
      <c r="H1048">
        <v>1</v>
      </c>
      <c r="I1048">
        <v>0</v>
      </c>
      <c r="J1048">
        <v>0</v>
      </c>
      <c r="K1048" t="s">
        <v>207</v>
      </c>
      <c r="L1048">
        <v>2017</v>
      </c>
      <c r="M1048" t="s">
        <v>210</v>
      </c>
    </row>
    <row r="1049" spans="1:13" x14ac:dyDescent="0.2">
      <c r="A1049" s="1">
        <v>42989</v>
      </c>
      <c r="B1049" t="s">
        <v>7</v>
      </c>
      <c r="C1049" t="s">
        <v>340</v>
      </c>
      <c r="D1049" t="s">
        <v>309</v>
      </c>
      <c r="E1049" t="s">
        <v>310</v>
      </c>
      <c r="F1049" s="1">
        <v>41489</v>
      </c>
      <c r="G1049" t="s">
        <v>169</v>
      </c>
      <c r="H1049">
        <v>1</v>
      </c>
      <c r="I1049">
        <v>0</v>
      </c>
      <c r="J1049">
        <v>0</v>
      </c>
      <c r="K1049" t="s">
        <v>207</v>
      </c>
      <c r="L1049">
        <v>2017</v>
      </c>
      <c r="M1049" t="s">
        <v>208</v>
      </c>
    </row>
    <row r="1050" spans="1:13" x14ac:dyDescent="0.2">
      <c r="A1050" s="1">
        <v>42989</v>
      </c>
      <c r="B1050" t="s">
        <v>7</v>
      </c>
      <c r="C1050" t="s">
        <v>340</v>
      </c>
      <c r="D1050" t="s">
        <v>309</v>
      </c>
      <c r="E1050" t="s">
        <v>311</v>
      </c>
      <c r="F1050" s="1">
        <v>40270</v>
      </c>
      <c r="G1050" t="s">
        <v>163</v>
      </c>
      <c r="H1050">
        <v>1</v>
      </c>
      <c r="I1050">
        <v>0</v>
      </c>
      <c r="J1050">
        <v>0</v>
      </c>
      <c r="K1050" t="s">
        <v>207</v>
      </c>
      <c r="L1050">
        <v>2017</v>
      </c>
      <c r="M1050" t="s">
        <v>210</v>
      </c>
    </row>
    <row r="1051" spans="1:13" x14ac:dyDescent="0.2">
      <c r="A1051" s="1">
        <v>42989</v>
      </c>
      <c r="B1051" t="s">
        <v>7</v>
      </c>
      <c r="C1051" t="s">
        <v>340</v>
      </c>
      <c r="D1051" t="s">
        <v>312</v>
      </c>
      <c r="E1051" t="s">
        <v>313</v>
      </c>
      <c r="F1051" s="1">
        <v>41869</v>
      </c>
      <c r="G1051" t="s">
        <v>170</v>
      </c>
      <c r="H1051">
        <v>1</v>
      </c>
      <c r="I1051">
        <v>0</v>
      </c>
      <c r="J1051">
        <v>0</v>
      </c>
      <c r="K1051" t="s">
        <v>207</v>
      </c>
      <c r="L1051">
        <v>2017</v>
      </c>
      <c r="M1051" t="s">
        <v>208</v>
      </c>
    </row>
    <row r="1052" spans="1:13" x14ac:dyDescent="0.2">
      <c r="A1052" s="1">
        <v>42989</v>
      </c>
      <c r="B1052" t="s">
        <v>7</v>
      </c>
      <c r="C1052" t="s">
        <v>340</v>
      </c>
      <c r="D1052" t="s">
        <v>471</v>
      </c>
      <c r="E1052" t="s">
        <v>472</v>
      </c>
      <c r="F1052" s="1">
        <v>41706</v>
      </c>
      <c r="G1052" t="s">
        <v>106</v>
      </c>
      <c r="H1052">
        <v>1</v>
      </c>
      <c r="I1052">
        <v>0</v>
      </c>
      <c r="J1052">
        <v>0</v>
      </c>
      <c r="K1052" t="s">
        <v>207</v>
      </c>
      <c r="L1052">
        <v>2017</v>
      </c>
      <c r="M1052" t="s">
        <v>208</v>
      </c>
    </row>
    <row r="1053" spans="1:13" x14ac:dyDescent="0.2">
      <c r="A1053" s="1">
        <v>42989</v>
      </c>
      <c r="B1053" t="s">
        <v>7</v>
      </c>
      <c r="C1053" t="s">
        <v>340</v>
      </c>
      <c r="D1053" t="s">
        <v>473</v>
      </c>
      <c r="E1053" t="s">
        <v>383</v>
      </c>
      <c r="F1053" s="1">
        <v>41671</v>
      </c>
      <c r="G1053" t="s">
        <v>44</v>
      </c>
      <c r="H1053">
        <v>1</v>
      </c>
      <c r="I1053">
        <v>0</v>
      </c>
      <c r="J1053">
        <v>0</v>
      </c>
      <c r="K1053" t="s">
        <v>207</v>
      </c>
      <c r="L1053">
        <v>2017</v>
      </c>
      <c r="M1053" t="s">
        <v>208</v>
      </c>
    </row>
    <row r="1054" spans="1:13" x14ac:dyDescent="0.2">
      <c r="A1054" s="1">
        <v>42989</v>
      </c>
      <c r="B1054" t="s">
        <v>7</v>
      </c>
      <c r="C1054" t="s">
        <v>340</v>
      </c>
      <c r="D1054" t="s">
        <v>701</v>
      </c>
      <c r="E1054" t="s">
        <v>702</v>
      </c>
      <c r="F1054" s="1">
        <v>43084</v>
      </c>
      <c r="G1054" t="s">
        <v>169</v>
      </c>
      <c r="H1054">
        <v>0</v>
      </c>
      <c r="I1054">
        <v>0</v>
      </c>
      <c r="J1054">
        <v>0</v>
      </c>
      <c r="K1054" t="s">
        <v>207</v>
      </c>
      <c r="L1054">
        <v>2017</v>
      </c>
      <c r="M1054" t="s">
        <v>208</v>
      </c>
    </row>
    <row r="1055" spans="1:13" x14ac:dyDescent="0.2">
      <c r="A1055" s="1">
        <v>42989</v>
      </c>
      <c r="B1055" t="s">
        <v>7</v>
      </c>
      <c r="C1055" t="s">
        <v>340</v>
      </c>
      <c r="D1055" t="s">
        <v>474</v>
      </c>
      <c r="E1055" t="s">
        <v>475</v>
      </c>
      <c r="F1055" s="1">
        <v>41487</v>
      </c>
      <c r="G1055" t="s">
        <v>169</v>
      </c>
      <c r="H1055">
        <v>1</v>
      </c>
      <c r="I1055">
        <v>0</v>
      </c>
      <c r="J1055">
        <v>0</v>
      </c>
      <c r="K1055" t="s">
        <v>207</v>
      </c>
      <c r="L1055">
        <v>2017</v>
      </c>
      <c r="M1055" t="s">
        <v>208</v>
      </c>
    </row>
    <row r="1056" spans="1:13" x14ac:dyDescent="0.2">
      <c r="A1056" s="1">
        <v>42989</v>
      </c>
      <c r="B1056" t="s">
        <v>7</v>
      </c>
      <c r="C1056" t="s">
        <v>340</v>
      </c>
      <c r="D1056" t="s">
        <v>476</v>
      </c>
      <c r="E1056" t="s">
        <v>342</v>
      </c>
      <c r="F1056" s="1">
        <v>40490</v>
      </c>
      <c r="G1056" t="s">
        <v>163</v>
      </c>
      <c r="H1056">
        <v>1</v>
      </c>
      <c r="I1056">
        <v>0</v>
      </c>
      <c r="J1056">
        <v>0</v>
      </c>
      <c r="K1056" t="s">
        <v>207</v>
      </c>
      <c r="L1056">
        <v>2017</v>
      </c>
      <c r="M1056" t="s">
        <v>210</v>
      </c>
    </row>
    <row r="1057" spans="1:13" x14ac:dyDescent="0.2">
      <c r="A1057" s="1">
        <v>42989</v>
      </c>
      <c r="B1057" t="s">
        <v>7</v>
      </c>
      <c r="C1057" t="s">
        <v>340</v>
      </c>
      <c r="D1057" t="s">
        <v>476</v>
      </c>
      <c r="E1057" t="s">
        <v>385</v>
      </c>
      <c r="F1057" s="1">
        <v>41524</v>
      </c>
      <c r="G1057" t="s">
        <v>170</v>
      </c>
      <c r="H1057">
        <v>1</v>
      </c>
      <c r="I1057">
        <v>0</v>
      </c>
      <c r="J1057">
        <v>0</v>
      </c>
      <c r="K1057" t="s">
        <v>207</v>
      </c>
      <c r="L1057">
        <v>2017</v>
      </c>
      <c r="M1057" t="s">
        <v>208</v>
      </c>
    </row>
    <row r="1058" spans="1:13" x14ac:dyDescent="0.2">
      <c r="A1058" s="1">
        <v>42989</v>
      </c>
      <c r="B1058" t="s">
        <v>7</v>
      </c>
      <c r="C1058" t="s">
        <v>340</v>
      </c>
      <c r="D1058" t="s">
        <v>477</v>
      </c>
      <c r="E1058" t="s">
        <v>264</v>
      </c>
      <c r="F1058" s="1">
        <v>39713</v>
      </c>
      <c r="G1058" t="s">
        <v>165</v>
      </c>
      <c r="H1058">
        <v>1</v>
      </c>
      <c r="I1058">
        <v>0</v>
      </c>
      <c r="J1058">
        <v>0</v>
      </c>
      <c r="K1058" t="s">
        <v>207</v>
      </c>
      <c r="L1058">
        <v>2017</v>
      </c>
      <c r="M1058" t="s">
        <v>210</v>
      </c>
    </row>
    <row r="1059" spans="1:13" x14ac:dyDescent="0.2">
      <c r="A1059" s="1">
        <v>42989</v>
      </c>
      <c r="B1059" t="s">
        <v>7</v>
      </c>
      <c r="C1059" t="s">
        <v>340</v>
      </c>
      <c r="D1059" t="s">
        <v>477</v>
      </c>
      <c r="E1059" t="s">
        <v>423</v>
      </c>
      <c r="F1059" s="1">
        <v>40918</v>
      </c>
      <c r="G1059" t="s">
        <v>44</v>
      </c>
      <c r="H1059">
        <v>1</v>
      </c>
      <c r="I1059">
        <v>0</v>
      </c>
      <c r="J1059">
        <v>0</v>
      </c>
      <c r="K1059" t="s">
        <v>207</v>
      </c>
      <c r="L1059">
        <v>2017</v>
      </c>
      <c r="M1059" t="s">
        <v>208</v>
      </c>
    </row>
    <row r="1060" spans="1:13" x14ac:dyDescent="0.2">
      <c r="A1060" s="1">
        <v>42989</v>
      </c>
      <c r="B1060" t="s">
        <v>7</v>
      </c>
      <c r="C1060" t="s">
        <v>340</v>
      </c>
      <c r="D1060" t="s">
        <v>477</v>
      </c>
      <c r="E1060" t="s">
        <v>316</v>
      </c>
      <c r="F1060" s="1">
        <v>40265</v>
      </c>
      <c r="G1060" t="s">
        <v>163</v>
      </c>
      <c r="H1060">
        <v>1</v>
      </c>
      <c r="I1060">
        <v>0</v>
      </c>
      <c r="J1060">
        <v>0</v>
      </c>
      <c r="K1060" t="s">
        <v>207</v>
      </c>
      <c r="L1060">
        <v>2017</v>
      </c>
      <c r="M1060" t="s">
        <v>210</v>
      </c>
    </row>
    <row r="1061" spans="1:13" x14ac:dyDescent="0.2">
      <c r="A1061" s="1">
        <v>42989</v>
      </c>
      <c r="B1061" t="s">
        <v>7</v>
      </c>
      <c r="C1061" t="s">
        <v>340</v>
      </c>
      <c r="D1061" t="s">
        <v>478</v>
      </c>
      <c r="E1061" t="s">
        <v>479</v>
      </c>
      <c r="F1061" s="1">
        <v>40951</v>
      </c>
      <c r="G1061" t="s">
        <v>44</v>
      </c>
      <c r="H1061">
        <v>1</v>
      </c>
      <c r="I1061">
        <v>0</v>
      </c>
      <c r="J1061">
        <v>0</v>
      </c>
      <c r="K1061" t="s">
        <v>207</v>
      </c>
      <c r="L1061">
        <v>2017</v>
      </c>
      <c r="M1061" t="s">
        <v>208</v>
      </c>
    </row>
    <row r="1062" spans="1:13" x14ac:dyDescent="0.2">
      <c r="A1062" s="1">
        <v>42989</v>
      </c>
      <c r="B1062" t="s">
        <v>7</v>
      </c>
      <c r="C1062" t="s">
        <v>340</v>
      </c>
      <c r="D1062" t="s">
        <v>478</v>
      </c>
      <c r="E1062" t="s">
        <v>480</v>
      </c>
      <c r="F1062" s="1">
        <v>40038</v>
      </c>
      <c r="G1062" t="s">
        <v>166</v>
      </c>
      <c r="H1062">
        <v>1</v>
      </c>
      <c r="I1062">
        <v>0</v>
      </c>
      <c r="J1062">
        <v>0</v>
      </c>
      <c r="K1062" t="s">
        <v>207</v>
      </c>
      <c r="L1062">
        <v>2017</v>
      </c>
      <c r="M1062" t="s">
        <v>210</v>
      </c>
    </row>
    <row r="1063" spans="1:13" x14ac:dyDescent="0.2">
      <c r="A1063" s="1">
        <v>42989</v>
      </c>
      <c r="B1063" t="s">
        <v>7</v>
      </c>
      <c r="C1063" t="s">
        <v>340</v>
      </c>
      <c r="D1063" t="s">
        <v>481</v>
      </c>
      <c r="E1063" t="s">
        <v>482</v>
      </c>
      <c r="F1063" s="1">
        <v>41961</v>
      </c>
      <c r="G1063" t="s">
        <v>170</v>
      </c>
      <c r="H1063">
        <v>1</v>
      </c>
      <c r="I1063">
        <v>0</v>
      </c>
      <c r="J1063">
        <v>0</v>
      </c>
      <c r="K1063" t="s">
        <v>207</v>
      </c>
      <c r="L1063">
        <v>2017</v>
      </c>
      <c r="M1063" t="s">
        <v>208</v>
      </c>
    </row>
    <row r="1064" spans="1:13" x14ac:dyDescent="0.2">
      <c r="A1064" s="1">
        <v>42989</v>
      </c>
      <c r="B1064" t="s">
        <v>7</v>
      </c>
      <c r="C1064" t="s">
        <v>340</v>
      </c>
      <c r="D1064" t="s">
        <v>352</v>
      </c>
      <c r="E1064" t="s">
        <v>483</v>
      </c>
      <c r="F1064" s="1">
        <v>41866</v>
      </c>
      <c r="G1064" t="s">
        <v>106</v>
      </c>
      <c r="H1064">
        <v>1</v>
      </c>
      <c r="I1064">
        <v>0</v>
      </c>
      <c r="J1064">
        <v>0</v>
      </c>
      <c r="K1064" t="s">
        <v>207</v>
      </c>
      <c r="L1064">
        <v>2017</v>
      </c>
      <c r="M1064" t="s">
        <v>208</v>
      </c>
    </row>
    <row r="1065" spans="1:13" x14ac:dyDescent="0.2">
      <c r="A1065" s="1">
        <v>42989</v>
      </c>
      <c r="B1065" t="s">
        <v>7</v>
      </c>
      <c r="C1065" t="s">
        <v>340</v>
      </c>
      <c r="D1065" t="s">
        <v>351</v>
      </c>
      <c r="E1065" t="s">
        <v>484</v>
      </c>
      <c r="F1065" s="1">
        <v>41642</v>
      </c>
      <c r="G1065" t="s">
        <v>44</v>
      </c>
      <c r="H1065">
        <v>1</v>
      </c>
      <c r="I1065">
        <v>0</v>
      </c>
      <c r="J1065">
        <v>0</v>
      </c>
      <c r="K1065" t="s">
        <v>207</v>
      </c>
      <c r="L1065">
        <v>2017</v>
      </c>
      <c r="M1065" t="s">
        <v>208</v>
      </c>
    </row>
    <row r="1066" spans="1:13" x14ac:dyDescent="0.2">
      <c r="A1066" s="1">
        <v>42989</v>
      </c>
      <c r="B1066" t="s">
        <v>7</v>
      </c>
      <c r="C1066" t="s">
        <v>340</v>
      </c>
      <c r="D1066" t="s">
        <v>430</v>
      </c>
      <c r="E1066" t="s">
        <v>485</v>
      </c>
      <c r="F1066" s="1">
        <v>41657</v>
      </c>
      <c r="G1066" t="s">
        <v>169</v>
      </c>
      <c r="H1066">
        <v>1</v>
      </c>
      <c r="I1066">
        <v>0</v>
      </c>
      <c r="J1066">
        <v>0</v>
      </c>
      <c r="K1066" t="s">
        <v>207</v>
      </c>
      <c r="L1066">
        <v>2017</v>
      </c>
      <c r="M1066" t="s">
        <v>208</v>
      </c>
    </row>
    <row r="1067" spans="1:13" x14ac:dyDescent="0.2">
      <c r="A1067" s="1">
        <v>42989</v>
      </c>
      <c r="B1067" t="s">
        <v>7</v>
      </c>
      <c r="C1067" t="s">
        <v>340</v>
      </c>
      <c r="D1067" t="s">
        <v>486</v>
      </c>
      <c r="E1067" t="s">
        <v>487</v>
      </c>
      <c r="F1067" s="1">
        <v>41673</v>
      </c>
      <c r="G1067" t="s">
        <v>44</v>
      </c>
      <c r="H1067">
        <v>1</v>
      </c>
      <c r="I1067">
        <v>0</v>
      </c>
      <c r="J1067">
        <v>0</v>
      </c>
      <c r="K1067" t="s">
        <v>207</v>
      </c>
      <c r="L1067">
        <v>2017</v>
      </c>
      <c r="M1067" t="s">
        <v>208</v>
      </c>
    </row>
    <row r="1068" spans="1:13" x14ac:dyDescent="0.2">
      <c r="A1068" s="1">
        <v>42989</v>
      </c>
      <c r="B1068" t="s">
        <v>7</v>
      </c>
      <c r="C1068" t="s">
        <v>340</v>
      </c>
      <c r="D1068" t="s">
        <v>488</v>
      </c>
      <c r="E1068" t="s">
        <v>273</v>
      </c>
      <c r="F1068" s="1">
        <v>40654</v>
      </c>
      <c r="G1068" t="s">
        <v>168</v>
      </c>
      <c r="H1068">
        <v>1</v>
      </c>
      <c r="I1068">
        <v>0</v>
      </c>
      <c r="J1068">
        <v>0</v>
      </c>
      <c r="K1068" t="s">
        <v>207</v>
      </c>
      <c r="L1068">
        <v>2017</v>
      </c>
      <c r="M1068" t="s">
        <v>208</v>
      </c>
    </row>
    <row r="1069" spans="1:13" x14ac:dyDescent="0.2">
      <c r="A1069" s="1">
        <v>42989</v>
      </c>
      <c r="B1069" t="s">
        <v>7</v>
      </c>
      <c r="C1069" t="s">
        <v>340</v>
      </c>
      <c r="D1069" t="s">
        <v>488</v>
      </c>
      <c r="E1069" t="s">
        <v>489</v>
      </c>
      <c r="F1069" s="1">
        <v>41502</v>
      </c>
      <c r="G1069" t="s">
        <v>170</v>
      </c>
      <c r="H1069">
        <v>1</v>
      </c>
      <c r="I1069">
        <v>0</v>
      </c>
      <c r="J1069">
        <v>0</v>
      </c>
      <c r="K1069" t="s">
        <v>207</v>
      </c>
      <c r="L1069">
        <v>2017</v>
      </c>
      <c r="M1069" t="s">
        <v>208</v>
      </c>
    </row>
    <row r="1070" spans="1:13" x14ac:dyDescent="0.2">
      <c r="A1070" s="1">
        <v>42989</v>
      </c>
      <c r="B1070" t="s">
        <v>7</v>
      </c>
      <c r="C1070" t="s">
        <v>340</v>
      </c>
      <c r="D1070" t="s">
        <v>490</v>
      </c>
      <c r="E1070" t="s">
        <v>491</v>
      </c>
      <c r="F1070" s="1">
        <v>39110</v>
      </c>
      <c r="G1070" t="s">
        <v>164</v>
      </c>
      <c r="H1070">
        <v>1</v>
      </c>
      <c r="I1070">
        <v>0</v>
      </c>
      <c r="J1070">
        <v>0</v>
      </c>
      <c r="K1070" t="s">
        <v>207</v>
      </c>
      <c r="L1070">
        <v>2017</v>
      </c>
      <c r="M1070" t="s">
        <v>210</v>
      </c>
    </row>
    <row r="1071" spans="1:13" x14ac:dyDescent="0.2">
      <c r="A1071" s="1">
        <v>42989</v>
      </c>
      <c r="B1071" t="s">
        <v>7</v>
      </c>
      <c r="C1071" t="s">
        <v>340</v>
      </c>
      <c r="D1071" t="s">
        <v>254</v>
      </c>
      <c r="E1071" t="s">
        <v>314</v>
      </c>
      <c r="F1071" s="1">
        <v>41815</v>
      </c>
      <c r="G1071" t="s">
        <v>44</v>
      </c>
      <c r="H1071">
        <v>1</v>
      </c>
      <c r="I1071">
        <v>0</v>
      </c>
      <c r="J1071">
        <v>0</v>
      </c>
      <c r="K1071" t="s">
        <v>207</v>
      </c>
      <c r="L1071">
        <v>2017</v>
      </c>
      <c r="M1071" t="s">
        <v>208</v>
      </c>
    </row>
    <row r="1072" spans="1:13" x14ac:dyDescent="0.2">
      <c r="A1072" s="1">
        <v>42989</v>
      </c>
      <c r="B1072" t="s">
        <v>7</v>
      </c>
      <c r="C1072" t="s">
        <v>340</v>
      </c>
      <c r="D1072" t="s">
        <v>315</v>
      </c>
      <c r="E1072" t="s">
        <v>316</v>
      </c>
      <c r="F1072" s="1">
        <v>41422</v>
      </c>
      <c r="G1072" t="s">
        <v>170</v>
      </c>
      <c r="H1072">
        <v>1</v>
      </c>
      <c r="I1072">
        <v>0</v>
      </c>
      <c r="J1072">
        <v>0</v>
      </c>
      <c r="K1072" t="s">
        <v>207</v>
      </c>
      <c r="L1072">
        <v>2017</v>
      </c>
      <c r="M1072" t="s">
        <v>208</v>
      </c>
    </row>
    <row r="1073" spans="1:13" x14ac:dyDescent="0.2">
      <c r="A1073" s="1">
        <v>42989</v>
      </c>
      <c r="B1073" t="s">
        <v>7</v>
      </c>
      <c r="C1073" t="s">
        <v>340</v>
      </c>
      <c r="D1073" t="s">
        <v>315</v>
      </c>
      <c r="E1073" t="s">
        <v>317</v>
      </c>
      <c r="F1073" s="1">
        <v>40039</v>
      </c>
      <c r="G1073" t="s">
        <v>166</v>
      </c>
      <c r="H1073">
        <v>1</v>
      </c>
      <c r="I1073">
        <v>0</v>
      </c>
      <c r="J1073">
        <v>0</v>
      </c>
      <c r="K1073" t="s">
        <v>207</v>
      </c>
      <c r="L1073">
        <v>2017</v>
      </c>
      <c r="M1073" t="s">
        <v>210</v>
      </c>
    </row>
    <row r="1074" spans="1:13" x14ac:dyDescent="0.2">
      <c r="A1074" s="1">
        <v>42989</v>
      </c>
      <c r="B1074" t="s">
        <v>7</v>
      </c>
      <c r="C1074" t="s">
        <v>340</v>
      </c>
      <c r="D1074" t="s">
        <v>435</v>
      </c>
      <c r="E1074" t="s">
        <v>463</v>
      </c>
      <c r="F1074" s="1">
        <v>41908</v>
      </c>
      <c r="G1074" t="s">
        <v>44</v>
      </c>
      <c r="H1074">
        <v>1</v>
      </c>
      <c r="I1074">
        <v>0</v>
      </c>
      <c r="J1074">
        <v>0</v>
      </c>
      <c r="K1074" t="s">
        <v>207</v>
      </c>
      <c r="L1074">
        <v>2017</v>
      </c>
      <c r="M1074" t="s">
        <v>208</v>
      </c>
    </row>
    <row r="1075" spans="1:13" x14ac:dyDescent="0.2">
      <c r="A1075" s="1">
        <v>42989</v>
      </c>
      <c r="B1075" t="s">
        <v>7</v>
      </c>
      <c r="C1075" t="s">
        <v>340</v>
      </c>
      <c r="D1075" t="s">
        <v>492</v>
      </c>
      <c r="E1075" t="s">
        <v>493</v>
      </c>
      <c r="F1075" s="1">
        <v>43016</v>
      </c>
      <c r="G1075" t="s">
        <v>44</v>
      </c>
      <c r="H1075">
        <v>1</v>
      </c>
      <c r="I1075">
        <v>0</v>
      </c>
      <c r="J1075">
        <v>0</v>
      </c>
      <c r="K1075" t="s">
        <v>207</v>
      </c>
      <c r="L1075">
        <v>2017</v>
      </c>
      <c r="M1075" t="s">
        <v>208</v>
      </c>
    </row>
    <row r="1076" spans="1:13" x14ac:dyDescent="0.2">
      <c r="A1076" s="1">
        <v>42989</v>
      </c>
      <c r="B1076" t="s">
        <v>7</v>
      </c>
      <c r="C1076" t="s">
        <v>340</v>
      </c>
      <c r="D1076" t="s">
        <v>416</v>
      </c>
      <c r="E1076" t="s">
        <v>494</v>
      </c>
      <c r="F1076" s="1">
        <v>41887</v>
      </c>
      <c r="G1076" t="s">
        <v>169</v>
      </c>
      <c r="H1076">
        <v>1</v>
      </c>
      <c r="I1076">
        <v>0</v>
      </c>
      <c r="J1076">
        <v>0</v>
      </c>
      <c r="K1076" t="s">
        <v>207</v>
      </c>
      <c r="L1076">
        <v>2017</v>
      </c>
      <c r="M1076" t="s">
        <v>208</v>
      </c>
    </row>
    <row r="1077" spans="1:13" x14ac:dyDescent="0.2">
      <c r="A1077" s="1">
        <v>42989</v>
      </c>
      <c r="B1077" t="s">
        <v>7</v>
      </c>
      <c r="C1077" t="s">
        <v>340</v>
      </c>
      <c r="D1077" t="s">
        <v>495</v>
      </c>
      <c r="E1077" t="s">
        <v>433</v>
      </c>
      <c r="F1077" s="1">
        <v>41824</v>
      </c>
      <c r="G1077" t="s">
        <v>106</v>
      </c>
      <c r="H1077">
        <v>1</v>
      </c>
      <c r="I1077">
        <v>0</v>
      </c>
      <c r="J1077">
        <v>0</v>
      </c>
      <c r="K1077" t="s">
        <v>207</v>
      </c>
      <c r="L1077">
        <v>2017</v>
      </c>
      <c r="M1077" t="s">
        <v>208</v>
      </c>
    </row>
    <row r="1078" spans="1:13" x14ac:dyDescent="0.2">
      <c r="A1078" s="1">
        <v>42989</v>
      </c>
      <c r="B1078" t="s">
        <v>7</v>
      </c>
      <c r="C1078" t="s">
        <v>340</v>
      </c>
      <c r="D1078" t="s">
        <v>454</v>
      </c>
      <c r="E1078" t="s">
        <v>328</v>
      </c>
      <c r="F1078" s="1">
        <v>41902</v>
      </c>
      <c r="G1078" t="s">
        <v>106</v>
      </c>
      <c r="H1078">
        <v>1</v>
      </c>
      <c r="I1078">
        <v>0</v>
      </c>
      <c r="J1078">
        <v>0</v>
      </c>
      <c r="K1078" t="s">
        <v>207</v>
      </c>
      <c r="L1078">
        <v>2017</v>
      </c>
      <c r="M1078" t="s">
        <v>208</v>
      </c>
    </row>
    <row r="1079" spans="1:13" x14ac:dyDescent="0.2">
      <c r="A1079" s="1">
        <v>42989</v>
      </c>
      <c r="B1079" t="s">
        <v>7</v>
      </c>
      <c r="C1079" t="s">
        <v>340</v>
      </c>
      <c r="D1079" t="s">
        <v>496</v>
      </c>
      <c r="E1079" t="s">
        <v>423</v>
      </c>
      <c r="F1079" s="1">
        <v>41865</v>
      </c>
      <c r="G1079" t="s">
        <v>169</v>
      </c>
      <c r="H1079">
        <v>1</v>
      </c>
      <c r="I1079">
        <v>0</v>
      </c>
      <c r="J1079">
        <v>0</v>
      </c>
      <c r="K1079" t="s">
        <v>207</v>
      </c>
      <c r="L1079">
        <v>2017</v>
      </c>
      <c r="M1079" t="s">
        <v>208</v>
      </c>
    </row>
    <row r="1080" spans="1:13" x14ac:dyDescent="0.2">
      <c r="A1080" s="1">
        <v>42989</v>
      </c>
      <c r="B1080" t="s">
        <v>7</v>
      </c>
      <c r="C1080" t="s">
        <v>340</v>
      </c>
      <c r="D1080" t="s">
        <v>497</v>
      </c>
      <c r="E1080" t="s">
        <v>333</v>
      </c>
      <c r="F1080" s="1">
        <v>41614</v>
      </c>
      <c r="G1080" t="s">
        <v>170</v>
      </c>
      <c r="H1080">
        <v>1</v>
      </c>
      <c r="I1080">
        <v>0</v>
      </c>
      <c r="J1080">
        <v>0</v>
      </c>
      <c r="K1080" t="s">
        <v>207</v>
      </c>
      <c r="L1080">
        <v>2017</v>
      </c>
      <c r="M1080" t="s">
        <v>208</v>
      </c>
    </row>
    <row r="1081" spans="1:13" x14ac:dyDescent="0.2">
      <c r="A1081" s="1">
        <v>42989</v>
      </c>
      <c r="B1081" t="s">
        <v>7</v>
      </c>
      <c r="C1081" t="s">
        <v>340</v>
      </c>
      <c r="D1081" t="s">
        <v>498</v>
      </c>
      <c r="E1081" t="s">
        <v>499</v>
      </c>
      <c r="F1081" s="1">
        <v>39528</v>
      </c>
      <c r="G1081" t="s">
        <v>165</v>
      </c>
      <c r="H1081">
        <v>1</v>
      </c>
      <c r="I1081">
        <v>0</v>
      </c>
      <c r="J1081">
        <v>0</v>
      </c>
      <c r="K1081" t="s">
        <v>207</v>
      </c>
      <c r="L1081">
        <v>2017</v>
      </c>
      <c r="M1081" t="s">
        <v>210</v>
      </c>
    </row>
    <row r="1082" spans="1:13" x14ac:dyDescent="0.2">
      <c r="A1082" s="1">
        <v>42989</v>
      </c>
      <c r="B1082" t="s">
        <v>7</v>
      </c>
      <c r="C1082" t="s">
        <v>340</v>
      </c>
      <c r="D1082" t="s">
        <v>500</v>
      </c>
      <c r="E1082" t="s">
        <v>501</v>
      </c>
      <c r="F1082" s="1">
        <v>39861</v>
      </c>
      <c r="G1082" t="s">
        <v>166</v>
      </c>
      <c r="H1082">
        <v>1</v>
      </c>
      <c r="I1082">
        <v>0</v>
      </c>
      <c r="J1082">
        <v>0</v>
      </c>
      <c r="K1082" t="s">
        <v>207</v>
      </c>
      <c r="L1082">
        <v>2017</v>
      </c>
      <c r="M1082" t="s">
        <v>210</v>
      </c>
    </row>
    <row r="1083" spans="1:13" x14ac:dyDescent="0.2">
      <c r="A1083" s="1">
        <v>42989</v>
      </c>
      <c r="B1083" t="s">
        <v>7</v>
      </c>
      <c r="C1083" t="s">
        <v>340</v>
      </c>
      <c r="D1083" t="s">
        <v>859</v>
      </c>
      <c r="E1083" t="s">
        <v>860</v>
      </c>
      <c r="F1083" s="1">
        <v>42978</v>
      </c>
      <c r="G1083" t="s">
        <v>847</v>
      </c>
      <c r="H1083">
        <v>1</v>
      </c>
      <c r="I1083">
        <v>0</v>
      </c>
      <c r="J1083">
        <v>0</v>
      </c>
      <c r="K1083" t="s">
        <v>207</v>
      </c>
      <c r="L1083">
        <v>2017</v>
      </c>
      <c r="M1083" t="s">
        <v>208</v>
      </c>
    </row>
    <row r="1084" spans="1:13" x14ac:dyDescent="0.2">
      <c r="A1084" s="1">
        <v>42990</v>
      </c>
      <c r="B1084" t="s">
        <v>7</v>
      </c>
      <c r="C1084" t="s">
        <v>340</v>
      </c>
      <c r="D1084" t="s">
        <v>205</v>
      </c>
      <c r="E1084" t="s">
        <v>206</v>
      </c>
      <c r="F1084" s="1">
        <v>41166</v>
      </c>
      <c r="G1084" t="s">
        <v>106</v>
      </c>
      <c r="H1084">
        <v>1</v>
      </c>
      <c r="I1084">
        <v>0</v>
      </c>
      <c r="J1084">
        <v>0</v>
      </c>
      <c r="K1084" t="s">
        <v>207</v>
      </c>
      <c r="L1084">
        <v>2017</v>
      </c>
      <c r="M1084" t="s">
        <v>208</v>
      </c>
    </row>
    <row r="1085" spans="1:13" x14ac:dyDescent="0.2">
      <c r="A1085" s="1">
        <v>42990</v>
      </c>
      <c r="B1085" t="s">
        <v>7</v>
      </c>
      <c r="C1085" t="s">
        <v>340</v>
      </c>
      <c r="D1085" t="s">
        <v>205</v>
      </c>
      <c r="E1085" t="s">
        <v>209</v>
      </c>
      <c r="F1085" s="1">
        <v>40234</v>
      </c>
      <c r="G1085" t="s">
        <v>163</v>
      </c>
      <c r="H1085">
        <v>1</v>
      </c>
      <c r="I1085">
        <v>0</v>
      </c>
      <c r="J1085">
        <v>0</v>
      </c>
      <c r="K1085" t="s">
        <v>207</v>
      </c>
      <c r="L1085">
        <v>2017</v>
      </c>
      <c r="M1085" t="s">
        <v>210</v>
      </c>
    </row>
    <row r="1086" spans="1:13" x14ac:dyDescent="0.2">
      <c r="A1086" s="1">
        <v>42990</v>
      </c>
      <c r="B1086" t="s">
        <v>7</v>
      </c>
      <c r="C1086" t="s">
        <v>340</v>
      </c>
      <c r="D1086" t="s">
        <v>217</v>
      </c>
      <c r="E1086" t="s">
        <v>218</v>
      </c>
      <c r="F1086" s="1">
        <v>41303</v>
      </c>
      <c r="G1086" t="s">
        <v>169</v>
      </c>
      <c r="H1086">
        <v>0</v>
      </c>
      <c r="I1086">
        <v>0</v>
      </c>
      <c r="J1086">
        <v>0</v>
      </c>
      <c r="K1086" t="s">
        <v>207</v>
      </c>
      <c r="L1086">
        <v>2017</v>
      </c>
      <c r="M1086" t="s">
        <v>208</v>
      </c>
    </row>
    <row r="1087" spans="1:13" x14ac:dyDescent="0.2">
      <c r="A1087" s="1">
        <v>42990</v>
      </c>
      <c r="B1087" t="s">
        <v>7</v>
      </c>
      <c r="C1087" t="s">
        <v>340</v>
      </c>
      <c r="D1087" t="s">
        <v>524</v>
      </c>
      <c r="E1087" t="s">
        <v>525</v>
      </c>
      <c r="F1087" s="1">
        <v>39823</v>
      </c>
      <c r="G1087" t="s">
        <v>166</v>
      </c>
      <c r="H1087">
        <v>0</v>
      </c>
      <c r="I1087">
        <v>0</v>
      </c>
      <c r="J1087">
        <v>0</v>
      </c>
      <c r="K1087" t="s">
        <v>207</v>
      </c>
      <c r="L1087">
        <v>2017</v>
      </c>
      <c r="M1087" t="s">
        <v>210</v>
      </c>
    </row>
    <row r="1088" spans="1:13" x14ac:dyDescent="0.2">
      <c r="A1088" s="1">
        <v>42990</v>
      </c>
      <c r="B1088" t="s">
        <v>7</v>
      </c>
      <c r="C1088" t="s">
        <v>340</v>
      </c>
      <c r="D1088" t="s">
        <v>219</v>
      </c>
      <c r="E1088" t="s">
        <v>220</v>
      </c>
      <c r="F1088" s="1">
        <v>41221</v>
      </c>
      <c r="G1088" t="s">
        <v>44</v>
      </c>
      <c r="H1088">
        <v>0</v>
      </c>
      <c r="I1088">
        <v>0</v>
      </c>
      <c r="J1088">
        <v>0</v>
      </c>
      <c r="K1088" t="s">
        <v>207</v>
      </c>
      <c r="L1088">
        <v>2017</v>
      </c>
      <c r="M1088" t="s">
        <v>208</v>
      </c>
    </row>
    <row r="1089" spans="1:13" x14ac:dyDescent="0.2">
      <c r="A1089" s="1">
        <v>42990</v>
      </c>
      <c r="B1089" t="s">
        <v>7</v>
      </c>
      <c r="C1089" t="s">
        <v>340</v>
      </c>
      <c r="D1089" t="s">
        <v>341</v>
      </c>
      <c r="E1089" t="s">
        <v>342</v>
      </c>
      <c r="F1089" s="1">
        <v>39300</v>
      </c>
      <c r="G1089" t="s">
        <v>164</v>
      </c>
      <c r="H1089">
        <v>1</v>
      </c>
      <c r="I1089">
        <v>0</v>
      </c>
      <c r="J1089">
        <v>0</v>
      </c>
      <c r="K1089" t="s">
        <v>207</v>
      </c>
      <c r="L1089">
        <v>2017</v>
      </c>
      <c r="M1089" t="s">
        <v>210</v>
      </c>
    </row>
    <row r="1090" spans="1:13" x14ac:dyDescent="0.2">
      <c r="A1090" s="1">
        <v>42990</v>
      </c>
      <c r="B1090" t="s">
        <v>7</v>
      </c>
      <c r="C1090" t="s">
        <v>340</v>
      </c>
      <c r="D1090" t="s">
        <v>343</v>
      </c>
      <c r="E1090" t="s">
        <v>344</v>
      </c>
      <c r="F1090" s="1">
        <v>40788</v>
      </c>
      <c r="G1090" t="s">
        <v>168</v>
      </c>
      <c r="H1090">
        <v>1</v>
      </c>
      <c r="I1090">
        <v>0</v>
      </c>
      <c r="J1090">
        <v>0</v>
      </c>
      <c r="K1090" t="s">
        <v>207</v>
      </c>
      <c r="L1090">
        <v>2017</v>
      </c>
      <c r="M1090" t="s">
        <v>208</v>
      </c>
    </row>
    <row r="1091" spans="1:13" x14ac:dyDescent="0.2">
      <c r="A1091" s="1">
        <v>42990</v>
      </c>
      <c r="B1091" t="s">
        <v>7</v>
      </c>
      <c r="C1091" t="s">
        <v>340</v>
      </c>
      <c r="D1091" t="s">
        <v>345</v>
      </c>
      <c r="E1091" t="s">
        <v>346</v>
      </c>
      <c r="F1091" s="1">
        <v>40672</v>
      </c>
      <c r="G1091" t="s">
        <v>168</v>
      </c>
      <c r="H1091">
        <v>1</v>
      </c>
      <c r="I1091">
        <v>0</v>
      </c>
      <c r="J1091">
        <v>0</v>
      </c>
      <c r="K1091" t="s">
        <v>207</v>
      </c>
      <c r="L1091">
        <v>2017</v>
      </c>
      <c r="M1091" t="s">
        <v>208</v>
      </c>
    </row>
    <row r="1092" spans="1:13" x14ac:dyDescent="0.2">
      <c r="A1092" s="1">
        <v>42990</v>
      </c>
      <c r="B1092" t="s">
        <v>7</v>
      </c>
      <c r="C1092" t="s">
        <v>340</v>
      </c>
      <c r="D1092" t="s">
        <v>221</v>
      </c>
      <c r="E1092" t="s">
        <v>222</v>
      </c>
      <c r="F1092" s="1">
        <v>39646</v>
      </c>
      <c r="G1092" t="s">
        <v>165</v>
      </c>
      <c r="H1092">
        <v>1</v>
      </c>
      <c r="I1092">
        <v>0</v>
      </c>
      <c r="J1092">
        <v>0</v>
      </c>
      <c r="K1092" t="s">
        <v>207</v>
      </c>
      <c r="L1092">
        <v>2017</v>
      </c>
      <c r="M1092" t="s">
        <v>210</v>
      </c>
    </row>
    <row r="1093" spans="1:13" x14ac:dyDescent="0.2">
      <c r="A1093" s="1">
        <v>42990</v>
      </c>
      <c r="B1093" t="s">
        <v>7</v>
      </c>
      <c r="C1093" t="s">
        <v>340</v>
      </c>
      <c r="D1093" t="s">
        <v>221</v>
      </c>
      <c r="E1093" t="s">
        <v>223</v>
      </c>
      <c r="F1093" s="1">
        <v>39646</v>
      </c>
      <c r="G1093" t="s">
        <v>165</v>
      </c>
      <c r="H1093">
        <v>1</v>
      </c>
      <c r="I1093">
        <v>0</v>
      </c>
      <c r="J1093">
        <v>0</v>
      </c>
      <c r="K1093" t="s">
        <v>207</v>
      </c>
      <c r="L1093">
        <v>2017</v>
      </c>
      <c r="M1093" t="s">
        <v>210</v>
      </c>
    </row>
    <row r="1094" spans="1:13" x14ac:dyDescent="0.2">
      <c r="A1094" s="1">
        <v>42990</v>
      </c>
      <c r="B1094" t="s">
        <v>7</v>
      </c>
      <c r="C1094" t="s">
        <v>340</v>
      </c>
      <c r="D1094" t="s">
        <v>347</v>
      </c>
      <c r="E1094" t="s">
        <v>230</v>
      </c>
      <c r="F1094" s="1">
        <v>41458</v>
      </c>
      <c r="G1094" t="s">
        <v>170</v>
      </c>
      <c r="H1094">
        <v>1</v>
      </c>
      <c r="I1094">
        <v>0</v>
      </c>
      <c r="J1094">
        <v>0</v>
      </c>
      <c r="K1094" t="s">
        <v>207</v>
      </c>
      <c r="L1094">
        <v>2017</v>
      </c>
      <c r="M1094" t="s">
        <v>208</v>
      </c>
    </row>
    <row r="1095" spans="1:13" x14ac:dyDescent="0.2">
      <c r="A1095" s="1">
        <v>42990</v>
      </c>
      <c r="B1095" t="s">
        <v>7</v>
      </c>
      <c r="C1095" t="s">
        <v>340</v>
      </c>
      <c r="D1095" t="s">
        <v>348</v>
      </c>
      <c r="E1095" t="s">
        <v>349</v>
      </c>
      <c r="F1095" s="1">
        <v>39271</v>
      </c>
      <c r="G1095" t="s">
        <v>164</v>
      </c>
      <c r="H1095">
        <v>1</v>
      </c>
      <c r="I1095">
        <v>0</v>
      </c>
      <c r="J1095">
        <v>0</v>
      </c>
      <c r="K1095" t="s">
        <v>207</v>
      </c>
      <c r="L1095">
        <v>2017</v>
      </c>
      <c r="M1095" t="s">
        <v>210</v>
      </c>
    </row>
    <row r="1096" spans="1:13" x14ac:dyDescent="0.2">
      <c r="A1096" s="1">
        <v>42990</v>
      </c>
      <c r="B1096" t="s">
        <v>7</v>
      </c>
      <c r="C1096" t="s">
        <v>340</v>
      </c>
      <c r="D1096" t="s">
        <v>348</v>
      </c>
      <c r="E1096" t="s">
        <v>350</v>
      </c>
      <c r="F1096" s="1">
        <v>41364</v>
      </c>
      <c r="G1096" t="s">
        <v>169</v>
      </c>
      <c r="H1096">
        <v>1</v>
      </c>
      <c r="I1096">
        <v>0</v>
      </c>
      <c r="J1096">
        <v>0</v>
      </c>
      <c r="K1096" t="s">
        <v>207</v>
      </c>
      <c r="L1096">
        <v>2017</v>
      </c>
      <c r="M1096" t="s">
        <v>208</v>
      </c>
    </row>
    <row r="1097" spans="1:13" x14ac:dyDescent="0.2">
      <c r="A1097" s="1">
        <v>42990</v>
      </c>
      <c r="B1097" t="s">
        <v>7</v>
      </c>
      <c r="C1097" t="s">
        <v>340</v>
      </c>
      <c r="D1097" t="s">
        <v>351</v>
      </c>
      <c r="E1097" t="s">
        <v>225</v>
      </c>
      <c r="F1097" s="1">
        <v>39603</v>
      </c>
      <c r="G1097" t="s">
        <v>165</v>
      </c>
      <c r="H1097">
        <v>1</v>
      </c>
      <c r="I1097">
        <v>0</v>
      </c>
      <c r="J1097">
        <v>0</v>
      </c>
      <c r="K1097" t="s">
        <v>207</v>
      </c>
      <c r="L1097">
        <v>2017</v>
      </c>
      <c r="M1097" t="s">
        <v>210</v>
      </c>
    </row>
    <row r="1098" spans="1:13" x14ac:dyDescent="0.2">
      <c r="A1098" s="1">
        <v>42990</v>
      </c>
      <c r="B1098" t="s">
        <v>7</v>
      </c>
      <c r="C1098" t="s">
        <v>340</v>
      </c>
      <c r="D1098" t="s">
        <v>352</v>
      </c>
      <c r="E1098" t="s">
        <v>353</v>
      </c>
      <c r="F1098" s="1">
        <v>40418</v>
      </c>
      <c r="G1098" t="s">
        <v>163</v>
      </c>
      <c r="H1098">
        <v>1</v>
      </c>
      <c r="I1098">
        <v>0</v>
      </c>
      <c r="J1098">
        <v>0</v>
      </c>
      <c r="K1098" t="s">
        <v>207</v>
      </c>
      <c r="L1098">
        <v>2017</v>
      </c>
      <c r="M1098" t="s">
        <v>210</v>
      </c>
    </row>
    <row r="1099" spans="1:13" x14ac:dyDescent="0.2">
      <c r="A1099" s="1">
        <v>42990</v>
      </c>
      <c r="B1099" t="s">
        <v>7</v>
      </c>
      <c r="C1099" t="s">
        <v>340</v>
      </c>
      <c r="D1099" t="s">
        <v>226</v>
      </c>
      <c r="E1099" t="s">
        <v>227</v>
      </c>
      <c r="F1099" s="1">
        <v>40006</v>
      </c>
      <c r="G1099" t="s">
        <v>166</v>
      </c>
      <c r="H1099">
        <v>1</v>
      </c>
      <c r="I1099">
        <v>0</v>
      </c>
      <c r="J1099">
        <v>0</v>
      </c>
      <c r="K1099" t="s">
        <v>207</v>
      </c>
      <c r="L1099">
        <v>2017</v>
      </c>
      <c r="M1099" t="s">
        <v>210</v>
      </c>
    </row>
    <row r="1100" spans="1:13" x14ac:dyDescent="0.2">
      <c r="A1100" s="1">
        <v>42990</v>
      </c>
      <c r="B1100" t="s">
        <v>7</v>
      </c>
      <c r="C1100" t="s">
        <v>340</v>
      </c>
      <c r="D1100" t="s">
        <v>354</v>
      </c>
      <c r="E1100" t="s">
        <v>355</v>
      </c>
      <c r="F1100" s="1">
        <v>41607</v>
      </c>
      <c r="G1100" t="s">
        <v>170</v>
      </c>
      <c r="H1100">
        <v>1</v>
      </c>
      <c r="I1100">
        <v>0</v>
      </c>
      <c r="J1100">
        <v>0</v>
      </c>
      <c r="K1100" t="s">
        <v>207</v>
      </c>
      <c r="L1100">
        <v>2017</v>
      </c>
      <c r="M1100" t="s">
        <v>208</v>
      </c>
    </row>
    <row r="1101" spans="1:13" x14ac:dyDescent="0.2">
      <c r="A1101" s="1">
        <v>42990</v>
      </c>
      <c r="B1101" t="s">
        <v>7</v>
      </c>
      <c r="C1101" t="s">
        <v>340</v>
      </c>
      <c r="D1101" t="s">
        <v>356</v>
      </c>
      <c r="E1101" t="s">
        <v>357</v>
      </c>
      <c r="F1101" s="1">
        <v>41376</v>
      </c>
      <c r="G1101" t="s">
        <v>169</v>
      </c>
      <c r="H1101">
        <v>1</v>
      </c>
      <c r="I1101">
        <v>0</v>
      </c>
      <c r="J1101">
        <v>0</v>
      </c>
      <c r="K1101" t="s">
        <v>207</v>
      </c>
      <c r="L1101">
        <v>2017</v>
      </c>
      <c r="M1101" t="s">
        <v>208</v>
      </c>
    </row>
    <row r="1102" spans="1:13" x14ac:dyDescent="0.2">
      <c r="A1102" s="1">
        <v>42990</v>
      </c>
      <c r="B1102" t="s">
        <v>7</v>
      </c>
      <c r="C1102" t="s">
        <v>340</v>
      </c>
      <c r="D1102" t="s">
        <v>356</v>
      </c>
      <c r="E1102" t="s">
        <v>358</v>
      </c>
      <c r="F1102" s="1">
        <v>41376</v>
      </c>
      <c r="G1102" t="s">
        <v>170</v>
      </c>
      <c r="H1102">
        <v>1</v>
      </c>
      <c r="I1102">
        <v>0</v>
      </c>
      <c r="J1102">
        <v>0</v>
      </c>
      <c r="K1102" t="s">
        <v>207</v>
      </c>
      <c r="L1102">
        <v>2017</v>
      </c>
      <c r="M1102" t="s">
        <v>208</v>
      </c>
    </row>
    <row r="1103" spans="1:13" x14ac:dyDescent="0.2">
      <c r="A1103" s="1">
        <v>42990</v>
      </c>
      <c r="B1103" t="s">
        <v>7</v>
      </c>
      <c r="C1103" t="s">
        <v>340</v>
      </c>
      <c r="D1103" t="s">
        <v>334</v>
      </c>
      <c r="E1103" t="s">
        <v>335</v>
      </c>
      <c r="F1103" s="1">
        <v>40376</v>
      </c>
      <c r="G1103" t="s">
        <v>163</v>
      </c>
      <c r="H1103">
        <v>1</v>
      </c>
      <c r="I1103">
        <v>0</v>
      </c>
      <c r="J1103">
        <v>0</v>
      </c>
      <c r="K1103" t="s">
        <v>207</v>
      </c>
      <c r="L1103">
        <v>2017</v>
      </c>
      <c r="M1103" t="s">
        <v>210</v>
      </c>
    </row>
    <row r="1104" spans="1:13" x14ac:dyDescent="0.2">
      <c r="A1104" s="1">
        <v>42990</v>
      </c>
      <c r="B1104" t="s">
        <v>7</v>
      </c>
      <c r="C1104" t="s">
        <v>340</v>
      </c>
      <c r="D1104" t="s">
        <v>359</v>
      </c>
      <c r="E1104" t="s">
        <v>360</v>
      </c>
      <c r="F1104" s="1">
        <v>39790</v>
      </c>
      <c r="G1104" t="s">
        <v>165</v>
      </c>
      <c r="H1104">
        <v>1</v>
      </c>
      <c r="I1104">
        <v>0</v>
      </c>
      <c r="J1104">
        <v>0</v>
      </c>
      <c r="K1104" t="s">
        <v>207</v>
      </c>
      <c r="L1104">
        <v>2017</v>
      </c>
      <c r="M1104" t="s">
        <v>210</v>
      </c>
    </row>
    <row r="1105" spans="1:13" x14ac:dyDescent="0.2">
      <c r="A1105" s="1">
        <v>42990</v>
      </c>
      <c r="B1105" t="s">
        <v>7</v>
      </c>
      <c r="C1105" t="s">
        <v>340</v>
      </c>
      <c r="D1105" t="s">
        <v>359</v>
      </c>
      <c r="E1105" t="s">
        <v>361</v>
      </c>
      <c r="F1105" s="1">
        <v>39790</v>
      </c>
      <c r="G1105" t="s">
        <v>165</v>
      </c>
      <c r="H1105">
        <v>1</v>
      </c>
      <c r="I1105">
        <v>0</v>
      </c>
      <c r="J1105">
        <v>0</v>
      </c>
      <c r="K1105" t="s">
        <v>207</v>
      </c>
      <c r="L1105">
        <v>2017</v>
      </c>
      <c r="M1105" t="s">
        <v>210</v>
      </c>
    </row>
    <row r="1106" spans="1:13" x14ac:dyDescent="0.2">
      <c r="A1106" s="1">
        <v>42990</v>
      </c>
      <c r="B1106" t="s">
        <v>7</v>
      </c>
      <c r="C1106" t="s">
        <v>340</v>
      </c>
      <c r="D1106" t="s">
        <v>228</v>
      </c>
      <c r="E1106" t="s">
        <v>220</v>
      </c>
      <c r="F1106" s="1">
        <v>39780</v>
      </c>
      <c r="G1106" t="s">
        <v>165</v>
      </c>
      <c r="H1106">
        <v>1</v>
      </c>
      <c r="I1106">
        <v>0</v>
      </c>
      <c r="J1106">
        <v>0</v>
      </c>
      <c r="K1106" t="s">
        <v>207</v>
      </c>
      <c r="L1106">
        <v>2017</v>
      </c>
      <c r="M1106" t="s">
        <v>210</v>
      </c>
    </row>
    <row r="1107" spans="1:13" x14ac:dyDescent="0.2">
      <c r="A1107" s="1">
        <v>42990</v>
      </c>
      <c r="B1107" t="s">
        <v>7</v>
      </c>
      <c r="C1107" t="s">
        <v>340</v>
      </c>
      <c r="D1107" t="s">
        <v>362</v>
      </c>
      <c r="E1107" t="s">
        <v>363</v>
      </c>
      <c r="F1107" s="1">
        <v>40603</v>
      </c>
      <c r="G1107" t="s">
        <v>168</v>
      </c>
      <c r="H1107">
        <v>1</v>
      </c>
      <c r="I1107">
        <v>0</v>
      </c>
      <c r="J1107">
        <v>0</v>
      </c>
      <c r="K1107" t="s">
        <v>207</v>
      </c>
      <c r="L1107">
        <v>2017</v>
      </c>
      <c r="M1107" t="s">
        <v>208</v>
      </c>
    </row>
    <row r="1108" spans="1:13" x14ac:dyDescent="0.2">
      <c r="A1108" s="1">
        <v>42990</v>
      </c>
      <c r="B1108" t="s">
        <v>7</v>
      </c>
      <c r="C1108" t="s">
        <v>340</v>
      </c>
      <c r="D1108" t="s">
        <v>364</v>
      </c>
      <c r="E1108" t="s">
        <v>279</v>
      </c>
      <c r="F1108" s="1">
        <v>40264</v>
      </c>
      <c r="G1108" t="s">
        <v>163</v>
      </c>
      <c r="H1108">
        <v>1</v>
      </c>
      <c r="I1108">
        <v>0</v>
      </c>
      <c r="J1108">
        <v>0</v>
      </c>
      <c r="K1108" t="s">
        <v>207</v>
      </c>
      <c r="L1108">
        <v>2017</v>
      </c>
      <c r="M1108" t="s">
        <v>210</v>
      </c>
    </row>
    <row r="1109" spans="1:13" x14ac:dyDescent="0.2">
      <c r="A1109" s="1">
        <v>42990</v>
      </c>
      <c r="B1109" t="s">
        <v>7</v>
      </c>
      <c r="C1109" t="s">
        <v>340</v>
      </c>
      <c r="D1109" t="s">
        <v>364</v>
      </c>
      <c r="E1109" t="s">
        <v>365</v>
      </c>
      <c r="F1109" s="1">
        <v>39722</v>
      </c>
      <c r="G1109" t="s">
        <v>165</v>
      </c>
      <c r="H1109">
        <v>1</v>
      </c>
      <c r="I1109">
        <v>0</v>
      </c>
      <c r="J1109">
        <v>0</v>
      </c>
      <c r="K1109" t="s">
        <v>207</v>
      </c>
      <c r="L1109">
        <v>2017</v>
      </c>
      <c r="M1109" t="s">
        <v>210</v>
      </c>
    </row>
    <row r="1110" spans="1:13" x14ac:dyDescent="0.2">
      <c r="A1110" s="1">
        <v>42990</v>
      </c>
      <c r="B1110" t="s">
        <v>7</v>
      </c>
      <c r="C1110" t="s">
        <v>340</v>
      </c>
      <c r="D1110" t="s">
        <v>469</v>
      </c>
      <c r="E1110" t="s">
        <v>470</v>
      </c>
      <c r="F1110" s="1">
        <v>39222</v>
      </c>
      <c r="G1110" t="s">
        <v>164</v>
      </c>
      <c r="H1110">
        <v>0</v>
      </c>
      <c r="I1110">
        <v>0</v>
      </c>
      <c r="J1110">
        <v>0</v>
      </c>
      <c r="K1110" t="s">
        <v>207</v>
      </c>
      <c r="L1110">
        <v>2017</v>
      </c>
      <c r="M1110" t="s">
        <v>210</v>
      </c>
    </row>
    <row r="1111" spans="1:13" x14ac:dyDescent="0.2">
      <c r="A1111" s="1">
        <v>42990</v>
      </c>
      <c r="B1111" t="s">
        <v>7</v>
      </c>
      <c r="C1111" t="s">
        <v>340</v>
      </c>
      <c r="D1111" t="s">
        <v>502</v>
      </c>
      <c r="E1111" t="s">
        <v>503</v>
      </c>
      <c r="F1111" s="1">
        <v>41460</v>
      </c>
      <c r="G1111" t="s">
        <v>170</v>
      </c>
      <c r="H1111">
        <v>1</v>
      </c>
      <c r="I1111">
        <v>0</v>
      </c>
      <c r="J1111">
        <v>0</v>
      </c>
      <c r="K1111" t="s">
        <v>207</v>
      </c>
      <c r="L1111">
        <v>2017</v>
      </c>
      <c r="M1111" t="s">
        <v>208</v>
      </c>
    </row>
    <row r="1112" spans="1:13" x14ac:dyDescent="0.2">
      <c r="A1112" s="1">
        <v>42990</v>
      </c>
      <c r="B1112" t="s">
        <v>7</v>
      </c>
      <c r="C1112" t="s">
        <v>340</v>
      </c>
      <c r="D1112" t="s">
        <v>502</v>
      </c>
      <c r="E1112" t="s">
        <v>493</v>
      </c>
      <c r="F1112" s="1">
        <v>40537</v>
      </c>
      <c r="G1112" t="s">
        <v>167</v>
      </c>
      <c r="H1112">
        <v>1</v>
      </c>
      <c r="I1112">
        <v>0</v>
      </c>
      <c r="J1112">
        <v>0</v>
      </c>
      <c r="K1112" t="s">
        <v>207</v>
      </c>
      <c r="L1112">
        <v>2017</v>
      </c>
      <c r="M1112" t="s">
        <v>210</v>
      </c>
    </row>
    <row r="1113" spans="1:13" x14ac:dyDescent="0.2">
      <c r="A1113" s="1">
        <v>42990</v>
      </c>
      <c r="B1113" t="s">
        <v>7</v>
      </c>
      <c r="C1113" t="s">
        <v>340</v>
      </c>
      <c r="D1113" t="s">
        <v>229</v>
      </c>
      <c r="E1113" t="s">
        <v>230</v>
      </c>
      <c r="F1113" s="1">
        <v>40470</v>
      </c>
      <c r="G1113" t="s">
        <v>163</v>
      </c>
      <c r="H1113">
        <v>1</v>
      </c>
      <c r="I1113">
        <v>0</v>
      </c>
      <c r="J1113">
        <v>0</v>
      </c>
      <c r="K1113" t="s">
        <v>207</v>
      </c>
      <c r="L1113">
        <v>2017</v>
      </c>
      <c r="M1113" t="s">
        <v>210</v>
      </c>
    </row>
    <row r="1114" spans="1:13" x14ac:dyDescent="0.2">
      <c r="A1114" s="1">
        <v>42990</v>
      </c>
      <c r="B1114" t="s">
        <v>7</v>
      </c>
      <c r="C1114" t="s">
        <v>340</v>
      </c>
      <c r="D1114" t="s">
        <v>229</v>
      </c>
      <c r="E1114" t="s">
        <v>231</v>
      </c>
      <c r="F1114" s="1">
        <v>41290</v>
      </c>
      <c r="G1114" t="s">
        <v>170</v>
      </c>
      <c r="H1114">
        <v>1</v>
      </c>
      <c r="I1114">
        <v>0</v>
      </c>
      <c r="J1114">
        <v>0</v>
      </c>
      <c r="K1114" t="s">
        <v>207</v>
      </c>
      <c r="L1114">
        <v>2017</v>
      </c>
      <c r="M1114" t="s">
        <v>208</v>
      </c>
    </row>
    <row r="1115" spans="1:13" x14ac:dyDescent="0.2">
      <c r="A1115" s="1">
        <v>42990</v>
      </c>
      <c r="B1115" t="s">
        <v>7</v>
      </c>
      <c r="C1115" t="s">
        <v>340</v>
      </c>
      <c r="D1115" t="s">
        <v>366</v>
      </c>
      <c r="E1115" t="s">
        <v>367</v>
      </c>
      <c r="F1115" s="1">
        <v>40581</v>
      </c>
      <c r="G1115" t="s">
        <v>167</v>
      </c>
      <c r="H1115">
        <v>1</v>
      </c>
      <c r="I1115">
        <v>0</v>
      </c>
      <c r="J1115">
        <v>0</v>
      </c>
      <c r="K1115" t="s">
        <v>207</v>
      </c>
      <c r="L1115">
        <v>2017</v>
      </c>
      <c r="M1115" t="s">
        <v>208</v>
      </c>
    </row>
    <row r="1116" spans="1:13" x14ac:dyDescent="0.2">
      <c r="A1116" s="1">
        <v>42990</v>
      </c>
      <c r="B1116" t="s">
        <v>7</v>
      </c>
      <c r="C1116" t="s">
        <v>340</v>
      </c>
      <c r="D1116" t="s">
        <v>504</v>
      </c>
      <c r="E1116" t="s">
        <v>303</v>
      </c>
      <c r="F1116" s="1">
        <v>40994</v>
      </c>
      <c r="G1116" t="s">
        <v>44</v>
      </c>
      <c r="H1116">
        <v>1</v>
      </c>
      <c r="I1116">
        <v>0</v>
      </c>
      <c r="J1116">
        <v>0</v>
      </c>
      <c r="K1116" t="s">
        <v>207</v>
      </c>
      <c r="L1116">
        <v>2017</v>
      </c>
      <c r="M1116" t="s">
        <v>208</v>
      </c>
    </row>
    <row r="1117" spans="1:13" x14ac:dyDescent="0.2">
      <c r="A1117" s="1">
        <v>42990</v>
      </c>
      <c r="B1117" t="s">
        <v>7</v>
      </c>
      <c r="C1117" t="s">
        <v>340</v>
      </c>
      <c r="D1117" t="s">
        <v>370</v>
      </c>
      <c r="E1117" t="s">
        <v>371</v>
      </c>
      <c r="F1117" s="1">
        <v>41367</v>
      </c>
      <c r="G1117" t="s">
        <v>169</v>
      </c>
      <c r="H1117">
        <v>1</v>
      </c>
      <c r="I1117">
        <v>0</v>
      </c>
      <c r="J1117">
        <v>0</v>
      </c>
      <c r="K1117" t="s">
        <v>207</v>
      </c>
      <c r="L1117">
        <v>2017</v>
      </c>
      <c r="M1117" t="s">
        <v>208</v>
      </c>
    </row>
    <row r="1118" spans="1:13" x14ac:dyDescent="0.2">
      <c r="A1118" s="1">
        <v>42990</v>
      </c>
      <c r="B1118" t="s">
        <v>7</v>
      </c>
      <c r="C1118" t="s">
        <v>340</v>
      </c>
      <c r="D1118" t="s">
        <v>370</v>
      </c>
      <c r="E1118" t="s">
        <v>372</v>
      </c>
      <c r="F1118" s="1">
        <v>40771</v>
      </c>
      <c r="G1118" t="s">
        <v>168</v>
      </c>
      <c r="H1118">
        <v>1</v>
      </c>
      <c r="I1118">
        <v>0</v>
      </c>
      <c r="J1118">
        <v>0</v>
      </c>
      <c r="K1118" t="s">
        <v>207</v>
      </c>
      <c r="L1118">
        <v>2017</v>
      </c>
      <c r="M1118" t="s">
        <v>208</v>
      </c>
    </row>
    <row r="1119" spans="1:13" x14ac:dyDescent="0.2">
      <c r="A1119" s="1">
        <v>42990</v>
      </c>
      <c r="B1119" t="s">
        <v>7</v>
      </c>
      <c r="C1119" t="s">
        <v>340</v>
      </c>
      <c r="D1119" t="s">
        <v>370</v>
      </c>
      <c r="E1119" t="s">
        <v>373</v>
      </c>
      <c r="F1119" s="1">
        <v>39890</v>
      </c>
      <c r="G1119" t="s">
        <v>163</v>
      </c>
      <c r="H1119">
        <v>1</v>
      </c>
      <c r="I1119">
        <v>0</v>
      </c>
      <c r="J1119">
        <v>0</v>
      </c>
      <c r="K1119" t="s">
        <v>207</v>
      </c>
      <c r="L1119">
        <v>2017</v>
      </c>
      <c r="M1119" t="s">
        <v>210</v>
      </c>
    </row>
    <row r="1120" spans="1:13" x14ac:dyDescent="0.2">
      <c r="A1120" s="1">
        <v>42990</v>
      </c>
      <c r="B1120" t="s">
        <v>7</v>
      </c>
      <c r="C1120" t="s">
        <v>340</v>
      </c>
      <c r="D1120" t="s">
        <v>336</v>
      </c>
      <c r="E1120" t="s">
        <v>337</v>
      </c>
      <c r="F1120" s="1">
        <v>41162</v>
      </c>
      <c r="G1120" t="s">
        <v>44</v>
      </c>
      <c r="H1120">
        <v>1</v>
      </c>
      <c r="I1120">
        <v>0</v>
      </c>
      <c r="J1120">
        <v>0</v>
      </c>
      <c r="K1120" t="s">
        <v>207</v>
      </c>
      <c r="L1120">
        <v>2017</v>
      </c>
      <c r="M1120" t="s">
        <v>208</v>
      </c>
    </row>
    <row r="1121" spans="1:13" x14ac:dyDescent="0.2">
      <c r="A1121" s="1">
        <v>42990</v>
      </c>
      <c r="B1121" t="s">
        <v>7</v>
      </c>
      <c r="C1121" t="s">
        <v>340</v>
      </c>
      <c r="D1121" t="s">
        <v>374</v>
      </c>
      <c r="E1121" t="s">
        <v>375</v>
      </c>
      <c r="F1121" s="1">
        <v>40179</v>
      </c>
      <c r="G1121" t="s">
        <v>163</v>
      </c>
      <c r="H1121">
        <v>1</v>
      </c>
      <c r="I1121">
        <v>0</v>
      </c>
      <c r="J1121">
        <v>0</v>
      </c>
      <c r="K1121" t="s">
        <v>207</v>
      </c>
      <c r="L1121">
        <v>2017</v>
      </c>
      <c r="M1121" t="s">
        <v>210</v>
      </c>
    </row>
    <row r="1122" spans="1:13" x14ac:dyDescent="0.2">
      <c r="A1122" s="1">
        <v>42990</v>
      </c>
      <c r="B1122" t="s">
        <v>7</v>
      </c>
      <c r="C1122" t="s">
        <v>340</v>
      </c>
      <c r="D1122" t="s">
        <v>376</v>
      </c>
      <c r="E1122" t="s">
        <v>377</v>
      </c>
      <c r="F1122" s="1">
        <v>41383</v>
      </c>
      <c r="G1122" t="s">
        <v>170</v>
      </c>
      <c r="H1122">
        <v>1</v>
      </c>
      <c r="I1122">
        <v>0</v>
      </c>
      <c r="J1122">
        <v>0</v>
      </c>
      <c r="K1122" t="s">
        <v>207</v>
      </c>
      <c r="L1122">
        <v>2017</v>
      </c>
      <c r="M1122" t="s">
        <v>208</v>
      </c>
    </row>
    <row r="1123" spans="1:13" x14ac:dyDescent="0.2">
      <c r="A1123" s="1">
        <v>42990</v>
      </c>
      <c r="B1123" t="s">
        <v>7</v>
      </c>
      <c r="C1123" t="s">
        <v>340</v>
      </c>
      <c r="D1123" t="s">
        <v>378</v>
      </c>
      <c r="E1123" t="s">
        <v>379</v>
      </c>
      <c r="F1123" s="1">
        <v>39107</v>
      </c>
      <c r="G1123" t="s">
        <v>164</v>
      </c>
      <c r="H1123">
        <v>1</v>
      </c>
      <c r="I1123">
        <v>0</v>
      </c>
      <c r="J1123">
        <v>0</v>
      </c>
      <c r="K1123" t="s">
        <v>207</v>
      </c>
      <c r="L1123">
        <v>2017</v>
      </c>
      <c r="M1123" t="s">
        <v>210</v>
      </c>
    </row>
    <row r="1124" spans="1:13" x14ac:dyDescent="0.2">
      <c r="A1124" s="1">
        <v>42990</v>
      </c>
      <c r="B1124" t="s">
        <v>7</v>
      </c>
      <c r="C1124" t="s">
        <v>340</v>
      </c>
      <c r="D1124" t="s">
        <v>380</v>
      </c>
      <c r="E1124" t="s">
        <v>381</v>
      </c>
      <c r="F1124" s="1">
        <v>40995</v>
      </c>
      <c r="G1124" t="s">
        <v>106</v>
      </c>
      <c r="H1124">
        <v>1</v>
      </c>
      <c r="I1124">
        <v>0</v>
      </c>
      <c r="J1124">
        <v>0</v>
      </c>
      <c r="K1124" t="s">
        <v>207</v>
      </c>
      <c r="L1124">
        <v>2017</v>
      </c>
      <c r="M1124" t="s">
        <v>208</v>
      </c>
    </row>
    <row r="1125" spans="1:13" x14ac:dyDescent="0.2">
      <c r="A1125" s="1">
        <v>42990</v>
      </c>
      <c r="B1125" t="s">
        <v>7</v>
      </c>
      <c r="C1125" t="s">
        <v>340</v>
      </c>
      <c r="D1125" t="s">
        <v>234</v>
      </c>
      <c r="E1125" t="s">
        <v>235</v>
      </c>
      <c r="F1125" s="1">
        <v>40973</v>
      </c>
      <c r="G1125" t="s">
        <v>106</v>
      </c>
      <c r="H1125">
        <v>1</v>
      </c>
      <c r="I1125">
        <v>0</v>
      </c>
      <c r="J1125">
        <v>0</v>
      </c>
      <c r="K1125" t="s">
        <v>207</v>
      </c>
      <c r="L1125">
        <v>2017</v>
      </c>
      <c r="M1125" t="s">
        <v>208</v>
      </c>
    </row>
    <row r="1126" spans="1:13" x14ac:dyDescent="0.2">
      <c r="A1126" s="1">
        <v>42990</v>
      </c>
      <c r="B1126" t="s">
        <v>7</v>
      </c>
      <c r="C1126" t="s">
        <v>340</v>
      </c>
      <c r="D1126" t="s">
        <v>382</v>
      </c>
      <c r="E1126" t="s">
        <v>383</v>
      </c>
      <c r="F1126" s="1">
        <v>39346</v>
      </c>
      <c r="G1126" t="s">
        <v>164</v>
      </c>
      <c r="H1126">
        <v>0</v>
      </c>
      <c r="I1126">
        <v>0</v>
      </c>
      <c r="J1126">
        <v>0</v>
      </c>
      <c r="K1126" t="s">
        <v>207</v>
      </c>
      <c r="L1126">
        <v>2017</v>
      </c>
      <c r="M1126" t="s">
        <v>210</v>
      </c>
    </row>
    <row r="1127" spans="1:13" x14ac:dyDescent="0.2">
      <c r="A1127" s="1">
        <v>42990</v>
      </c>
      <c r="B1127" t="s">
        <v>7</v>
      </c>
      <c r="C1127" t="s">
        <v>340</v>
      </c>
      <c r="D1127" t="s">
        <v>382</v>
      </c>
      <c r="E1127" t="s">
        <v>505</v>
      </c>
      <c r="F1127" s="1">
        <v>40215</v>
      </c>
      <c r="G1127" t="s">
        <v>167</v>
      </c>
      <c r="H1127">
        <v>0</v>
      </c>
      <c r="I1127">
        <v>0</v>
      </c>
      <c r="J1127">
        <v>0</v>
      </c>
      <c r="K1127" t="s">
        <v>207</v>
      </c>
      <c r="L1127">
        <v>2017</v>
      </c>
      <c r="M1127" t="s">
        <v>210</v>
      </c>
    </row>
    <row r="1128" spans="1:13" x14ac:dyDescent="0.2">
      <c r="A1128" s="1">
        <v>42990</v>
      </c>
      <c r="B1128" t="s">
        <v>7</v>
      </c>
      <c r="C1128" t="s">
        <v>340</v>
      </c>
      <c r="D1128" t="s">
        <v>236</v>
      </c>
      <c r="E1128" t="s">
        <v>237</v>
      </c>
      <c r="F1128" s="1">
        <v>39386</v>
      </c>
      <c r="G1128" t="s">
        <v>164</v>
      </c>
      <c r="H1128">
        <v>1</v>
      </c>
      <c r="I1128">
        <v>0</v>
      </c>
      <c r="J1128">
        <v>0</v>
      </c>
      <c r="K1128" t="s">
        <v>207</v>
      </c>
      <c r="L1128">
        <v>2017</v>
      </c>
      <c r="M1128" t="s">
        <v>210</v>
      </c>
    </row>
    <row r="1129" spans="1:13" x14ac:dyDescent="0.2">
      <c r="A1129" s="1">
        <v>42990</v>
      </c>
      <c r="B1129" t="s">
        <v>7</v>
      </c>
      <c r="C1129" t="s">
        <v>340</v>
      </c>
      <c r="D1129" t="s">
        <v>384</v>
      </c>
      <c r="E1129" t="s">
        <v>385</v>
      </c>
      <c r="F1129" s="1">
        <v>41199</v>
      </c>
      <c r="G1129" t="s">
        <v>106</v>
      </c>
      <c r="H1129">
        <v>1</v>
      </c>
      <c r="I1129">
        <v>0</v>
      </c>
      <c r="J1129">
        <v>0</v>
      </c>
      <c r="K1129" t="s">
        <v>207</v>
      </c>
      <c r="L1129">
        <v>2017</v>
      </c>
      <c r="M1129" t="s">
        <v>208</v>
      </c>
    </row>
    <row r="1130" spans="1:13" x14ac:dyDescent="0.2">
      <c r="A1130" s="1">
        <v>42990</v>
      </c>
      <c r="B1130" t="s">
        <v>7</v>
      </c>
      <c r="C1130" t="s">
        <v>340</v>
      </c>
      <c r="D1130" t="s">
        <v>530</v>
      </c>
      <c r="E1130" t="s">
        <v>493</v>
      </c>
      <c r="F1130" s="1">
        <v>41628</v>
      </c>
      <c r="G1130" t="s">
        <v>170</v>
      </c>
      <c r="H1130">
        <v>0</v>
      </c>
      <c r="I1130">
        <v>0</v>
      </c>
      <c r="J1130">
        <v>0</v>
      </c>
      <c r="K1130" t="s">
        <v>207</v>
      </c>
      <c r="L1130">
        <v>2017</v>
      </c>
      <c r="M1130" t="s">
        <v>208</v>
      </c>
    </row>
    <row r="1131" spans="1:13" x14ac:dyDescent="0.2">
      <c r="A1131" s="1">
        <v>42990</v>
      </c>
      <c r="B1131" t="s">
        <v>7</v>
      </c>
      <c r="C1131" t="s">
        <v>340</v>
      </c>
      <c r="D1131" t="s">
        <v>327</v>
      </c>
      <c r="E1131" t="s">
        <v>328</v>
      </c>
      <c r="F1131" s="1">
        <v>40917</v>
      </c>
      <c r="G1131" t="s">
        <v>44</v>
      </c>
      <c r="H1131">
        <v>1</v>
      </c>
      <c r="I1131">
        <v>0</v>
      </c>
      <c r="J1131">
        <v>0</v>
      </c>
      <c r="K1131" t="s">
        <v>207</v>
      </c>
      <c r="L1131">
        <v>2017</v>
      </c>
      <c r="M1131" t="s">
        <v>208</v>
      </c>
    </row>
    <row r="1132" spans="1:13" x14ac:dyDescent="0.2">
      <c r="A1132" s="1">
        <v>42990</v>
      </c>
      <c r="B1132" t="s">
        <v>7</v>
      </c>
      <c r="C1132" t="s">
        <v>340</v>
      </c>
      <c r="D1132" t="s">
        <v>238</v>
      </c>
      <c r="E1132" t="s">
        <v>239</v>
      </c>
      <c r="F1132" s="1">
        <v>40372</v>
      </c>
      <c r="G1132" t="s">
        <v>163</v>
      </c>
      <c r="H1132">
        <v>1</v>
      </c>
      <c r="I1132">
        <v>0</v>
      </c>
      <c r="J1132">
        <v>0</v>
      </c>
      <c r="K1132" t="s">
        <v>207</v>
      </c>
      <c r="L1132">
        <v>2017</v>
      </c>
      <c r="M1132" t="s">
        <v>210</v>
      </c>
    </row>
    <row r="1133" spans="1:13" x14ac:dyDescent="0.2">
      <c r="A1133" s="1">
        <v>42990</v>
      </c>
      <c r="B1133" t="s">
        <v>7</v>
      </c>
      <c r="C1133" t="s">
        <v>340</v>
      </c>
      <c r="D1133" t="s">
        <v>238</v>
      </c>
      <c r="E1133" t="s">
        <v>240</v>
      </c>
      <c r="F1133" s="1">
        <v>39094</v>
      </c>
      <c r="G1133" t="s">
        <v>164</v>
      </c>
      <c r="H1133">
        <v>1</v>
      </c>
      <c r="I1133">
        <v>0</v>
      </c>
      <c r="J1133">
        <v>0</v>
      </c>
      <c r="K1133" t="s">
        <v>207</v>
      </c>
      <c r="L1133">
        <v>2017</v>
      </c>
      <c r="M1133" t="s">
        <v>210</v>
      </c>
    </row>
    <row r="1134" spans="1:13" x14ac:dyDescent="0.2">
      <c r="A1134" s="1">
        <v>42990</v>
      </c>
      <c r="B1134" t="s">
        <v>7</v>
      </c>
      <c r="C1134" t="s">
        <v>340</v>
      </c>
      <c r="D1134" t="s">
        <v>386</v>
      </c>
      <c r="E1134" t="s">
        <v>387</v>
      </c>
      <c r="F1134" s="1">
        <v>41360</v>
      </c>
      <c r="G1134" t="s">
        <v>170</v>
      </c>
      <c r="H1134">
        <v>1</v>
      </c>
      <c r="I1134">
        <v>0</v>
      </c>
      <c r="J1134">
        <v>0</v>
      </c>
      <c r="K1134" t="s">
        <v>207</v>
      </c>
      <c r="L1134">
        <v>2017</v>
      </c>
      <c r="M1134" t="s">
        <v>208</v>
      </c>
    </row>
    <row r="1135" spans="1:13" x14ac:dyDescent="0.2">
      <c r="A1135" s="1">
        <v>42990</v>
      </c>
      <c r="B1135" t="s">
        <v>7</v>
      </c>
      <c r="C1135" t="s">
        <v>340</v>
      </c>
      <c r="D1135" t="s">
        <v>241</v>
      </c>
      <c r="E1135" t="s">
        <v>242</v>
      </c>
      <c r="F1135" s="1">
        <v>39522</v>
      </c>
      <c r="G1135" t="s">
        <v>165</v>
      </c>
      <c r="H1135">
        <v>1</v>
      </c>
      <c r="I1135">
        <v>0</v>
      </c>
      <c r="J1135">
        <v>0</v>
      </c>
      <c r="K1135" t="s">
        <v>207</v>
      </c>
      <c r="L1135">
        <v>2017</v>
      </c>
      <c r="M1135" t="s">
        <v>210</v>
      </c>
    </row>
    <row r="1136" spans="1:13" x14ac:dyDescent="0.2">
      <c r="A1136" s="1">
        <v>42990</v>
      </c>
      <c r="B1136" t="s">
        <v>7</v>
      </c>
      <c r="C1136" t="s">
        <v>340</v>
      </c>
      <c r="D1136" t="s">
        <v>241</v>
      </c>
      <c r="E1136" t="s">
        <v>243</v>
      </c>
      <c r="F1136" s="1">
        <v>40078</v>
      </c>
      <c r="G1136" t="s">
        <v>166</v>
      </c>
      <c r="H1136">
        <v>1</v>
      </c>
      <c r="I1136">
        <v>0</v>
      </c>
      <c r="J1136">
        <v>0</v>
      </c>
      <c r="K1136" t="s">
        <v>207</v>
      </c>
      <c r="L1136">
        <v>2017</v>
      </c>
      <c r="M1136" t="s">
        <v>210</v>
      </c>
    </row>
    <row r="1137" spans="1:13" x14ac:dyDescent="0.2">
      <c r="A1137" s="1">
        <v>42990</v>
      </c>
      <c r="B1137" t="s">
        <v>7</v>
      </c>
      <c r="C1137" t="s">
        <v>340</v>
      </c>
      <c r="D1137" t="s">
        <v>388</v>
      </c>
      <c r="E1137" t="s">
        <v>389</v>
      </c>
      <c r="F1137" s="1">
        <v>40851</v>
      </c>
      <c r="G1137" t="s">
        <v>168</v>
      </c>
      <c r="H1137">
        <v>1</v>
      </c>
      <c r="I1137">
        <v>0</v>
      </c>
      <c r="J1137">
        <v>0</v>
      </c>
      <c r="K1137" t="s">
        <v>207</v>
      </c>
      <c r="L1137">
        <v>2017</v>
      </c>
      <c r="M1137" t="s">
        <v>208</v>
      </c>
    </row>
    <row r="1138" spans="1:13" x14ac:dyDescent="0.2">
      <c r="A1138" s="1">
        <v>42990</v>
      </c>
      <c r="B1138" t="s">
        <v>7</v>
      </c>
      <c r="C1138" t="s">
        <v>340</v>
      </c>
      <c r="D1138" t="s">
        <v>837</v>
      </c>
      <c r="E1138" t="s">
        <v>247</v>
      </c>
      <c r="F1138" s="1">
        <v>40702</v>
      </c>
      <c r="G1138" t="s">
        <v>168</v>
      </c>
      <c r="H1138">
        <v>1</v>
      </c>
      <c r="I1138">
        <v>0</v>
      </c>
      <c r="J1138">
        <v>0</v>
      </c>
      <c r="K1138" t="s">
        <v>207</v>
      </c>
      <c r="L1138">
        <v>2017</v>
      </c>
      <c r="M1138" t="s">
        <v>208</v>
      </c>
    </row>
    <row r="1139" spans="1:13" x14ac:dyDescent="0.2">
      <c r="A1139" s="1">
        <v>42990</v>
      </c>
      <c r="B1139" t="s">
        <v>7</v>
      </c>
      <c r="C1139" t="s">
        <v>340</v>
      </c>
      <c r="D1139" t="s">
        <v>250</v>
      </c>
      <c r="E1139" t="s">
        <v>251</v>
      </c>
      <c r="F1139" s="1">
        <v>40932</v>
      </c>
      <c r="G1139" t="s">
        <v>106</v>
      </c>
      <c r="H1139">
        <v>1</v>
      </c>
      <c r="I1139">
        <v>0</v>
      </c>
      <c r="J1139">
        <v>0</v>
      </c>
      <c r="K1139" t="s">
        <v>207</v>
      </c>
      <c r="L1139">
        <v>2017</v>
      </c>
      <c r="M1139" t="s">
        <v>208</v>
      </c>
    </row>
    <row r="1140" spans="1:13" x14ac:dyDescent="0.2">
      <c r="A1140" s="1">
        <v>42990</v>
      </c>
      <c r="B1140" t="s">
        <v>7</v>
      </c>
      <c r="C1140" t="s">
        <v>340</v>
      </c>
      <c r="D1140" t="s">
        <v>252</v>
      </c>
      <c r="E1140" t="s">
        <v>253</v>
      </c>
      <c r="F1140" s="1">
        <v>41126</v>
      </c>
      <c r="G1140" t="s">
        <v>106</v>
      </c>
      <c r="H1140">
        <v>0</v>
      </c>
      <c r="I1140">
        <v>0</v>
      </c>
      <c r="J1140">
        <v>0</v>
      </c>
      <c r="K1140" t="s">
        <v>207</v>
      </c>
      <c r="L1140">
        <v>2017</v>
      </c>
      <c r="M1140" t="s">
        <v>208</v>
      </c>
    </row>
    <row r="1141" spans="1:13" x14ac:dyDescent="0.2">
      <c r="A1141" s="1">
        <v>42990</v>
      </c>
      <c r="B1141" t="s">
        <v>7</v>
      </c>
      <c r="C1141" t="s">
        <v>340</v>
      </c>
      <c r="D1141" t="s">
        <v>390</v>
      </c>
      <c r="E1141" t="s">
        <v>281</v>
      </c>
      <c r="F1141" s="1">
        <v>40871</v>
      </c>
      <c r="G1141" t="s">
        <v>167</v>
      </c>
      <c r="H1141">
        <v>1</v>
      </c>
      <c r="I1141">
        <v>0</v>
      </c>
      <c r="J1141">
        <v>0</v>
      </c>
      <c r="K1141" t="s">
        <v>207</v>
      </c>
      <c r="L1141">
        <v>2017</v>
      </c>
      <c r="M1141" t="s">
        <v>208</v>
      </c>
    </row>
    <row r="1142" spans="1:13" x14ac:dyDescent="0.2">
      <c r="A1142" s="1">
        <v>42990</v>
      </c>
      <c r="B1142" t="s">
        <v>7</v>
      </c>
      <c r="C1142" t="s">
        <v>340</v>
      </c>
      <c r="D1142" t="s">
        <v>390</v>
      </c>
      <c r="E1142" t="s">
        <v>391</v>
      </c>
      <c r="F1142" s="1">
        <v>39092</v>
      </c>
      <c r="G1142" t="s">
        <v>164</v>
      </c>
      <c r="H1142">
        <v>1</v>
      </c>
      <c r="I1142">
        <v>0</v>
      </c>
      <c r="J1142">
        <v>0</v>
      </c>
      <c r="K1142" t="s">
        <v>207</v>
      </c>
      <c r="L1142">
        <v>2017</v>
      </c>
      <c r="M1142" t="s">
        <v>210</v>
      </c>
    </row>
    <row r="1143" spans="1:13" x14ac:dyDescent="0.2">
      <c r="A1143" s="1">
        <v>42990</v>
      </c>
      <c r="B1143" t="s">
        <v>7</v>
      </c>
      <c r="C1143" t="s">
        <v>340</v>
      </c>
      <c r="D1143" t="s">
        <v>254</v>
      </c>
      <c r="E1143" t="s">
        <v>255</v>
      </c>
      <c r="F1143" s="1">
        <v>40439</v>
      </c>
      <c r="G1143" t="s">
        <v>167</v>
      </c>
      <c r="H1143">
        <v>1</v>
      </c>
      <c r="I1143">
        <v>0</v>
      </c>
      <c r="J1143">
        <v>0</v>
      </c>
      <c r="K1143" t="s">
        <v>207</v>
      </c>
      <c r="L1143">
        <v>2017</v>
      </c>
      <c r="M1143" t="s">
        <v>210</v>
      </c>
    </row>
    <row r="1144" spans="1:13" x14ac:dyDescent="0.2">
      <c r="A1144" s="1">
        <v>42990</v>
      </c>
      <c r="B1144" t="s">
        <v>7</v>
      </c>
      <c r="C1144" t="s">
        <v>340</v>
      </c>
      <c r="D1144" t="s">
        <v>322</v>
      </c>
      <c r="E1144" t="s">
        <v>323</v>
      </c>
      <c r="F1144" s="1">
        <v>40972</v>
      </c>
      <c r="G1144" t="s">
        <v>106</v>
      </c>
      <c r="H1144">
        <v>1</v>
      </c>
      <c r="I1144">
        <v>0</v>
      </c>
      <c r="J1144">
        <v>0</v>
      </c>
      <c r="K1144" t="s">
        <v>207</v>
      </c>
      <c r="L1144">
        <v>2017</v>
      </c>
      <c r="M1144" t="s">
        <v>208</v>
      </c>
    </row>
    <row r="1145" spans="1:13" x14ac:dyDescent="0.2">
      <c r="A1145" s="1">
        <v>42990</v>
      </c>
      <c r="B1145" t="s">
        <v>7</v>
      </c>
      <c r="C1145" t="s">
        <v>340</v>
      </c>
      <c r="D1145" t="s">
        <v>506</v>
      </c>
      <c r="E1145" t="s">
        <v>230</v>
      </c>
      <c r="F1145" s="1">
        <v>40864</v>
      </c>
      <c r="G1145" t="s">
        <v>167</v>
      </c>
      <c r="H1145">
        <v>1</v>
      </c>
      <c r="I1145">
        <v>0</v>
      </c>
      <c r="J1145">
        <v>0</v>
      </c>
      <c r="K1145" t="s">
        <v>207</v>
      </c>
      <c r="L1145">
        <v>2017</v>
      </c>
      <c r="M1145" t="s">
        <v>208</v>
      </c>
    </row>
    <row r="1146" spans="1:13" x14ac:dyDescent="0.2">
      <c r="A1146" s="1">
        <v>42990</v>
      </c>
      <c r="B1146" t="s">
        <v>7</v>
      </c>
      <c r="C1146" t="s">
        <v>340</v>
      </c>
      <c r="D1146" t="s">
        <v>392</v>
      </c>
      <c r="E1146" t="s">
        <v>367</v>
      </c>
      <c r="F1146" s="1">
        <v>39991</v>
      </c>
      <c r="G1146" t="s">
        <v>166</v>
      </c>
      <c r="H1146">
        <v>1</v>
      </c>
      <c r="I1146">
        <v>0</v>
      </c>
      <c r="J1146">
        <v>0</v>
      </c>
      <c r="K1146" t="s">
        <v>207</v>
      </c>
      <c r="L1146">
        <v>2017</v>
      </c>
      <c r="M1146" t="s">
        <v>210</v>
      </c>
    </row>
    <row r="1147" spans="1:13" x14ac:dyDescent="0.2">
      <c r="A1147" s="1">
        <v>42990</v>
      </c>
      <c r="B1147" t="s">
        <v>7</v>
      </c>
      <c r="C1147" t="s">
        <v>340</v>
      </c>
      <c r="D1147" t="s">
        <v>392</v>
      </c>
      <c r="E1147" t="s">
        <v>393</v>
      </c>
      <c r="F1147" s="1">
        <v>39490</v>
      </c>
      <c r="G1147" t="s">
        <v>165</v>
      </c>
      <c r="H1147">
        <v>1</v>
      </c>
      <c r="I1147">
        <v>0</v>
      </c>
      <c r="J1147">
        <v>0</v>
      </c>
      <c r="K1147" t="s">
        <v>207</v>
      </c>
      <c r="L1147">
        <v>2017</v>
      </c>
      <c r="M1147" t="s">
        <v>210</v>
      </c>
    </row>
    <row r="1148" spans="1:13" x14ac:dyDescent="0.2">
      <c r="A1148" s="1">
        <v>42990</v>
      </c>
      <c r="B1148" t="s">
        <v>7</v>
      </c>
      <c r="C1148" t="s">
        <v>340</v>
      </c>
      <c r="D1148" t="s">
        <v>394</v>
      </c>
      <c r="E1148" t="s">
        <v>395</v>
      </c>
      <c r="F1148" s="1">
        <v>40196</v>
      </c>
      <c r="G1148" t="s">
        <v>163</v>
      </c>
      <c r="H1148">
        <v>0</v>
      </c>
      <c r="I1148">
        <v>0</v>
      </c>
      <c r="J1148">
        <v>0</v>
      </c>
      <c r="K1148" t="s">
        <v>207</v>
      </c>
      <c r="L1148">
        <v>2017</v>
      </c>
      <c r="M1148" t="s">
        <v>210</v>
      </c>
    </row>
    <row r="1149" spans="1:13" x14ac:dyDescent="0.2">
      <c r="A1149" s="1">
        <v>42990</v>
      </c>
      <c r="B1149" t="s">
        <v>7</v>
      </c>
      <c r="C1149" t="s">
        <v>340</v>
      </c>
      <c r="D1149" t="s">
        <v>398</v>
      </c>
      <c r="E1149" t="s">
        <v>399</v>
      </c>
      <c r="F1149" s="1">
        <v>40770</v>
      </c>
      <c r="G1149" t="s">
        <v>168</v>
      </c>
      <c r="H1149">
        <v>1</v>
      </c>
      <c r="I1149">
        <v>0</v>
      </c>
      <c r="J1149">
        <v>0</v>
      </c>
      <c r="K1149" t="s">
        <v>207</v>
      </c>
      <c r="L1149">
        <v>2017</v>
      </c>
      <c r="M1149" t="s">
        <v>208</v>
      </c>
    </row>
    <row r="1150" spans="1:13" x14ac:dyDescent="0.2">
      <c r="A1150" s="1">
        <v>42990</v>
      </c>
      <c r="B1150" t="s">
        <v>7</v>
      </c>
      <c r="C1150" t="s">
        <v>340</v>
      </c>
      <c r="D1150" t="s">
        <v>400</v>
      </c>
      <c r="E1150" t="s">
        <v>401</v>
      </c>
      <c r="F1150" s="1">
        <v>39307</v>
      </c>
      <c r="G1150" t="s">
        <v>164</v>
      </c>
      <c r="H1150">
        <v>1</v>
      </c>
      <c r="I1150">
        <v>0</v>
      </c>
      <c r="J1150">
        <v>0</v>
      </c>
      <c r="K1150" t="s">
        <v>207</v>
      </c>
      <c r="L1150">
        <v>2017</v>
      </c>
      <c r="M1150" t="s">
        <v>210</v>
      </c>
    </row>
    <row r="1151" spans="1:13" x14ac:dyDescent="0.2">
      <c r="A1151" s="1">
        <v>42990</v>
      </c>
      <c r="B1151" t="s">
        <v>7</v>
      </c>
      <c r="C1151" t="s">
        <v>340</v>
      </c>
      <c r="D1151" t="s">
        <v>402</v>
      </c>
      <c r="E1151" t="s">
        <v>403</v>
      </c>
      <c r="F1151" s="1">
        <v>39755</v>
      </c>
      <c r="G1151" t="s">
        <v>165</v>
      </c>
      <c r="H1151">
        <v>1</v>
      </c>
      <c r="I1151">
        <v>0</v>
      </c>
      <c r="J1151">
        <v>0</v>
      </c>
      <c r="K1151" t="s">
        <v>207</v>
      </c>
      <c r="L1151">
        <v>2017</v>
      </c>
      <c r="M1151" t="s">
        <v>210</v>
      </c>
    </row>
    <row r="1152" spans="1:13" x14ac:dyDescent="0.2">
      <c r="A1152" s="1">
        <v>42990</v>
      </c>
      <c r="B1152" t="s">
        <v>7</v>
      </c>
      <c r="C1152" t="s">
        <v>340</v>
      </c>
      <c r="D1152" t="s">
        <v>404</v>
      </c>
      <c r="E1152" t="s">
        <v>405</v>
      </c>
      <c r="F1152" s="1">
        <v>41329</v>
      </c>
      <c r="G1152" t="s">
        <v>169</v>
      </c>
      <c r="H1152">
        <v>1</v>
      </c>
      <c r="I1152">
        <v>0</v>
      </c>
      <c r="J1152">
        <v>0</v>
      </c>
      <c r="K1152" t="s">
        <v>207</v>
      </c>
      <c r="L1152">
        <v>2017</v>
      </c>
      <c r="M1152" t="s">
        <v>208</v>
      </c>
    </row>
    <row r="1153" spans="1:13" x14ac:dyDescent="0.2">
      <c r="A1153" s="1">
        <v>42990</v>
      </c>
      <c r="B1153" t="s">
        <v>7</v>
      </c>
      <c r="C1153" t="s">
        <v>340</v>
      </c>
      <c r="D1153" t="s">
        <v>547</v>
      </c>
      <c r="E1153" t="s">
        <v>279</v>
      </c>
      <c r="F1153" s="1">
        <v>41348</v>
      </c>
      <c r="G1153" t="s">
        <v>169</v>
      </c>
      <c r="H1153">
        <v>1</v>
      </c>
      <c r="I1153">
        <v>0</v>
      </c>
      <c r="J1153">
        <v>0</v>
      </c>
      <c r="K1153" t="s">
        <v>207</v>
      </c>
      <c r="L1153">
        <v>2017</v>
      </c>
      <c r="M1153" t="s">
        <v>208</v>
      </c>
    </row>
    <row r="1154" spans="1:13" x14ac:dyDescent="0.2">
      <c r="A1154" s="1">
        <v>42990</v>
      </c>
      <c r="B1154" t="s">
        <v>7</v>
      </c>
      <c r="C1154" t="s">
        <v>340</v>
      </c>
      <c r="D1154" t="s">
        <v>547</v>
      </c>
      <c r="E1154" t="s">
        <v>548</v>
      </c>
      <c r="F1154" s="1">
        <v>40545</v>
      </c>
      <c r="G1154" t="s">
        <v>168</v>
      </c>
      <c r="H1154">
        <v>1</v>
      </c>
      <c r="I1154">
        <v>0</v>
      </c>
      <c r="J1154">
        <v>0</v>
      </c>
      <c r="K1154" t="s">
        <v>207</v>
      </c>
      <c r="L1154">
        <v>2017</v>
      </c>
      <c r="M1154" t="s">
        <v>208</v>
      </c>
    </row>
    <row r="1155" spans="1:13" x14ac:dyDescent="0.2">
      <c r="A1155" s="1">
        <v>42990</v>
      </c>
      <c r="B1155" t="s">
        <v>7</v>
      </c>
      <c r="C1155" t="s">
        <v>340</v>
      </c>
      <c r="D1155" t="s">
        <v>406</v>
      </c>
      <c r="E1155" t="s">
        <v>407</v>
      </c>
      <c r="F1155" s="1">
        <v>40521</v>
      </c>
      <c r="G1155" t="s">
        <v>163</v>
      </c>
      <c r="H1155">
        <v>1</v>
      </c>
      <c r="I1155">
        <v>0</v>
      </c>
      <c r="J1155">
        <v>0</v>
      </c>
      <c r="K1155" t="s">
        <v>207</v>
      </c>
      <c r="L1155">
        <v>2017</v>
      </c>
      <c r="M1155" t="s">
        <v>210</v>
      </c>
    </row>
    <row r="1156" spans="1:13" x14ac:dyDescent="0.2">
      <c r="A1156" s="1">
        <v>42990</v>
      </c>
      <c r="B1156" t="s">
        <v>7</v>
      </c>
      <c r="C1156" t="s">
        <v>340</v>
      </c>
      <c r="D1156" t="s">
        <v>406</v>
      </c>
      <c r="E1156" t="s">
        <v>408</v>
      </c>
      <c r="F1156" s="1">
        <v>41097</v>
      </c>
      <c r="G1156" t="s">
        <v>44</v>
      </c>
      <c r="H1156">
        <v>1</v>
      </c>
      <c r="I1156">
        <v>0</v>
      </c>
      <c r="J1156">
        <v>0</v>
      </c>
      <c r="K1156" t="s">
        <v>207</v>
      </c>
      <c r="L1156">
        <v>2017</v>
      </c>
      <c r="M1156" t="s">
        <v>208</v>
      </c>
    </row>
    <row r="1157" spans="1:13" x14ac:dyDescent="0.2">
      <c r="A1157" s="1">
        <v>42990</v>
      </c>
      <c r="B1157" t="s">
        <v>7</v>
      </c>
      <c r="C1157" t="s">
        <v>340</v>
      </c>
      <c r="D1157" t="s">
        <v>338</v>
      </c>
      <c r="E1157" t="s">
        <v>339</v>
      </c>
      <c r="F1157" s="1">
        <v>41570</v>
      </c>
      <c r="G1157" t="s">
        <v>169</v>
      </c>
      <c r="H1157">
        <v>1</v>
      </c>
      <c r="I1157">
        <v>0</v>
      </c>
      <c r="J1157">
        <v>0</v>
      </c>
      <c r="K1157" t="s">
        <v>207</v>
      </c>
      <c r="L1157">
        <v>2017</v>
      </c>
      <c r="M1157" t="s">
        <v>208</v>
      </c>
    </row>
    <row r="1158" spans="1:13" x14ac:dyDescent="0.2">
      <c r="A1158" s="1">
        <v>42990</v>
      </c>
      <c r="B1158" t="s">
        <v>7</v>
      </c>
      <c r="C1158" t="s">
        <v>340</v>
      </c>
      <c r="D1158" t="s">
        <v>409</v>
      </c>
      <c r="E1158" t="s">
        <v>410</v>
      </c>
      <c r="F1158" s="1">
        <v>40108</v>
      </c>
      <c r="G1158" t="s">
        <v>166</v>
      </c>
      <c r="H1158">
        <v>1</v>
      </c>
      <c r="I1158">
        <v>0</v>
      </c>
      <c r="J1158">
        <v>0</v>
      </c>
      <c r="K1158" t="s">
        <v>207</v>
      </c>
      <c r="L1158">
        <v>2017</v>
      </c>
      <c r="M1158" t="s">
        <v>210</v>
      </c>
    </row>
    <row r="1159" spans="1:13" x14ac:dyDescent="0.2">
      <c r="A1159" s="1">
        <v>42990</v>
      </c>
      <c r="B1159" t="s">
        <v>7</v>
      </c>
      <c r="C1159" t="s">
        <v>340</v>
      </c>
      <c r="D1159" t="s">
        <v>411</v>
      </c>
      <c r="E1159" t="s">
        <v>371</v>
      </c>
      <c r="F1159" s="1">
        <v>40537</v>
      </c>
      <c r="G1159" t="s">
        <v>163</v>
      </c>
      <c r="H1159">
        <v>1</v>
      </c>
      <c r="I1159">
        <v>0</v>
      </c>
      <c r="J1159">
        <v>0</v>
      </c>
      <c r="K1159" t="s">
        <v>207</v>
      </c>
      <c r="L1159">
        <v>2017</v>
      </c>
      <c r="M1159" t="s">
        <v>210</v>
      </c>
    </row>
    <row r="1160" spans="1:13" x14ac:dyDescent="0.2">
      <c r="A1160" s="1">
        <v>42990</v>
      </c>
      <c r="B1160" t="s">
        <v>7</v>
      </c>
      <c r="C1160" t="s">
        <v>340</v>
      </c>
      <c r="D1160" t="s">
        <v>411</v>
      </c>
      <c r="E1160" t="s">
        <v>412</v>
      </c>
      <c r="F1160" s="1">
        <v>41493</v>
      </c>
      <c r="G1160" t="s">
        <v>169</v>
      </c>
      <c r="H1160">
        <v>1</v>
      </c>
      <c r="I1160">
        <v>0</v>
      </c>
      <c r="J1160">
        <v>0</v>
      </c>
      <c r="K1160" t="s">
        <v>207</v>
      </c>
      <c r="L1160">
        <v>2017</v>
      </c>
      <c r="M1160" t="s">
        <v>208</v>
      </c>
    </row>
    <row r="1161" spans="1:13" x14ac:dyDescent="0.2">
      <c r="A1161" s="1">
        <v>42990</v>
      </c>
      <c r="B1161" t="s">
        <v>7</v>
      </c>
      <c r="C1161" t="s">
        <v>340</v>
      </c>
      <c r="D1161" t="s">
        <v>329</v>
      </c>
      <c r="E1161" t="s">
        <v>330</v>
      </c>
      <c r="F1161" s="1">
        <v>41371</v>
      </c>
      <c r="G1161" t="s">
        <v>169</v>
      </c>
      <c r="H1161">
        <v>1</v>
      </c>
      <c r="I1161">
        <v>0</v>
      </c>
      <c r="J1161">
        <v>0</v>
      </c>
      <c r="K1161" t="s">
        <v>207</v>
      </c>
      <c r="L1161">
        <v>2017</v>
      </c>
      <c r="M1161" t="s">
        <v>208</v>
      </c>
    </row>
    <row r="1162" spans="1:13" x14ac:dyDescent="0.2">
      <c r="A1162" s="1">
        <v>42990</v>
      </c>
      <c r="B1162" t="s">
        <v>7</v>
      </c>
      <c r="C1162" t="s">
        <v>340</v>
      </c>
      <c r="D1162" t="s">
        <v>507</v>
      </c>
      <c r="E1162" t="s">
        <v>508</v>
      </c>
      <c r="F1162" s="1">
        <v>41161</v>
      </c>
      <c r="G1162" t="s">
        <v>106</v>
      </c>
      <c r="H1162">
        <v>1</v>
      </c>
      <c r="I1162">
        <v>0</v>
      </c>
      <c r="J1162">
        <v>0</v>
      </c>
      <c r="K1162" t="s">
        <v>207</v>
      </c>
      <c r="L1162">
        <v>2017</v>
      </c>
      <c r="M1162" t="s">
        <v>208</v>
      </c>
    </row>
    <row r="1163" spans="1:13" x14ac:dyDescent="0.2">
      <c r="A1163" s="1">
        <v>42990</v>
      </c>
      <c r="B1163" t="s">
        <v>7</v>
      </c>
      <c r="C1163" t="s">
        <v>340</v>
      </c>
      <c r="D1163" t="s">
        <v>531</v>
      </c>
      <c r="E1163" t="s">
        <v>532</v>
      </c>
      <c r="F1163" s="1">
        <v>40681</v>
      </c>
      <c r="G1163" t="s">
        <v>167</v>
      </c>
      <c r="H1163">
        <v>1</v>
      </c>
      <c r="I1163">
        <v>0</v>
      </c>
      <c r="J1163">
        <v>0</v>
      </c>
      <c r="K1163" t="s">
        <v>207</v>
      </c>
      <c r="L1163">
        <v>2017</v>
      </c>
      <c r="M1163" t="s">
        <v>208</v>
      </c>
    </row>
    <row r="1164" spans="1:13" x14ac:dyDescent="0.2">
      <c r="A1164" s="1">
        <v>42990</v>
      </c>
      <c r="B1164" t="s">
        <v>7</v>
      </c>
      <c r="C1164" t="s">
        <v>340</v>
      </c>
      <c r="D1164" t="s">
        <v>413</v>
      </c>
      <c r="E1164" t="s">
        <v>393</v>
      </c>
      <c r="F1164" s="1">
        <v>40880</v>
      </c>
      <c r="G1164" t="s">
        <v>168</v>
      </c>
      <c r="H1164">
        <v>1</v>
      </c>
      <c r="I1164">
        <v>0</v>
      </c>
      <c r="J1164">
        <v>0</v>
      </c>
      <c r="K1164" t="s">
        <v>207</v>
      </c>
      <c r="L1164">
        <v>2017</v>
      </c>
      <c r="M1164" t="s">
        <v>208</v>
      </c>
    </row>
    <row r="1165" spans="1:13" x14ac:dyDescent="0.2">
      <c r="A1165" s="1">
        <v>42990</v>
      </c>
      <c r="B1165" t="s">
        <v>7</v>
      </c>
      <c r="C1165" t="s">
        <v>340</v>
      </c>
      <c r="D1165" t="s">
        <v>265</v>
      </c>
      <c r="E1165" t="s">
        <v>266</v>
      </c>
      <c r="F1165" s="1">
        <v>40707</v>
      </c>
      <c r="G1165" t="s">
        <v>168</v>
      </c>
      <c r="H1165">
        <v>0</v>
      </c>
      <c r="I1165">
        <v>0</v>
      </c>
      <c r="J1165">
        <v>0</v>
      </c>
      <c r="K1165" t="s">
        <v>207</v>
      </c>
      <c r="L1165">
        <v>2017</v>
      </c>
      <c r="M1165" t="s">
        <v>208</v>
      </c>
    </row>
    <row r="1166" spans="1:13" x14ac:dyDescent="0.2">
      <c r="A1166" s="1">
        <v>42990</v>
      </c>
      <c r="B1166" t="s">
        <v>7</v>
      </c>
      <c r="C1166" t="s">
        <v>340</v>
      </c>
      <c r="D1166" t="s">
        <v>414</v>
      </c>
      <c r="E1166" t="s">
        <v>415</v>
      </c>
      <c r="F1166" s="1">
        <v>40308</v>
      </c>
      <c r="G1166" t="s">
        <v>167</v>
      </c>
      <c r="H1166">
        <v>1</v>
      </c>
      <c r="I1166">
        <v>0</v>
      </c>
      <c r="J1166">
        <v>0</v>
      </c>
      <c r="K1166" t="s">
        <v>207</v>
      </c>
      <c r="L1166">
        <v>2017</v>
      </c>
      <c r="M1166" t="s">
        <v>210</v>
      </c>
    </row>
    <row r="1167" spans="1:13" x14ac:dyDescent="0.2">
      <c r="A1167" s="1">
        <v>42990</v>
      </c>
      <c r="B1167" t="s">
        <v>7</v>
      </c>
      <c r="C1167" t="s">
        <v>340</v>
      </c>
      <c r="D1167" t="s">
        <v>509</v>
      </c>
      <c r="E1167" t="s">
        <v>510</v>
      </c>
      <c r="F1167" s="1">
        <v>41630</v>
      </c>
      <c r="G1167" t="s">
        <v>170</v>
      </c>
      <c r="H1167">
        <v>1</v>
      </c>
      <c r="I1167">
        <v>0</v>
      </c>
      <c r="J1167">
        <v>0</v>
      </c>
      <c r="K1167" t="s">
        <v>207</v>
      </c>
      <c r="L1167">
        <v>2017</v>
      </c>
      <c r="M1167" t="s">
        <v>208</v>
      </c>
    </row>
    <row r="1168" spans="1:13" x14ac:dyDescent="0.2">
      <c r="A1168" s="1">
        <v>42990</v>
      </c>
      <c r="B1168" t="s">
        <v>7</v>
      </c>
      <c r="C1168" t="s">
        <v>340</v>
      </c>
      <c r="D1168" t="s">
        <v>675</v>
      </c>
      <c r="E1168" t="s">
        <v>676</v>
      </c>
      <c r="F1168" s="1">
        <v>40567</v>
      </c>
      <c r="G1168" t="s">
        <v>168</v>
      </c>
      <c r="H1168">
        <v>1</v>
      </c>
      <c r="I1168">
        <v>0</v>
      </c>
      <c r="J1168">
        <v>0</v>
      </c>
      <c r="K1168" t="s">
        <v>207</v>
      </c>
      <c r="L1168">
        <v>2017</v>
      </c>
      <c r="M1168" t="s">
        <v>208</v>
      </c>
    </row>
    <row r="1169" spans="1:13" x14ac:dyDescent="0.2">
      <c r="A1169" s="1">
        <v>42990</v>
      </c>
      <c r="B1169" t="s">
        <v>7</v>
      </c>
      <c r="C1169" t="s">
        <v>340</v>
      </c>
      <c r="D1169" t="s">
        <v>416</v>
      </c>
      <c r="E1169" t="s">
        <v>417</v>
      </c>
      <c r="F1169" s="1">
        <v>40045</v>
      </c>
      <c r="G1169" t="s">
        <v>163</v>
      </c>
      <c r="H1169">
        <v>1</v>
      </c>
      <c r="I1169">
        <v>0</v>
      </c>
      <c r="J1169">
        <v>0</v>
      </c>
      <c r="K1169" t="s">
        <v>207</v>
      </c>
      <c r="L1169">
        <v>2017</v>
      </c>
      <c r="M1169" t="s">
        <v>210</v>
      </c>
    </row>
    <row r="1170" spans="1:13" x14ac:dyDescent="0.2">
      <c r="A1170" s="1">
        <v>42990</v>
      </c>
      <c r="B1170" t="s">
        <v>7</v>
      </c>
      <c r="C1170" t="s">
        <v>340</v>
      </c>
      <c r="D1170" t="s">
        <v>416</v>
      </c>
      <c r="E1170" t="s">
        <v>418</v>
      </c>
      <c r="F1170" s="1">
        <v>40800</v>
      </c>
      <c r="G1170" t="s">
        <v>168</v>
      </c>
      <c r="H1170">
        <v>1</v>
      </c>
      <c r="I1170">
        <v>0</v>
      </c>
      <c r="J1170">
        <v>0</v>
      </c>
      <c r="K1170" t="s">
        <v>207</v>
      </c>
      <c r="L1170">
        <v>2017</v>
      </c>
      <c r="M1170" t="s">
        <v>208</v>
      </c>
    </row>
    <row r="1171" spans="1:13" x14ac:dyDescent="0.2">
      <c r="A1171" s="1">
        <v>42990</v>
      </c>
      <c r="B1171" t="s">
        <v>7</v>
      </c>
      <c r="C1171" t="s">
        <v>340</v>
      </c>
      <c r="D1171" t="s">
        <v>419</v>
      </c>
      <c r="E1171" t="s">
        <v>420</v>
      </c>
      <c r="F1171" s="1">
        <v>40014</v>
      </c>
      <c r="G1171" t="s">
        <v>166</v>
      </c>
      <c r="H1171">
        <v>1</v>
      </c>
      <c r="I1171">
        <v>0</v>
      </c>
      <c r="J1171">
        <v>0</v>
      </c>
      <c r="K1171" t="s">
        <v>207</v>
      </c>
      <c r="L1171">
        <v>2017</v>
      </c>
      <c r="M1171" t="s">
        <v>210</v>
      </c>
    </row>
    <row r="1172" spans="1:13" x14ac:dyDescent="0.2">
      <c r="A1172" s="1">
        <v>42990</v>
      </c>
      <c r="B1172" t="s">
        <v>7</v>
      </c>
      <c r="C1172" t="s">
        <v>340</v>
      </c>
      <c r="D1172" t="s">
        <v>511</v>
      </c>
      <c r="E1172" t="s">
        <v>494</v>
      </c>
      <c r="F1172" s="1">
        <v>39657</v>
      </c>
      <c r="G1172" t="s">
        <v>165</v>
      </c>
      <c r="H1172">
        <v>1</v>
      </c>
      <c r="I1172">
        <v>0</v>
      </c>
      <c r="J1172">
        <v>0</v>
      </c>
      <c r="K1172" t="s">
        <v>207</v>
      </c>
      <c r="L1172">
        <v>2017</v>
      </c>
      <c r="M1172" t="s">
        <v>210</v>
      </c>
    </row>
    <row r="1173" spans="1:13" x14ac:dyDescent="0.2">
      <c r="A1173" s="1">
        <v>42990</v>
      </c>
      <c r="B1173" t="s">
        <v>7</v>
      </c>
      <c r="C1173" t="s">
        <v>340</v>
      </c>
      <c r="D1173" t="s">
        <v>421</v>
      </c>
      <c r="E1173" t="s">
        <v>353</v>
      </c>
      <c r="F1173" s="1">
        <v>39760</v>
      </c>
      <c r="G1173" t="s">
        <v>165</v>
      </c>
      <c r="H1173">
        <v>1</v>
      </c>
      <c r="I1173">
        <v>0</v>
      </c>
      <c r="J1173">
        <v>0</v>
      </c>
      <c r="K1173" t="s">
        <v>207</v>
      </c>
      <c r="L1173">
        <v>2017</v>
      </c>
      <c r="M1173" t="s">
        <v>210</v>
      </c>
    </row>
    <row r="1174" spans="1:13" x14ac:dyDescent="0.2">
      <c r="A1174" s="1">
        <v>42990</v>
      </c>
      <c r="B1174" t="s">
        <v>7</v>
      </c>
      <c r="C1174" t="s">
        <v>340</v>
      </c>
      <c r="D1174" t="s">
        <v>422</v>
      </c>
      <c r="E1174" t="s">
        <v>423</v>
      </c>
      <c r="F1174" s="1">
        <v>41076</v>
      </c>
      <c r="G1174" t="s">
        <v>106</v>
      </c>
      <c r="H1174">
        <v>1</v>
      </c>
      <c r="I1174">
        <v>0</v>
      </c>
      <c r="J1174">
        <v>0</v>
      </c>
      <c r="K1174" t="s">
        <v>207</v>
      </c>
      <c r="L1174">
        <v>2017</v>
      </c>
      <c r="M1174" t="s">
        <v>208</v>
      </c>
    </row>
    <row r="1175" spans="1:13" x14ac:dyDescent="0.2">
      <c r="A1175" s="1">
        <v>42990</v>
      </c>
      <c r="B1175" t="s">
        <v>7</v>
      </c>
      <c r="C1175" t="s">
        <v>340</v>
      </c>
      <c r="D1175" t="s">
        <v>422</v>
      </c>
      <c r="E1175" t="s">
        <v>424</v>
      </c>
      <c r="F1175" s="1">
        <v>39534</v>
      </c>
      <c r="G1175" t="s">
        <v>165</v>
      </c>
      <c r="H1175">
        <v>1</v>
      </c>
      <c r="I1175">
        <v>0</v>
      </c>
      <c r="J1175">
        <v>0</v>
      </c>
      <c r="K1175" t="s">
        <v>207</v>
      </c>
      <c r="L1175">
        <v>2017</v>
      </c>
      <c r="M1175" t="s">
        <v>210</v>
      </c>
    </row>
    <row r="1176" spans="1:13" x14ac:dyDescent="0.2">
      <c r="A1176" s="1">
        <v>42990</v>
      </c>
      <c r="B1176" t="s">
        <v>7</v>
      </c>
      <c r="C1176" t="s">
        <v>340</v>
      </c>
      <c r="D1176" t="s">
        <v>425</v>
      </c>
      <c r="E1176" t="s">
        <v>326</v>
      </c>
      <c r="F1176" s="1">
        <v>40918</v>
      </c>
      <c r="G1176" t="s">
        <v>168</v>
      </c>
      <c r="H1176">
        <v>1</v>
      </c>
      <c r="I1176">
        <v>0</v>
      </c>
      <c r="J1176">
        <v>0</v>
      </c>
      <c r="K1176" t="s">
        <v>207</v>
      </c>
      <c r="L1176">
        <v>2017</v>
      </c>
      <c r="M1176" t="s">
        <v>208</v>
      </c>
    </row>
    <row r="1177" spans="1:13" x14ac:dyDescent="0.2">
      <c r="A1177" s="1">
        <v>42990</v>
      </c>
      <c r="B1177" t="s">
        <v>7</v>
      </c>
      <c r="C1177" t="s">
        <v>340</v>
      </c>
      <c r="D1177" t="s">
        <v>512</v>
      </c>
      <c r="E1177" t="s">
        <v>513</v>
      </c>
      <c r="F1177" s="1">
        <v>39414</v>
      </c>
      <c r="G1177" t="s">
        <v>164</v>
      </c>
      <c r="H1177">
        <v>1</v>
      </c>
      <c r="I1177">
        <v>0</v>
      </c>
      <c r="J1177">
        <v>0</v>
      </c>
      <c r="K1177" t="s">
        <v>207</v>
      </c>
      <c r="L1177">
        <v>2017</v>
      </c>
      <c r="M1177" t="s">
        <v>210</v>
      </c>
    </row>
    <row r="1178" spans="1:13" x14ac:dyDescent="0.2">
      <c r="A1178" s="1">
        <v>42990</v>
      </c>
      <c r="B1178" t="s">
        <v>7</v>
      </c>
      <c r="C1178" t="s">
        <v>340</v>
      </c>
      <c r="D1178" t="s">
        <v>426</v>
      </c>
      <c r="E1178" t="s">
        <v>427</v>
      </c>
      <c r="F1178" s="1">
        <v>39466</v>
      </c>
      <c r="G1178" t="s">
        <v>165</v>
      </c>
      <c r="H1178">
        <v>1</v>
      </c>
      <c r="I1178">
        <v>0</v>
      </c>
      <c r="J1178">
        <v>0</v>
      </c>
      <c r="K1178" t="s">
        <v>207</v>
      </c>
      <c r="L1178">
        <v>2017</v>
      </c>
      <c r="M1178" t="s">
        <v>210</v>
      </c>
    </row>
    <row r="1179" spans="1:13" x14ac:dyDescent="0.2">
      <c r="A1179" s="1">
        <v>42990</v>
      </c>
      <c r="B1179" t="s">
        <v>7</v>
      </c>
      <c r="C1179" t="s">
        <v>340</v>
      </c>
      <c r="D1179" t="s">
        <v>274</v>
      </c>
      <c r="E1179" t="s">
        <v>275</v>
      </c>
      <c r="F1179" s="1">
        <v>40836</v>
      </c>
      <c r="G1179" t="s">
        <v>167</v>
      </c>
      <c r="H1179">
        <v>1</v>
      </c>
      <c r="I1179">
        <v>0</v>
      </c>
      <c r="J1179">
        <v>0</v>
      </c>
      <c r="K1179" t="s">
        <v>207</v>
      </c>
      <c r="L1179">
        <v>2017</v>
      </c>
      <c r="M1179" t="s">
        <v>208</v>
      </c>
    </row>
    <row r="1180" spans="1:13" x14ac:dyDescent="0.2">
      <c r="A1180" s="1">
        <v>42990</v>
      </c>
      <c r="B1180" t="s">
        <v>7</v>
      </c>
      <c r="C1180" t="s">
        <v>340</v>
      </c>
      <c r="D1180" t="s">
        <v>428</v>
      </c>
      <c r="E1180" t="s">
        <v>429</v>
      </c>
      <c r="F1180" s="1">
        <v>40224</v>
      </c>
      <c r="G1180" t="s">
        <v>163</v>
      </c>
      <c r="H1180">
        <v>1</v>
      </c>
      <c r="I1180">
        <v>0</v>
      </c>
      <c r="J1180">
        <v>0</v>
      </c>
      <c r="K1180" t="s">
        <v>207</v>
      </c>
      <c r="L1180">
        <v>2017</v>
      </c>
      <c r="M1180" t="s">
        <v>210</v>
      </c>
    </row>
    <row r="1181" spans="1:13" x14ac:dyDescent="0.2">
      <c r="A1181" s="1">
        <v>42990</v>
      </c>
      <c r="B1181" t="s">
        <v>7</v>
      </c>
      <c r="C1181" t="s">
        <v>340</v>
      </c>
      <c r="D1181" t="s">
        <v>514</v>
      </c>
      <c r="E1181" t="s">
        <v>515</v>
      </c>
      <c r="F1181" s="1">
        <v>41168</v>
      </c>
      <c r="G1181" t="s">
        <v>106</v>
      </c>
      <c r="H1181">
        <v>1</v>
      </c>
      <c r="I1181">
        <v>0</v>
      </c>
      <c r="J1181">
        <v>0</v>
      </c>
      <c r="K1181" t="s">
        <v>207</v>
      </c>
      <c r="L1181">
        <v>2017</v>
      </c>
      <c r="M1181" t="s">
        <v>208</v>
      </c>
    </row>
    <row r="1182" spans="1:13" x14ac:dyDescent="0.2">
      <c r="A1182" s="1">
        <v>42990</v>
      </c>
      <c r="B1182" t="s">
        <v>7</v>
      </c>
      <c r="C1182" t="s">
        <v>340</v>
      </c>
      <c r="D1182" t="s">
        <v>430</v>
      </c>
      <c r="E1182" t="s">
        <v>227</v>
      </c>
      <c r="F1182" s="1">
        <v>40928</v>
      </c>
      <c r="G1182" t="s">
        <v>106</v>
      </c>
      <c r="H1182">
        <v>1</v>
      </c>
      <c r="I1182">
        <v>0</v>
      </c>
      <c r="J1182">
        <v>0</v>
      </c>
      <c r="K1182" t="s">
        <v>207</v>
      </c>
      <c r="L1182">
        <v>2017</v>
      </c>
      <c r="M1182" t="s">
        <v>208</v>
      </c>
    </row>
    <row r="1183" spans="1:13" x14ac:dyDescent="0.2">
      <c r="A1183" s="1">
        <v>42990</v>
      </c>
      <c r="B1183" t="s">
        <v>7</v>
      </c>
      <c r="C1183" t="s">
        <v>340</v>
      </c>
      <c r="D1183" t="s">
        <v>276</v>
      </c>
      <c r="E1183" t="s">
        <v>277</v>
      </c>
      <c r="F1183" s="1">
        <v>40657</v>
      </c>
      <c r="G1183" t="s">
        <v>167</v>
      </c>
      <c r="H1183">
        <v>1</v>
      </c>
      <c r="I1183">
        <v>0</v>
      </c>
      <c r="J1183">
        <v>0</v>
      </c>
      <c r="K1183" t="s">
        <v>207</v>
      </c>
      <c r="L1183">
        <v>2017</v>
      </c>
      <c r="M1183" t="s">
        <v>208</v>
      </c>
    </row>
    <row r="1184" spans="1:13" x14ac:dyDescent="0.2">
      <c r="A1184" s="1">
        <v>42990</v>
      </c>
      <c r="B1184" t="s">
        <v>7</v>
      </c>
      <c r="C1184" t="s">
        <v>340</v>
      </c>
      <c r="D1184" t="s">
        <v>431</v>
      </c>
      <c r="E1184" t="s">
        <v>342</v>
      </c>
      <c r="F1184" s="1">
        <v>41258</v>
      </c>
      <c r="G1184" t="s">
        <v>106</v>
      </c>
      <c r="H1184">
        <v>1</v>
      </c>
      <c r="I1184">
        <v>0</v>
      </c>
      <c r="J1184">
        <v>0</v>
      </c>
      <c r="K1184" t="s">
        <v>207</v>
      </c>
      <c r="L1184">
        <v>2017</v>
      </c>
      <c r="M1184" t="s">
        <v>208</v>
      </c>
    </row>
    <row r="1185" spans="1:13" x14ac:dyDescent="0.2">
      <c r="A1185" s="1">
        <v>42990</v>
      </c>
      <c r="B1185" t="s">
        <v>7</v>
      </c>
      <c r="C1185" t="s">
        <v>340</v>
      </c>
      <c r="D1185" t="s">
        <v>432</v>
      </c>
      <c r="E1185" t="s">
        <v>433</v>
      </c>
      <c r="F1185" s="1">
        <v>40751</v>
      </c>
      <c r="G1185" t="s">
        <v>168</v>
      </c>
      <c r="H1185">
        <v>1</v>
      </c>
      <c r="I1185">
        <v>0</v>
      </c>
      <c r="J1185">
        <v>0</v>
      </c>
      <c r="K1185" t="s">
        <v>207</v>
      </c>
      <c r="L1185">
        <v>2017</v>
      </c>
      <c r="M1185" t="s">
        <v>208</v>
      </c>
    </row>
    <row r="1186" spans="1:13" x14ac:dyDescent="0.2">
      <c r="A1186" s="1">
        <v>42990</v>
      </c>
      <c r="B1186" t="s">
        <v>7</v>
      </c>
      <c r="C1186" t="s">
        <v>340</v>
      </c>
      <c r="D1186" t="s">
        <v>432</v>
      </c>
      <c r="E1186" t="s">
        <v>434</v>
      </c>
      <c r="F1186" s="1">
        <v>39103</v>
      </c>
      <c r="G1186" t="s">
        <v>164</v>
      </c>
      <c r="H1186">
        <v>1</v>
      </c>
      <c r="I1186">
        <v>0</v>
      </c>
      <c r="J1186">
        <v>0</v>
      </c>
      <c r="K1186" t="s">
        <v>207</v>
      </c>
      <c r="L1186">
        <v>2017</v>
      </c>
      <c r="M1186" t="s">
        <v>210</v>
      </c>
    </row>
    <row r="1187" spans="1:13" x14ac:dyDescent="0.2">
      <c r="A1187" s="1">
        <v>42990</v>
      </c>
      <c r="B1187" t="s">
        <v>7</v>
      </c>
      <c r="C1187" t="s">
        <v>340</v>
      </c>
      <c r="D1187" t="s">
        <v>435</v>
      </c>
      <c r="E1187" t="s">
        <v>436</v>
      </c>
      <c r="F1187" s="1">
        <v>41330</v>
      </c>
      <c r="G1187" t="s">
        <v>169</v>
      </c>
      <c r="H1187">
        <v>1</v>
      </c>
      <c r="I1187">
        <v>0</v>
      </c>
      <c r="J1187">
        <v>0</v>
      </c>
      <c r="K1187" t="s">
        <v>207</v>
      </c>
      <c r="L1187">
        <v>2017</v>
      </c>
      <c r="M1187" t="s">
        <v>208</v>
      </c>
    </row>
    <row r="1188" spans="1:13" x14ac:dyDescent="0.2">
      <c r="A1188" s="1">
        <v>42990</v>
      </c>
      <c r="B1188" t="s">
        <v>7</v>
      </c>
      <c r="C1188" t="s">
        <v>340</v>
      </c>
      <c r="D1188" t="s">
        <v>538</v>
      </c>
      <c r="E1188" t="s">
        <v>365</v>
      </c>
      <c r="F1188" s="1">
        <v>39212</v>
      </c>
      <c r="G1188" t="s">
        <v>164</v>
      </c>
      <c r="H1188">
        <v>1</v>
      </c>
      <c r="I1188">
        <v>0</v>
      </c>
      <c r="J1188">
        <v>0</v>
      </c>
      <c r="K1188" t="s">
        <v>207</v>
      </c>
      <c r="L1188">
        <v>2017</v>
      </c>
      <c r="M1188" t="s">
        <v>210</v>
      </c>
    </row>
    <row r="1189" spans="1:13" x14ac:dyDescent="0.2">
      <c r="A1189" s="1">
        <v>42990</v>
      </c>
      <c r="B1189" t="s">
        <v>7</v>
      </c>
      <c r="C1189" t="s">
        <v>340</v>
      </c>
      <c r="D1189" t="s">
        <v>538</v>
      </c>
      <c r="E1189" t="s">
        <v>539</v>
      </c>
      <c r="F1189" s="1">
        <v>40776</v>
      </c>
      <c r="G1189" t="s">
        <v>168</v>
      </c>
      <c r="H1189">
        <v>1</v>
      </c>
      <c r="I1189">
        <v>0</v>
      </c>
      <c r="J1189">
        <v>0</v>
      </c>
      <c r="K1189" t="s">
        <v>207</v>
      </c>
      <c r="L1189">
        <v>2017</v>
      </c>
      <c r="M1189" t="s">
        <v>208</v>
      </c>
    </row>
    <row r="1190" spans="1:13" x14ac:dyDescent="0.2">
      <c r="A1190" s="1">
        <v>42990</v>
      </c>
      <c r="B1190" t="s">
        <v>7</v>
      </c>
      <c r="C1190" t="s">
        <v>340</v>
      </c>
      <c r="D1190" t="s">
        <v>278</v>
      </c>
      <c r="E1190" t="s">
        <v>279</v>
      </c>
      <c r="F1190" s="1">
        <v>41629</v>
      </c>
      <c r="G1190" t="s">
        <v>170</v>
      </c>
      <c r="H1190">
        <v>1</v>
      </c>
      <c r="I1190">
        <v>0</v>
      </c>
      <c r="J1190">
        <v>0</v>
      </c>
      <c r="K1190" t="s">
        <v>207</v>
      </c>
      <c r="L1190">
        <v>2017</v>
      </c>
      <c r="M1190" t="s">
        <v>208</v>
      </c>
    </row>
    <row r="1191" spans="1:13" x14ac:dyDescent="0.2">
      <c r="A1191" s="1">
        <v>42990</v>
      </c>
      <c r="B1191" t="s">
        <v>7</v>
      </c>
      <c r="C1191" t="s">
        <v>340</v>
      </c>
      <c r="D1191" t="s">
        <v>437</v>
      </c>
      <c r="E1191" t="s">
        <v>438</v>
      </c>
      <c r="F1191" s="1">
        <v>40021</v>
      </c>
      <c r="G1191" t="s">
        <v>166</v>
      </c>
      <c r="H1191">
        <v>1</v>
      </c>
      <c r="I1191">
        <v>0</v>
      </c>
      <c r="J1191">
        <v>0</v>
      </c>
      <c r="K1191" t="s">
        <v>207</v>
      </c>
      <c r="L1191">
        <v>2017</v>
      </c>
      <c r="M1191" t="s">
        <v>210</v>
      </c>
    </row>
    <row r="1192" spans="1:13" x14ac:dyDescent="0.2">
      <c r="A1192" s="1">
        <v>42990</v>
      </c>
      <c r="B1192" t="s">
        <v>7</v>
      </c>
      <c r="C1192" t="s">
        <v>340</v>
      </c>
      <c r="D1192" t="s">
        <v>439</v>
      </c>
      <c r="E1192" t="s">
        <v>440</v>
      </c>
      <c r="F1192" s="1">
        <v>40982</v>
      </c>
      <c r="G1192" t="s">
        <v>44</v>
      </c>
      <c r="H1192">
        <v>1</v>
      </c>
      <c r="I1192">
        <v>0</v>
      </c>
      <c r="J1192">
        <v>0</v>
      </c>
      <c r="K1192" t="s">
        <v>207</v>
      </c>
      <c r="L1192">
        <v>2017</v>
      </c>
      <c r="M1192" t="s">
        <v>208</v>
      </c>
    </row>
    <row r="1193" spans="1:13" x14ac:dyDescent="0.2">
      <c r="A1193" s="1">
        <v>42990</v>
      </c>
      <c r="B1193" t="s">
        <v>7</v>
      </c>
      <c r="C1193" t="s">
        <v>340</v>
      </c>
      <c r="D1193" t="s">
        <v>280</v>
      </c>
      <c r="E1193" t="s">
        <v>281</v>
      </c>
      <c r="F1193" s="1">
        <v>39219</v>
      </c>
      <c r="G1193" t="s">
        <v>164</v>
      </c>
      <c r="H1193">
        <v>0</v>
      </c>
      <c r="I1193">
        <v>0</v>
      </c>
      <c r="J1193">
        <v>0</v>
      </c>
      <c r="K1193" t="s">
        <v>207</v>
      </c>
      <c r="L1193">
        <v>2017</v>
      </c>
      <c r="M1193" t="s">
        <v>210</v>
      </c>
    </row>
    <row r="1194" spans="1:13" x14ac:dyDescent="0.2">
      <c r="A1194" s="1">
        <v>42990</v>
      </c>
      <c r="B1194" t="s">
        <v>7</v>
      </c>
      <c r="C1194" t="s">
        <v>340</v>
      </c>
      <c r="D1194" t="s">
        <v>280</v>
      </c>
      <c r="E1194" t="s">
        <v>282</v>
      </c>
      <c r="F1194" s="1">
        <v>40581</v>
      </c>
      <c r="G1194" t="s">
        <v>168</v>
      </c>
      <c r="H1194">
        <v>0</v>
      </c>
      <c r="I1194">
        <v>0</v>
      </c>
      <c r="J1194">
        <v>0</v>
      </c>
      <c r="K1194" t="s">
        <v>207</v>
      </c>
      <c r="L1194">
        <v>2017</v>
      </c>
      <c r="M1194" t="s">
        <v>208</v>
      </c>
    </row>
    <row r="1195" spans="1:13" x14ac:dyDescent="0.2">
      <c r="A1195" s="1">
        <v>42990</v>
      </c>
      <c r="B1195" t="s">
        <v>7</v>
      </c>
      <c r="C1195" t="s">
        <v>340</v>
      </c>
      <c r="D1195" t="s">
        <v>441</v>
      </c>
      <c r="E1195" t="s">
        <v>442</v>
      </c>
      <c r="F1195" s="1">
        <v>41482</v>
      </c>
      <c r="G1195" t="s">
        <v>170</v>
      </c>
      <c r="H1195">
        <v>1</v>
      </c>
      <c r="I1195">
        <v>0</v>
      </c>
      <c r="J1195">
        <v>0</v>
      </c>
      <c r="K1195" t="s">
        <v>207</v>
      </c>
      <c r="L1195">
        <v>2017</v>
      </c>
      <c r="M1195" t="s">
        <v>208</v>
      </c>
    </row>
    <row r="1196" spans="1:13" x14ac:dyDescent="0.2">
      <c r="A1196" s="1">
        <v>42990</v>
      </c>
      <c r="B1196" t="s">
        <v>7</v>
      </c>
      <c r="C1196" t="s">
        <v>340</v>
      </c>
      <c r="D1196" t="s">
        <v>441</v>
      </c>
      <c r="E1196" t="s">
        <v>443</v>
      </c>
      <c r="F1196" s="1">
        <v>40237</v>
      </c>
      <c r="G1196" t="s">
        <v>167</v>
      </c>
      <c r="H1196">
        <v>1</v>
      </c>
      <c r="I1196">
        <v>0</v>
      </c>
      <c r="J1196">
        <v>0</v>
      </c>
      <c r="K1196" t="s">
        <v>207</v>
      </c>
      <c r="L1196">
        <v>2017</v>
      </c>
      <c r="M1196" t="s">
        <v>210</v>
      </c>
    </row>
    <row r="1197" spans="1:13" x14ac:dyDescent="0.2">
      <c r="A1197" s="1">
        <v>42990</v>
      </c>
      <c r="B1197" t="s">
        <v>7</v>
      </c>
      <c r="C1197" t="s">
        <v>340</v>
      </c>
      <c r="D1197" t="s">
        <v>516</v>
      </c>
      <c r="E1197" t="s">
        <v>483</v>
      </c>
      <c r="F1197" s="1">
        <v>40334</v>
      </c>
      <c r="G1197" t="s">
        <v>163</v>
      </c>
      <c r="H1197">
        <v>1</v>
      </c>
      <c r="I1197">
        <v>0</v>
      </c>
      <c r="J1197">
        <v>0</v>
      </c>
      <c r="K1197" t="s">
        <v>207</v>
      </c>
      <c r="L1197">
        <v>2017</v>
      </c>
      <c r="M1197" t="s">
        <v>210</v>
      </c>
    </row>
    <row r="1198" spans="1:13" x14ac:dyDescent="0.2">
      <c r="A1198" s="1">
        <v>42990</v>
      </c>
      <c r="B1198" t="s">
        <v>7</v>
      </c>
      <c r="C1198" t="s">
        <v>340</v>
      </c>
      <c r="D1198" t="s">
        <v>516</v>
      </c>
      <c r="E1198" t="s">
        <v>517</v>
      </c>
      <c r="F1198" s="1">
        <v>40828</v>
      </c>
      <c r="G1198" t="s">
        <v>168</v>
      </c>
      <c r="H1198">
        <v>1</v>
      </c>
      <c r="I1198">
        <v>0</v>
      </c>
      <c r="J1198">
        <v>0</v>
      </c>
      <c r="K1198" t="s">
        <v>207</v>
      </c>
      <c r="L1198">
        <v>2017</v>
      </c>
      <c r="M1198" t="s">
        <v>208</v>
      </c>
    </row>
    <row r="1199" spans="1:13" x14ac:dyDescent="0.2">
      <c r="A1199" s="1">
        <v>42990</v>
      </c>
      <c r="B1199" t="s">
        <v>7</v>
      </c>
      <c r="C1199" t="s">
        <v>340</v>
      </c>
      <c r="D1199" t="s">
        <v>444</v>
      </c>
      <c r="E1199" t="s">
        <v>372</v>
      </c>
      <c r="F1199" s="1">
        <v>40612</v>
      </c>
      <c r="G1199" t="s">
        <v>167</v>
      </c>
      <c r="H1199">
        <v>1</v>
      </c>
      <c r="I1199">
        <v>0</v>
      </c>
      <c r="J1199">
        <v>0</v>
      </c>
      <c r="K1199" t="s">
        <v>207</v>
      </c>
      <c r="L1199">
        <v>2017</v>
      </c>
      <c r="M1199" t="s">
        <v>208</v>
      </c>
    </row>
    <row r="1200" spans="1:13" x14ac:dyDescent="0.2">
      <c r="A1200" s="1">
        <v>42990</v>
      </c>
      <c r="B1200" t="s">
        <v>7</v>
      </c>
      <c r="C1200" t="s">
        <v>340</v>
      </c>
      <c r="D1200" t="s">
        <v>445</v>
      </c>
      <c r="E1200" t="s">
        <v>446</v>
      </c>
      <c r="F1200" s="1">
        <v>40095</v>
      </c>
      <c r="G1200" t="s">
        <v>166</v>
      </c>
      <c r="H1200">
        <v>1</v>
      </c>
      <c r="I1200">
        <v>0</v>
      </c>
      <c r="J1200">
        <v>0</v>
      </c>
      <c r="K1200" t="s">
        <v>207</v>
      </c>
      <c r="L1200">
        <v>2017</v>
      </c>
      <c r="M1200" t="s">
        <v>210</v>
      </c>
    </row>
    <row r="1201" spans="1:13" x14ac:dyDescent="0.2">
      <c r="A1201" s="1">
        <v>42990</v>
      </c>
      <c r="B1201" t="s">
        <v>7</v>
      </c>
      <c r="C1201" t="s">
        <v>340</v>
      </c>
      <c r="D1201" t="s">
        <v>518</v>
      </c>
      <c r="E1201" t="s">
        <v>342</v>
      </c>
      <c r="F1201" s="1">
        <v>41006</v>
      </c>
      <c r="G1201" t="s">
        <v>44</v>
      </c>
      <c r="H1201">
        <v>0</v>
      </c>
      <c r="I1201">
        <v>0</v>
      </c>
      <c r="J1201">
        <v>0</v>
      </c>
      <c r="K1201" t="s">
        <v>207</v>
      </c>
      <c r="L1201">
        <v>2017</v>
      </c>
      <c r="M1201" t="s">
        <v>208</v>
      </c>
    </row>
    <row r="1202" spans="1:13" x14ac:dyDescent="0.2">
      <c r="A1202" s="1">
        <v>42990</v>
      </c>
      <c r="B1202" t="s">
        <v>7</v>
      </c>
      <c r="C1202" t="s">
        <v>340</v>
      </c>
      <c r="D1202" t="s">
        <v>285</v>
      </c>
      <c r="E1202" t="s">
        <v>316</v>
      </c>
      <c r="F1202" s="1">
        <v>40879</v>
      </c>
      <c r="G1202" t="s">
        <v>167</v>
      </c>
      <c r="H1202">
        <v>0</v>
      </c>
      <c r="I1202">
        <v>0</v>
      </c>
      <c r="J1202">
        <v>0</v>
      </c>
      <c r="K1202" t="s">
        <v>207</v>
      </c>
      <c r="L1202">
        <v>2017</v>
      </c>
      <c r="M1202" t="s">
        <v>208</v>
      </c>
    </row>
    <row r="1203" spans="1:13" x14ac:dyDescent="0.2">
      <c r="A1203" s="1">
        <v>42990</v>
      </c>
      <c r="B1203" t="s">
        <v>7</v>
      </c>
      <c r="C1203" t="s">
        <v>340</v>
      </c>
      <c r="D1203" t="s">
        <v>285</v>
      </c>
      <c r="E1203" t="s">
        <v>281</v>
      </c>
      <c r="F1203" s="1">
        <v>40095</v>
      </c>
      <c r="G1203" t="s">
        <v>166</v>
      </c>
      <c r="H1203">
        <v>0</v>
      </c>
      <c r="I1203">
        <v>0</v>
      </c>
      <c r="J1203">
        <v>0</v>
      </c>
      <c r="K1203" t="s">
        <v>207</v>
      </c>
      <c r="L1203">
        <v>2017</v>
      </c>
      <c r="M1203" t="s">
        <v>210</v>
      </c>
    </row>
    <row r="1204" spans="1:13" x14ac:dyDescent="0.2">
      <c r="A1204" s="1">
        <v>42990</v>
      </c>
      <c r="B1204" t="s">
        <v>7</v>
      </c>
      <c r="C1204" t="s">
        <v>340</v>
      </c>
      <c r="D1204" t="s">
        <v>447</v>
      </c>
      <c r="E1204" t="s">
        <v>448</v>
      </c>
      <c r="F1204" s="1">
        <v>40768</v>
      </c>
      <c r="G1204" t="s">
        <v>167</v>
      </c>
      <c r="H1204">
        <v>1</v>
      </c>
      <c r="I1204">
        <v>0</v>
      </c>
      <c r="J1204">
        <v>0</v>
      </c>
      <c r="K1204" t="s">
        <v>207</v>
      </c>
      <c r="L1204">
        <v>2017</v>
      </c>
      <c r="M1204" t="s">
        <v>208</v>
      </c>
    </row>
    <row r="1205" spans="1:13" x14ac:dyDescent="0.2">
      <c r="A1205" s="1">
        <v>42990</v>
      </c>
      <c r="B1205" t="s">
        <v>7</v>
      </c>
      <c r="C1205" t="s">
        <v>340</v>
      </c>
      <c r="D1205" t="s">
        <v>447</v>
      </c>
      <c r="E1205" t="s">
        <v>449</v>
      </c>
      <c r="F1205" s="1">
        <v>39296</v>
      </c>
      <c r="G1205" t="s">
        <v>164</v>
      </c>
      <c r="H1205">
        <v>1</v>
      </c>
      <c r="I1205">
        <v>0</v>
      </c>
      <c r="J1205">
        <v>0</v>
      </c>
      <c r="K1205" t="s">
        <v>207</v>
      </c>
      <c r="L1205">
        <v>2017</v>
      </c>
      <c r="M1205" t="s">
        <v>210</v>
      </c>
    </row>
    <row r="1206" spans="1:13" x14ac:dyDescent="0.2">
      <c r="A1206" s="1">
        <v>42990</v>
      </c>
      <c r="B1206" t="s">
        <v>7</v>
      </c>
      <c r="C1206" t="s">
        <v>340</v>
      </c>
      <c r="D1206" t="s">
        <v>450</v>
      </c>
      <c r="E1206" t="s">
        <v>451</v>
      </c>
      <c r="F1206" s="1">
        <v>39449</v>
      </c>
      <c r="G1206" t="s">
        <v>166</v>
      </c>
      <c r="H1206">
        <v>1</v>
      </c>
      <c r="I1206">
        <v>0</v>
      </c>
      <c r="J1206">
        <v>0</v>
      </c>
      <c r="K1206" t="s">
        <v>207</v>
      </c>
      <c r="L1206">
        <v>2017</v>
      </c>
      <c r="M1206" t="s">
        <v>210</v>
      </c>
    </row>
    <row r="1207" spans="1:13" x14ac:dyDescent="0.2">
      <c r="A1207" s="1">
        <v>42990</v>
      </c>
      <c r="B1207" t="s">
        <v>7</v>
      </c>
      <c r="C1207" t="s">
        <v>340</v>
      </c>
      <c r="D1207" t="s">
        <v>286</v>
      </c>
      <c r="E1207" t="s">
        <v>287</v>
      </c>
      <c r="F1207" s="1">
        <v>40843</v>
      </c>
      <c r="G1207" t="s">
        <v>168</v>
      </c>
      <c r="H1207">
        <v>1</v>
      </c>
      <c r="I1207">
        <v>0</v>
      </c>
      <c r="J1207">
        <v>0</v>
      </c>
      <c r="K1207" t="s">
        <v>207</v>
      </c>
      <c r="L1207">
        <v>2017</v>
      </c>
      <c r="M1207" t="s">
        <v>208</v>
      </c>
    </row>
    <row r="1208" spans="1:13" x14ac:dyDescent="0.2">
      <c r="A1208" s="1">
        <v>42990</v>
      </c>
      <c r="B1208" t="s">
        <v>7</v>
      </c>
      <c r="C1208" t="s">
        <v>340</v>
      </c>
      <c r="D1208" t="s">
        <v>286</v>
      </c>
      <c r="E1208" t="s">
        <v>288</v>
      </c>
      <c r="F1208" s="1">
        <v>39329</v>
      </c>
      <c r="G1208" t="s">
        <v>164</v>
      </c>
      <c r="H1208">
        <v>1</v>
      </c>
      <c r="I1208">
        <v>0</v>
      </c>
      <c r="J1208">
        <v>0</v>
      </c>
      <c r="K1208" t="s">
        <v>207</v>
      </c>
      <c r="L1208">
        <v>2017</v>
      </c>
      <c r="M1208" t="s">
        <v>210</v>
      </c>
    </row>
    <row r="1209" spans="1:13" x14ac:dyDescent="0.2">
      <c r="A1209" s="1">
        <v>42990</v>
      </c>
      <c r="B1209" t="s">
        <v>7</v>
      </c>
      <c r="C1209" t="s">
        <v>340</v>
      </c>
      <c r="D1209" t="s">
        <v>452</v>
      </c>
      <c r="E1209" t="s">
        <v>453</v>
      </c>
      <c r="F1209" s="1">
        <v>41053</v>
      </c>
      <c r="G1209" t="s">
        <v>106</v>
      </c>
      <c r="H1209">
        <v>1</v>
      </c>
      <c r="I1209">
        <v>0</v>
      </c>
      <c r="J1209">
        <v>0</v>
      </c>
      <c r="K1209" t="s">
        <v>207</v>
      </c>
      <c r="L1209">
        <v>2017</v>
      </c>
      <c r="M1209" t="s">
        <v>208</v>
      </c>
    </row>
    <row r="1210" spans="1:13" x14ac:dyDescent="0.2">
      <c r="A1210" s="1">
        <v>42990</v>
      </c>
      <c r="B1210" t="s">
        <v>7</v>
      </c>
      <c r="C1210" t="s">
        <v>340</v>
      </c>
      <c r="D1210" t="s">
        <v>540</v>
      </c>
      <c r="E1210" t="s">
        <v>541</v>
      </c>
      <c r="F1210" s="1">
        <v>40458</v>
      </c>
      <c r="G1210" t="s">
        <v>167</v>
      </c>
      <c r="H1210">
        <v>1</v>
      </c>
      <c r="I1210">
        <v>0</v>
      </c>
      <c r="J1210">
        <v>0</v>
      </c>
      <c r="K1210" t="s">
        <v>207</v>
      </c>
      <c r="L1210">
        <v>2017</v>
      </c>
      <c r="M1210" t="s">
        <v>210</v>
      </c>
    </row>
    <row r="1211" spans="1:13" x14ac:dyDescent="0.2">
      <c r="A1211" s="1">
        <v>42990</v>
      </c>
      <c r="B1211" t="s">
        <v>7</v>
      </c>
      <c r="C1211" t="s">
        <v>340</v>
      </c>
      <c r="D1211" t="s">
        <v>540</v>
      </c>
      <c r="E1211" t="s">
        <v>542</v>
      </c>
      <c r="F1211" s="1">
        <v>39357</v>
      </c>
      <c r="G1211" t="s">
        <v>164</v>
      </c>
      <c r="H1211">
        <v>1</v>
      </c>
      <c r="I1211">
        <v>0</v>
      </c>
      <c r="J1211">
        <v>0</v>
      </c>
      <c r="K1211" t="s">
        <v>207</v>
      </c>
      <c r="L1211">
        <v>2017</v>
      </c>
      <c r="M1211" t="s">
        <v>210</v>
      </c>
    </row>
    <row r="1212" spans="1:13" x14ac:dyDescent="0.2">
      <c r="A1212" s="1">
        <v>42990</v>
      </c>
      <c r="B1212" t="s">
        <v>7</v>
      </c>
      <c r="C1212" t="s">
        <v>340</v>
      </c>
      <c r="D1212" t="s">
        <v>519</v>
      </c>
      <c r="E1212" t="s">
        <v>253</v>
      </c>
      <c r="F1212" s="1">
        <v>40140</v>
      </c>
      <c r="G1212" t="s">
        <v>163</v>
      </c>
      <c r="H1212">
        <v>1</v>
      </c>
      <c r="I1212">
        <v>0</v>
      </c>
      <c r="J1212">
        <v>0</v>
      </c>
      <c r="K1212" t="s">
        <v>207</v>
      </c>
      <c r="L1212">
        <v>2017</v>
      </c>
      <c r="M1212" t="s">
        <v>210</v>
      </c>
    </row>
    <row r="1213" spans="1:13" x14ac:dyDescent="0.2">
      <c r="A1213" s="1">
        <v>42990</v>
      </c>
      <c r="B1213" t="s">
        <v>7</v>
      </c>
      <c r="C1213" t="s">
        <v>340</v>
      </c>
      <c r="D1213" t="s">
        <v>454</v>
      </c>
      <c r="E1213" t="s">
        <v>455</v>
      </c>
      <c r="F1213" s="1">
        <v>40310</v>
      </c>
      <c r="G1213" t="s">
        <v>167</v>
      </c>
      <c r="H1213">
        <v>1</v>
      </c>
      <c r="I1213">
        <v>0</v>
      </c>
      <c r="J1213">
        <v>0</v>
      </c>
      <c r="K1213" t="s">
        <v>207</v>
      </c>
      <c r="L1213">
        <v>2017</v>
      </c>
      <c r="M1213" t="s">
        <v>210</v>
      </c>
    </row>
    <row r="1214" spans="1:13" x14ac:dyDescent="0.2">
      <c r="A1214" s="1">
        <v>42990</v>
      </c>
      <c r="B1214" t="s">
        <v>7</v>
      </c>
      <c r="C1214" t="s">
        <v>340</v>
      </c>
      <c r="D1214" t="s">
        <v>456</v>
      </c>
      <c r="E1214" t="s">
        <v>333</v>
      </c>
      <c r="F1214" s="1">
        <v>41029</v>
      </c>
      <c r="G1214" t="s">
        <v>44</v>
      </c>
      <c r="H1214">
        <v>1</v>
      </c>
      <c r="I1214">
        <v>0</v>
      </c>
      <c r="J1214">
        <v>0</v>
      </c>
      <c r="K1214" t="s">
        <v>207</v>
      </c>
      <c r="L1214">
        <v>2017</v>
      </c>
      <c r="M1214" t="s">
        <v>208</v>
      </c>
    </row>
    <row r="1215" spans="1:13" x14ac:dyDescent="0.2">
      <c r="A1215" s="1">
        <v>42990</v>
      </c>
      <c r="B1215" t="s">
        <v>7</v>
      </c>
      <c r="C1215" t="s">
        <v>340</v>
      </c>
      <c r="D1215" t="s">
        <v>456</v>
      </c>
      <c r="E1215" t="s">
        <v>457</v>
      </c>
      <c r="F1215" s="1">
        <v>39612</v>
      </c>
      <c r="G1215" t="s">
        <v>165</v>
      </c>
      <c r="H1215">
        <v>1</v>
      </c>
      <c r="I1215">
        <v>0</v>
      </c>
      <c r="J1215">
        <v>0</v>
      </c>
      <c r="K1215" t="s">
        <v>207</v>
      </c>
      <c r="L1215">
        <v>2017</v>
      </c>
      <c r="M1215" t="s">
        <v>210</v>
      </c>
    </row>
    <row r="1216" spans="1:13" x14ac:dyDescent="0.2">
      <c r="A1216" s="1">
        <v>42990</v>
      </c>
      <c r="B1216" t="s">
        <v>7</v>
      </c>
      <c r="C1216" t="s">
        <v>340</v>
      </c>
      <c r="D1216" t="s">
        <v>458</v>
      </c>
      <c r="E1216" t="s">
        <v>459</v>
      </c>
      <c r="F1216" s="1">
        <v>40344</v>
      </c>
      <c r="G1216" t="s">
        <v>163</v>
      </c>
      <c r="H1216">
        <v>1</v>
      </c>
      <c r="I1216">
        <v>0</v>
      </c>
      <c r="J1216">
        <v>0</v>
      </c>
      <c r="K1216" t="s">
        <v>207</v>
      </c>
      <c r="L1216">
        <v>2017</v>
      </c>
      <c r="M1216" t="s">
        <v>210</v>
      </c>
    </row>
    <row r="1217" spans="1:13" x14ac:dyDescent="0.2">
      <c r="A1217" s="1">
        <v>42990</v>
      </c>
      <c r="B1217" t="s">
        <v>7</v>
      </c>
      <c r="C1217" t="s">
        <v>340</v>
      </c>
      <c r="D1217" t="s">
        <v>460</v>
      </c>
      <c r="E1217" t="s">
        <v>461</v>
      </c>
      <c r="F1217" s="1">
        <v>41424</v>
      </c>
      <c r="G1217" t="s">
        <v>170</v>
      </c>
      <c r="H1217">
        <v>1</v>
      </c>
      <c r="I1217">
        <v>0</v>
      </c>
      <c r="J1217">
        <v>0</v>
      </c>
      <c r="K1217" t="s">
        <v>207</v>
      </c>
      <c r="L1217">
        <v>2017</v>
      </c>
      <c r="M1217" t="s">
        <v>208</v>
      </c>
    </row>
    <row r="1218" spans="1:13" x14ac:dyDescent="0.2">
      <c r="A1218" s="1">
        <v>42990</v>
      </c>
      <c r="B1218" t="s">
        <v>7</v>
      </c>
      <c r="C1218" t="s">
        <v>340</v>
      </c>
      <c r="D1218" t="s">
        <v>462</v>
      </c>
      <c r="E1218" t="s">
        <v>463</v>
      </c>
      <c r="F1218" s="1">
        <v>40385</v>
      </c>
      <c r="G1218" t="s">
        <v>163</v>
      </c>
      <c r="H1218">
        <v>1</v>
      </c>
      <c r="I1218">
        <v>0</v>
      </c>
      <c r="J1218">
        <v>0</v>
      </c>
      <c r="K1218" t="s">
        <v>207</v>
      </c>
      <c r="L1218">
        <v>2017</v>
      </c>
      <c r="M1218" t="s">
        <v>210</v>
      </c>
    </row>
    <row r="1219" spans="1:13" x14ac:dyDescent="0.2">
      <c r="A1219" s="1">
        <v>42990</v>
      </c>
      <c r="B1219" t="s">
        <v>7</v>
      </c>
      <c r="C1219" t="s">
        <v>340</v>
      </c>
      <c r="D1219" t="s">
        <v>520</v>
      </c>
      <c r="E1219" t="s">
        <v>433</v>
      </c>
      <c r="F1219" s="1">
        <v>39694</v>
      </c>
      <c r="G1219" t="s">
        <v>165</v>
      </c>
      <c r="H1219">
        <v>1</v>
      </c>
      <c r="I1219">
        <v>0</v>
      </c>
      <c r="J1219">
        <v>0</v>
      </c>
      <c r="K1219" t="s">
        <v>207</v>
      </c>
      <c r="L1219">
        <v>2017</v>
      </c>
      <c r="M1219" t="s">
        <v>210</v>
      </c>
    </row>
    <row r="1220" spans="1:13" x14ac:dyDescent="0.2">
      <c r="A1220" s="1">
        <v>42990</v>
      </c>
      <c r="B1220" t="s">
        <v>7</v>
      </c>
      <c r="C1220" t="s">
        <v>340</v>
      </c>
      <c r="D1220" t="s">
        <v>464</v>
      </c>
      <c r="E1220" t="s">
        <v>342</v>
      </c>
      <c r="F1220" s="1">
        <v>41482</v>
      </c>
      <c r="G1220" t="s">
        <v>169</v>
      </c>
      <c r="H1220">
        <v>1</v>
      </c>
      <c r="I1220">
        <v>0</v>
      </c>
      <c r="J1220">
        <v>0</v>
      </c>
      <c r="K1220" t="s">
        <v>207</v>
      </c>
      <c r="L1220">
        <v>2017</v>
      </c>
      <c r="M1220" t="s">
        <v>208</v>
      </c>
    </row>
    <row r="1221" spans="1:13" x14ac:dyDescent="0.2">
      <c r="A1221" s="1">
        <v>42990</v>
      </c>
      <c r="B1221" t="s">
        <v>7</v>
      </c>
      <c r="C1221" t="s">
        <v>340</v>
      </c>
      <c r="D1221" t="s">
        <v>293</v>
      </c>
      <c r="E1221" t="s">
        <v>294</v>
      </c>
      <c r="F1221" s="1">
        <v>39747</v>
      </c>
      <c r="G1221" t="s">
        <v>165</v>
      </c>
      <c r="H1221">
        <v>1</v>
      </c>
      <c r="I1221">
        <v>0</v>
      </c>
      <c r="J1221">
        <v>0</v>
      </c>
      <c r="K1221" t="s">
        <v>207</v>
      </c>
      <c r="L1221">
        <v>2017</v>
      </c>
      <c r="M1221" t="s">
        <v>210</v>
      </c>
    </row>
    <row r="1222" spans="1:13" x14ac:dyDescent="0.2">
      <c r="A1222" s="1">
        <v>42990</v>
      </c>
      <c r="B1222" t="s">
        <v>7</v>
      </c>
      <c r="C1222" t="s">
        <v>340</v>
      </c>
      <c r="D1222" t="s">
        <v>293</v>
      </c>
      <c r="E1222" t="s">
        <v>295</v>
      </c>
      <c r="F1222" s="1">
        <v>41539</v>
      </c>
      <c r="G1222" t="s">
        <v>170</v>
      </c>
      <c r="H1222">
        <v>1</v>
      </c>
      <c r="I1222">
        <v>0</v>
      </c>
      <c r="J1222">
        <v>0</v>
      </c>
      <c r="K1222" t="s">
        <v>207</v>
      </c>
      <c r="L1222">
        <v>2017</v>
      </c>
      <c r="M1222" t="s">
        <v>208</v>
      </c>
    </row>
    <row r="1223" spans="1:13" x14ac:dyDescent="0.2">
      <c r="A1223" s="1">
        <v>42990</v>
      </c>
      <c r="B1223" t="s">
        <v>7</v>
      </c>
      <c r="C1223" t="s">
        <v>340</v>
      </c>
      <c r="D1223" t="s">
        <v>465</v>
      </c>
      <c r="E1223" t="s">
        <v>468</v>
      </c>
      <c r="F1223" s="1">
        <v>41603</v>
      </c>
      <c r="G1223" t="s">
        <v>169</v>
      </c>
      <c r="H1223">
        <v>1</v>
      </c>
      <c r="I1223">
        <v>0</v>
      </c>
      <c r="J1223">
        <v>0</v>
      </c>
      <c r="K1223" t="s">
        <v>207</v>
      </c>
      <c r="L1223">
        <v>2017</v>
      </c>
      <c r="M1223" t="s">
        <v>208</v>
      </c>
    </row>
    <row r="1224" spans="1:13" x14ac:dyDescent="0.2">
      <c r="A1224" s="1">
        <v>42990</v>
      </c>
      <c r="B1224" t="s">
        <v>7</v>
      </c>
      <c r="C1224" t="s">
        <v>340</v>
      </c>
      <c r="D1224" t="s">
        <v>299</v>
      </c>
      <c r="E1224" t="s">
        <v>300</v>
      </c>
      <c r="F1224" s="1">
        <v>39324</v>
      </c>
      <c r="G1224" t="s">
        <v>164</v>
      </c>
      <c r="H1224">
        <v>1</v>
      </c>
      <c r="I1224">
        <v>0</v>
      </c>
      <c r="J1224">
        <v>0</v>
      </c>
      <c r="K1224" t="s">
        <v>207</v>
      </c>
      <c r="L1224">
        <v>2017</v>
      </c>
      <c r="M1224" t="s">
        <v>210</v>
      </c>
    </row>
    <row r="1225" spans="1:13" x14ac:dyDescent="0.2">
      <c r="A1225" s="1">
        <v>42990</v>
      </c>
      <c r="B1225" t="s">
        <v>7</v>
      </c>
      <c r="C1225" t="s">
        <v>340</v>
      </c>
      <c r="D1225" t="s">
        <v>299</v>
      </c>
      <c r="E1225" t="s">
        <v>301</v>
      </c>
      <c r="F1225" s="1">
        <v>40040</v>
      </c>
      <c r="G1225" t="s">
        <v>163</v>
      </c>
      <c r="H1225">
        <v>1</v>
      </c>
      <c r="I1225">
        <v>0</v>
      </c>
      <c r="J1225">
        <v>0</v>
      </c>
      <c r="K1225" t="s">
        <v>207</v>
      </c>
      <c r="L1225">
        <v>2017</v>
      </c>
      <c r="M1225" t="s">
        <v>210</v>
      </c>
    </row>
    <row r="1226" spans="1:13" x14ac:dyDescent="0.2">
      <c r="A1226" s="1">
        <v>42990</v>
      </c>
      <c r="B1226" t="s">
        <v>7</v>
      </c>
      <c r="C1226" t="s">
        <v>340</v>
      </c>
      <c r="D1226" t="s">
        <v>469</v>
      </c>
      <c r="E1226" t="s">
        <v>470</v>
      </c>
      <c r="F1226" s="1">
        <v>39222</v>
      </c>
      <c r="G1226" t="s">
        <v>164</v>
      </c>
      <c r="H1226">
        <v>1</v>
      </c>
      <c r="I1226">
        <v>0</v>
      </c>
      <c r="J1226">
        <v>0</v>
      </c>
      <c r="K1226" t="s">
        <v>207</v>
      </c>
      <c r="L1226">
        <v>2017</v>
      </c>
      <c r="M1226" t="s">
        <v>210</v>
      </c>
    </row>
    <row r="1227" spans="1:13" x14ac:dyDescent="0.2">
      <c r="A1227" s="1">
        <v>42990</v>
      </c>
      <c r="B1227" t="s">
        <v>7</v>
      </c>
      <c r="C1227" t="s">
        <v>340</v>
      </c>
      <c r="D1227" t="s">
        <v>238</v>
      </c>
      <c r="E1227" t="s">
        <v>302</v>
      </c>
      <c r="F1227" s="1">
        <v>41695</v>
      </c>
      <c r="G1227" t="s">
        <v>44</v>
      </c>
      <c r="H1227">
        <v>1</v>
      </c>
      <c r="I1227">
        <v>0</v>
      </c>
      <c r="J1227">
        <v>0</v>
      </c>
      <c r="K1227" t="s">
        <v>207</v>
      </c>
      <c r="L1227">
        <v>2017</v>
      </c>
      <c r="M1227" t="s">
        <v>208</v>
      </c>
    </row>
    <row r="1228" spans="1:13" x14ac:dyDescent="0.2">
      <c r="A1228" s="1">
        <v>42990</v>
      </c>
      <c r="B1228" t="s">
        <v>7</v>
      </c>
      <c r="C1228" t="s">
        <v>340</v>
      </c>
      <c r="D1228" t="s">
        <v>250</v>
      </c>
      <c r="E1228" t="s">
        <v>303</v>
      </c>
      <c r="F1228" s="1">
        <v>41898</v>
      </c>
      <c r="G1228" t="s">
        <v>170</v>
      </c>
      <c r="H1228">
        <v>1</v>
      </c>
      <c r="I1228">
        <v>0</v>
      </c>
      <c r="J1228">
        <v>0</v>
      </c>
      <c r="K1228" t="s">
        <v>207</v>
      </c>
      <c r="L1228">
        <v>2017</v>
      </c>
      <c r="M1228" t="s">
        <v>208</v>
      </c>
    </row>
    <row r="1229" spans="1:13" x14ac:dyDescent="0.2">
      <c r="A1229" s="1">
        <v>42990</v>
      </c>
      <c r="B1229" t="s">
        <v>7</v>
      </c>
      <c r="C1229" t="s">
        <v>340</v>
      </c>
      <c r="D1229" t="s">
        <v>286</v>
      </c>
      <c r="E1229" t="s">
        <v>305</v>
      </c>
      <c r="F1229" s="1">
        <v>41650</v>
      </c>
      <c r="G1229" t="s">
        <v>170</v>
      </c>
      <c r="H1229">
        <v>1</v>
      </c>
      <c r="I1229">
        <v>0</v>
      </c>
      <c r="J1229">
        <v>0</v>
      </c>
      <c r="K1229" t="s">
        <v>207</v>
      </c>
      <c r="L1229">
        <v>2017</v>
      </c>
      <c r="M1229" t="s">
        <v>208</v>
      </c>
    </row>
    <row r="1230" spans="1:13" x14ac:dyDescent="0.2">
      <c r="A1230" s="1">
        <v>42990</v>
      </c>
      <c r="B1230" t="s">
        <v>7</v>
      </c>
      <c r="C1230" t="s">
        <v>340</v>
      </c>
      <c r="D1230" t="s">
        <v>325</v>
      </c>
      <c r="E1230" t="s">
        <v>326</v>
      </c>
      <c r="F1230" s="1">
        <v>41701</v>
      </c>
      <c r="G1230" t="s">
        <v>170</v>
      </c>
      <c r="H1230">
        <v>0</v>
      </c>
      <c r="I1230">
        <v>0</v>
      </c>
      <c r="J1230">
        <v>0</v>
      </c>
      <c r="K1230" t="s">
        <v>207</v>
      </c>
      <c r="L1230">
        <v>2017</v>
      </c>
      <c r="M1230" t="s">
        <v>208</v>
      </c>
    </row>
    <row r="1231" spans="1:13" x14ac:dyDescent="0.2">
      <c r="A1231" s="1">
        <v>42990</v>
      </c>
      <c r="B1231" t="s">
        <v>7</v>
      </c>
      <c r="C1231" t="s">
        <v>340</v>
      </c>
      <c r="D1231" t="s">
        <v>307</v>
      </c>
      <c r="E1231" t="s">
        <v>308</v>
      </c>
      <c r="F1231" s="1">
        <v>39474</v>
      </c>
      <c r="G1231" t="s">
        <v>165</v>
      </c>
      <c r="H1231">
        <v>1</v>
      </c>
      <c r="I1231">
        <v>0</v>
      </c>
      <c r="J1231">
        <v>0</v>
      </c>
      <c r="K1231" t="s">
        <v>207</v>
      </c>
      <c r="L1231">
        <v>2017</v>
      </c>
      <c r="M1231" t="s">
        <v>210</v>
      </c>
    </row>
    <row r="1232" spans="1:13" x14ac:dyDescent="0.2">
      <c r="A1232" s="1">
        <v>42990</v>
      </c>
      <c r="B1232" t="s">
        <v>7</v>
      </c>
      <c r="C1232" t="s">
        <v>340</v>
      </c>
      <c r="D1232" t="s">
        <v>309</v>
      </c>
      <c r="E1232" t="s">
        <v>310</v>
      </c>
      <c r="F1232" s="1">
        <v>41489</v>
      </c>
      <c r="G1232" t="s">
        <v>169</v>
      </c>
      <c r="H1232">
        <v>1</v>
      </c>
      <c r="I1232">
        <v>0</v>
      </c>
      <c r="J1232">
        <v>0</v>
      </c>
      <c r="K1232" t="s">
        <v>207</v>
      </c>
      <c r="L1232">
        <v>2017</v>
      </c>
      <c r="M1232" t="s">
        <v>208</v>
      </c>
    </row>
    <row r="1233" spans="1:13" x14ac:dyDescent="0.2">
      <c r="A1233" s="1">
        <v>42990</v>
      </c>
      <c r="B1233" t="s">
        <v>7</v>
      </c>
      <c r="C1233" t="s">
        <v>340</v>
      </c>
      <c r="D1233" t="s">
        <v>309</v>
      </c>
      <c r="E1233" t="s">
        <v>311</v>
      </c>
      <c r="F1233" s="1">
        <v>40270</v>
      </c>
      <c r="G1233" t="s">
        <v>163</v>
      </c>
      <c r="H1233">
        <v>1</v>
      </c>
      <c r="I1233">
        <v>0</v>
      </c>
      <c r="J1233">
        <v>0</v>
      </c>
      <c r="K1233" t="s">
        <v>207</v>
      </c>
      <c r="L1233">
        <v>2017</v>
      </c>
      <c r="M1233" t="s">
        <v>210</v>
      </c>
    </row>
    <row r="1234" spans="1:13" x14ac:dyDescent="0.2">
      <c r="A1234" s="1">
        <v>42990</v>
      </c>
      <c r="B1234" t="s">
        <v>7</v>
      </c>
      <c r="C1234" t="s">
        <v>340</v>
      </c>
      <c r="D1234" t="s">
        <v>312</v>
      </c>
      <c r="E1234" t="s">
        <v>313</v>
      </c>
      <c r="F1234" s="1">
        <v>41869</v>
      </c>
      <c r="G1234" t="s">
        <v>170</v>
      </c>
      <c r="H1234">
        <v>1</v>
      </c>
      <c r="I1234">
        <v>0</v>
      </c>
      <c r="J1234">
        <v>0</v>
      </c>
      <c r="K1234" t="s">
        <v>207</v>
      </c>
      <c r="L1234">
        <v>2017</v>
      </c>
      <c r="M1234" t="s">
        <v>208</v>
      </c>
    </row>
    <row r="1235" spans="1:13" x14ac:dyDescent="0.2">
      <c r="A1235" s="1">
        <v>42990</v>
      </c>
      <c r="B1235" t="s">
        <v>7</v>
      </c>
      <c r="C1235" t="s">
        <v>340</v>
      </c>
      <c r="D1235" t="s">
        <v>471</v>
      </c>
      <c r="E1235" t="s">
        <v>472</v>
      </c>
      <c r="F1235" s="1">
        <v>41706</v>
      </c>
      <c r="G1235" t="s">
        <v>106</v>
      </c>
      <c r="H1235">
        <v>1</v>
      </c>
      <c r="I1235">
        <v>0</v>
      </c>
      <c r="J1235">
        <v>0</v>
      </c>
      <c r="K1235" t="s">
        <v>207</v>
      </c>
      <c r="L1235">
        <v>2017</v>
      </c>
      <c r="M1235" t="s">
        <v>208</v>
      </c>
    </row>
    <row r="1236" spans="1:13" x14ac:dyDescent="0.2">
      <c r="A1236" s="1">
        <v>42990</v>
      </c>
      <c r="B1236" t="s">
        <v>7</v>
      </c>
      <c r="C1236" t="s">
        <v>340</v>
      </c>
      <c r="D1236" t="s">
        <v>473</v>
      </c>
      <c r="E1236" t="s">
        <v>383</v>
      </c>
      <c r="F1236" s="1">
        <v>41671</v>
      </c>
      <c r="G1236" t="s">
        <v>44</v>
      </c>
      <c r="H1236">
        <v>1</v>
      </c>
      <c r="I1236">
        <v>0</v>
      </c>
      <c r="J1236">
        <v>0</v>
      </c>
      <c r="K1236" t="s">
        <v>207</v>
      </c>
      <c r="L1236">
        <v>2017</v>
      </c>
      <c r="M1236" t="s">
        <v>208</v>
      </c>
    </row>
    <row r="1237" spans="1:13" x14ac:dyDescent="0.2">
      <c r="A1237" s="1">
        <v>42990</v>
      </c>
      <c r="B1237" t="s">
        <v>7</v>
      </c>
      <c r="C1237" t="s">
        <v>340</v>
      </c>
      <c r="D1237" t="s">
        <v>474</v>
      </c>
      <c r="E1237" t="s">
        <v>475</v>
      </c>
      <c r="F1237" s="1">
        <v>41487</v>
      </c>
      <c r="G1237" t="s">
        <v>169</v>
      </c>
      <c r="H1237">
        <v>1</v>
      </c>
      <c r="I1237">
        <v>0</v>
      </c>
      <c r="J1237">
        <v>0</v>
      </c>
      <c r="K1237" t="s">
        <v>207</v>
      </c>
      <c r="L1237">
        <v>2017</v>
      </c>
      <c r="M1237" t="s">
        <v>208</v>
      </c>
    </row>
    <row r="1238" spans="1:13" x14ac:dyDescent="0.2">
      <c r="A1238" s="1">
        <v>42990</v>
      </c>
      <c r="B1238" t="s">
        <v>7</v>
      </c>
      <c r="C1238" t="s">
        <v>340</v>
      </c>
      <c r="D1238" t="s">
        <v>476</v>
      </c>
      <c r="E1238" t="s">
        <v>342</v>
      </c>
      <c r="F1238" s="1">
        <v>40490</v>
      </c>
      <c r="G1238" t="s">
        <v>163</v>
      </c>
      <c r="H1238">
        <v>1</v>
      </c>
      <c r="I1238">
        <v>0</v>
      </c>
      <c r="J1238">
        <v>0</v>
      </c>
      <c r="K1238" t="s">
        <v>207</v>
      </c>
      <c r="L1238">
        <v>2017</v>
      </c>
      <c r="M1238" t="s">
        <v>210</v>
      </c>
    </row>
    <row r="1239" spans="1:13" x14ac:dyDescent="0.2">
      <c r="A1239" s="1">
        <v>42990</v>
      </c>
      <c r="B1239" t="s">
        <v>7</v>
      </c>
      <c r="C1239" t="s">
        <v>340</v>
      </c>
      <c r="D1239" t="s">
        <v>476</v>
      </c>
      <c r="E1239" t="s">
        <v>385</v>
      </c>
      <c r="F1239" s="1">
        <v>41524</v>
      </c>
      <c r="G1239" t="s">
        <v>170</v>
      </c>
      <c r="H1239">
        <v>1</v>
      </c>
      <c r="I1239">
        <v>0</v>
      </c>
      <c r="J1239">
        <v>0</v>
      </c>
      <c r="K1239" t="s">
        <v>207</v>
      </c>
      <c r="L1239">
        <v>2017</v>
      </c>
      <c r="M1239" t="s">
        <v>208</v>
      </c>
    </row>
    <row r="1240" spans="1:13" x14ac:dyDescent="0.2">
      <c r="A1240" s="1">
        <v>42990</v>
      </c>
      <c r="B1240" t="s">
        <v>7</v>
      </c>
      <c r="C1240" t="s">
        <v>340</v>
      </c>
      <c r="D1240" t="s">
        <v>477</v>
      </c>
      <c r="E1240" t="s">
        <v>264</v>
      </c>
      <c r="F1240" s="1">
        <v>39713</v>
      </c>
      <c r="G1240" t="s">
        <v>165</v>
      </c>
      <c r="H1240">
        <v>1</v>
      </c>
      <c r="I1240">
        <v>0</v>
      </c>
      <c r="J1240">
        <v>0</v>
      </c>
      <c r="K1240" t="s">
        <v>207</v>
      </c>
      <c r="L1240">
        <v>2017</v>
      </c>
      <c r="M1240" t="s">
        <v>210</v>
      </c>
    </row>
    <row r="1241" spans="1:13" x14ac:dyDescent="0.2">
      <c r="A1241" s="1">
        <v>42990</v>
      </c>
      <c r="B1241" t="s">
        <v>7</v>
      </c>
      <c r="C1241" t="s">
        <v>340</v>
      </c>
      <c r="D1241" t="s">
        <v>477</v>
      </c>
      <c r="E1241" t="s">
        <v>423</v>
      </c>
      <c r="F1241" s="1">
        <v>40918</v>
      </c>
      <c r="G1241" t="s">
        <v>44</v>
      </c>
      <c r="H1241">
        <v>1</v>
      </c>
      <c r="I1241">
        <v>0</v>
      </c>
      <c r="J1241">
        <v>0</v>
      </c>
      <c r="K1241" t="s">
        <v>207</v>
      </c>
      <c r="L1241">
        <v>2017</v>
      </c>
      <c r="M1241" t="s">
        <v>208</v>
      </c>
    </row>
    <row r="1242" spans="1:13" x14ac:dyDescent="0.2">
      <c r="A1242" s="1">
        <v>42990</v>
      </c>
      <c r="B1242" t="s">
        <v>7</v>
      </c>
      <c r="C1242" t="s">
        <v>340</v>
      </c>
      <c r="D1242" t="s">
        <v>477</v>
      </c>
      <c r="E1242" t="s">
        <v>316</v>
      </c>
      <c r="F1242" s="1">
        <v>40265</v>
      </c>
      <c r="G1242" t="s">
        <v>163</v>
      </c>
      <c r="H1242">
        <v>1</v>
      </c>
      <c r="I1242">
        <v>0</v>
      </c>
      <c r="J1242">
        <v>0</v>
      </c>
      <c r="K1242" t="s">
        <v>207</v>
      </c>
      <c r="L1242">
        <v>2017</v>
      </c>
      <c r="M1242" t="s">
        <v>210</v>
      </c>
    </row>
    <row r="1243" spans="1:13" x14ac:dyDescent="0.2">
      <c r="A1243" s="1">
        <v>42990</v>
      </c>
      <c r="B1243" t="s">
        <v>7</v>
      </c>
      <c r="C1243" t="s">
        <v>340</v>
      </c>
      <c r="D1243" t="s">
        <v>478</v>
      </c>
      <c r="E1243" t="s">
        <v>479</v>
      </c>
      <c r="F1243" s="1">
        <v>40951</v>
      </c>
      <c r="G1243" t="s">
        <v>44</v>
      </c>
      <c r="H1243">
        <v>1</v>
      </c>
      <c r="I1243">
        <v>0</v>
      </c>
      <c r="J1243">
        <v>0</v>
      </c>
      <c r="K1243" t="s">
        <v>207</v>
      </c>
      <c r="L1243">
        <v>2017</v>
      </c>
      <c r="M1243" t="s">
        <v>208</v>
      </c>
    </row>
    <row r="1244" spans="1:13" x14ac:dyDescent="0.2">
      <c r="A1244" s="1">
        <v>42990</v>
      </c>
      <c r="B1244" t="s">
        <v>7</v>
      </c>
      <c r="C1244" t="s">
        <v>340</v>
      </c>
      <c r="D1244" t="s">
        <v>478</v>
      </c>
      <c r="E1244" t="s">
        <v>480</v>
      </c>
      <c r="F1244" s="1">
        <v>40038</v>
      </c>
      <c r="G1244" t="s">
        <v>166</v>
      </c>
      <c r="H1244">
        <v>1</v>
      </c>
      <c r="I1244">
        <v>0</v>
      </c>
      <c r="J1244">
        <v>0</v>
      </c>
      <c r="K1244" t="s">
        <v>207</v>
      </c>
      <c r="L1244">
        <v>2017</v>
      </c>
      <c r="M1244" t="s">
        <v>210</v>
      </c>
    </row>
    <row r="1245" spans="1:13" x14ac:dyDescent="0.2">
      <c r="A1245" s="1">
        <v>42990</v>
      </c>
      <c r="B1245" t="s">
        <v>7</v>
      </c>
      <c r="C1245" t="s">
        <v>340</v>
      </c>
      <c r="D1245" t="s">
        <v>481</v>
      </c>
      <c r="E1245" t="s">
        <v>482</v>
      </c>
      <c r="F1245" s="1">
        <v>41961</v>
      </c>
      <c r="G1245" t="s">
        <v>170</v>
      </c>
      <c r="H1245">
        <v>1</v>
      </c>
      <c r="I1245">
        <v>0</v>
      </c>
      <c r="J1245">
        <v>0</v>
      </c>
      <c r="K1245" t="s">
        <v>207</v>
      </c>
      <c r="L1245">
        <v>2017</v>
      </c>
      <c r="M1245" t="s">
        <v>208</v>
      </c>
    </row>
    <row r="1246" spans="1:13" x14ac:dyDescent="0.2">
      <c r="A1246" s="1">
        <v>42990</v>
      </c>
      <c r="B1246" t="s">
        <v>7</v>
      </c>
      <c r="C1246" t="s">
        <v>340</v>
      </c>
      <c r="D1246" t="s">
        <v>352</v>
      </c>
      <c r="E1246" t="s">
        <v>483</v>
      </c>
      <c r="F1246" s="1">
        <v>41866</v>
      </c>
      <c r="G1246" t="s">
        <v>106</v>
      </c>
      <c r="H1246">
        <v>1</v>
      </c>
      <c r="I1246">
        <v>0</v>
      </c>
      <c r="J1246">
        <v>0</v>
      </c>
      <c r="K1246" t="s">
        <v>207</v>
      </c>
      <c r="L1246">
        <v>2017</v>
      </c>
      <c r="M1246" t="s">
        <v>208</v>
      </c>
    </row>
    <row r="1247" spans="1:13" x14ac:dyDescent="0.2">
      <c r="A1247" s="1">
        <v>42990</v>
      </c>
      <c r="B1247" t="s">
        <v>7</v>
      </c>
      <c r="C1247" t="s">
        <v>340</v>
      </c>
      <c r="D1247" t="s">
        <v>351</v>
      </c>
      <c r="E1247" t="s">
        <v>484</v>
      </c>
      <c r="F1247" s="1">
        <v>41642</v>
      </c>
      <c r="G1247" t="s">
        <v>44</v>
      </c>
      <c r="H1247">
        <v>1</v>
      </c>
      <c r="I1247">
        <v>0</v>
      </c>
      <c r="J1247">
        <v>0</v>
      </c>
      <c r="K1247" t="s">
        <v>207</v>
      </c>
      <c r="L1247">
        <v>2017</v>
      </c>
      <c r="M1247" t="s">
        <v>208</v>
      </c>
    </row>
    <row r="1248" spans="1:13" x14ac:dyDescent="0.2">
      <c r="A1248" s="1">
        <v>42990</v>
      </c>
      <c r="B1248" t="s">
        <v>7</v>
      </c>
      <c r="C1248" t="s">
        <v>340</v>
      </c>
      <c r="D1248" t="s">
        <v>430</v>
      </c>
      <c r="E1248" t="s">
        <v>485</v>
      </c>
      <c r="F1248" s="1">
        <v>41657</v>
      </c>
      <c r="G1248" t="s">
        <v>169</v>
      </c>
      <c r="H1248">
        <v>1</v>
      </c>
      <c r="I1248">
        <v>0</v>
      </c>
      <c r="J1248">
        <v>0</v>
      </c>
      <c r="K1248" t="s">
        <v>207</v>
      </c>
      <c r="L1248">
        <v>2017</v>
      </c>
      <c r="M1248" t="s">
        <v>208</v>
      </c>
    </row>
    <row r="1249" spans="1:13" x14ac:dyDescent="0.2">
      <c r="A1249" s="1">
        <v>42990</v>
      </c>
      <c r="B1249" t="s">
        <v>7</v>
      </c>
      <c r="C1249" t="s">
        <v>340</v>
      </c>
      <c r="D1249" t="s">
        <v>486</v>
      </c>
      <c r="E1249" t="s">
        <v>487</v>
      </c>
      <c r="F1249" s="1">
        <v>41673</v>
      </c>
      <c r="G1249" t="s">
        <v>44</v>
      </c>
      <c r="H1249">
        <v>0</v>
      </c>
      <c r="I1249">
        <v>0</v>
      </c>
      <c r="J1249">
        <v>0</v>
      </c>
      <c r="K1249" t="s">
        <v>207</v>
      </c>
      <c r="L1249">
        <v>2017</v>
      </c>
      <c r="M1249" t="s">
        <v>208</v>
      </c>
    </row>
    <row r="1250" spans="1:13" x14ac:dyDescent="0.2">
      <c r="A1250" s="1">
        <v>42990</v>
      </c>
      <c r="B1250" t="s">
        <v>7</v>
      </c>
      <c r="C1250" t="s">
        <v>340</v>
      </c>
      <c r="D1250" t="s">
        <v>488</v>
      </c>
      <c r="E1250" t="s">
        <v>273</v>
      </c>
      <c r="F1250" s="1">
        <v>40654</v>
      </c>
      <c r="G1250" t="s">
        <v>168</v>
      </c>
      <c r="H1250">
        <v>1</v>
      </c>
      <c r="I1250">
        <v>0</v>
      </c>
      <c r="J1250">
        <v>0</v>
      </c>
      <c r="K1250" t="s">
        <v>207</v>
      </c>
      <c r="L1250">
        <v>2017</v>
      </c>
      <c r="M1250" t="s">
        <v>208</v>
      </c>
    </row>
    <row r="1251" spans="1:13" x14ac:dyDescent="0.2">
      <c r="A1251" s="1">
        <v>42990</v>
      </c>
      <c r="B1251" t="s">
        <v>7</v>
      </c>
      <c r="C1251" t="s">
        <v>340</v>
      </c>
      <c r="D1251" t="s">
        <v>488</v>
      </c>
      <c r="E1251" t="s">
        <v>489</v>
      </c>
      <c r="F1251" s="1">
        <v>41502</v>
      </c>
      <c r="G1251" t="s">
        <v>170</v>
      </c>
      <c r="H1251">
        <v>1</v>
      </c>
      <c r="I1251">
        <v>0</v>
      </c>
      <c r="J1251">
        <v>0</v>
      </c>
      <c r="K1251" t="s">
        <v>207</v>
      </c>
      <c r="L1251">
        <v>2017</v>
      </c>
      <c r="M1251" t="s">
        <v>208</v>
      </c>
    </row>
    <row r="1252" spans="1:13" x14ac:dyDescent="0.2">
      <c r="A1252" s="1">
        <v>42990</v>
      </c>
      <c r="B1252" t="s">
        <v>7</v>
      </c>
      <c r="C1252" t="s">
        <v>340</v>
      </c>
      <c r="D1252" t="s">
        <v>490</v>
      </c>
      <c r="E1252" t="s">
        <v>491</v>
      </c>
      <c r="F1252" s="1">
        <v>39110</v>
      </c>
      <c r="G1252" t="s">
        <v>164</v>
      </c>
      <c r="H1252">
        <v>1</v>
      </c>
      <c r="I1252">
        <v>0</v>
      </c>
      <c r="J1252">
        <v>0</v>
      </c>
      <c r="K1252" t="s">
        <v>207</v>
      </c>
      <c r="L1252">
        <v>2017</v>
      </c>
      <c r="M1252" t="s">
        <v>210</v>
      </c>
    </row>
    <row r="1253" spans="1:13" x14ac:dyDescent="0.2">
      <c r="A1253" s="1">
        <v>42990</v>
      </c>
      <c r="B1253" t="s">
        <v>7</v>
      </c>
      <c r="C1253" t="s">
        <v>340</v>
      </c>
      <c r="D1253" t="s">
        <v>254</v>
      </c>
      <c r="E1253" t="s">
        <v>314</v>
      </c>
      <c r="F1253" s="1">
        <v>41815</v>
      </c>
      <c r="G1253" t="s">
        <v>44</v>
      </c>
      <c r="H1253">
        <v>1</v>
      </c>
      <c r="I1253">
        <v>0</v>
      </c>
      <c r="J1253">
        <v>0</v>
      </c>
      <c r="K1253" t="s">
        <v>207</v>
      </c>
      <c r="L1253">
        <v>2017</v>
      </c>
      <c r="M1253" t="s">
        <v>208</v>
      </c>
    </row>
    <row r="1254" spans="1:13" x14ac:dyDescent="0.2">
      <c r="A1254" s="1">
        <v>42990</v>
      </c>
      <c r="B1254" t="s">
        <v>7</v>
      </c>
      <c r="C1254" t="s">
        <v>340</v>
      </c>
      <c r="D1254" t="s">
        <v>315</v>
      </c>
      <c r="E1254" t="s">
        <v>316</v>
      </c>
      <c r="F1254" s="1">
        <v>41422</v>
      </c>
      <c r="G1254" t="s">
        <v>170</v>
      </c>
      <c r="H1254">
        <v>1</v>
      </c>
      <c r="I1254">
        <v>0</v>
      </c>
      <c r="J1254">
        <v>0</v>
      </c>
      <c r="K1254" t="s">
        <v>207</v>
      </c>
      <c r="L1254">
        <v>2017</v>
      </c>
      <c r="M1254" t="s">
        <v>208</v>
      </c>
    </row>
    <row r="1255" spans="1:13" x14ac:dyDescent="0.2">
      <c r="A1255" s="1">
        <v>42990</v>
      </c>
      <c r="B1255" t="s">
        <v>7</v>
      </c>
      <c r="C1255" t="s">
        <v>340</v>
      </c>
      <c r="D1255" t="s">
        <v>315</v>
      </c>
      <c r="E1255" t="s">
        <v>317</v>
      </c>
      <c r="F1255" s="1">
        <v>40039</v>
      </c>
      <c r="G1255" t="s">
        <v>166</v>
      </c>
      <c r="H1255">
        <v>1</v>
      </c>
      <c r="I1255">
        <v>0</v>
      </c>
      <c r="J1255">
        <v>0</v>
      </c>
      <c r="K1255" t="s">
        <v>207</v>
      </c>
      <c r="L1255">
        <v>2017</v>
      </c>
      <c r="M1255" t="s">
        <v>210</v>
      </c>
    </row>
    <row r="1256" spans="1:13" x14ac:dyDescent="0.2">
      <c r="A1256" s="1">
        <v>42990</v>
      </c>
      <c r="B1256" t="s">
        <v>7</v>
      </c>
      <c r="C1256" t="s">
        <v>340</v>
      </c>
      <c r="D1256" t="s">
        <v>435</v>
      </c>
      <c r="E1256" t="s">
        <v>463</v>
      </c>
      <c r="F1256" s="1">
        <v>41908</v>
      </c>
      <c r="G1256" t="s">
        <v>44</v>
      </c>
      <c r="H1256">
        <v>1</v>
      </c>
      <c r="I1256">
        <v>0</v>
      </c>
      <c r="J1256">
        <v>0</v>
      </c>
      <c r="K1256" t="s">
        <v>207</v>
      </c>
      <c r="L1256">
        <v>2017</v>
      </c>
      <c r="M1256" t="s">
        <v>208</v>
      </c>
    </row>
    <row r="1257" spans="1:13" x14ac:dyDescent="0.2">
      <c r="A1257" s="1">
        <v>42990</v>
      </c>
      <c r="B1257" t="s">
        <v>7</v>
      </c>
      <c r="C1257" t="s">
        <v>340</v>
      </c>
      <c r="D1257" t="s">
        <v>492</v>
      </c>
      <c r="E1257" t="s">
        <v>493</v>
      </c>
      <c r="F1257" s="1">
        <v>43016</v>
      </c>
      <c r="G1257" t="s">
        <v>44</v>
      </c>
      <c r="H1257">
        <v>1</v>
      </c>
      <c r="I1257">
        <v>0</v>
      </c>
      <c r="J1257">
        <v>0</v>
      </c>
      <c r="K1257" t="s">
        <v>207</v>
      </c>
      <c r="L1257">
        <v>2017</v>
      </c>
      <c r="M1257" t="s">
        <v>208</v>
      </c>
    </row>
    <row r="1258" spans="1:13" x14ac:dyDescent="0.2">
      <c r="A1258" s="1">
        <v>42990</v>
      </c>
      <c r="B1258" t="s">
        <v>7</v>
      </c>
      <c r="C1258" t="s">
        <v>340</v>
      </c>
      <c r="D1258" t="s">
        <v>521</v>
      </c>
      <c r="E1258" t="s">
        <v>522</v>
      </c>
      <c r="F1258" s="1">
        <v>40472</v>
      </c>
      <c r="G1258" t="s">
        <v>163</v>
      </c>
      <c r="H1258">
        <v>1</v>
      </c>
      <c r="I1258">
        <v>0</v>
      </c>
      <c r="J1258">
        <v>0</v>
      </c>
      <c r="K1258" t="s">
        <v>207</v>
      </c>
      <c r="L1258">
        <v>2017</v>
      </c>
      <c r="M1258" t="s">
        <v>210</v>
      </c>
    </row>
    <row r="1259" spans="1:13" x14ac:dyDescent="0.2">
      <c r="A1259" s="1">
        <v>42990</v>
      </c>
      <c r="B1259" t="s">
        <v>7</v>
      </c>
      <c r="C1259" t="s">
        <v>340</v>
      </c>
      <c r="D1259" t="s">
        <v>521</v>
      </c>
      <c r="E1259" t="s">
        <v>523</v>
      </c>
      <c r="F1259" s="1">
        <v>40010</v>
      </c>
      <c r="G1259" t="s">
        <v>166</v>
      </c>
      <c r="H1259">
        <v>1</v>
      </c>
      <c r="I1259">
        <v>0</v>
      </c>
      <c r="J1259">
        <v>0</v>
      </c>
      <c r="K1259" t="s">
        <v>207</v>
      </c>
      <c r="L1259">
        <v>2017</v>
      </c>
      <c r="M1259" t="s">
        <v>210</v>
      </c>
    </row>
    <row r="1260" spans="1:13" x14ac:dyDescent="0.2">
      <c r="A1260" s="1">
        <v>42990</v>
      </c>
      <c r="B1260" t="s">
        <v>7</v>
      </c>
      <c r="C1260" t="s">
        <v>340</v>
      </c>
      <c r="D1260" t="s">
        <v>416</v>
      </c>
      <c r="E1260" t="s">
        <v>494</v>
      </c>
      <c r="F1260" s="1">
        <v>41887</v>
      </c>
      <c r="G1260" t="s">
        <v>169</v>
      </c>
      <c r="H1260">
        <v>1</v>
      </c>
      <c r="I1260">
        <v>0</v>
      </c>
      <c r="J1260">
        <v>0</v>
      </c>
      <c r="K1260" t="s">
        <v>207</v>
      </c>
      <c r="L1260">
        <v>2017</v>
      </c>
      <c r="M1260" t="s">
        <v>208</v>
      </c>
    </row>
    <row r="1261" spans="1:13" x14ac:dyDescent="0.2">
      <c r="A1261" s="1">
        <v>42990</v>
      </c>
      <c r="B1261" t="s">
        <v>7</v>
      </c>
      <c r="C1261" t="s">
        <v>340</v>
      </c>
      <c r="D1261" t="s">
        <v>518</v>
      </c>
      <c r="E1261" t="s">
        <v>230</v>
      </c>
      <c r="F1261" s="1">
        <v>41855</v>
      </c>
      <c r="G1261" t="s">
        <v>106</v>
      </c>
      <c r="H1261">
        <v>0</v>
      </c>
      <c r="I1261">
        <v>0</v>
      </c>
      <c r="J1261">
        <v>0</v>
      </c>
      <c r="K1261" t="s">
        <v>207</v>
      </c>
      <c r="L1261">
        <v>2017</v>
      </c>
      <c r="M1261" t="s">
        <v>208</v>
      </c>
    </row>
    <row r="1262" spans="1:13" x14ac:dyDescent="0.2">
      <c r="A1262" s="1">
        <v>42990</v>
      </c>
      <c r="B1262" t="s">
        <v>7</v>
      </c>
      <c r="C1262" t="s">
        <v>340</v>
      </c>
      <c r="D1262" t="s">
        <v>495</v>
      </c>
      <c r="E1262" t="s">
        <v>433</v>
      </c>
      <c r="F1262" s="1">
        <v>41824</v>
      </c>
      <c r="G1262" t="s">
        <v>106</v>
      </c>
      <c r="H1262">
        <v>1</v>
      </c>
      <c r="I1262">
        <v>0</v>
      </c>
      <c r="J1262">
        <v>0</v>
      </c>
      <c r="K1262" t="s">
        <v>207</v>
      </c>
      <c r="L1262">
        <v>2017</v>
      </c>
      <c r="M1262" t="s">
        <v>208</v>
      </c>
    </row>
    <row r="1263" spans="1:13" x14ac:dyDescent="0.2">
      <c r="A1263" s="1">
        <v>42990</v>
      </c>
      <c r="B1263" t="s">
        <v>7</v>
      </c>
      <c r="C1263" t="s">
        <v>340</v>
      </c>
      <c r="D1263" t="s">
        <v>454</v>
      </c>
      <c r="E1263" t="s">
        <v>328</v>
      </c>
      <c r="F1263" s="1">
        <v>41902</v>
      </c>
      <c r="G1263" t="s">
        <v>106</v>
      </c>
      <c r="H1263">
        <v>1</v>
      </c>
      <c r="I1263">
        <v>0</v>
      </c>
      <c r="J1263">
        <v>0</v>
      </c>
      <c r="K1263" t="s">
        <v>207</v>
      </c>
      <c r="L1263">
        <v>2017</v>
      </c>
      <c r="M1263" t="s">
        <v>208</v>
      </c>
    </row>
    <row r="1264" spans="1:13" x14ac:dyDescent="0.2">
      <c r="A1264" s="1">
        <v>42990</v>
      </c>
      <c r="B1264" t="s">
        <v>7</v>
      </c>
      <c r="C1264" t="s">
        <v>340</v>
      </c>
      <c r="D1264" t="s">
        <v>496</v>
      </c>
      <c r="E1264" t="s">
        <v>423</v>
      </c>
      <c r="F1264" s="1">
        <v>41865</v>
      </c>
      <c r="G1264" t="s">
        <v>169</v>
      </c>
      <c r="H1264">
        <v>1</v>
      </c>
      <c r="I1264">
        <v>0</v>
      </c>
      <c r="J1264">
        <v>0</v>
      </c>
      <c r="K1264" t="s">
        <v>207</v>
      </c>
      <c r="L1264">
        <v>2017</v>
      </c>
      <c r="M1264" t="s">
        <v>208</v>
      </c>
    </row>
    <row r="1265" spans="1:13" x14ac:dyDescent="0.2">
      <c r="A1265" s="1">
        <v>42990</v>
      </c>
      <c r="B1265" t="s">
        <v>7</v>
      </c>
      <c r="C1265" t="s">
        <v>340</v>
      </c>
      <c r="D1265" t="s">
        <v>497</v>
      </c>
      <c r="E1265" t="s">
        <v>333</v>
      </c>
      <c r="F1265" s="1">
        <v>41614</v>
      </c>
      <c r="G1265" t="s">
        <v>170</v>
      </c>
      <c r="H1265">
        <v>1</v>
      </c>
      <c r="I1265">
        <v>0</v>
      </c>
      <c r="J1265">
        <v>0</v>
      </c>
      <c r="K1265" t="s">
        <v>207</v>
      </c>
      <c r="L1265">
        <v>2017</v>
      </c>
      <c r="M1265" t="s">
        <v>208</v>
      </c>
    </row>
    <row r="1266" spans="1:13" x14ac:dyDescent="0.2">
      <c r="A1266" s="1">
        <v>42990</v>
      </c>
      <c r="B1266" t="s">
        <v>7</v>
      </c>
      <c r="C1266" t="s">
        <v>340</v>
      </c>
      <c r="D1266" t="s">
        <v>498</v>
      </c>
      <c r="E1266" t="s">
        <v>499</v>
      </c>
      <c r="F1266" s="1">
        <v>39528</v>
      </c>
      <c r="G1266" t="s">
        <v>165</v>
      </c>
      <c r="H1266">
        <v>1</v>
      </c>
      <c r="I1266">
        <v>0</v>
      </c>
      <c r="J1266">
        <v>0</v>
      </c>
      <c r="K1266" t="s">
        <v>207</v>
      </c>
      <c r="L1266">
        <v>2017</v>
      </c>
      <c r="M1266" t="s">
        <v>210</v>
      </c>
    </row>
    <row r="1267" spans="1:13" x14ac:dyDescent="0.2">
      <c r="A1267" s="1">
        <v>42990</v>
      </c>
      <c r="B1267" t="s">
        <v>7</v>
      </c>
      <c r="C1267" t="s">
        <v>340</v>
      </c>
      <c r="D1267" t="s">
        <v>500</v>
      </c>
      <c r="E1267" t="s">
        <v>501</v>
      </c>
      <c r="F1267" s="1">
        <v>39861</v>
      </c>
      <c r="G1267" t="s">
        <v>166</v>
      </c>
      <c r="H1267">
        <v>1</v>
      </c>
      <c r="I1267">
        <v>0</v>
      </c>
      <c r="J1267">
        <v>0</v>
      </c>
      <c r="K1267" t="s">
        <v>207</v>
      </c>
      <c r="L1267">
        <v>2017</v>
      </c>
      <c r="M1267" t="s">
        <v>210</v>
      </c>
    </row>
    <row r="1268" spans="1:13" x14ac:dyDescent="0.2">
      <c r="A1268" s="1">
        <v>42990</v>
      </c>
      <c r="B1268" t="s">
        <v>7</v>
      </c>
      <c r="C1268" t="s">
        <v>340</v>
      </c>
      <c r="D1268" t="s">
        <v>843</v>
      </c>
      <c r="E1268" t="s">
        <v>451</v>
      </c>
      <c r="F1268" s="1">
        <v>41618</v>
      </c>
      <c r="G1268" t="s">
        <v>169</v>
      </c>
      <c r="H1268">
        <v>1</v>
      </c>
      <c r="I1268">
        <v>0</v>
      </c>
      <c r="J1268">
        <v>0</v>
      </c>
      <c r="K1268" t="s">
        <v>207</v>
      </c>
      <c r="L1268">
        <v>2017</v>
      </c>
      <c r="M1268" t="s">
        <v>208</v>
      </c>
    </row>
    <row r="1269" spans="1:13" x14ac:dyDescent="0.2">
      <c r="A1269" s="1">
        <v>42990</v>
      </c>
      <c r="B1269" t="s">
        <v>7</v>
      </c>
      <c r="C1269" t="s">
        <v>340</v>
      </c>
      <c r="D1269" t="s">
        <v>844</v>
      </c>
      <c r="E1269" t="s">
        <v>845</v>
      </c>
      <c r="F1269" s="1">
        <v>42977</v>
      </c>
      <c r="G1269" t="s">
        <v>847</v>
      </c>
      <c r="H1269">
        <v>0</v>
      </c>
      <c r="I1269">
        <v>0</v>
      </c>
      <c r="J1269">
        <v>0</v>
      </c>
      <c r="K1269" t="s">
        <v>207</v>
      </c>
      <c r="L1269">
        <v>2017</v>
      </c>
      <c r="M1269" t="s">
        <v>208</v>
      </c>
    </row>
    <row r="1270" spans="1:13" x14ac:dyDescent="0.2">
      <c r="A1270" s="1">
        <v>42990</v>
      </c>
      <c r="B1270" t="s">
        <v>7</v>
      </c>
      <c r="C1270" t="s">
        <v>340</v>
      </c>
      <c r="D1270" t="s">
        <v>859</v>
      </c>
      <c r="E1270" t="s">
        <v>860</v>
      </c>
      <c r="F1270" s="1">
        <v>42978</v>
      </c>
      <c r="G1270" t="s">
        <v>847</v>
      </c>
      <c r="H1270">
        <v>1</v>
      </c>
      <c r="I1270">
        <v>0</v>
      </c>
      <c r="J1270">
        <v>0</v>
      </c>
      <c r="K1270" t="s">
        <v>207</v>
      </c>
      <c r="L1270">
        <v>2017</v>
      </c>
      <c r="M1270" t="s">
        <v>208</v>
      </c>
    </row>
    <row r="1271" spans="1:13" x14ac:dyDescent="0.2">
      <c r="A1271" s="1">
        <v>42992</v>
      </c>
      <c r="B1271" t="s">
        <v>7</v>
      </c>
      <c r="C1271" t="s">
        <v>340</v>
      </c>
      <c r="D1271" t="s">
        <v>205</v>
      </c>
      <c r="E1271" t="s">
        <v>206</v>
      </c>
      <c r="F1271" s="1">
        <v>41166</v>
      </c>
      <c r="G1271" t="s">
        <v>106</v>
      </c>
      <c r="H1271">
        <v>1</v>
      </c>
      <c r="I1271">
        <v>0</v>
      </c>
      <c r="J1271">
        <v>0</v>
      </c>
      <c r="K1271" t="s">
        <v>207</v>
      </c>
      <c r="L1271">
        <v>2017</v>
      </c>
      <c r="M1271" t="s">
        <v>208</v>
      </c>
    </row>
    <row r="1272" spans="1:13" x14ac:dyDescent="0.2">
      <c r="A1272" s="1">
        <v>42992</v>
      </c>
      <c r="B1272" t="s">
        <v>7</v>
      </c>
      <c r="C1272" t="s">
        <v>340</v>
      </c>
      <c r="D1272" t="s">
        <v>205</v>
      </c>
      <c r="E1272" t="s">
        <v>209</v>
      </c>
      <c r="F1272" s="1">
        <v>40234</v>
      </c>
      <c r="G1272" t="s">
        <v>163</v>
      </c>
      <c r="H1272">
        <v>1</v>
      </c>
      <c r="I1272">
        <v>0</v>
      </c>
      <c r="J1272">
        <v>0</v>
      </c>
      <c r="K1272" t="s">
        <v>207</v>
      </c>
      <c r="L1272">
        <v>2017</v>
      </c>
      <c r="M1272" t="s">
        <v>210</v>
      </c>
    </row>
    <row r="1273" spans="1:13" x14ac:dyDescent="0.2">
      <c r="A1273" s="1">
        <v>42992</v>
      </c>
      <c r="B1273" t="s">
        <v>7</v>
      </c>
      <c r="C1273" t="s">
        <v>340</v>
      </c>
      <c r="D1273" t="s">
        <v>214</v>
      </c>
      <c r="E1273" t="s">
        <v>215</v>
      </c>
      <c r="F1273" s="1">
        <v>41239</v>
      </c>
      <c r="G1273" t="s">
        <v>44</v>
      </c>
      <c r="H1273">
        <v>1</v>
      </c>
      <c r="I1273">
        <v>0</v>
      </c>
      <c r="J1273">
        <v>0</v>
      </c>
      <c r="K1273" t="s">
        <v>207</v>
      </c>
      <c r="L1273">
        <v>2017</v>
      </c>
      <c r="M1273" t="s">
        <v>208</v>
      </c>
    </row>
    <row r="1274" spans="1:13" x14ac:dyDescent="0.2">
      <c r="A1274" s="1">
        <v>42992</v>
      </c>
      <c r="B1274" t="s">
        <v>7</v>
      </c>
      <c r="C1274" t="s">
        <v>340</v>
      </c>
      <c r="D1274" t="s">
        <v>214</v>
      </c>
      <c r="E1274" t="s">
        <v>216</v>
      </c>
      <c r="F1274" s="1">
        <v>39832</v>
      </c>
      <c r="G1274" t="s">
        <v>166</v>
      </c>
      <c r="H1274">
        <v>1</v>
      </c>
      <c r="I1274">
        <v>0</v>
      </c>
      <c r="J1274">
        <v>0</v>
      </c>
      <c r="K1274" t="s">
        <v>207</v>
      </c>
      <c r="L1274">
        <v>2017</v>
      </c>
      <c r="M1274" t="s">
        <v>210</v>
      </c>
    </row>
    <row r="1275" spans="1:13" x14ac:dyDescent="0.2">
      <c r="A1275" s="1">
        <v>42992</v>
      </c>
      <c r="B1275" t="s">
        <v>7</v>
      </c>
      <c r="C1275" t="s">
        <v>340</v>
      </c>
      <c r="D1275" t="s">
        <v>217</v>
      </c>
      <c r="E1275" t="s">
        <v>218</v>
      </c>
      <c r="F1275" s="1">
        <v>41303</v>
      </c>
      <c r="G1275" t="s">
        <v>169</v>
      </c>
      <c r="H1275">
        <v>0</v>
      </c>
      <c r="I1275">
        <v>0</v>
      </c>
      <c r="J1275">
        <v>0</v>
      </c>
      <c r="K1275" t="s">
        <v>207</v>
      </c>
      <c r="L1275">
        <v>2017</v>
      </c>
      <c r="M1275" t="s">
        <v>208</v>
      </c>
    </row>
    <row r="1276" spans="1:13" x14ac:dyDescent="0.2">
      <c r="A1276" s="1">
        <v>42992</v>
      </c>
      <c r="B1276" t="s">
        <v>7</v>
      </c>
      <c r="C1276" t="s">
        <v>340</v>
      </c>
      <c r="D1276" t="s">
        <v>524</v>
      </c>
      <c r="E1276" t="s">
        <v>525</v>
      </c>
      <c r="F1276" s="1">
        <v>39823</v>
      </c>
      <c r="G1276" t="s">
        <v>166</v>
      </c>
      <c r="H1276">
        <v>1</v>
      </c>
      <c r="I1276">
        <v>0</v>
      </c>
      <c r="J1276">
        <v>0</v>
      </c>
      <c r="K1276" t="s">
        <v>207</v>
      </c>
      <c r="L1276">
        <v>2017</v>
      </c>
      <c r="M1276" t="s">
        <v>210</v>
      </c>
    </row>
    <row r="1277" spans="1:13" x14ac:dyDescent="0.2">
      <c r="A1277" s="1">
        <v>42992</v>
      </c>
      <c r="B1277" t="s">
        <v>7</v>
      </c>
      <c r="C1277" t="s">
        <v>340</v>
      </c>
      <c r="D1277" t="s">
        <v>219</v>
      </c>
      <c r="E1277" t="s">
        <v>220</v>
      </c>
      <c r="F1277" s="1">
        <v>41221</v>
      </c>
      <c r="G1277" t="s">
        <v>44</v>
      </c>
      <c r="H1277">
        <v>1</v>
      </c>
      <c r="I1277">
        <v>0</v>
      </c>
      <c r="J1277">
        <v>0</v>
      </c>
      <c r="K1277" t="s">
        <v>207</v>
      </c>
      <c r="L1277">
        <v>2017</v>
      </c>
      <c r="M1277" t="s">
        <v>208</v>
      </c>
    </row>
    <row r="1278" spans="1:13" x14ac:dyDescent="0.2">
      <c r="A1278" s="1">
        <v>42992</v>
      </c>
      <c r="B1278" t="s">
        <v>7</v>
      </c>
      <c r="C1278" t="s">
        <v>340</v>
      </c>
      <c r="D1278" t="s">
        <v>341</v>
      </c>
      <c r="E1278" t="s">
        <v>342</v>
      </c>
      <c r="F1278" s="1">
        <v>39300</v>
      </c>
      <c r="G1278" t="s">
        <v>164</v>
      </c>
      <c r="H1278">
        <v>1</v>
      </c>
      <c r="I1278">
        <v>0</v>
      </c>
      <c r="J1278">
        <v>0</v>
      </c>
      <c r="K1278" t="s">
        <v>207</v>
      </c>
      <c r="L1278">
        <v>2017</v>
      </c>
      <c r="M1278" t="s">
        <v>210</v>
      </c>
    </row>
    <row r="1279" spans="1:13" x14ac:dyDescent="0.2">
      <c r="A1279" s="1">
        <v>42992</v>
      </c>
      <c r="B1279" t="s">
        <v>7</v>
      </c>
      <c r="C1279" t="s">
        <v>340</v>
      </c>
      <c r="D1279" t="s">
        <v>343</v>
      </c>
      <c r="E1279" t="s">
        <v>344</v>
      </c>
      <c r="F1279" s="1">
        <v>40788</v>
      </c>
      <c r="G1279" t="s">
        <v>168</v>
      </c>
      <c r="H1279">
        <v>1</v>
      </c>
      <c r="I1279">
        <v>0</v>
      </c>
      <c r="J1279">
        <v>0</v>
      </c>
      <c r="K1279" t="s">
        <v>207</v>
      </c>
      <c r="L1279">
        <v>2017</v>
      </c>
      <c r="M1279" t="s">
        <v>208</v>
      </c>
    </row>
    <row r="1280" spans="1:13" x14ac:dyDescent="0.2">
      <c r="A1280" s="1">
        <v>42992</v>
      </c>
      <c r="B1280" t="s">
        <v>7</v>
      </c>
      <c r="C1280" t="s">
        <v>340</v>
      </c>
      <c r="D1280" t="s">
        <v>636</v>
      </c>
      <c r="E1280" t="s">
        <v>433</v>
      </c>
      <c r="F1280" s="1">
        <v>39479</v>
      </c>
      <c r="G1280" t="s">
        <v>165</v>
      </c>
      <c r="H1280">
        <v>1</v>
      </c>
      <c r="I1280">
        <v>0</v>
      </c>
      <c r="J1280">
        <v>0</v>
      </c>
      <c r="K1280" t="s">
        <v>207</v>
      </c>
      <c r="L1280">
        <v>2017</v>
      </c>
      <c r="M1280" t="s">
        <v>210</v>
      </c>
    </row>
    <row r="1281" spans="1:13" x14ac:dyDescent="0.2">
      <c r="A1281" s="1">
        <v>42992</v>
      </c>
      <c r="B1281" t="s">
        <v>7</v>
      </c>
      <c r="C1281" t="s">
        <v>340</v>
      </c>
      <c r="D1281" t="s">
        <v>320</v>
      </c>
      <c r="E1281" t="s">
        <v>321</v>
      </c>
      <c r="F1281" s="1">
        <v>40438</v>
      </c>
      <c r="G1281" t="s">
        <v>167</v>
      </c>
      <c r="H1281">
        <v>1</v>
      </c>
      <c r="I1281">
        <v>0</v>
      </c>
      <c r="J1281">
        <v>0</v>
      </c>
      <c r="K1281" t="s">
        <v>207</v>
      </c>
      <c r="L1281">
        <v>2017</v>
      </c>
      <c r="M1281" t="s">
        <v>210</v>
      </c>
    </row>
    <row r="1282" spans="1:13" x14ac:dyDescent="0.2">
      <c r="A1282" s="1">
        <v>42992</v>
      </c>
      <c r="B1282" t="s">
        <v>7</v>
      </c>
      <c r="C1282" t="s">
        <v>340</v>
      </c>
      <c r="D1282" t="s">
        <v>345</v>
      </c>
      <c r="E1282" t="s">
        <v>346</v>
      </c>
      <c r="F1282" s="1">
        <v>40672</v>
      </c>
      <c r="G1282" t="s">
        <v>168</v>
      </c>
      <c r="H1282">
        <v>1</v>
      </c>
      <c r="I1282">
        <v>0</v>
      </c>
      <c r="J1282">
        <v>0</v>
      </c>
      <c r="K1282" t="s">
        <v>207</v>
      </c>
      <c r="L1282">
        <v>2017</v>
      </c>
      <c r="M1282" t="s">
        <v>208</v>
      </c>
    </row>
    <row r="1283" spans="1:13" x14ac:dyDescent="0.2">
      <c r="A1283" s="1">
        <v>42992</v>
      </c>
      <c r="B1283" t="s">
        <v>7</v>
      </c>
      <c r="C1283" t="s">
        <v>340</v>
      </c>
      <c r="D1283" t="s">
        <v>221</v>
      </c>
      <c r="E1283" t="s">
        <v>222</v>
      </c>
      <c r="F1283" s="1">
        <v>39646</v>
      </c>
      <c r="G1283" t="s">
        <v>165</v>
      </c>
      <c r="H1283">
        <v>1</v>
      </c>
      <c r="I1283">
        <v>0</v>
      </c>
      <c r="J1283">
        <v>0</v>
      </c>
      <c r="K1283" t="s">
        <v>207</v>
      </c>
      <c r="L1283">
        <v>2017</v>
      </c>
      <c r="M1283" t="s">
        <v>210</v>
      </c>
    </row>
    <row r="1284" spans="1:13" x14ac:dyDescent="0.2">
      <c r="A1284" s="1">
        <v>42992</v>
      </c>
      <c r="B1284" t="s">
        <v>7</v>
      </c>
      <c r="C1284" t="s">
        <v>340</v>
      </c>
      <c r="D1284" t="s">
        <v>221</v>
      </c>
      <c r="E1284" t="s">
        <v>223</v>
      </c>
      <c r="F1284" s="1">
        <v>39646</v>
      </c>
      <c r="G1284" t="s">
        <v>165</v>
      </c>
      <c r="H1284">
        <v>1</v>
      </c>
      <c r="I1284">
        <v>0</v>
      </c>
      <c r="J1284">
        <v>0</v>
      </c>
      <c r="K1284" t="s">
        <v>207</v>
      </c>
      <c r="L1284">
        <v>2017</v>
      </c>
      <c r="M1284" t="s">
        <v>210</v>
      </c>
    </row>
    <row r="1285" spans="1:13" x14ac:dyDescent="0.2">
      <c r="A1285" s="1">
        <v>42992</v>
      </c>
      <c r="B1285" t="s">
        <v>7</v>
      </c>
      <c r="C1285" t="s">
        <v>340</v>
      </c>
      <c r="D1285" t="s">
        <v>347</v>
      </c>
      <c r="E1285" t="s">
        <v>230</v>
      </c>
      <c r="F1285" s="1">
        <v>41458</v>
      </c>
      <c r="G1285" t="s">
        <v>170</v>
      </c>
      <c r="H1285">
        <v>1</v>
      </c>
      <c r="I1285">
        <v>0</v>
      </c>
      <c r="J1285">
        <v>0</v>
      </c>
      <c r="K1285" t="s">
        <v>207</v>
      </c>
      <c r="L1285">
        <v>2017</v>
      </c>
      <c r="M1285" t="s">
        <v>208</v>
      </c>
    </row>
    <row r="1286" spans="1:13" x14ac:dyDescent="0.2">
      <c r="A1286" s="1">
        <v>42992</v>
      </c>
      <c r="B1286" t="s">
        <v>7</v>
      </c>
      <c r="C1286" t="s">
        <v>340</v>
      </c>
      <c r="D1286" t="s">
        <v>348</v>
      </c>
      <c r="E1286" t="s">
        <v>349</v>
      </c>
      <c r="F1286" s="1">
        <v>39271</v>
      </c>
      <c r="G1286" t="s">
        <v>164</v>
      </c>
      <c r="H1286">
        <v>1</v>
      </c>
      <c r="I1286">
        <v>0</v>
      </c>
      <c r="J1286">
        <v>0</v>
      </c>
      <c r="K1286" t="s">
        <v>207</v>
      </c>
      <c r="L1286">
        <v>2017</v>
      </c>
      <c r="M1286" t="s">
        <v>210</v>
      </c>
    </row>
    <row r="1287" spans="1:13" x14ac:dyDescent="0.2">
      <c r="A1287" s="1">
        <v>42992</v>
      </c>
      <c r="B1287" t="s">
        <v>7</v>
      </c>
      <c r="C1287" t="s">
        <v>340</v>
      </c>
      <c r="D1287" t="s">
        <v>348</v>
      </c>
      <c r="E1287" t="s">
        <v>350</v>
      </c>
      <c r="F1287" s="1">
        <v>41364</v>
      </c>
      <c r="G1287" t="s">
        <v>169</v>
      </c>
      <c r="H1287">
        <v>1</v>
      </c>
      <c r="I1287">
        <v>0</v>
      </c>
      <c r="J1287">
        <v>0</v>
      </c>
      <c r="K1287" t="s">
        <v>207</v>
      </c>
      <c r="L1287">
        <v>2017</v>
      </c>
      <c r="M1287" t="s">
        <v>208</v>
      </c>
    </row>
    <row r="1288" spans="1:13" x14ac:dyDescent="0.2">
      <c r="A1288" s="1">
        <v>42992</v>
      </c>
      <c r="B1288" t="s">
        <v>7</v>
      </c>
      <c r="C1288" t="s">
        <v>340</v>
      </c>
      <c r="D1288" t="s">
        <v>351</v>
      </c>
      <c r="E1288" t="s">
        <v>225</v>
      </c>
      <c r="F1288" s="1">
        <v>39603</v>
      </c>
      <c r="G1288" t="s">
        <v>165</v>
      </c>
      <c r="H1288">
        <v>1</v>
      </c>
      <c r="I1288">
        <v>0</v>
      </c>
      <c r="J1288">
        <v>0</v>
      </c>
      <c r="K1288" t="s">
        <v>207</v>
      </c>
      <c r="L1288">
        <v>2017</v>
      </c>
      <c r="M1288" t="s">
        <v>210</v>
      </c>
    </row>
    <row r="1289" spans="1:13" x14ac:dyDescent="0.2">
      <c r="A1289" s="1">
        <v>42992</v>
      </c>
      <c r="B1289" t="s">
        <v>7</v>
      </c>
      <c r="C1289" t="s">
        <v>340</v>
      </c>
      <c r="D1289" t="s">
        <v>352</v>
      </c>
      <c r="E1289" t="s">
        <v>353</v>
      </c>
      <c r="F1289" s="1">
        <v>40418</v>
      </c>
      <c r="G1289" t="s">
        <v>163</v>
      </c>
      <c r="H1289">
        <v>1</v>
      </c>
      <c r="I1289">
        <v>0</v>
      </c>
      <c r="J1289">
        <v>0</v>
      </c>
      <c r="K1289" t="s">
        <v>207</v>
      </c>
      <c r="L1289">
        <v>2017</v>
      </c>
      <c r="M1289" t="s">
        <v>210</v>
      </c>
    </row>
    <row r="1290" spans="1:13" x14ac:dyDescent="0.2">
      <c r="A1290" s="1">
        <v>42992</v>
      </c>
      <c r="B1290" t="s">
        <v>7</v>
      </c>
      <c r="C1290" t="s">
        <v>340</v>
      </c>
      <c r="D1290" t="s">
        <v>226</v>
      </c>
      <c r="E1290" t="s">
        <v>227</v>
      </c>
      <c r="F1290" s="1">
        <v>40006</v>
      </c>
      <c r="G1290" t="s">
        <v>166</v>
      </c>
      <c r="H1290">
        <v>1</v>
      </c>
      <c r="I1290">
        <v>0</v>
      </c>
      <c r="J1290">
        <v>0</v>
      </c>
      <c r="K1290" t="s">
        <v>207</v>
      </c>
      <c r="L1290">
        <v>2017</v>
      </c>
      <c r="M1290" t="s">
        <v>210</v>
      </c>
    </row>
    <row r="1291" spans="1:13" x14ac:dyDescent="0.2">
      <c r="A1291" s="1">
        <v>42992</v>
      </c>
      <c r="B1291" t="s">
        <v>7</v>
      </c>
      <c r="C1291" t="s">
        <v>340</v>
      </c>
      <c r="D1291" t="s">
        <v>354</v>
      </c>
      <c r="E1291" t="s">
        <v>355</v>
      </c>
      <c r="F1291" s="1">
        <v>41607</v>
      </c>
      <c r="G1291" t="s">
        <v>170</v>
      </c>
      <c r="H1291">
        <v>1</v>
      </c>
      <c r="I1291">
        <v>0</v>
      </c>
      <c r="J1291">
        <v>0</v>
      </c>
      <c r="K1291" t="s">
        <v>207</v>
      </c>
      <c r="L1291">
        <v>2017</v>
      </c>
      <c r="M1291" t="s">
        <v>208</v>
      </c>
    </row>
    <row r="1292" spans="1:13" x14ac:dyDescent="0.2">
      <c r="A1292" s="1">
        <v>42992</v>
      </c>
      <c r="B1292" t="s">
        <v>7</v>
      </c>
      <c r="C1292" t="s">
        <v>340</v>
      </c>
      <c r="D1292" t="s">
        <v>356</v>
      </c>
      <c r="E1292" t="s">
        <v>357</v>
      </c>
      <c r="F1292" s="1">
        <v>41376</v>
      </c>
      <c r="G1292" t="s">
        <v>169</v>
      </c>
      <c r="H1292">
        <v>0</v>
      </c>
      <c r="I1292">
        <v>0</v>
      </c>
      <c r="J1292">
        <v>0</v>
      </c>
      <c r="K1292" t="s">
        <v>207</v>
      </c>
      <c r="L1292">
        <v>2017</v>
      </c>
      <c r="M1292" t="s">
        <v>208</v>
      </c>
    </row>
    <row r="1293" spans="1:13" x14ac:dyDescent="0.2">
      <c r="A1293" s="1">
        <v>42992</v>
      </c>
      <c r="B1293" t="s">
        <v>7</v>
      </c>
      <c r="C1293" t="s">
        <v>340</v>
      </c>
      <c r="D1293" t="s">
        <v>356</v>
      </c>
      <c r="E1293" t="s">
        <v>358</v>
      </c>
      <c r="F1293" s="1">
        <v>41376</v>
      </c>
      <c r="G1293" t="s">
        <v>170</v>
      </c>
      <c r="H1293">
        <v>0</v>
      </c>
      <c r="I1293">
        <v>0</v>
      </c>
      <c r="J1293">
        <v>0</v>
      </c>
      <c r="K1293" t="s">
        <v>207</v>
      </c>
      <c r="L1293">
        <v>2017</v>
      </c>
      <c r="M1293" t="s">
        <v>208</v>
      </c>
    </row>
    <row r="1294" spans="1:13" x14ac:dyDescent="0.2">
      <c r="A1294" s="1">
        <v>42992</v>
      </c>
      <c r="B1294" t="s">
        <v>7</v>
      </c>
      <c r="C1294" t="s">
        <v>340</v>
      </c>
      <c r="D1294" t="s">
        <v>334</v>
      </c>
      <c r="E1294" t="s">
        <v>335</v>
      </c>
      <c r="F1294" s="1">
        <v>40376</v>
      </c>
      <c r="G1294" t="s">
        <v>163</v>
      </c>
      <c r="H1294">
        <v>1</v>
      </c>
      <c r="I1294">
        <v>0</v>
      </c>
      <c r="J1294">
        <v>0</v>
      </c>
      <c r="K1294" t="s">
        <v>207</v>
      </c>
      <c r="L1294">
        <v>2017</v>
      </c>
      <c r="M1294" t="s">
        <v>210</v>
      </c>
    </row>
    <row r="1295" spans="1:13" x14ac:dyDescent="0.2">
      <c r="A1295" s="1">
        <v>42992</v>
      </c>
      <c r="B1295" t="s">
        <v>7</v>
      </c>
      <c r="C1295" t="s">
        <v>340</v>
      </c>
      <c r="D1295" t="s">
        <v>359</v>
      </c>
      <c r="E1295" t="s">
        <v>360</v>
      </c>
      <c r="F1295" s="1">
        <v>39790</v>
      </c>
      <c r="G1295" t="s">
        <v>165</v>
      </c>
      <c r="H1295">
        <v>1</v>
      </c>
      <c r="I1295">
        <v>0</v>
      </c>
      <c r="J1295">
        <v>0</v>
      </c>
      <c r="K1295" t="s">
        <v>207</v>
      </c>
      <c r="L1295">
        <v>2017</v>
      </c>
      <c r="M1295" t="s">
        <v>210</v>
      </c>
    </row>
    <row r="1296" spans="1:13" x14ac:dyDescent="0.2">
      <c r="A1296" s="1">
        <v>42992</v>
      </c>
      <c r="B1296" t="s">
        <v>7</v>
      </c>
      <c r="C1296" t="s">
        <v>340</v>
      </c>
      <c r="D1296" t="s">
        <v>359</v>
      </c>
      <c r="E1296" t="s">
        <v>361</v>
      </c>
      <c r="F1296" s="1">
        <v>39790</v>
      </c>
      <c r="G1296" t="s">
        <v>165</v>
      </c>
      <c r="H1296">
        <v>1</v>
      </c>
      <c r="I1296">
        <v>0</v>
      </c>
      <c r="J1296">
        <v>0</v>
      </c>
      <c r="K1296" t="s">
        <v>207</v>
      </c>
      <c r="L1296">
        <v>2017</v>
      </c>
      <c r="M1296" t="s">
        <v>210</v>
      </c>
    </row>
    <row r="1297" spans="1:13" x14ac:dyDescent="0.2">
      <c r="A1297" s="1">
        <v>42992</v>
      </c>
      <c r="B1297" t="s">
        <v>7</v>
      </c>
      <c r="C1297" t="s">
        <v>340</v>
      </c>
      <c r="D1297" t="s">
        <v>228</v>
      </c>
      <c r="E1297" t="s">
        <v>220</v>
      </c>
      <c r="F1297" s="1">
        <v>39780</v>
      </c>
      <c r="G1297" t="s">
        <v>165</v>
      </c>
      <c r="H1297">
        <v>1</v>
      </c>
      <c r="I1297">
        <v>0</v>
      </c>
      <c r="J1297">
        <v>0</v>
      </c>
      <c r="K1297" t="s">
        <v>207</v>
      </c>
      <c r="L1297">
        <v>2017</v>
      </c>
      <c r="M1297" t="s">
        <v>210</v>
      </c>
    </row>
    <row r="1298" spans="1:13" x14ac:dyDescent="0.2">
      <c r="A1298" s="1">
        <v>42992</v>
      </c>
      <c r="B1298" t="s">
        <v>7</v>
      </c>
      <c r="C1298" t="s">
        <v>340</v>
      </c>
      <c r="D1298" t="s">
        <v>362</v>
      </c>
      <c r="E1298" t="s">
        <v>363</v>
      </c>
      <c r="F1298" s="1">
        <v>40603</v>
      </c>
      <c r="G1298" t="s">
        <v>168</v>
      </c>
      <c r="H1298">
        <v>1</v>
      </c>
      <c r="I1298">
        <v>0</v>
      </c>
      <c r="J1298">
        <v>0</v>
      </c>
      <c r="K1298" t="s">
        <v>207</v>
      </c>
      <c r="L1298">
        <v>2017</v>
      </c>
      <c r="M1298" t="s">
        <v>208</v>
      </c>
    </row>
    <row r="1299" spans="1:13" x14ac:dyDescent="0.2">
      <c r="A1299" s="1">
        <v>42992</v>
      </c>
      <c r="B1299" t="s">
        <v>7</v>
      </c>
      <c r="C1299" t="s">
        <v>340</v>
      </c>
      <c r="D1299" t="s">
        <v>364</v>
      </c>
      <c r="E1299" t="s">
        <v>279</v>
      </c>
      <c r="F1299" s="1">
        <v>40264</v>
      </c>
      <c r="G1299" t="s">
        <v>163</v>
      </c>
      <c r="H1299">
        <v>1</v>
      </c>
      <c r="I1299">
        <v>0</v>
      </c>
      <c r="J1299">
        <v>0</v>
      </c>
      <c r="K1299" t="s">
        <v>207</v>
      </c>
      <c r="L1299">
        <v>2017</v>
      </c>
      <c r="M1299" t="s">
        <v>210</v>
      </c>
    </row>
    <row r="1300" spans="1:13" x14ac:dyDescent="0.2">
      <c r="A1300" s="1">
        <v>42992</v>
      </c>
      <c r="B1300" t="s">
        <v>7</v>
      </c>
      <c r="C1300" t="s">
        <v>340</v>
      </c>
      <c r="D1300" t="s">
        <v>364</v>
      </c>
      <c r="E1300" t="s">
        <v>365</v>
      </c>
      <c r="F1300" s="1">
        <v>39722</v>
      </c>
      <c r="G1300" t="s">
        <v>165</v>
      </c>
      <c r="H1300">
        <v>1</v>
      </c>
      <c r="I1300">
        <v>0</v>
      </c>
      <c r="J1300">
        <v>0</v>
      </c>
      <c r="K1300" t="s">
        <v>207</v>
      </c>
      <c r="L1300">
        <v>2017</v>
      </c>
      <c r="M1300" t="s">
        <v>210</v>
      </c>
    </row>
    <row r="1301" spans="1:13" x14ac:dyDescent="0.2">
      <c r="A1301" s="1">
        <v>42992</v>
      </c>
      <c r="B1301" t="s">
        <v>7</v>
      </c>
      <c r="C1301" t="s">
        <v>340</v>
      </c>
      <c r="D1301" t="s">
        <v>469</v>
      </c>
      <c r="E1301" t="s">
        <v>470</v>
      </c>
      <c r="F1301" s="1">
        <v>39222</v>
      </c>
      <c r="G1301" t="s">
        <v>164</v>
      </c>
      <c r="H1301">
        <v>0</v>
      </c>
      <c r="I1301">
        <v>0</v>
      </c>
      <c r="J1301">
        <v>0</v>
      </c>
      <c r="K1301" t="s">
        <v>207</v>
      </c>
      <c r="L1301">
        <v>2017</v>
      </c>
      <c r="M1301" t="s">
        <v>210</v>
      </c>
    </row>
    <row r="1302" spans="1:13" x14ac:dyDescent="0.2">
      <c r="A1302" s="1">
        <v>42992</v>
      </c>
      <c r="B1302" t="s">
        <v>7</v>
      </c>
      <c r="C1302" t="s">
        <v>340</v>
      </c>
      <c r="D1302" t="s">
        <v>528</v>
      </c>
      <c r="E1302" t="s">
        <v>529</v>
      </c>
      <c r="F1302" s="1">
        <v>41607</v>
      </c>
      <c r="G1302" t="s">
        <v>170</v>
      </c>
      <c r="H1302">
        <v>1</v>
      </c>
      <c r="I1302">
        <v>0</v>
      </c>
      <c r="J1302">
        <v>0</v>
      </c>
      <c r="K1302" t="s">
        <v>207</v>
      </c>
      <c r="L1302">
        <v>2017</v>
      </c>
      <c r="M1302" t="s">
        <v>208</v>
      </c>
    </row>
    <row r="1303" spans="1:13" x14ac:dyDescent="0.2">
      <c r="A1303" s="1">
        <v>42992</v>
      </c>
      <c r="B1303" t="s">
        <v>7</v>
      </c>
      <c r="C1303" t="s">
        <v>340</v>
      </c>
      <c r="D1303" t="s">
        <v>502</v>
      </c>
      <c r="E1303" t="s">
        <v>503</v>
      </c>
      <c r="F1303" s="1">
        <v>41460</v>
      </c>
      <c r="G1303" t="s">
        <v>170</v>
      </c>
      <c r="H1303">
        <v>1</v>
      </c>
      <c r="I1303">
        <v>0</v>
      </c>
      <c r="J1303">
        <v>0</v>
      </c>
      <c r="K1303" t="s">
        <v>207</v>
      </c>
      <c r="L1303">
        <v>2017</v>
      </c>
      <c r="M1303" t="s">
        <v>208</v>
      </c>
    </row>
    <row r="1304" spans="1:13" x14ac:dyDescent="0.2">
      <c r="A1304" s="1">
        <v>42992</v>
      </c>
      <c r="B1304" t="s">
        <v>7</v>
      </c>
      <c r="C1304" t="s">
        <v>340</v>
      </c>
      <c r="D1304" t="s">
        <v>502</v>
      </c>
      <c r="E1304" t="s">
        <v>493</v>
      </c>
      <c r="F1304" s="1">
        <v>40537</v>
      </c>
      <c r="G1304" t="s">
        <v>167</v>
      </c>
      <c r="H1304">
        <v>1</v>
      </c>
      <c r="I1304">
        <v>0</v>
      </c>
      <c r="J1304">
        <v>0</v>
      </c>
      <c r="K1304" t="s">
        <v>207</v>
      </c>
      <c r="L1304">
        <v>2017</v>
      </c>
      <c r="M1304" t="s">
        <v>210</v>
      </c>
    </row>
    <row r="1305" spans="1:13" x14ac:dyDescent="0.2">
      <c r="A1305" s="1">
        <v>42992</v>
      </c>
      <c r="B1305" t="s">
        <v>7</v>
      </c>
      <c r="C1305" t="s">
        <v>340</v>
      </c>
      <c r="D1305" t="s">
        <v>366</v>
      </c>
      <c r="E1305" t="s">
        <v>367</v>
      </c>
      <c r="F1305" s="1">
        <v>40581</v>
      </c>
      <c r="G1305" t="s">
        <v>167</v>
      </c>
      <c r="H1305">
        <v>1</v>
      </c>
      <c r="I1305">
        <v>0</v>
      </c>
      <c r="J1305">
        <v>0</v>
      </c>
      <c r="K1305" t="s">
        <v>207</v>
      </c>
      <c r="L1305">
        <v>2017</v>
      </c>
      <c r="M1305" t="s">
        <v>208</v>
      </c>
    </row>
    <row r="1306" spans="1:13" x14ac:dyDescent="0.2">
      <c r="A1306" s="1">
        <v>42992</v>
      </c>
      <c r="B1306" t="s">
        <v>7</v>
      </c>
      <c r="C1306" t="s">
        <v>340</v>
      </c>
      <c r="D1306" t="s">
        <v>368</v>
      </c>
      <c r="E1306" t="s">
        <v>360</v>
      </c>
      <c r="F1306" s="1">
        <v>41130</v>
      </c>
      <c r="G1306" t="s">
        <v>106</v>
      </c>
      <c r="H1306">
        <v>1</v>
      </c>
      <c r="I1306">
        <v>0</v>
      </c>
      <c r="J1306">
        <v>0</v>
      </c>
      <c r="K1306" t="s">
        <v>207</v>
      </c>
      <c r="L1306">
        <v>2017</v>
      </c>
      <c r="M1306" t="s">
        <v>208</v>
      </c>
    </row>
    <row r="1307" spans="1:13" x14ac:dyDescent="0.2">
      <c r="A1307" s="1">
        <v>42992</v>
      </c>
      <c r="B1307" t="s">
        <v>7</v>
      </c>
      <c r="C1307" t="s">
        <v>340</v>
      </c>
      <c r="D1307" t="s">
        <v>368</v>
      </c>
      <c r="E1307" t="s">
        <v>369</v>
      </c>
      <c r="F1307" s="1">
        <v>39962</v>
      </c>
      <c r="G1307" t="s">
        <v>166</v>
      </c>
      <c r="H1307">
        <v>1</v>
      </c>
      <c r="I1307">
        <v>0</v>
      </c>
      <c r="J1307">
        <v>0</v>
      </c>
      <c r="K1307" t="s">
        <v>207</v>
      </c>
      <c r="L1307">
        <v>2017</v>
      </c>
      <c r="M1307" t="s">
        <v>210</v>
      </c>
    </row>
    <row r="1308" spans="1:13" x14ac:dyDescent="0.2">
      <c r="A1308" s="1">
        <v>42992</v>
      </c>
      <c r="B1308" t="s">
        <v>7</v>
      </c>
      <c r="C1308" t="s">
        <v>340</v>
      </c>
      <c r="D1308" t="s">
        <v>336</v>
      </c>
      <c r="E1308" t="s">
        <v>337</v>
      </c>
      <c r="F1308" s="1">
        <v>41162</v>
      </c>
      <c r="G1308" t="s">
        <v>44</v>
      </c>
      <c r="H1308">
        <v>1</v>
      </c>
      <c r="I1308">
        <v>0</v>
      </c>
      <c r="J1308">
        <v>0</v>
      </c>
      <c r="K1308" t="s">
        <v>207</v>
      </c>
      <c r="L1308">
        <v>2017</v>
      </c>
      <c r="M1308" t="s">
        <v>208</v>
      </c>
    </row>
    <row r="1309" spans="1:13" x14ac:dyDescent="0.2">
      <c r="A1309" s="1">
        <v>42992</v>
      </c>
      <c r="B1309" t="s">
        <v>7</v>
      </c>
      <c r="C1309" t="s">
        <v>340</v>
      </c>
      <c r="D1309" t="s">
        <v>374</v>
      </c>
      <c r="E1309" t="s">
        <v>375</v>
      </c>
      <c r="F1309" s="1">
        <v>40179</v>
      </c>
      <c r="G1309" t="s">
        <v>163</v>
      </c>
      <c r="H1309">
        <v>1</v>
      </c>
      <c r="I1309">
        <v>0</v>
      </c>
      <c r="J1309">
        <v>0</v>
      </c>
      <c r="K1309" t="s">
        <v>207</v>
      </c>
      <c r="L1309">
        <v>2017</v>
      </c>
      <c r="M1309" t="s">
        <v>210</v>
      </c>
    </row>
    <row r="1310" spans="1:13" x14ac:dyDescent="0.2">
      <c r="A1310" s="1">
        <v>42992</v>
      </c>
      <c r="B1310" t="s">
        <v>7</v>
      </c>
      <c r="C1310" t="s">
        <v>340</v>
      </c>
      <c r="D1310" t="s">
        <v>376</v>
      </c>
      <c r="E1310" t="s">
        <v>377</v>
      </c>
      <c r="F1310" s="1">
        <v>41383</v>
      </c>
      <c r="G1310" t="s">
        <v>170</v>
      </c>
      <c r="H1310">
        <v>1</v>
      </c>
      <c r="I1310">
        <v>0</v>
      </c>
      <c r="J1310">
        <v>0</v>
      </c>
      <c r="K1310" t="s">
        <v>207</v>
      </c>
      <c r="L1310">
        <v>2017</v>
      </c>
      <c r="M1310" t="s">
        <v>208</v>
      </c>
    </row>
    <row r="1311" spans="1:13" x14ac:dyDescent="0.2">
      <c r="A1311" s="1">
        <v>42992</v>
      </c>
      <c r="B1311" t="s">
        <v>7</v>
      </c>
      <c r="C1311" t="s">
        <v>340</v>
      </c>
      <c r="D1311" t="s">
        <v>378</v>
      </c>
      <c r="E1311" t="s">
        <v>379</v>
      </c>
      <c r="F1311" s="1">
        <v>39107</v>
      </c>
      <c r="G1311" t="s">
        <v>164</v>
      </c>
      <c r="H1311">
        <v>1</v>
      </c>
      <c r="I1311">
        <v>0</v>
      </c>
      <c r="J1311">
        <v>0</v>
      </c>
      <c r="K1311" t="s">
        <v>207</v>
      </c>
      <c r="L1311">
        <v>2017</v>
      </c>
      <c r="M1311" t="s">
        <v>210</v>
      </c>
    </row>
    <row r="1312" spans="1:13" x14ac:dyDescent="0.2">
      <c r="A1312" s="1">
        <v>42992</v>
      </c>
      <c r="B1312" t="s">
        <v>7</v>
      </c>
      <c r="C1312" t="s">
        <v>340</v>
      </c>
      <c r="D1312" t="s">
        <v>380</v>
      </c>
      <c r="E1312" t="s">
        <v>381</v>
      </c>
      <c r="F1312" s="1">
        <v>40995</v>
      </c>
      <c r="G1312" t="s">
        <v>106</v>
      </c>
      <c r="H1312">
        <v>1</v>
      </c>
      <c r="I1312">
        <v>0</v>
      </c>
      <c r="J1312">
        <v>0</v>
      </c>
      <c r="K1312" t="s">
        <v>207</v>
      </c>
      <c r="L1312">
        <v>2017</v>
      </c>
      <c r="M1312" t="s">
        <v>208</v>
      </c>
    </row>
    <row r="1313" spans="1:13" x14ac:dyDescent="0.2">
      <c r="A1313" s="1">
        <v>42992</v>
      </c>
      <c r="B1313" t="s">
        <v>7</v>
      </c>
      <c r="C1313" t="s">
        <v>340</v>
      </c>
      <c r="D1313" t="s">
        <v>649</v>
      </c>
      <c r="E1313" t="s">
        <v>314</v>
      </c>
      <c r="F1313" s="1">
        <v>39476</v>
      </c>
      <c r="G1313" t="s">
        <v>165</v>
      </c>
      <c r="H1313">
        <v>1</v>
      </c>
      <c r="I1313">
        <v>0</v>
      </c>
      <c r="J1313">
        <v>0</v>
      </c>
      <c r="K1313" t="s">
        <v>207</v>
      </c>
      <c r="L1313">
        <v>2017</v>
      </c>
      <c r="M1313" t="s">
        <v>210</v>
      </c>
    </row>
    <row r="1314" spans="1:13" x14ac:dyDescent="0.2">
      <c r="A1314" s="1">
        <v>42992</v>
      </c>
      <c r="B1314" t="s">
        <v>7</v>
      </c>
      <c r="C1314" t="s">
        <v>340</v>
      </c>
      <c r="D1314" t="s">
        <v>234</v>
      </c>
      <c r="E1314" t="s">
        <v>235</v>
      </c>
      <c r="F1314" s="1">
        <v>40973</v>
      </c>
      <c r="G1314" t="s">
        <v>106</v>
      </c>
      <c r="H1314">
        <v>1</v>
      </c>
      <c r="I1314">
        <v>0</v>
      </c>
      <c r="J1314">
        <v>0</v>
      </c>
      <c r="K1314" t="s">
        <v>207</v>
      </c>
      <c r="L1314">
        <v>2017</v>
      </c>
      <c r="M1314" t="s">
        <v>208</v>
      </c>
    </row>
    <row r="1315" spans="1:13" x14ac:dyDescent="0.2">
      <c r="A1315" s="1">
        <v>42992</v>
      </c>
      <c r="B1315" t="s">
        <v>7</v>
      </c>
      <c r="C1315" t="s">
        <v>340</v>
      </c>
      <c r="D1315" t="s">
        <v>382</v>
      </c>
      <c r="E1315" t="s">
        <v>383</v>
      </c>
      <c r="F1315" s="1">
        <v>39346</v>
      </c>
      <c r="G1315" t="s">
        <v>164</v>
      </c>
      <c r="H1315">
        <v>0</v>
      </c>
      <c r="I1315">
        <v>0</v>
      </c>
      <c r="J1315">
        <v>0</v>
      </c>
      <c r="K1315" t="s">
        <v>207</v>
      </c>
      <c r="L1315">
        <v>2017</v>
      </c>
      <c r="M1315" t="s">
        <v>210</v>
      </c>
    </row>
    <row r="1316" spans="1:13" x14ac:dyDescent="0.2">
      <c r="A1316" s="1">
        <v>42992</v>
      </c>
      <c r="B1316" t="s">
        <v>7</v>
      </c>
      <c r="C1316" t="s">
        <v>340</v>
      </c>
      <c r="D1316" t="s">
        <v>382</v>
      </c>
      <c r="E1316" t="s">
        <v>505</v>
      </c>
      <c r="F1316" s="1">
        <v>40215</v>
      </c>
      <c r="G1316" t="s">
        <v>167</v>
      </c>
      <c r="H1316">
        <v>0</v>
      </c>
      <c r="I1316">
        <v>0</v>
      </c>
      <c r="J1316">
        <v>0</v>
      </c>
      <c r="K1316" t="s">
        <v>207</v>
      </c>
      <c r="L1316">
        <v>2017</v>
      </c>
      <c r="M1316" t="s">
        <v>210</v>
      </c>
    </row>
    <row r="1317" spans="1:13" x14ac:dyDescent="0.2">
      <c r="A1317" s="1">
        <v>42992</v>
      </c>
      <c r="B1317" t="s">
        <v>7</v>
      </c>
      <c r="C1317" t="s">
        <v>340</v>
      </c>
      <c r="D1317" t="s">
        <v>236</v>
      </c>
      <c r="E1317" t="s">
        <v>237</v>
      </c>
      <c r="F1317" s="1">
        <v>39386</v>
      </c>
      <c r="G1317" t="s">
        <v>164</v>
      </c>
      <c r="H1317">
        <v>1</v>
      </c>
      <c r="I1317">
        <v>0</v>
      </c>
      <c r="J1317">
        <v>0</v>
      </c>
      <c r="K1317" t="s">
        <v>207</v>
      </c>
      <c r="L1317">
        <v>2017</v>
      </c>
      <c r="M1317" t="s">
        <v>210</v>
      </c>
    </row>
    <row r="1318" spans="1:13" x14ac:dyDescent="0.2">
      <c r="A1318" s="1">
        <v>42992</v>
      </c>
      <c r="B1318" t="s">
        <v>7</v>
      </c>
      <c r="C1318" t="s">
        <v>340</v>
      </c>
      <c r="D1318" t="s">
        <v>384</v>
      </c>
      <c r="E1318" t="s">
        <v>385</v>
      </c>
      <c r="F1318" s="1">
        <v>41199</v>
      </c>
      <c r="G1318" t="s">
        <v>106</v>
      </c>
      <c r="H1318">
        <v>1</v>
      </c>
      <c r="I1318">
        <v>0</v>
      </c>
      <c r="J1318">
        <v>0</v>
      </c>
      <c r="K1318" t="s">
        <v>207</v>
      </c>
      <c r="L1318">
        <v>2017</v>
      </c>
      <c r="M1318" t="s">
        <v>208</v>
      </c>
    </row>
    <row r="1319" spans="1:13" x14ac:dyDescent="0.2">
      <c r="A1319" s="1">
        <v>42992</v>
      </c>
      <c r="B1319" t="s">
        <v>7</v>
      </c>
      <c r="C1319" t="s">
        <v>340</v>
      </c>
      <c r="D1319" t="s">
        <v>530</v>
      </c>
      <c r="E1319" t="s">
        <v>493</v>
      </c>
      <c r="F1319" s="1">
        <v>41628</v>
      </c>
      <c r="G1319" t="s">
        <v>170</v>
      </c>
      <c r="H1319">
        <v>1</v>
      </c>
      <c r="I1319">
        <v>0</v>
      </c>
      <c r="J1319">
        <v>0</v>
      </c>
      <c r="K1319" t="s">
        <v>207</v>
      </c>
      <c r="L1319">
        <v>2017</v>
      </c>
      <c r="M1319" t="s">
        <v>208</v>
      </c>
    </row>
    <row r="1320" spans="1:13" x14ac:dyDescent="0.2">
      <c r="A1320" s="1">
        <v>42992</v>
      </c>
      <c r="B1320" t="s">
        <v>7</v>
      </c>
      <c r="C1320" t="s">
        <v>340</v>
      </c>
      <c r="D1320" t="s">
        <v>327</v>
      </c>
      <c r="E1320" t="s">
        <v>328</v>
      </c>
      <c r="F1320" s="1">
        <v>40917</v>
      </c>
      <c r="G1320" t="s">
        <v>44</v>
      </c>
      <c r="H1320">
        <v>1</v>
      </c>
      <c r="I1320">
        <v>0</v>
      </c>
      <c r="J1320">
        <v>0</v>
      </c>
      <c r="K1320" t="s">
        <v>207</v>
      </c>
      <c r="L1320">
        <v>2017</v>
      </c>
      <c r="M1320" t="s">
        <v>208</v>
      </c>
    </row>
    <row r="1321" spans="1:13" x14ac:dyDescent="0.2">
      <c r="A1321" s="1">
        <v>42992</v>
      </c>
      <c r="B1321" t="s">
        <v>7</v>
      </c>
      <c r="C1321" t="s">
        <v>340</v>
      </c>
      <c r="D1321" t="s">
        <v>238</v>
      </c>
      <c r="E1321" t="s">
        <v>239</v>
      </c>
      <c r="F1321" s="1">
        <v>40372</v>
      </c>
      <c r="G1321" t="s">
        <v>163</v>
      </c>
      <c r="H1321">
        <v>1</v>
      </c>
      <c r="I1321">
        <v>0</v>
      </c>
      <c r="J1321">
        <v>0</v>
      </c>
      <c r="K1321" t="s">
        <v>207</v>
      </c>
      <c r="L1321">
        <v>2017</v>
      </c>
      <c r="M1321" t="s">
        <v>210</v>
      </c>
    </row>
    <row r="1322" spans="1:13" x14ac:dyDescent="0.2">
      <c r="A1322" s="1">
        <v>42992</v>
      </c>
      <c r="B1322" t="s">
        <v>7</v>
      </c>
      <c r="C1322" t="s">
        <v>340</v>
      </c>
      <c r="D1322" t="s">
        <v>238</v>
      </c>
      <c r="E1322" t="s">
        <v>240</v>
      </c>
      <c r="F1322" s="1">
        <v>39094</v>
      </c>
      <c r="G1322" t="s">
        <v>164</v>
      </c>
      <c r="H1322">
        <v>1</v>
      </c>
      <c r="I1322">
        <v>0</v>
      </c>
      <c r="J1322">
        <v>0</v>
      </c>
      <c r="K1322" t="s">
        <v>207</v>
      </c>
      <c r="L1322">
        <v>2017</v>
      </c>
      <c r="M1322" t="s">
        <v>210</v>
      </c>
    </row>
    <row r="1323" spans="1:13" x14ac:dyDescent="0.2">
      <c r="A1323" s="1">
        <v>42992</v>
      </c>
      <c r="B1323" t="s">
        <v>7</v>
      </c>
      <c r="C1323" t="s">
        <v>340</v>
      </c>
      <c r="D1323" t="s">
        <v>386</v>
      </c>
      <c r="E1323" t="s">
        <v>387</v>
      </c>
      <c r="F1323" s="1">
        <v>41360</v>
      </c>
      <c r="G1323" t="s">
        <v>170</v>
      </c>
      <c r="H1323">
        <v>1</v>
      </c>
      <c r="I1323">
        <v>0</v>
      </c>
      <c r="J1323">
        <v>0</v>
      </c>
      <c r="K1323" t="s">
        <v>207</v>
      </c>
      <c r="L1323">
        <v>2017</v>
      </c>
      <c r="M1323" t="s">
        <v>208</v>
      </c>
    </row>
    <row r="1324" spans="1:13" x14ac:dyDescent="0.2">
      <c r="A1324" s="1">
        <v>42992</v>
      </c>
      <c r="B1324" t="s">
        <v>7</v>
      </c>
      <c r="C1324" t="s">
        <v>340</v>
      </c>
      <c r="D1324" t="s">
        <v>241</v>
      </c>
      <c r="E1324" t="s">
        <v>242</v>
      </c>
      <c r="F1324" s="1">
        <v>39522</v>
      </c>
      <c r="G1324" t="s">
        <v>165</v>
      </c>
      <c r="H1324">
        <v>1</v>
      </c>
      <c r="I1324">
        <v>0</v>
      </c>
      <c r="J1324">
        <v>0</v>
      </c>
      <c r="K1324" t="s">
        <v>207</v>
      </c>
      <c r="L1324">
        <v>2017</v>
      </c>
      <c r="M1324" t="s">
        <v>210</v>
      </c>
    </row>
    <row r="1325" spans="1:13" x14ac:dyDescent="0.2">
      <c r="A1325" s="1">
        <v>42992</v>
      </c>
      <c r="B1325" t="s">
        <v>7</v>
      </c>
      <c r="C1325" t="s">
        <v>340</v>
      </c>
      <c r="D1325" t="s">
        <v>241</v>
      </c>
      <c r="E1325" t="s">
        <v>243</v>
      </c>
      <c r="F1325" s="1">
        <v>40078</v>
      </c>
      <c r="G1325" t="s">
        <v>166</v>
      </c>
      <c r="H1325">
        <v>1</v>
      </c>
      <c r="I1325">
        <v>0</v>
      </c>
      <c r="J1325">
        <v>0</v>
      </c>
      <c r="K1325" t="s">
        <v>207</v>
      </c>
      <c r="L1325">
        <v>2017</v>
      </c>
      <c r="M1325" t="s">
        <v>210</v>
      </c>
    </row>
    <row r="1326" spans="1:13" x14ac:dyDescent="0.2">
      <c r="A1326" s="1">
        <v>42992</v>
      </c>
      <c r="B1326" t="s">
        <v>7</v>
      </c>
      <c r="C1326" t="s">
        <v>340</v>
      </c>
      <c r="D1326" t="s">
        <v>244</v>
      </c>
      <c r="E1326" t="s">
        <v>245</v>
      </c>
      <c r="F1326" s="1">
        <v>40339</v>
      </c>
      <c r="G1326" t="s">
        <v>167</v>
      </c>
      <c r="H1326">
        <v>1</v>
      </c>
      <c r="I1326">
        <v>0</v>
      </c>
      <c r="J1326">
        <v>0</v>
      </c>
      <c r="K1326" t="s">
        <v>207</v>
      </c>
      <c r="L1326">
        <v>2017</v>
      </c>
      <c r="M1326" t="s">
        <v>210</v>
      </c>
    </row>
    <row r="1327" spans="1:13" x14ac:dyDescent="0.2">
      <c r="A1327" s="1">
        <v>42992</v>
      </c>
      <c r="B1327" t="s">
        <v>7</v>
      </c>
      <c r="C1327" t="s">
        <v>340</v>
      </c>
      <c r="D1327" t="s">
        <v>244</v>
      </c>
      <c r="E1327" t="s">
        <v>246</v>
      </c>
      <c r="F1327" s="1">
        <v>39775</v>
      </c>
      <c r="G1327" t="s">
        <v>165</v>
      </c>
      <c r="H1327">
        <v>1</v>
      </c>
      <c r="I1327">
        <v>0</v>
      </c>
      <c r="J1327">
        <v>0</v>
      </c>
      <c r="K1327" t="s">
        <v>207</v>
      </c>
      <c r="L1327">
        <v>2017</v>
      </c>
      <c r="M1327" t="s">
        <v>210</v>
      </c>
    </row>
    <row r="1328" spans="1:13" x14ac:dyDescent="0.2">
      <c r="A1328" s="1">
        <v>42992</v>
      </c>
      <c r="B1328" t="s">
        <v>7</v>
      </c>
      <c r="C1328" t="s">
        <v>340</v>
      </c>
      <c r="D1328" t="s">
        <v>388</v>
      </c>
      <c r="E1328" t="s">
        <v>389</v>
      </c>
      <c r="F1328" s="1">
        <v>40851</v>
      </c>
      <c r="G1328" t="s">
        <v>168</v>
      </c>
      <c r="H1328">
        <v>1</v>
      </c>
      <c r="I1328">
        <v>0</v>
      </c>
      <c r="J1328">
        <v>0</v>
      </c>
      <c r="K1328" t="s">
        <v>207</v>
      </c>
      <c r="L1328">
        <v>2017</v>
      </c>
      <c r="M1328" t="s">
        <v>208</v>
      </c>
    </row>
    <row r="1329" spans="1:13" x14ac:dyDescent="0.2">
      <c r="A1329" s="1">
        <v>42992</v>
      </c>
      <c r="B1329" t="s">
        <v>7</v>
      </c>
      <c r="C1329" t="s">
        <v>340</v>
      </c>
      <c r="D1329" t="s">
        <v>837</v>
      </c>
      <c r="E1329" t="s">
        <v>247</v>
      </c>
      <c r="F1329" s="1">
        <v>40702</v>
      </c>
      <c r="G1329" t="s">
        <v>168</v>
      </c>
      <c r="H1329">
        <v>1</v>
      </c>
      <c r="I1329">
        <v>0</v>
      </c>
      <c r="J1329">
        <v>0</v>
      </c>
      <c r="K1329" t="s">
        <v>207</v>
      </c>
      <c r="L1329">
        <v>2017</v>
      </c>
      <c r="M1329" t="s">
        <v>208</v>
      </c>
    </row>
    <row r="1330" spans="1:13" x14ac:dyDescent="0.2">
      <c r="A1330" s="1">
        <v>42992</v>
      </c>
      <c r="B1330" t="s">
        <v>7</v>
      </c>
      <c r="C1330" t="s">
        <v>340</v>
      </c>
      <c r="D1330" t="s">
        <v>248</v>
      </c>
      <c r="E1330" t="s">
        <v>249</v>
      </c>
      <c r="F1330" s="1">
        <v>40264</v>
      </c>
      <c r="G1330" t="s">
        <v>163</v>
      </c>
      <c r="H1330">
        <v>1</v>
      </c>
      <c r="I1330">
        <v>0</v>
      </c>
      <c r="J1330">
        <v>0</v>
      </c>
      <c r="K1330" t="s">
        <v>207</v>
      </c>
      <c r="L1330">
        <v>2017</v>
      </c>
      <c r="M1330" t="s">
        <v>210</v>
      </c>
    </row>
    <row r="1331" spans="1:13" x14ac:dyDescent="0.2">
      <c r="A1331" s="1">
        <v>42992</v>
      </c>
      <c r="B1331" t="s">
        <v>7</v>
      </c>
      <c r="C1331" t="s">
        <v>340</v>
      </c>
      <c r="D1331" t="s">
        <v>250</v>
      </c>
      <c r="E1331" t="s">
        <v>251</v>
      </c>
      <c r="F1331" s="1">
        <v>40932</v>
      </c>
      <c r="G1331" t="s">
        <v>106</v>
      </c>
      <c r="H1331">
        <v>1</v>
      </c>
      <c r="I1331">
        <v>0</v>
      </c>
      <c r="J1331">
        <v>0</v>
      </c>
      <c r="K1331" t="s">
        <v>207</v>
      </c>
      <c r="L1331">
        <v>2017</v>
      </c>
      <c r="M1331" t="s">
        <v>208</v>
      </c>
    </row>
    <row r="1332" spans="1:13" x14ac:dyDescent="0.2">
      <c r="A1332" s="1">
        <v>42992</v>
      </c>
      <c r="B1332" t="s">
        <v>7</v>
      </c>
      <c r="C1332" t="s">
        <v>340</v>
      </c>
      <c r="D1332" t="s">
        <v>252</v>
      </c>
      <c r="E1332" t="s">
        <v>253</v>
      </c>
      <c r="F1332" s="1">
        <v>41126</v>
      </c>
      <c r="G1332" t="s">
        <v>106</v>
      </c>
      <c r="H1332">
        <v>0</v>
      </c>
      <c r="I1332">
        <v>0</v>
      </c>
      <c r="J1332">
        <v>0</v>
      </c>
      <c r="K1332" t="s">
        <v>207</v>
      </c>
      <c r="L1332">
        <v>2017</v>
      </c>
      <c r="M1332" t="s">
        <v>208</v>
      </c>
    </row>
    <row r="1333" spans="1:13" x14ac:dyDescent="0.2">
      <c r="A1333" s="1">
        <v>42992</v>
      </c>
      <c r="B1333" t="s">
        <v>7</v>
      </c>
      <c r="C1333" t="s">
        <v>340</v>
      </c>
      <c r="D1333" t="s">
        <v>390</v>
      </c>
      <c r="E1333" t="s">
        <v>281</v>
      </c>
      <c r="F1333" s="1">
        <v>40871</v>
      </c>
      <c r="G1333" t="s">
        <v>167</v>
      </c>
      <c r="H1333">
        <v>1</v>
      </c>
      <c r="I1333">
        <v>0</v>
      </c>
      <c r="J1333">
        <v>0</v>
      </c>
      <c r="K1333" t="s">
        <v>207</v>
      </c>
      <c r="L1333">
        <v>2017</v>
      </c>
      <c r="M1333" t="s">
        <v>208</v>
      </c>
    </row>
    <row r="1334" spans="1:13" x14ac:dyDescent="0.2">
      <c r="A1334" s="1">
        <v>42992</v>
      </c>
      <c r="B1334" t="s">
        <v>7</v>
      </c>
      <c r="C1334" t="s">
        <v>340</v>
      </c>
      <c r="D1334" t="s">
        <v>390</v>
      </c>
      <c r="E1334" t="s">
        <v>391</v>
      </c>
      <c r="F1334" s="1">
        <v>39092</v>
      </c>
      <c r="G1334" t="s">
        <v>164</v>
      </c>
      <c r="H1334">
        <v>1</v>
      </c>
      <c r="I1334">
        <v>0</v>
      </c>
      <c r="J1334">
        <v>0</v>
      </c>
      <c r="K1334" t="s">
        <v>207</v>
      </c>
      <c r="L1334">
        <v>2017</v>
      </c>
      <c r="M1334" t="s">
        <v>210</v>
      </c>
    </row>
    <row r="1335" spans="1:13" x14ac:dyDescent="0.2">
      <c r="A1335" s="1">
        <v>42992</v>
      </c>
      <c r="B1335" t="s">
        <v>7</v>
      </c>
      <c r="C1335" t="s">
        <v>340</v>
      </c>
      <c r="D1335" t="s">
        <v>254</v>
      </c>
      <c r="E1335" t="s">
        <v>255</v>
      </c>
      <c r="F1335" s="1">
        <v>40439</v>
      </c>
      <c r="G1335" t="s">
        <v>167</v>
      </c>
      <c r="H1335">
        <v>1</v>
      </c>
      <c r="I1335">
        <v>0</v>
      </c>
      <c r="J1335">
        <v>0</v>
      </c>
      <c r="K1335" t="s">
        <v>207</v>
      </c>
      <c r="L1335">
        <v>2017</v>
      </c>
      <c r="M1335" t="s">
        <v>210</v>
      </c>
    </row>
    <row r="1336" spans="1:13" x14ac:dyDescent="0.2">
      <c r="A1336" s="1">
        <v>42992</v>
      </c>
      <c r="B1336" t="s">
        <v>7</v>
      </c>
      <c r="C1336" t="s">
        <v>340</v>
      </c>
      <c r="D1336" t="s">
        <v>322</v>
      </c>
      <c r="E1336" t="s">
        <v>323</v>
      </c>
      <c r="F1336" s="1">
        <v>40972</v>
      </c>
      <c r="G1336" t="s">
        <v>106</v>
      </c>
      <c r="H1336">
        <v>0</v>
      </c>
      <c r="I1336">
        <v>0</v>
      </c>
      <c r="J1336">
        <v>0</v>
      </c>
      <c r="K1336" t="s">
        <v>207</v>
      </c>
      <c r="L1336">
        <v>2017</v>
      </c>
      <c r="M1336" t="s">
        <v>208</v>
      </c>
    </row>
    <row r="1337" spans="1:13" x14ac:dyDescent="0.2">
      <c r="A1337" s="1">
        <v>42992</v>
      </c>
      <c r="B1337" t="s">
        <v>7</v>
      </c>
      <c r="C1337" t="s">
        <v>340</v>
      </c>
      <c r="D1337" t="s">
        <v>392</v>
      </c>
      <c r="E1337" t="s">
        <v>367</v>
      </c>
      <c r="F1337" s="1">
        <v>39991</v>
      </c>
      <c r="G1337" t="s">
        <v>166</v>
      </c>
      <c r="H1337">
        <v>1</v>
      </c>
      <c r="I1337">
        <v>0</v>
      </c>
      <c r="J1337">
        <v>0</v>
      </c>
      <c r="K1337" t="s">
        <v>207</v>
      </c>
      <c r="L1337">
        <v>2017</v>
      </c>
      <c r="M1337" t="s">
        <v>210</v>
      </c>
    </row>
    <row r="1338" spans="1:13" x14ac:dyDescent="0.2">
      <c r="A1338" s="1">
        <v>42992</v>
      </c>
      <c r="B1338" t="s">
        <v>7</v>
      </c>
      <c r="C1338" t="s">
        <v>340</v>
      </c>
      <c r="D1338" t="s">
        <v>392</v>
      </c>
      <c r="E1338" t="s">
        <v>393</v>
      </c>
      <c r="F1338" s="1">
        <v>39490</v>
      </c>
      <c r="G1338" t="s">
        <v>165</v>
      </c>
      <c r="H1338">
        <v>1</v>
      </c>
      <c r="I1338">
        <v>0</v>
      </c>
      <c r="J1338">
        <v>0</v>
      </c>
      <c r="K1338" t="s">
        <v>207</v>
      </c>
      <c r="L1338">
        <v>2017</v>
      </c>
      <c r="M1338" t="s">
        <v>210</v>
      </c>
    </row>
    <row r="1339" spans="1:13" x14ac:dyDescent="0.2">
      <c r="A1339" s="1">
        <v>42992</v>
      </c>
      <c r="B1339" t="s">
        <v>7</v>
      </c>
      <c r="C1339" t="s">
        <v>340</v>
      </c>
      <c r="D1339" t="s">
        <v>394</v>
      </c>
      <c r="E1339" t="s">
        <v>395</v>
      </c>
      <c r="F1339" s="1">
        <v>40196</v>
      </c>
      <c r="G1339" t="s">
        <v>163</v>
      </c>
      <c r="H1339">
        <v>0</v>
      </c>
      <c r="I1339">
        <v>0</v>
      </c>
      <c r="J1339">
        <v>0</v>
      </c>
      <c r="K1339" t="s">
        <v>207</v>
      </c>
      <c r="L1339">
        <v>2017</v>
      </c>
      <c r="M1339" t="s">
        <v>210</v>
      </c>
    </row>
    <row r="1340" spans="1:13" x14ac:dyDescent="0.2">
      <c r="A1340" s="1">
        <v>42992</v>
      </c>
      <c r="B1340" t="s">
        <v>7</v>
      </c>
      <c r="C1340" t="s">
        <v>340</v>
      </c>
      <c r="D1340" t="s">
        <v>396</v>
      </c>
      <c r="E1340" t="s">
        <v>397</v>
      </c>
      <c r="F1340" s="1">
        <v>39668</v>
      </c>
      <c r="G1340" t="s">
        <v>165</v>
      </c>
      <c r="H1340">
        <v>1</v>
      </c>
      <c r="I1340">
        <v>0</v>
      </c>
      <c r="J1340">
        <v>0</v>
      </c>
      <c r="K1340" t="s">
        <v>207</v>
      </c>
      <c r="L1340">
        <v>2017</v>
      </c>
      <c r="M1340" t="s">
        <v>210</v>
      </c>
    </row>
    <row r="1341" spans="1:13" x14ac:dyDescent="0.2">
      <c r="A1341" s="1">
        <v>42992</v>
      </c>
      <c r="B1341" t="s">
        <v>7</v>
      </c>
      <c r="C1341" t="s">
        <v>340</v>
      </c>
      <c r="D1341" t="s">
        <v>398</v>
      </c>
      <c r="E1341" t="s">
        <v>399</v>
      </c>
      <c r="F1341" s="1">
        <v>40770</v>
      </c>
      <c r="G1341" t="s">
        <v>168</v>
      </c>
      <c r="H1341">
        <v>1</v>
      </c>
      <c r="I1341">
        <v>0</v>
      </c>
      <c r="J1341">
        <v>0</v>
      </c>
      <c r="K1341" t="s">
        <v>207</v>
      </c>
      <c r="L1341">
        <v>2017</v>
      </c>
      <c r="M1341" t="s">
        <v>208</v>
      </c>
    </row>
    <row r="1342" spans="1:13" x14ac:dyDescent="0.2">
      <c r="A1342" s="1">
        <v>42992</v>
      </c>
      <c r="B1342" t="s">
        <v>7</v>
      </c>
      <c r="C1342" t="s">
        <v>340</v>
      </c>
      <c r="D1342" t="s">
        <v>400</v>
      </c>
      <c r="E1342" t="s">
        <v>401</v>
      </c>
      <c r="F1342" s="1">
        <v>39307</v>
      </c>
      <c r="G1342" t="s">
        <v>164</v>
      </c>
      <c r="H1342">
        <v>0</v>
      </c>
      <c r="I1342">
        <v>0</v>
      </c>
      <c r="J1342">
        <v>0</v>
      </c>
      <c r="K1342" t="s">
        <v>207</v>
      </c>
      <c r="L1342">
        <v>2017</v>
      </c>
      <c r="M1342" t="s">
        <v>210</v>
      </c>
    </row>
    <row r="1343" spans="1:13" x14ac:dyDescent="0.2">
      <c r="A1343" s="1">
        <v>42992</v>
      </c>
      <c r="B1343" t="s">
        <v>7</v>
      </c>
      <c r="C1343" t="s">
        <v>340</v>
      </c>
      <c r="D1343" t="s">
        <v>402</v>
      </c>
      <c r="E1343" t="s">
        <v>403</v>
      </c>
      <c r="F1343" s="1">
        <v>39755</v>
      </c>
      <c r="G1343" t="s">
        <v>165</v>
      </c>
      <c r="H1343">
        <v>1</v>
      </c>
      <c r="I1343">
        <v>0</v>
      </c>
      <c r="J1343">
        <v>0</v>
      </c>
      <c r="K1343" t="s">
        <v>207</v>
      </c>
      <c r="L1343">
        <v>2017</v>
      </c>
      <c r="M1343" t="s">
        <v>210</v>
      </c>
    </row>
    <row r="1344" spans="1:13" x14ac:dyDescent="0.2">
      <c r="A1344" s="1">
        <v>42992</v>
      </c>
      <c r="B1344" t="s">
        <v>7</v>
      </c>
      <c r="C1344" t="s">
        <v>340</v>
      </c>
      <c r="D1344" t="s">
        <v>404</v>
      </c>
      <c r="E1344" t="s">
        <v>405</v>
      </c>
      <c r="F1344" s="1">
        <v>41329</v>
      </c>
      <c r="G1344" t="s">
        <v>169</v>
      </c>
      <c r="H1344">
        <v>1</v>
      </c>
      <c r="I1344">
        <v>0</v>
      </c>
      <c r="J1344">
        <v>0</v>
      </c>
      <c r="K1344" t="s">
        <v>207</v>
      </c>
      <c r="L1344">
        <v>2017</v>
      </c>
      <c r="M1344" t="s">
        <v>208</v>
      </c>
    </row>
    <row r="1345" spans="1:13" x14ac:dyDescent="0.2">
      <c r="A1345" s="1">
        <v>42992</v>
      </c>
      <c r="B1345" t="s">
        <v>7</v>
      </c>
      <c r="C1345" t="s">
        <v>340</v>
      </c>
      <c r="D1345" t="s">
        <v>547</v>
      </c>
      <c r="E1345" t="s">
        <v>279</v>
      </c>
      <c r="F1345" s="1">
        <v>41348</v>
      </c>
      <c r="G1345" t="s">
        <v>169</v>
      </c>
      <c r="H1345">
        <v>1</v>
      </c>
      <c r="I1345">
        <v>0</v>
      </c>
      <c r="J1345">
        <v>0</v>
      </c>
      <c r="K1345" t="s">
        <v>207</v>
      </c>
      <c r="L1345">
        <v>2017</v>
      </c>
      <c r="M1345" t="s">
        <v>208</v>
      </c>
    </row>
    <row r="1346" spans="1:13" x14ac:dyDescent="0.2">
      <c r="A1346" s="1">
        <v>42992</v>
      </c>
      <c r="B1346" t="s">
        <v>7</v>
      </c>
      <c r="C1346" t="s">
        <v>340</v>
      </c>
      <c r="D1346" t="s">
        <v>547</v>
      </c>
      <c r="E1346" t="s">
        <v>548</v>
      </c>
      <c r="F1346" s="1">
        <v>40545</v>
      </c>
      <c r="G1346" t="s">
        <v>168</v>
      </c>
      <c r="H1346">
        <v>1</v>
      </c>
      <c r="I1346">
        <v>0</v>
      </c>
      <c r="J1346">
        <v>0</v>
      </c>
      <c r="K1346" t="s">
        <v>207</v>
      </c>
      <c r="L1346">
        <v>2017</v>
      </c>
      <c r="M1346" t="s">
        <v>208</v>
      </c>
    </row>
    <row r="1347" spans="1:13" x14ac:dyDescent="0.2">
      <c r="A1347" s="1">
        <v>42992</v>
      </c>
      <c r="B1347" t="s">
        <v>7</v>
      </c>
      <c r="C1347" t="s">
        <v>340</v>
      </c>
      <c r="D1347" t="s">
        <v>406</v>
      </c>
      <c r="E1347" t="s">
        <v>407</v>
      </c>
      <c r="F1347" s="1">
        <v>40521</v>
      </c>
      <c r="G1347" t="s">
        <v>163</v>
      </c>
      <c r="H1347">
        <v>1</v>
      </c>
      <c r="I1347">
        <v>0</v>
      </c>
      <c r="J1347">
        <v>0</v>
      </c>
      <c r="K1347" t="s">
        <v>207</v>
      </c>
      <c r="L1347">
        <v>2017</v>
      </c>
      <c r="M1347" t="s">
        <v>210</v>
      </c>
    </row>
    <row r="1348" spans="1:13" x14ac:dyDescent="0.2">
      <c r="A1348" s="1">
        <v>42992</v>
      </c>
      <c r="B1348" t="s">
        <v>7</v>
      </c>
      <c r="C1348" t="s">
        <v>340</v>
      </c>
      <c r="D1348" t="s">
        <v>406</v>
      </c>
      <c r="E1348" t="s">
        <v>408</v>
      </c>
      <c r="F1348" s="1">
        <v>41097</v>
      </c>
      <c r="G1348" t="s">
        <v>44</v>
      </c>
      <c r="H1348">
        <v>1</v>
      </c>
      <c r="I1348">
        <v>0</v>
      </c>
      <c r="J1348">
        <v>0</v>
      </c>
      <c r="K1348" t="s">
        <v>207</v>
      </c>
      <c r="L1348">
        <v>2017</v>
      </c>
      <c r="M1348" t="s">
        <v>208</v>
      </c>
    </row>
    <row r="1349" spans="1:13" x14ac:dyDescent="0.2">
      <c r="A1349" s="1">
        <v>42992</v>
      </c>
      <c r="B1349" t="s">
        <v>7</v>
      </c>
      <c r="C1349" t="s">
        <v>340</v>
      </c>
      <c r="D1349" t="s">
        <v>338</v>
      </c>
      <c r="E1349" t="s">
        <v>339</v>
      </c>
      <c r="F1349" s="1">
        <v>41570</v>
      </c>
      <c r="G1349" t="s">
        <v>169</v>
      </c>
      <c r="H1349">
        <v>1</v>
      </c>
      <c r="I1349">
        <v>0</v>
      </c>
      <c r="J1349">
        <v>0</v>
      </c>
      <c r="K1349" t="s">
        <v>207</v>
      </c>
      <c r="L1349">
        <v>2017</v>
      </c>
      <c r="M1349" t="s">
        <v>208</v>
      </c>
    </row>
    <row r="1350" spans="1:13" x14ac:dyDescent="0.2">
      <c r="A1350" s="1">
        <v>42992</v>
      </c>
      <c r="B1350" t="s">
        <v>7</v>
      </c>
      <c r="C1350" t="s">
        <v>340</v>
      </c>
      <c r="D1350" t="s">
        <v>409</v>
      </c>
      <c r="E1350" t="s">
        <v>410</v>
      </c>
      <c r="F1350" s="1">
        <v>40108</v>
      </c>
      <c r="G1350" t="s">
        <v>166</v>
      </c>
      <c r="H1350">
        <v>1</v>
      </c>
      <c r="I1350">
        <v>0</v>
      </c>
      <c r="J1350">
        <v>0</v>
      </c>
      <c r="K1350" t="s">
        <v>207</v>
      </c>
      <c r="L1350">
        <v>2017</v>
      </c>
      <c r="M1350" t="s">
        <v>210</v>
      </c>
    </row>
    <row r="1351" spans="1:13" x14ac:dyDescent="0.2">
      <c r="A1351" s="1">
        <v>42992</v>
      </c>
      <c r="B1351" t="s">
        <v>7</v>
      </c>
      <c r="C1351" t="s">
        <v>340</v>
      </c>
      <c r="D1351" t="s">
        <v>411</v>
      </c>
      <c r="E1351" t="s">
        <v>371</v>
      </c>
      <c r="F1351" s="1">
        <v>40537</v>
      </c>
      <c r="G1351" t="s">
        <v>163</v>
      </c>
      <c r="H1351">
        <v>1</v>
      </c>
      <c r="I1351">
        <v>0</v>
      </c>
      <c r="J1351">
        <v>0</v>
      </c>
      <c r="K1351" t="s">
        <v>207</v>
      </c>
      <c r="L1351">
        <v>2017</v>
      </c>
      <c r="M1351" t="s">
        <v>210</v>
      </c>
    </row>
    <row r="1352" spans="1:13" x14ac:dyDescent="0.2">
      <c r="A1352" s="1">
        <v>42992</v>
      </c>
      <c r="B1352" t="s">
        <v>7</v>
      </c>
      <c r="C1352" t="s">
        <v>340</v>
      </c>
      <c r="D1352" t="s">
        <v>411</v>
      </c>
      <c r="E1352" t="s">
        <v>412</v>
      </c>
      <c r="F1352" s="1">
        <v>41493</v>
      </c>
      <c r="G1352" t="s">
        <v>169</v>
      </c>
      <c r="H1352">
        <v>1</v>
      </c>
      <c r="I1352">
        <v>0</v>
      </c>
      <c r="J1352">
        <v>0</v>
      </c>
      <c r="K1352" t="s">
        <v>207</v>
      </c>
      <c r="L1352">
        <v>2017</v>
      </c>
      <c r="M1352" t="s">
        <v>208</v>
      </c>
    </row>
    <row r="1353" spans="1:13" x14ac:dyDescent="0.2">
      <c r="A1353" s="1">
        <v>42992</v>
      </c>
      <c r="B1353" t="s">
        <v>7</v>
      </c>
      <c r="C1353" t="s">
        <v>340</v>
      </c>
      <c r="D1353" t="s">
        <v>329</v>
      </c>
      <c r="E1353" t="s">
        <v>330</v>
      </c>
      <c r="F1353" s="1">
        <v>41371</v>
      </c>
      <c r="G1353" t="s">
        <v>169</v>
      </c>
      <c r="H1353">
        <v>0</v>
      </c>
      <c r="I1353">
        <v>0</v>
      </c>
      <c r="J1353">
        <v>0</v>
      </c>
      <c r="K1353" t="s">
        <v>207</v>
      </c>
      <c r="L1353">
        <v>2017</v>
      </c>
      <c r="M1353" t="s">
        <v>208</v>
      </c>
    </row>
    <row r="1354" spans="1:13" x14ac:dyDescent="0.2">
      <c r="A1354" s="1">
        <v>42992</v>
      </c>
      <c r="B1354" t="s">
        <v>7</v>
      </c>
      <c r="C1354" t="s">
        <v>340</v>
      </c>
      <c r="D1354" t="s">
        <v>413</v>
      </c>
      <c r="E1354" t="s">
        <v>393</v>
      </c>
      <c r="F1354" s="1">
        <v>40880</v>
      </c>
      <c r="G1354" t="s">
        <v>168</v>
      </c>
      <c r="H1354">
        <v>1</v>
      </c>
      <c r="I1354">
        <v>0</v>
      </c>
      <c r="J1354">
        <v>0</v>
      </c>
      <c r="K1354" t="s">
        <v>207</v>
      </c>
      <c r="L1354">
        <v>2017</v>
      </c>
      <c r="M1354" t="s">
        <v>208</v>
      </c>
    </row>
    <row r="1355" spans="1:13" x14ac:dyDescent="0.2">
      <c r="A1355" s="1">
        <v>42992</v>
      </c>
      <c r="B1355" t="s">
        <v>7</v>
      </c>
      <c r="C1355" t="s">
        <v>340</v>
      </c>
      <c r="D1355" t="s">
        <v>265</v>
      </c>
      <c r="E1355" t="s">
        <v>266</v>
      </c>
      <c r="F1355" s="1">
        <v>40707</v>
      </c>
      <c r="G1355" t="s">
        <v>168</v>
      </c>
      <c r="H1355">
        <v>1</v>
      </c>
      <c r="I1355">
        <v>0</v>
      </c>
      <c r="J1355">
        <v>0</v>
      </c>
      <c r="K1355" t="s">
        <v>207</v>
      </c>
      <c r="L1355">
        <v>2017</v>
      </c>
      <c r="M1355" t="s">
        <v>208</v>
      </c>
    </row>
    <row r="1356" spans="1:13" x14ac:dyDescent="0.2">
      <c r="A1356" s="1">
        <v>42992</v>
      </c>
      <c r="B1356" t="s">
        <v>7</v>
      </c>
      <c r="C1356" t="s">
        <v>340</v>
      </c>
      <c r="D1356" t="s">
        <v>414</v>
      </c>
      <c r="E1356" t="s">
        <v>415</v>
      </c>
      <c r="F1356" s="1">
        <v>40308</v>
      </c>
      <c r="G1356" t="s">
        <v>167</v>
      </c>
      <c r="H1356">
        <v>1</v>
      </c>
      <c r="I1356">
        <v>0</v>
      </c>
      <c r="J1356">
        <v>0</v>
      </c>
      <c r="K1356" t="s">
        <v>207</v>
      </c>
      <c r="L1356">
        <v>2017</v>
      </c>
      <c r="M1356" t="s">
        <v>210</v>
      </c>
    </row>
    <row r="1357" spans="1:13" x14ac:dyDescent="0.2">
      <c r="A1357" s="1">
        <v>42992</v>
      </c>
      <c r="B1357" t="s">
        <v>7</v>
      </c>
      <c r="C1357" t="s">
        <v>340</v>
      </c>
      <c r="D1357" t="s">
        <v>675</v>
      </c>
      <c r="E1357" t="s">
        <v>676</v>
      </c>
      <c r="F1357" s="1">
        <v>40567</v>
      </c>
      <c r="G1357" t="s">
        <v>168</v>
      </c>
      <c r="H1357">
        <v>1</v>
      </c>
      <c r="I1357">
        <v>0</v>
      </c>
      <c r="J1357">
        <v>0</v>
      </c>
      <c r="K1357" t="s">
        <v>207</v>
      </c>
      <c r="L1357">
        <v>2017</v>
      </c>
      <c r="M1357" t="s">
        <v>208</v>
      </c>
    </row>
    <row r="1358" spans="1:13" x14ac:dyDescent="0.2">
      <c r="A1358" s="1">
        <v>42992</v>
      </c>
      <c r="B1358" t="s">
        <v>7</v>
      </c>
      <c r="C1358" t="s">
        <v>340</v>
      </c>
      <c r="D1358" t="s">
        <v>416</v>
      </c>
      <c r="E1358" t="s">
        <v>417</v>
      </c>
      <c r="F1358" s="1">
        <v>40045</v>
      </c>
      <c r="G1358" t="s">
        <v>163</v>
      </c>
      <c r="H1358">
        <v>1</v>
      </c>
      <c r="I1358">
        <v>0</v>
      </c>
      <c r="J1358">
        <v>0</v>
      </c>
      <c r="K1358" t="s">
        <v>207</v>
      </c>
      <c r="L1358">
        <v>2017</v>
      </c>
      <c r="M1358" t="s">
        <v>210</v>
      </c>
    </row>
    <row r="1359" spans="1:13" x14ac:dyDescent="0.2">
      <c r="A1359" s="1">
        <v>42992</v>
      </c>
      <c r="B1359" t="s">
        <v>7</v>
      </c>
      <c r="C1359" t="s">
        <v>340</v>
      </c>
      <c r="D1359" t="s">
        <v>416</v>
      </c>
      <c r="E1359" t="s">
        <v>418</v>
      </c>
      <c r="F1359" s="1">
        <v>40800</v>
      </c>
      <c r="G1359" t="s">
        <v>168</v>
      </c>
      <c r="H1359">
        <v>1</v>
      </c>
      <c r="I1359">
        <v>0</v>
      </c>
      <c r="J1359">
        <v>0</v>
      </c>
      <c r="K1359" t="s">
        <v>207</v>
      </c>
      <c r="L1359">
        <v>2017</v>
      </c>
      <c r="M1359" t="s">
        <v>208</v>
      </c>
    </row>
    <row r="1360" spans="1:13" x14ac:dyDescent="0.2">
      <c r="A1360" s="1">
        <v>42992</v>
      </c>
      <c r="B1360" t="s">
        <v>7</v>
      </c>
      <c r="C1360" t="s">
        <v>340</v>
      </c>
      <c r="D1360" t="s">
        <v>419</v>
      </c>
      <c r="E1360" t="s">
        <v>420</v>
      </c>
      <c r="F1360" s="1">
        <v>40014</v>
      </c>
      <c r="G1360" t="s">
        <v>166</v>
      </c>
      <c r="H1360">
        <v>1</v>
      </c>
      <c r="I1360">
        <v>0</v>
      </c>
      <c r="J1360">
        <v>0</v>
      </c>
      <c r="K1360" t="s">
        <v>207</v>
      </c>
      <c r="L1360">
        <v>2017</v>
      </c>
      <c r="M1360" t="s">
        <v>210</v>
      </c>
    </row>
    <row r="1361" spans="1:13" x14ac:dyDescent="0.2">
      <c r="A1361" s="1">
        <v>42992</v>
      </c>
      <c r="B1361" t="s">
        <v>7</v>
      </c>
      <c r="C1361" t="s">
        <v>340</v>
      </c>
      <c r="D1361" t="s">
        <v>421</v>
      </c>
      <c r="E1361" t="s">
        <v>353</v>
      </c>
      <c r="F1361" s="1">
        <v>39760</v>
      </c>
      <c r="G1361" t="s">
        <v>165</v>
      </c>
      <c r="H1361">
        <v>1</v>
      </c>
      <c r="I1361">
        <v>0</v>
      </c>
      <c r="J1361">
        <v>0</v>
      </c>
      <c r="K1361" t="s">
        <v>207</v>
      </c>
      <c r="L1361">
        <v>2017</v>
      </c>
      <c r="M1361" t="s">
        <v>210</v>
      </c>
    </row>
    <row r="1362" spans="1:13" x14ac:dyDescent="0.2">
      <c r="A1362" s="1">
        <v>42992</v>
      </c>
      <c r="B1362" t="s">
        <v>7</v>
      </c>
      <c r="C1362" t="s">
        <v>340</v>
      </c>
      <c r="D1362" t="s">
        <v>422</v>
      </c>
      <c r="E1362" t="s">
        <v>423</v>
      </c>
      <c r="F1362" s="1">
        <v>41076</v>
      </c>
      <c r="G1362" t="s">
        <v>106</v>
      </c>
      <c r="H1362">
        <v>1</v>
      </c>
      <c r="I1362">
        <v>0</v>
      </c>
      <c r="J1362">
        <v>0</v>
      </c>
      <c r="K1362" t="s">
        <v>207</v>
      </c>
      <c r="L1362">
        <v>2017</v>
      </c>
      <c r="M1362" t="s">
        <v>208</v>
      </c>
    </row>
    <row r="1363" spans="1:13" x14ac:dyDescent="0.2">
      <c r="A1363" s="1">
        <v>42992</v>
      </c>
      <c r="B1363" t="s">
        <v>7</v>
      </c>
      <c r="C1363" t="s">
        <v>340</v>
      </c>
      <c r="D1363" t="s">
        <v>422</v>
      </c>
      <c r="E1363" t="s">
        <v>424</v>
      </c>
      <c r="F1363" s="1">
        <v>39534</v>
      </c>
      <c r="G1363" t="s">
        <v>165</v>
      </c>
      <c r="H1363">
        <v>1</v>
      </c>
      <c r="I1363">
        <v>0</v>
      </c>
      <c r="J1363">
        <v>0</v>
      </c>
      <c r="K1363" t="s">
        <v>207</v>
      </c>
      <c r="L1363">
        <v>2017</v>
      </c>
      <c r="M1363" t="s">
        <v>210</v>
      </c>
    </row>
    <row r="1364" spans="1:13" x14ac:dyDescent="0.2">
      <c r="A1364" s="1">
        <v>42992</v>
      </c>
      <c r="B1364" t="s">
        <v>7</v>
      </c>
      <c r="C1364" t="s">
        <v>340</v>
      </c>
      <c r="D1364" t="s">
        <v>425</v>
      </c>
      <c r="E1364" t="s">
        <v>326</v>
      </c>
      <c r="F1364" s="1">
        <v>40918</v>
      </c>
      <c r="G1364" t="s">
        <v>168</v>
      </c>
      <c r="H1364">
        <v>1</v>
      </c>
      <c r="I1364">
        <v>0</v>
      </c>
      <c r="J1364">
        <v>0</v>
      </c>
      <c r="K1364" t="s">
        <v>207</v>
      </c>
      <c r="L1364">
        <v>2017</v>
      </c>
      <c r="M1364" t="s">
        <v>208</v>
      </c>
    </row>
    <row r="1365" spans="1:13" x14ac:dyDescent="0.2">
      <c r="A1365" s="1">
        <v>42992</v>
      </c>
      <c r="B1365" t="s">
        <v>7</v>
      </c>
      <c r="C1365" t="s">
        <v>340</v>
      </c>
      <c r="D1365" t="s">
        <v>512</v>
      </c>
      <c r="E1365" t="s">
        <v>513</v>
      </c>
      <c r="F1365" s="1">
        <v>39414</v>
      </c>
      <c r="G1365" t="s">
        <v>164</v>
      </c>
      <c r="H1365">
        <v>0</v>
      </c>
      <c r="I1365">
        <v>0</v>
      </c>
      <c r="J1365">
        <v>0</v>
      </c>
      <c r="K1365" t="s">
        <v>207</v>
      </c>
      <c r="L1365">
        <v>2017</v>
      </c>
      <c r="M1365" t="s">
        <v>210</v>
      </c>
    </row>
    <row r="1366" spans="1:13" x14ac:dyDescent="0.2">
      <c r="A1366" s="1">
        <v>42992</v>
      </c>
      <c r="B1366" t="s">
        <v>7</v>
      </c>
      <c r="C1366" t="s">
        <v>340</v>
      </c>
      <c r="D1366" t="s">
        <v>267</v>
      </c>
      <c r="E1366" t="s">
        <v>268</v>
      </c>
      <c r="F1366" s="1">
        <v>39332</v>
      </c>
      <c r="G1366" t="s">
        <v>164</v>
      </c>
      <c r="H1366">
        <v>0</v>
      </c>
      <c r="I1366">
        <v>0</v>
      </c>
      <c r="J1366">
        <v>0</v>
      </c>
      <c r="K1366" t="s">
        <v>207</v>
      </c>
      <c r="L1366">
        <v>2017</v>
      </c>
      <c r="M1366" t="s">
        <v>210</v>
      </c>
    </row>
    <row r="1367" spans="1:13" x14ac:dyDescent="0.2">
      <c r="A1367" s="1">
        <v>42992</v>
      </c>
      <c r="B1367" t="s">
        <v>7</v>
      </c>
      <c r="C1367" t="s">
        <v>340</v>
      </c>
      <c r="D1367" t="s">
        <v>426</v>
      </c>
      <c r="E1367" t="s">
        <v>427</v>
      </c>
      <c r="F1367" s="1">
        <v>39466</v>
      </c>
      <c r="G1367" t="s">
        <v>165</v>
      </c>
      <c r="H1367">
        <v>1</v>
      </c>
      <c r="I1367">
        <v>0</v>
      </c>
      <c r="J1367">
        <v>0</v>
      </c>
      <c r="K1367" t="s">
        <v>207</v>
      </c>
      <c r="L1367">
        <v>2017</v>
      </c>
      <c r="M1367" t="s">
        <v>210</v>
      </c>
    </row>
    <row r="1368" spans="1:13" x14ac:dyDescent="0.2">
      <c r="A1368" s="1">
        <v>42992</v>
      </c>
      <c r="B1368" t="s">
        <v>7</v>
      </c>
      <c r="C1368" t="s">
        <v>340</v>
      </c>
      <c r="D1368" t="s">
        <v>533</v>
      </c>
      <c r="E1368" t="s">
        <v>534</v>
      </c>
      <c r="F1368" s="1">
        <v>39609</v>
      </c>
      <c r="G1368" t="s">
        <v>166</v>
      </c>
      <c r="H1368">
        <v>1</v>
      </c>
      <c r="I1368">
        <v>0</v>
      </c>
      <c r="J1368">
        <v>0</v>
      </c>
      <c r="K1368" t="s">
        <v>207</v>
      </c>
      <c r="L1368">
        <v>2017</v>
      </c>
      <c r="M1368" t="s">
        <v>210</v>
      </c>
    </row>
    <row r="1369" spans="1:13" x14ac:dyDescent="0.2">
      <c r="A1369" s="1">
        <v>42992</v>
      </c>
      <c r="B1369" t="s">
        <v>7</v>
      </c>
      <c r="C1369" t="s">
        <v>340</v>
      </c>
      <c r="D1369" t="s">
        <v>533</v>
      </c>
      <c r="E1369" t="s">
        <v>535</v>
      </c>
      <c r="F1369" s="1">
        <v>41173</v>
      </c>
      <c r="G1369" t="s">
        <v>44</v>
      </c>
      <c r="H1369">
        <v>1</v>
      </c>
      <c r="I1369">
        <v>0</v>
      </c>
      <c r="J1369">
        <v>0</v>
      </c>
      <c r="K1369" t="s">
        <v>207</v>
      </c>
      <c r="L1369">
        <v>2017</v>
      </c>
      <c r="M1369" t="s">
        <v>208</v>
      </c>
    </row>
    <row r="1370" spans="1:13" x14ac:dyDescent="0.2">
      <c r="A1370" s="1">
        <v>42992</v>
      </c>
      <c r="B1370" t="s">
        <v>7</v>
      </c>
      <c r="C1370" t="s">
        <v>340</v>
      </c>
      <c r="D1370" t="s">
        <v>274</v>
      </c>
      <c r="E1370" t="s">
        <v>275</v>
      </c>
      <c r="F1370" s="1">
        <v>40836</v>
      </c>
      <c r="G1370" t="s">
        <v>167</v>
      </c>
      <c r="H1370">
        <v>1</v>
      </c>
      <c r="I1370">
        <v>0</v>
      </c>
      <c r="J1370">
        <v>0</v>
      </c>
      <c r="K1370" t="s">
        <v>207</v>
      </c>
      <c r="L1370">
        <v>2017</v>
      </c>
      <c r="M1370" t="s">
        <v>208</v>
      </c>
    </row>
    <row r="1371" spans="1:13" x14ac:dyDescent="0.2">
      <c r="A1371" s="1">
        <v>42992</v>
      </c>
      <c r="B1371" t="s">
        <v>7</v>
      </c>
      <c r="C1371" t="s">
        <v>340</v>
      </c>
      <c r="D1371" t="s">
        <v>428</v>
      </c>
      <c r="E1371" t="s">
        <v>429</v>
      </c>
      <c r="F1371" s="1">
        <v>40224</v>
      </c>
      <c r="G1371" t="s">
        <v>163</v>
      </c>
      <c r="H1371">
        <v>1</v>
      </c>
      <c r="I1371">
        <v>0</v>
      </c>
      <c r="J1371">
        <v>0</v>
      </c>
      <c r="K1371" t="s">
        <v>207</v>
      </c>
      <c r="L1371">
        <v>2017</v>
      </c>
      <c r="M1371" t="s">
        <v>210</v>
      </c>
    </row>
    <row r="1372" spans="1:13" x14ac:dyDescent="0.2">
      <c r="A1372" s="1">
        <v>42992</v>
      </c>
      <c r="B1372" t="s">
        <v>7</v>
      </c>
      <c r="C1372" t="s">
        <v>340</v>
      </c>
      <c r="D1372" t="s">
        <v>536</v>
      </c>
      <c r="E1372" t="s">
        <v>537</v>
      </c>
      <c r="F1372" s="1">
        <v>41032</v>
      </c>
      <c r="G1372" t="s">
        <v>44</v>
      </c>
      <c r="H1372">
        <v>1</v>
      </c>
      <c r="I1372">
        <v>0</v>
      </c>
      <c r="J1372">
        <v>0</v>
      </c>
      <c r="K1372" t="s">
        <v>207</v>
      </c>
      <c r="L1372">
        <v>2017</v>
      </c>
      <c r="M1372" t="s">
        <v>208</v>
      </c>
    </row>
    <row r="1373" spans="1:13" x14ac:dyDescent="0.2">
      <c r="A1373" s="1">
        <v>42992</v>
      </c>
      <c r="B1373" t="s">
        <v>7</v>
      </c>
      <c r="C1373" t="s">
        <v>340</v>
      </c>
      <c r="D1373" t="s">
        <v>430</v>
      </c>
      <c r="E1373" t="s">
        <v>227</v>
      </c>
      <c r="F1373" s="1">
        <v>40928</v>
      </c>
      <c r="G1373" t="s">
        <v>106</v>
      </c>
      <c r="H1373">
        <v>1</v>
      </c>
      <c r="I1373">
        <v>0</v>
      </c>
      <c r="J1373">
        <v>0</v>
      </c>
      <c r="K1373" t="s">
        <v>207</v>
      </c>
      <c r="L1373">
        <v>2017</v>
      </c>
      <c r="M1373" t="s">
        <v>208</v>
      </c>
    </row>
    <row r="1374" spans="1:13" x14ac:dyDescent="0.2">
      <c r="A1374" s="1">
        <v>42992</v>
      </c>
      <c r="B1374" t="s">
        <v>7</v>
      </c>
      <c r="C1374" t="s">
        <v>340</v>
      </c>
      <c r="D1374" t="s">
        <v>276</v>
      </c>
      <c r="E1374" t="s">
        <v>277</v>
      </c>
      <c r="F1374" s="1">
        <v>40657</v>
      </c>
      <c r="G1374" t="s">
        <v>167</v>
      </c>
      <c r="H1374">
        <v>1</v>
      </c>
      <c r="I1374">
        <v>0</v>
      </c>
      <c r="J1374">
        <v>0</v>
      </c>
      <c r="K1374" t="s">
        <v>207</v>
      </c>
      <c r="L1374">
        <v>2017</v>
      </c>
      <c r="M1374" t="s">
        <v>208</v>
      </c>
    </row>
    <row r="1375" spans="1:13" x14ac:dyDescent="0.2">
      <c r="A1375" s="1">
        <v>42992</v>
      </c>
      <c r="B1375" t="s">
        <v>7</v>
      </c>
      <c r="C1375" t="s">
        <v>340</v>
      </c>
      <c r="D1375" t="s">
        <v>431</v>
      </c>
      <c r="E1375" t="s">
        <v>342</v>
      </c>
      <c r="F1375" s="1">
        <v>41258</v>
      </c>
      <c r="G1375" t="s">
        <v>106</v>
      </c>
      <c r="H1375">
        <v>0</v>
      </c>
      <c r="I1375">
        <v>0</v>
      </c>
      <c r="J1375">
        <v>0</v>
      </c>
      <c r="K1375" t="s">
        <v>207</v>
      </c>
      <c r="L1375">
        <v>2017</v>
      </c>
      <c r="M1375" t="s">
        <v>208</v>
      </c>
    </row>
    <row r="1376" spans="1:13" x14ac:dyDescent="0.2">
      <c r="A1376" s="1">
        <v>42992</v>
      </c>
      <c r="B1376" t="s">
        <v>7</v>
      </c>
      <c r="C1376" t="s">
        <v>340</v>
      </c>
      <c r="D1376" t="s">
        <v>432</v>
      </c>
      <c r="E1376" t="s">
        <v>433</v>
      </c>
      <c r="F1376" s="1">
        <v>40751</v>
      </c>
      <c r="G1376" t="s">
        <v>168</v>
      </c>
      <c r="H1376">
        <v>1</v>
      </c>
      <c r="I1376">
        <v>0</v>
      </c>
      <c r="J1376">
        <v>0</v>
      </c>
      <c r="K1376" t="s">
        <v>207</v>
      </c>
      <c r="L1376">
        <v>2017</v>
      </c>
      <c r="M1376" t="s">
        <v>208</v>
      </c>
    </row>
    <row r="1377" spans="1:13" x14ac:dyDescent="0.2">
      <c r="A1377" s="1">
        <v>42992</v>
      </c>
      <c r="B1377" t="s">
        <v>7</v>
      </c>
      <c r="C1377" t="s">
        <v>340</v>
      </c>
      <c r="D1377" t="s">
        <v>432</v>
      </c>
      <c r="E1377" t="s">
        <v>434</v>
      </c>
      <c r="F1377" s="1">
        <v>39103</v>
      </c>
      <c r="G1377" t="s">
        <v>164</v>
      </c>
      <c r="H1377">
        <v>1</v>
      </c>
      <c r="I1377">
        <v>0</v>
      </c>
      <c r="J1377">
        <v>0</v>
      </c>
      <c r="K1377" t="s">
        <v>207</v>
      </c>
      <c r="L1377">
        <v>2017</v>
      </c>
      <c r="M1377" t="s">
        <v>210</v>
      </c>
    </row>
    <row r="1378" spans="1:13" x14ac:dyDescent="0.2">
      <c r="A1378" s="1">
        <v>42992</v>
      </c>
      <c r="B1378" t="s">
        <v>7</v>
      </c>
      <c r="C1378" t="s">
        <v>340</v>
      </c>
      <c r="D1378" t="s">
        <v>435</v>
      </c>
      <c r="E1378" t="s">
        <v>436</v>
      </c>
      <c r="F1378" s="1">
        <v>41330</v>
      </c>
      <c r="G1378" t="s">
        <v>169</v>
      </c>
      <c r="H1378">
        <v>1</v>
      </c>
      <c r="I1378">
        <v>0</v>
      </c>
      <c r="J1378">
        <v>0</v>
      </c>
      <c r="K1378" t="s">
        <v>207</v>
      </c>
      <c r="L1378">
        <v>2017</v>
      </c>
      <c r="M1378" t="s">
        <v>208</v>
      </c>
    </row>
    <row r="1379" spans="1:13" x14ac:dyDescent="0.2">
      <c r="A1379" s="1">
        <v>42992</v>
      </c>
      <c r="B1379" t="s">
        <v>7</v>
      </c>
      <c r="C1379" t="s">
        <v>340</v>
      </c>
      <c r="D1379" t="s">
        <v>538</v>
      </c>
      <c r="E1379" t="s">
        <v>365</v>
      </c>
      <c r="F1379" s="1">
        <v>39212</v>
      </c>
      <c r="G1379" t="s">
        <v>164</v>
      </c>
      <c r="H1379">
        <v>1</v>
      </c>
      <c r="I1379">
        <v>0</v>
      </c>
      <c r="J1379">
        <v>0</v>
      </c>
      <c r="K1379" t="s">
        <v>207</v>
      </c>
      <c r="L1379">
        <v>2017</v>
      </c>
      <c r="M1379" t="s">
        <v>210</v>
      </c>
    </row>
    <row r="1380" spans="1:13" x14ac:dyDescent="0.2">
      <c r="A1380" s="1">
        <v>42992</v>
      </c>
      <c r="B1380" t="s">
        <v>7</v>
      </c>
      <c r="C1380" t="s">
        <v>340</v>
      </c>
      <c r="D1380" t="s">
        <v>538</v>
      </c>
      <c r="E1380" t="s">
        <v>539</v>
      </c>
      <c r="F1380" s="1">
        <v>40776</v>
      </c>
      <c r="G1380" t="s">
        <v>168</v>
      </c>
      <c r="H1380">
        <v>1</v>
      </c>
      <c r="I1380">
        <v>0</v>
      </c>
      <c r="J1380">
        <v>0</v>
      </c>
      <c r="K1380" t="s">
        <v>207</v>
      </c>
      <c r="L1380">
        <v>2017</v>
      </c>
      <c r="M1380" t="s">
        <v>208</v>
      </c>
    </row>
    <row r="1381" spans="1:13" x14ac:dyDescent="0.2">
      <c r="A1381" s="1">
        <v>42992</v>
      </c>
      <c r="B1381" t="s">
        <v>7</v>
      </c>
      <c r="C1381" t="s">
        <v>340</v>
      </c>
      <c r="D1381" t="s">
        <v>278</v>
      </c>
      <c r="E1381" t="s">
        <v>279</v>
      </c>
      <c r="F1381" s="1">
        <v>41629</v>
      </c>
      <c r="G1381" t="s">
        <v>170</v>
      </c>
      <c r="H1381">
        <v>1</v>
      </c>
      <c r="I1381">
        <v>0</v>
      </c>
      <c r="J1381">
        <v>0</v>
      </c>
      <c r="K1381" t="s">
        <v>207</v>
      </c>
      <c r="L1381">
        <v>2017</v>
      </c>
      <c r="M1381" t="s">
        <v>208</v>
      </c>
    </row>
    <row r="1382" spans="1:13" x14ac:dyDescent="0.2">
      <c r="A1382" s="1">
        <v>42992</v>
      </c>
      <c r="B1382" t="s">
        <v>7</v>
      </c>
      <c r="C1382" t="s">
        <v>340</v>
      </c>
      <c r="D1382" t="s">
        <v>437</v>
      </c>
      <c r="E1382" t="s">
        <v>438</v>
      </c>
      <c r="F1382" s="1">
        <v>40021</v>
      </c>
      <c r="G1382" t="s">
        <v>166</v>
      </c>
      <c r="H1382">
        <v>1</v>
      </c>
      <c r="I1382">
        <v>0</v>
      </c>
      <c r="J1382">
        <v>0</v>
      </c>
      <c r="K1382" t="s">
        <v>207</v>
      </c>
      <c r="L1382">
        <v>2017</v>
      </c>
      <c r="M1382" t="s">
        <v>210</v>
      </c>
    </row>
    <row r="1383" spans="1:13" x14ac:dyDescent="0.2">
      <c r="A1383" s="1">
        <v>42992</v>
      </c>
      <c r="B1383" t="s">
        <v>7</v>
      </c>
      <c r="C1383" t="s">
        <v>340</v>
      </c>
      <c r="D1383" t="s">
        <v>439</v>
      </c>
      <c r="E1383" t="s">
        <v>440</v>
      </c>
      <c r="F1383" s="1">
        <v>40982</v>
      </c>
      <c r="G1383" t="s">
        <v>44</v>
      </c>
      <c r="H1383">
        <v>1</v>
      </c>
      <c r="I1383">
        <v>0</v>
      </c>
      <c r="J1383">
        <v>0</v>
      </c>
      <c r="K1383" t="s">
        <v>207</v>
      </c>
      <c r="L1383">
        <v>2017</v>
      </c>
      <c r="M1383" t="s">
        <v>208</v>
      </c>
    </row>
    <row r="1384" spans="1:13" x14ac:dyDescent="0.2">
      <c r="A1384" s="1">
        <v>42992</v>
      </c>
      <c r="B1384" t="s">
        <v>7</v>
      </c>
      <c r="C1384" t="s">
        <v>340</v>
      </c>
      <c r="D1384" t="s">
        <v>280</v>
      </c>
      <c r="E1384" t="s">
        <v>281</v>
      </c>
      <c r="F1384" s="1">
        <v>39219</v>
      </c>
      <c r="G1384" t="s">
        <v>164</v>
      </c>
      <c r="H1384">
        <v>0</v>
      </c>
      <c r="I1384">
        <v>0</v>
      </c>
      <c r="J1384">
        <v>0</v>
      </c>
      <c r="K1384" t="s">
        <v>207</v>
      </c>
      <c r="L1384">
        <v>2017</v>
      </c>
      <c r="M1384" t="s">
        <v>210</v>
      </c>
    </row>
    <row r="1385" spans="1:13" x14ac:dyDescent="0.2">
      <c r="A1385" s="1">
        <v>42992</v>
      </c>
      <c r="B1385" t="s">
        <v>7</v>
      </c>
      <c r="C1385" t="s">
        <v>340</v>
      </c>
      <c r="D1385" t="s">
        <v>280</v>
      </c>
      <c r="E1385" t="s">
        <v>282</v>
      </c>
      <c r="F1385" s="1">
        <v>40581</v>
      </c>
      <c r="G1385" t="s">
        <v>168</v>
      </c>
      <c r="H1385">
        <v>0</v>
      </c>
      <c r="I1385">
        <v>0</v>
      </c>
      <c r="J1385">
        <v>0</v>
      </c>
      <c r="K1385" t="s">
        <v>207</v>
      </c>
      <c r="L1385">
        <v>2017</v>
      </c>
      <c r="M1385" t="s">
        <v>208</v>
      </c>
    </row>
    <row r="1386" spans="1:13" x14ac:dyDescent="0.2">
      <c r="A1386" s="1">
        <v>42992</v>
      </c>
      <c r="B1386" t="s">
        <v>7</v>
      </c>
      <c r="C1386" t="s">
        <v>340</v>
      </c>
      <c r="D1386" t="s">
        <v>441</v>
      </c>
      <c r="E1386" t="s">
        <v>442</v>
      </c>
      <c r="F1386" s="1">
        <v>41482</v>
      </c>
      <c r="G1386" t="s">
        <v>170</v>
      </c>
      <c r="H1386">
        <v>1</v>
      </c>
      <c r="I1386">
        <v>0</v>
      </c>
      <c r="J1386">
        <v>0</v>
      </c>
      <c r="K1386" t="s">
        <v>207</v>
      </c>
      <c r="L1386">
        <v>2017</v>
      </c>
      <c r="M1386" t="s">
        <v>208</v>
      </c>
    </row>
    <row r="1387" spans="1:13" x14ac:dyDescent="0.2">
      <c r="A1387" s="1">
        <v>42992</v>
      </c>
      <c r="B1387" t="s">
        <v>7</v>
      </c>
      <c r="C1387" t="s">
        <v>340</v>
      </c>
      <c r="D1387" t="s">
        <v>441</v>
      </c>
      <c r="E1387" t="s">
        <v>443</v>
      </c>
      <c r="F1387" s="1">
        <v>40237</v>
      </c>
      <c r="G1387" t="s">
        <v>167</v>
      </c>
      <c r="H1387">
        <v>1</v>
      </c>
      <c r="I1387">
        <v>0</v>
      </c>
      <c r="J1387">
        <v>0</v>
      </c>
      <c r="K1387" t="s">
        <v>207</v>
      </c>
      <c r="L1387">
        <v>2017</v>
      </c>
      <c r="M1387" t="s">
        <v>210</v>
      </c>
    </row>
    <row r="1388" spans="1:13" x14ac:dyDescent="0.2">
      <c r="A1388" s="1">
        <v>42992</v>
      </c>
      <c r="B1388" t="s">
        <v>7</v>
      </c>
      <c r="C1388" t="s">
        <v>340</v>
      </c>
      <c r="D1388" t="s">
        <v>516</v>
      </c>
      <c r="E1388" t="s">
        <v>483</v>
      </c>
      <c r="F1388" s="1">
        <v>40334</v>
      </c>
      <c r="G1388" t="s">
        <v>163</v>
      </c>
      <c r="H1388">
        <v>1</v>
      </c>
      <c r="I1388">
        <v>0</v>
      </c>
      <c r="J1388">
        <v>0</v>
      </c>
      <c r="K1388" t="s">
        <v>207</v>
      </c>
      <c r="L1388">
        <v>2017</v>
      </c>
      <c r="M1388" t="s">
        <v>210</v>
      </c>
    </row>
    <row r="1389" spans="1:13" x14ac:dyDescent="0.2">
      <c r="A1389" s="1">
        <v>42992</v>
      </c>
      <c r="B1389" t="s">
        <v>7</v>
      </c>
      <c r="C1389" t="s">
        <v>340</v>
      </c>
      <c r="D1389" t="s">
        <v>516</v>
      </c>
      <c r="E1389" t="s">
        <v>517</v>
      </c>
      <c r="F1389" s="1">
        <v>40828</v>
      </c>
      <c r="G1389" t="s">
        <v>168</v>
      </c>
      <c r="H1389">
        <v>1</v>
      </c>
      <c r="I1389">
        <v>0</v>
      </c>
      <c r="J1389">
        <v>0</v>
      </c>
      <c r="K1389" t="s">
        <v>207</v>
      </c>
      <c r="L1389">
        <v>2017</v>
      </c>
      <c r="M1389" t="s">
        <v>208</v>
      </c>
    </row>
    <row r="1390" spans="1:13" x14ac:dyDescent="0.2">
      <c r="A1390" s="1">
        <v>42992</v>
      </c>
      <c r="B1390" t="s">
        <v>7</v>
      </c>
      <c r="C1390" t="s">
        <v>340</v>
      </c>
      <c r="D1390" t="s">
        <v>444</v>
      </c>
      <c r="E1390" t="s">
        <v>372</v>
      </c>
      <c r="F1390" s="1">
        <v>40612</v>
      </c>
      <c r="G1390" t="s">
        <v>167</v>
      </c>
      <c r="H1390">
        <v>1</v>
      </c>
      <c r="I1390">
        <v>0</v>
      </c>
      <c r="J1390">
        <v>0</v>
      </c>
      <c r="K1390" t="s">
        <v>207</v>
      </c>
      <c r="L1390">
        <v>2017</v>
      </c>
      <c r="M1390" t="s">
        <v>208</v>
      </c>
    </row>
    <row r="1391" spans="1:13" x14ac:dyDescent="0.2">
      <c r="A1391" s="1">
        <v>42992</v>
      </c>
      <c r="B1391" t="s">
        <v>7</v>
      </c>
      <c r="C1391" t="s">
        <v>340</v>
      </c>
      <c r="D1391" t="s">
        <v>445</v>
      </c>
      <c r="E1391" t="s">
        <v>446</v>
      </c>
      <c r="F1391" s="1">
        <v>40095</v>
      </c>
      <c r="G1391" t="s">
        <v>166</v>
      </c>
      <c r="H1391">
        <v>1</v>
      </c>
      <c r="I1391">
        <v>0</v>
      </c>
      <c r="J1391">
        <v>0</v>
      </c>
      <c r="K1391" t="s">
        <v>207</v>
      </c>
      <c r="L1391">
        <v>2017</v>
      </c>
      <c r="M1391" t="s">
        <v>210</v>
      </c>
    </row>
    <row r="1392" spans="1:13" x14ac:dyDescent="0.2">
      <c r="A1392" s="1">
        <v>42992</v>
      </c>
      <c r="B1392" t="s">
        <v>7</v>
      </c>
      <c r="C1392" t="s">
        <v>340</v>
      </c>
      <c r="D1392" t="s">
        <v>518</v>
      </c>
      <c r="E1392" t="s">
        <v>342</v>
      </c>
      <c r="F1392" s="1">
        <v>41006</v>
      </c>
      <c r="G1392" t="s">
        <v>44</v>
      </c>
      <c r="H1392">
        <v>1</v>
      </c>
      <c r="I1392">
        <v>0</v>
      </c>
      <c r="J1392">
        <v>0</v>
      </c>
      <c r="K1392" t="s">
        <v>207</v>
      </c>
      <c r="L1392">
        <v>2017</v>
      </c>
      <c r="M1392" t="s">
        <v>208</v>
      </c>
    </row>
    <row r="1393" spans="1:13" x14ac:dyDescent="0.2">
      <c r="A1393" s="1">
        <v>42992</v>
      </c>
      <c r="B1393" t="s">
        <v>7</v>
      </c>
      <c r="C1393" t="s">
        <v>340</v>
      </c>
      <c r="D1393" t="s">
        <v>285</v>
      </c>
      <c r="E1393" t="s">
        <v>316</v>
      </c>
      <c r="F1393" s="1">
        <v>40879</v>
      </c>
      <c r="G1393" t="s">
        <v>167</v>
      </c>
      <c r="H1393">
        <v>1</v>
      </c>
      <c r="I1393">
        <v>0</v>
      </c>
      <c r="J1393">
        <v>0</v>
      </c>
      <c r="K1393" t="s">
        <v>207</v>
      </c>
      <c r="L1393">
        <v>2017</v>
      </c>
      <c r="M1393" t="s">
        <v>208</v>
      </c>
    </row>
    <row r="1394" spans="1:13" x14ac:dyDescent="0.2">
      <c r="A1394" s="1">
        <v>42992</v>
      </c>
      <c r="B1394" t="s">
        <v>7</v>
      </c>
      <c r="C1394" t="s">
        <v>340</v>
      </c>
      <c r="D1394" t="s">
        <v>285</v>
      </c>
      <c r="E1394" t="s">
        <v>281</v>
      </c>
      <c r="F1394" s="1">
        <v>40095</v>
      </c>
      <c r="G1394" t="s">
        <v>166</v>
      </c>
      <c r="H1394">
        <v>1</v>
      </c>
      <c r="I1394">
        <v>0</v>
      </c>
      <c r="J1394">
        <v>0</v>
      </c>
      <c r="K1394" t="s">
        <v>207</v>
      </c>
      <c r="L1394">
        <v>2017</v>
      </c>
      <c r="M1394" t="s">
        <v>210</v>
      </c>
    </row>
    <row r="1395" spans="1:13" x14ac:dyDescent="0.2">
      <c r="A1395" s="1">
        <v>42992</v>
      </c>
      <c r="B1395" t="s">
        <v>7</v>
      </c>
      <c r="C1395" t="s">
        <v>340</v>
      </c>
      <c r="D1395" t="s">
        <v>691</v>
      </c>
      <c r="E1395" t="s">
        <v>692</v>
      </c>
      <c r="F1395" s="1">
        <v>39976</v>
      </c>
      <c r="G1395" t="s">
        <v>166</v>
      </c>
      <c r="H1395">
        <v>1</v>
      </c>
      <c r="I1395">
        <v>0</v>
      </c>
      <c r="J1395">
        <v>0</v>
      </c>
      <c r="K1395" t="s">
        <v>207</v>
      </c>
      <c r="L1395">
        <v>2017</v>
      </c>
      <c r="M1395" t="s">
        <v>210</v>
      </c>
    </row>
    <row r="1396" spans="1:13" x14ac:dyDescent="0.2">
      <c r="A1396" s="1">
        <v>42992</v>
      </c>
      <c r="B1396" t="s">
        <v>7</v>
      </c>
      <c r="C1396" t="s">
        <v>340</v>
      </c>
      <c r="D1396" t="s">
        <v>447</v>
      </c>
      <c r="E1396" t="s">
        <v>448</v>
      </c>
      <c r="F1396" s="1">
        <v>40768</v>
      </c>
      <c r="G1396" t="s">
        <v>167</v>
      </c>
      <c r="H1396">
        <v>1</v>
      </c>
      <c r="I1396">
        <v>0</v>
      </c>
      <c r="J1396">
        <v>0</v>
      </c>
      <c r="K1396" t="s">
        <v>207</v>
      </c>
      <c r="L1396">
        <v>2017</v>
      </c>
      <c r="M1396" t="s">
        <v>208</v>
      </c>
    </row>
    <row r="1397" spans="1:13" x14ac:dyDescent="0.2">
      <c r="A1397" s="1">
        <v>42992</v>
      </c>
      <c r="B1397" t="s">
        <v>7</v>
      </c>
      <c r="C1397" t="s">
        <v>340</v>
      </c>
      <c r="D1397" t="s">
        <v>447</v>
      </c>
      <c r="E1397" t="s">
        <v>449</v>
      </c>
      <c r="F1397" s="1">
        <v>39296</v>
      </c>
      <c r="G1397" t="s">
        <v>164</v>
      </c>
      <c r="H1397">
        <v>1</v>
      </c>
      <c r="I1397">
        <v>0</v>
      </c>
      <c r="J1397">
        <v>0</v>
      </c>
      <c r="K1397" t="s">
        <v>207</v>
      </c>
      <c r="L1397">
        <v>2017</v>
      </c>
      <c r="M1397" t="s">
        <v>210</v>
      </c>
    </row>
    <row r="1398" spans="1:13" x14ac:dyDescent="0.2">
      <c r="A1398" s="1">
        <v>42992</v>
      </c>
      <c r="B1398" t="s">
        <v>7</v>
      </c>
      <c r="C1398" t="s">
        <v>340</v>
      </c>
      <c r="D1398" t="s">
        <v>450</v>
      </c>
      <c r="E1398" t="s">
        <v>451</v>
      </c>
      <c r="F1398" s="1">
        <v>39449</v>
      </c>
      <c r="G1398" t="s">
        <v>166</v>
      </c>
      <c r="H1398">
        <v>1</v>
      </c>
      <c r="I1398">
        <v>0</v>
      </c>
      <c r="J1398">
        <v>0</v>
      </c>
      <c r="K1398" t="s">
        <v>207</v>
      </c>
      <c r="L1398">
        <v>2017</v>
      </c>
      <c r="M1398" t="s">
        <v>210</v>
      </c>
    </row>
    <row r="1399" spans="1:13" x14ac:dyDescent="0.2">
      <c r="A1399" s="1">
        <v>42992</v>
      </c>
      <c r="B1399" t="s">
        <v>7</v>
      </c>
      <c r="C1399" t="s">
        <v>340</v>
      </c>
      <c r="D1399" t="s">
        <v>286</v>
      </c>
      <c r="E1399" t="s">
        <v>287</v>
      </c>
      <c r="F1399" s="1">
        <v>40843</v>
      </c>
      <c r="G1399" t="s">
        <v>168</v>
      </c>
      <c r="H1399">
        <v>1</v>
      </c>
      <c r="I1399">
        <v>0</v>
      </c>
      <c r="J1399">
        <v>0</v>
      </c>
      <c r="K1399" t="s">
        <v>207</v>
      </c>
      <c r="L1399">
        <v>2017</v>
      </c>
      <c r="M1399" t="s">
        <v>208</v>
      </c>
    </row>
    <row r="1400" spans="1:13" x14ac:dyDescent="0.2">
      <c r="A1400" s="1">
        <v>42992</v>
      </c>
      <c r="B1400" t="s">
        <v>7</v>
      </c>
      <c r="C1400" t="s">
        <v>340</v>
      </c>
      <c r="D1400" t="s">
        <v>286</v>
      </c>
      <c r="E1400" t="s">
        <v>288</v>
      </c>
      <c r="F1400" s="1">
        <v>39329</v>
      </c>
      <c r="G1400" t="s">
        <v>164</v>
      </c>
      <c r="H1400">
        <v>1</v>
      </c>
      <c r="I1400">
        <v>0</v>
      </c>
      <c r="J1400">
        <v>0</v>
      </c>
      <c r="K1400" t="s">
        <v>207</v>
      </c>
      <c r="L1400">
        <v>2017</v>
      </c>
      <c r="M1400" t="s">
        <v>210</v>
      </c>
    </row>
    <row r="1401" spans="1:13" x14ac:dyDescent="0.2">
      <c r="A1401" s="1">
        <v>42992</v>
      </c>
      <c r="B1401" t="s">
        <v>7</v>
      </c>
      <c r="C1401" t="s">
        <v>340</v>
      </c>
      <c r="D1401" t="s">
        <v>452</v>
      </c>
      <c r="E1401" t="s">
        <v>453</v>
      </c>
      <c r="F1401" s="1">
        <v>41053</v>
      </c>
      <c r="G1401" t="s">
        <v>106</v>
      </c>
      <c r="H1401">
        <v>1</v>
      </c>
      <c r="I1401">
        <v>0</v>
      </c>
      <c r="J1401">
        <v>0</v>
      </c>
      <c r="K1401" t="s">
        <v>207</v>
      </c>
      <c r="L1401">
        <v>2017</v>
      </c>
      <c r="M1401" t="s">
        <v>208</v>
      </c>
    </row>
    <row r="1402" spans="1:13" x14ac:dyDescent="0.2">
      <c r="A1402" s="1">
        <v>42992</v>
      </c>
      <c r="B1402" t="s">
        <v>7</v>
      </c>
      <c r="C1402" t="s">
        <v>340</v>
      </c>
      <c r="D1402" t="s">
        <v>540</v>
      </c>
      <c r="E1402" t="s">
        <v>541</v>
      </c>
      <c r="F1402" s="1">
        <v>40458</v>
      </c>
      <c r="G1402" t="s">
        <v>167</v>
      </c>
      <c r="H1402">
        <v>0</v>
      </c>
      <c r="I1402">
        <v>0</v>
      </c>
      <c r="J1402">
        <v>0</v>
      </c>
      <c r="K1402" t="s">
        <v>207</v>
      </c>
      <c r="L1402">
        <v>2017</v>
      </c>
      <c r="M1402" t="s">
        <v>210</v>
      </c>
    </row>
    <row r="1403" spans="1:13" x14ac:dyDescent="0.2">
      <c r="A1403" s="1">
        <v>42992</v>
      </c>
      <c r="B1403" t="s">
        <v>7</v>
      </c>
      <c r="C1403" t="s">
        <v>340</v>
      </c>
      <c r="D1403" t="s">
        <v>540</v>
      </c>
      <c r="E1403" t="s">
        <v>542</v>
      </c>
      <c r="F1403" s="1">
        <v>39357</v>
      </c>
      <c r="G1403" t="s">
        <v>164</v>
      </c>
      <c r="H1403">
        <v>0</v>
      </c>
      <c r="I1403">
        <v>0</v>
      </c>
      <c r="J1403">
        <v>0</v>
      </c>
      <c r="K1403" t="s">
        <v>207</v>
      </c>
      <c r="L1403">
        <v>2017</v>
      </c>
      <c r="M1403" t="s">
        <v>210</v>
      </c>
    </row>
    <row r="1404" spans="1:13" x14ac:dyDescent="0.2">
      <c r="A1404" s="1">
        <v>42992</v>
      </c>
      <c r="B1404" t="s">
        <v>7</v>
      </c>
      <c r="C1404" t="s">
        <v>340</v>
      </c>
      <c r="D1404" t="s">
        <v>332</v>
      </c>
      <c r="E1404" t="s">
        <v>333</v>
      </c>
      <c r="F1404" s="1">
        <v>41327</v>
      </c>
      <c r="G1404" t="s">
        <v>169</v>
      </c>
      <c r="H1404">
        <v>1</v>
      </c>
      <c r="I1404">
        <v>0</v>
      </c>
      <c r="J1404">
        <v>0</v>
      </c>
      <c r="K1404" t="s">
        <v>207</v>
      </c>
      <c r="L1404">
        <v>2017</v>
      </c>
      <c r="M1404" t="s">
        <v>208</v>
      </c>
    </row>
    <row r="1405" spans="1:13" x14ac:dyDescent="0.2">
      <c r="A1405" s="1">
        <v>42992</v>
      </c>
      <c r="B1405" t="s">
        <v>7</v>
      </c>
      <c r="C1405" t="s">
        <v>340</v>
      </c>
      <c r="D1405" t="s">
        <v>519</v>
      </c>
      <c r="E1405" t="s">
        <v>253</v>
      </c>
      <c r="F1405" s="1">
        <v>40140</v>
      </c>
      <c r="G1405" t="s">
        <v>163</v>
      </c>
      <c r="H1405">
        <v>1</v>
      </c>
      <c r="I1405">
        <v>0</v>
      </c>
      <c r="J1405">
        <v>0</v>
      </c>
      <c r="K1405" t="s">
        <v>207</v>
      </c>
      <c r="L1405">
        <v>2017</v>
      </c>
      <c r="M1405" t="s">
        <v>210</v>
      </c>
    </row>
    <row r="1406" spans="1:13" x14ac:dyDescent="0.2">
      <c r="A1406" s="1">
        <v>42992</v>
      </c>
      <c r="B1406" t="s">
        <v>7</v>
      </c>
      <c r="C1406" t="s">
        <v>340</v>
      </c>
      <c r="D1406" t="s">
        <v>454</v>
      </c>
      <c r="E1406" t="s">
        <v>455</v>
      </c>
      <c r="F1406" s="1">
        <v>40310</v>
      </c>
      <c r="G1406" t="s">
        <v>167</v>
      </c>
      <c r="H1406">
        <v>1</v>
      </c>
      <c r="I1406">
        <v>0</v>
      </c>
      <c r="J1406">
        <v>0</v>
      </c>
      <c r="K1406" t="s">
        <v>207</v>
      </c>
      <c r="L1406">
        <v>2017</v>
      </c>
      <c r="M1406" t="s">
        <v>210</v>
      </c>
    </row>
    <row r="1407" spans="1:13" x14ac:dyDescent="0.2">
      <c r="A1407" s="1">
        <v>42992</v>
      </c>
      <c r="B1407" t="s">
        <v>7</v>
      </c>
      <c r="C1407" t="s">
        <v>340</v>
      </c>
      <c r="D1407" t="s">
        <v>456</v>
      </c>
      <c r="E1407" t="s">
        <v>333</v>
      </c>
      <c r="F1407" s="1">
        <v>41029</v>
      </c>
      <c r="G1407" t="s">
        <v>44</v>
      </c>
      <c r="H1407">
        <v>1</v>
      </c>
      <c r="I1407">
        <v>0</v>
      </c>
      <c r="J1407">
        <v>0</v>
      </c>
      <c r="K1407" t="s">
        <v>207</v>
      </c>
      <c r="L1407">
        <v>2017</v>
      </c>
      <c r="M1407" t="s">
        <v>208</v>
      </c>
    </row>
    <row r="1408" spans="1:13" x14ac:dyDescent="0.2">
      <c r="A1408" s="1">
        <v>42992</v>
      </c>
      <c r="B1408" t="s">
        <v>7</v>
      </c>
      <c r="C1408" t="s">
        <v>340</v>
      </c>
      <c r="D1408" t="s">
        <v>456</v>
      </c>
      <c r="E1408" t="s">
        <v>457</v>
      </c>
      <c r="F1408" s="1">
        <v>39612</v>
      </c>
      <c r="G1408" t="s">
        <v>165</v>
      </c>
      <c r="H1408">
        <v>1</v>
      </c>
      <c r="I1408">
        <v>0</v>
      </c>
      <c r="J1408">
        <v>0</v>
      </c>
      <c r="K1408" t="s">
        <v>207</v>
      </c>
      <c r="L1408">
        <v>2017</v>
      </c>
      <c r="M1408" t="s">
        <v>210</v>
      </c>
    </row>
    <row r="1409" spans="1:13" x14ac:dyDescent="0.2">
      <c r="A1409" s="1">
        <v>42992</v>
      </c>
      <c r="B1409" t="s">
        <v>7</v>
      </c>
      <c r="C1409" t="s">
        <v>340</v>
      </c>
      <c r="D1409" t="s">
        <v>458</v>
      </c>
      <c r="E1409" t="s">
        <v>459</v>
      </c>
      <c r="F1409" s="1">
        <v>40344</v>
      </c>
      <c r="G1409" t="s">
        <v>163</v>
      </c>
      <c r="H1409">
        <v>1</v>
      </c>
      <c r="I1409">
        <v>0</v>
      </c>
      <c r="J1409">
        <v>0</v>
      </c>
      <c r="K1409" t="s">
        <v>207</v>
      </c>
      <c r="L1409">
        <v>2017</v>
      </c>
      <c r="M1409" t="s">
        <v>210</v>
      </c>
    </row>
    <row r="1410" spans="1:13" x14ac:dyDescent="0.2">
      <c r="A1410" s="1">
        <v>42992</v>
      </c>
      <c r="B1410" t="s">
        <v>7</v>
      </c>
      <c r="C1410" t="s">
        <v>340</v>
      </c>
      <c r="D1410" t="s">
        <v>460</v>
      </c>
      <c r="E1410" t="s">
        <v>461</v>
      </c>
      <c r="F1410" s="1">
        <v>41424</v>
      </c>
      <c r="G1410" t="s">
        <v>170</v>
      </c>
      <c r="H1410">
        <v>0</v>
      </c>
      <c r="I1410">
        <v>0</v>
      </c>
      <c r="J1410">
        <v>0</v>
      </c>
      <c r="K1410" t="s">
        <v>207</v>
      </c>
      <c r="L1410">
        <v>2017</v>
      </c>
      <c r="M1410" t="s">
        <v>208</v>
      </c>
    </row>
    <row r="1411" spans="1:13" x14ac:dyDescent="0.2">
      <c r="A1411" s="1">
        <v>42992</v>
      </c>
      <c r="B1411" t="s">
        <v>7</v>
      </c>
      <c r="C1411" t="s">
        <v>340</v>
      </c>
      <c r="D1411" t="s">
        <v>289</v>
      </c>
      <c r="E1411" t="s">
        <v>216</v>
      </c>
      <c r="F1411" s="1">
        <v>41091</v>
      </c>
      <c r="G1411" t="s">
        <v>106</v>
      </c>
      <c r="H1411">
        <v>0</v>
      </c>
      <c r="I1411">
        <v>0</v>
      </c>
      <c r="J1411">
        <v>0</v>
      </c>
      <c r="K1411" t="s">
        <v>207</v>
      </c>
      <c r="L1411">
        <v>2017</v>
      </c>
      <c r="M1411" t="s">
        <v>208</v>
      </c>
    </row>
    <row r="1412" spans="1:13" x14ac:dyDescent="0.2">
      <c r="A1412" s="1">
        <v>42992</v>
      </c>
      <c r="B1412" t="s">
        <v>7</v>
      </c>
      <c r="C1412" t="s">
        <v>340</v>
      </c>
      <c r="D1412" t="s">
        <v>462</v>
      </c>
      <c r="E1412" t="s">
        <v>463</v>
      </c>
      <c r="F1412" s="1">
        <v>40385</v>
      </c>
      <c r="G1412" t="s">
        <v>163</v>
      </c>
      <c r="H1412">
        <v>1</v>
      </c>
      <c r="I1412">
        <v>0</v>
      </c>
      <c r="J1412">
        <v>0</v>
      </c>
      <c r="K1412" t="s">
        <v>207</v>
      </c>
      <c r="L1412">
        <v>2017</v>
      </c>
      <c r="M1412" t="s">
        <v>210</v>
      </c>
    </row>
    <row r="1413" spans="1:13" x14ac:dyDescent="0.2">
      <c r="A1413" s="1">
        <v>42992</v>
      </c>
      <c r="B1413" t="s">
        <v>7</v>
      </c>
      <c r="C1413" t="s">
        <v>340</v>
      </c>
      <c r="D1413" t="s">
        <v>520</v>
      </c>
      <c r="E1413" t="s">
        <v>433</v>
      </c>
      <c r="F1413" s="1">
        <v>39694</v>
      </c>
      <c r="G1413" t="s">
        <v>165</v>
      </c>
      <c r="H1413">
        <v>1</v>
      </c>
      <c r="I1413">
        <v>0</v>
      </c>
      <c r="J1413">
        <v>0</v>
      </c>
      <c r="K1413" t="s">
        <v>207</v>
      </c>
      <c r="L1413">
        <v>2017</v>
      </c>
      <c r="M1413" t="s">
        <v>210</v>
      </c>
    </row>
    <row r="1414" spans="1:13" x14ac:dyDescent="0.2">
      <c r="A1414" s="1">
        <v>42992</v>
      </c>
      <c r="B1414" t="s">
        <v>7</v>
      </c>
      <c r="C1414" t="s">
        <v>340</v>
      </c>
      <c r="D1414" t="s">
        <v>464</v>
      </c>
      <c r="E1414" t="s">
        <v>342</v>
      </c>
      <c r="F1414" s="1">
        <v>41482</v>
      </c>
      <c r="G1414" t="s">
        <v>169</v>
      </c>
      <c r="H1414">
        <v>1</v>
      </c>
      <c r="I1414">
        <v>0</v>
      </c>
      <c r="J1414">
        <v>0</v>
      </c>
      <c r="K1414" t="s">
        <v>207</v>
      </c>
      <c r="L1414">
        <v>2017</v>
      </c>
      <c r="M1414" t="s">
        <v>208</v>
      </c>
    </row>
    <row r="1415" spans="1:13" x14ac:dyDescent="0.2">
      <c r="A1415" s="1">
        <v>42992</v>
      </c>
      <c r="B1415" t="s">
        <v>7</v>
      </c>
      <c r="C1415" t="s">
        <v>340</v>
      </c>
      <c r="D1415" t="s">
        <v>293</v>
      </c>
      <c r="E1415" t="s">
        <v>294</v>
      </c>
      <c r="F1415" s="1">
        <v>39747</v>
      </c>
      <c r="G1415" t="s">
        <v>165</v>
      </c>
      <c r="H1415">
        <v>1</v>
      </c>
      <c r="I1415">
        <v>0</v>
      </c>
      <c r="J1415">
        <v>0</v>
      </c>
      <c r="K1415" t="s">
        <v>207</v>
      </c>
      <c r="L1415">
        <v>2017</v>
      </c>
      <c r="M1415" t="s">
        <v>210</v>
      </c>
    </row>
    <row r="1416" spans="1:13" x14ac:dyDescent="0.2">
      <c r="A1416" s="1">
        <v>42992</v>
      </c>
      <c r="B1416" t="s">
        <v>7</v>
      </c>
      <c r="C1416" t="s">
        <v>340</v>
      </c>
      <c r="D1416" t="s">
        <v>293</v>
      </c>
      <c r="E1416" t="s">
        <v>295</v>
      </c>
      <c r="F1416" s="1">
        <v>41539</v>
      </c>
      <c r="G1416" t="s">
        <v>170</v>
      </c>
      <c r="H1416">
        <v>1</v>
      </c>
      <c r="I1416">
        <v>0</v>
      </c>
      <c r="J1416">
        <v>0</v>
      </c>
      <c r="K1416" t="s">
        <v>207</v>
      </c>
      <c r="L1416">
        <v>2017</v>
      </c>
      <c r="M1416" t="s">
        <v>208</v>
      </c>
    </row>
    <row r="1417" spans="1:13" x14ac:dyDescent="0.2">
      <c r="A1417" s="1">
        <v>42992</v>
      </c>
      <c r="B1417" t="s">
        <v>7</v>
      </c>
      <c r="C1417" t="s">
        <v>340</v>
      </c>
      <c r="D1417" t="s">
        <v>465</v>
      </c>
      <c r="E1417" t="s">
        <v>466</v>
      </c>
      <c r="F1417" s="1">
        <v>40662</v>
      </c>
      <c r="G1417" t="s">
        <v>168</v>
      </c>
      <c r="H1417">
        <v>1</v>
      </c>
      <c r="I1417">
        <v>0</v>
      </c>
      <c r="J1417">
        <v>0</v>
      </c>
      <c r="K1417" t="s">
        <v>207</v>
      </c>
      <c r="L1417">
        <v>2017</v>
      </c>
      <c r="M1417" t="s">
        <v>208</v>
      </c>
    </row>
    <row r="1418" spans="1:13" x14ac:dyDescent="0.2">
      <c r="A1418" s="1">
        <v>42992</v>
      </c>
      <c r="B1418" t="s">
        <v>7</v>
      </c>
      <c r="C1418" t="s">
        <v>340</v>
      </c>
      <c r="D1418" t="s">
        <v>465</v>
      </c>
      <c r="E1418" t="s">
        <v>467</v>
      </c>
      <c r="F1418" s="1">
        <v>41335</v>
      </c>
      <c r="G1418" t="s">
        <v>170</v>
      </c>
      <c r="H1418">
        <v>1</v>
      </c>
      <c r="I1418">
        <v>0</v>
      </c>
      <c r="J1418">
        <v>0</v>
      </c>
      <c r="K1418" t="s">
        <v>207</v>
      </c>
      <c r="L1418">
        <v>2017</v>
      </c>
      <c r="M1418" t="s">
        <v>208</v>
      </c>
    </row>
    <row r="1419" spans="1:13" x14ac:dyDescent="0.2">
      <c r="A1419" s="1">
        <v>42992</v>
      </c>
      <c r="B1419" t="s">
        <v>7</v>
      </c>
      <c r="C1419" t="s">
        <v>340</v>
      </c>
      <c r="D1419" t="s">
        <v>465</v>
      </c>
      <c r="E1419" t="s">
        <v>468</v>
      </c>
      <c r="F1419" s="1">
        <v>41603</v>
      </c>
      <c r="G1419" t="s">
        <v>169</v>
      </c>
      <c r="H1419">
        <v>1</v>
      </c>
      <c r="I1419">
        <v>0</v>
      </c>
      <c r="J1419">
        <v>0</v>
      </c>
      <c r="K1419" t="s">
        <v>207</v>
      </c>
      <c r="L1419">
        <v>2017</v>
      </c>
      <c r="M1419" t="s">
        <v>208</v>
      </c>
    </row>
    <row r="1420" spans="1:13" x14ac:dyDescent="0.2">
      <c r="A1420" s="1">
        <v>42992</v>
      </c>
      <c r="B1420" t="s">
        <v>7</v>
      </c>
      <c r="C1420" t="s">
        <v>340</v>
      </c>
      <c r="D1420" t="s">
        <v>299</v>
      </c>
      <c r="E1420" t="s">
        <v>300</v>
      </c>
      <c r="F1420" s="1">
        <v>39324</v>
      </c>
      <c r="G1420" t="s">
        <v>164</v>
      </c>
      <c r="H1420">
        <v>1</v>
      </c>
      <c r="I1420">
        <v>0</v>
      </c>
      <c r="J1420">
        <v>0</v>
      </c>
      <c r="K1420" t="s">
        <v>207</v>
      </c>
      <c r="L1420">
        <v>2017</v>
      </c>
      <c r="M1420" t="s">
        <v>210</v>
      </c>
    </row>
    <row r="1421" spans="1:13" x14ac:dyDescent="0.2">
      <c r="A1421" s="1">
        <v>42992</v>
      </c>
      <c r="B1421" t="s">
        <v>7</v>
      </c>
      <c r="C1421" t="s">
        <v>340</v>
      </c>
      <c r="D1421" t="s">
        <v>299</v>
      </c>
      <c r="E1421" t="s">
        <v>301</v>
      </c>
      <c r="F1421" s="1">
        <v>40040</v>
      </c>
      <c r="G1421" t="s">
        <v>163</v>
      </c>
      <c r="H1421">
        <v>1</v>
      </c>
      <c r="I1421">
        <v>0</v>
      </c>
      <c r="J1421">
        <v>0</v>
      </c>
      <c r="K1421" t="s">
        <v>207</v>
      </c>
      <c r="L1421">
        <v>2017</v>
      </c>
      <c r="M1421" t="s">
        <v>210</v>
      </c>
    </row>
    <row r="1422" spans="1:13" x14ac:dyDescent="0.2">
      <c r="A1422" s="1">
        <v>42992</v>
      </c>
      <c r="B1422" t="s">
        <v>7</v>
      </c>
      <c r="C1422" t="s">
        <v>340</v>
      </c>
      <c r="D1422" t="s">
        <v>469</v>
      </c>
      <c r="E1422" t="s">
        <v>470</v>
      </c>
      <c r="F1422" s="1">
        <v>39222</v>
      </c>
      <c r="G1422" t="s">
        <v>164</v>
      </c>
      <c r="H1422">
        <v>1</v>
      </c>
      <c r="I1422">
        <v>0</v>
      </c>
      <c r="J1422">
        <v>0</v>
      </c>
      <c r="K1422" t="s">
        <v>207</v>
      </c>
      <c r="L1422">
        <v>2017</v>
      </c>
      <c r="M1422" t="s">
        <v>210</v>
      </c>
    </row>
    <row r="1423" spans="1:13" x14ac:dyDescent="0.2">
      <c r="A1423" s="1">
        <v>42992</v>
      </c>
      <c r="B1423" t="s">
        <v>7</v>
      </c>
      <c r="C1423" t="s">
        <v>340</v>
      </c>
      <c r="D1423" t="s">
        <v>238</v>
      </c>
      <c r="E1423" t="s">
        <v>302</v>
      </c>
      <c r="F1423" s="1">
        <v>41695</v>
      </c>
      <c r="G1423" t="s">
        <v>44</v>
      </c>
      <c r="H1423">
        <v>0</v>
      </c>
      <c r="I1423">
        <v>0</v>
      </c>
      <c r="J1423">
        <v>0</v>
      </c>
      <c r="K1423" t="s">
        <v>207</v>
      </c>
      <c r="L1423">
        <v>2017</v>
      </c>
      <c r="M1423" t="s">
        <v>208</v>
      </c>
    </row>
    <row r="1424" spans="1:13" x14ac:dyDescent="0.2">
      <c r="A1424" s="1">
        <v>42992</v>
      </c>
      <c r="B1424" t="s">
        <v>7</v>
      </c>
      <c r="C1424" t="s">
        <v>340</v>
      </c>
      <c r="D1424" t="s">
        <v>250</v>
      </c>
      <c r="E1424" t="s">
        <v>303</v>
      </c>
      <c r="F1424" s="1">
        <v>41898</v>
      </c>
      <c r="G1424" t="s">
        <v>170</v>
      </c>
      <c r="H1424">
        <v>1</v>
      </c>
      <c r="I1424">
        <v>0</v>
      </c>
      <c r="J1424">
        <v>0</v>
      </c>
      <c r="K1424" t="s">
        <v>207</v>
      </c>
      <c r="L1424">
        <v>2017</v>
      </c>
      <c r="M1424" t="s">
        <v>208</v>
      </c>
    </row>
    <row r="1425" spans="1:13" x14ac:dyDescent="0.2">
      <c r="A1425" s="1">
        <v>42992</v>
      </c>
      <c r="B1425" t="s">
        <v>7</v>
      </c>
      <c r="C1425" t="s">
        <v>340</v>
      </c>
      <c r="D1425" t="s">
        <v>286</v>
      </c>
      <c r="E1425" t="s">
        <v>305</v>
      </c>
      <c r="F1425" s="1">
        <v>41650</v>
      </c>
      <c r="G1425" t="s">
        <v>170</v>
      </c>
      <c r="H1425">
        <v>1</v>
      </c>
      <c r="I1425">
        <v>0</v>
      </c>
      <c r="J1425">
        <v>0</v>
      </c>
      <c r="K1425" t="s">
        <v>207</v>
      </c>
      <c r="L1425">
        <v>2017</v>
      </c>
      <c r="M1425" t="s">
        <v>208</v>
      </c>
    </row>
    <row r="1426" spans="1:13" x14ac:dyDescent="0.2">
      <c r="A1426" s="1">
        <v>42992</v>
      </c>
      <c r="B1426" t="s">
        <v>7</v>
      </c>
      <c r="C1426" t="s">
        <v>340</v>
      </c>
      <c r="D1426" t="s">
        <v>325</v>
      </c>
      <c r="E1426" t="s">
        <v>326</v>
      </c>
      <c r="F1426" s="1">
        <v>41701</v>
      </c>
      <c r="G1426" t="s">
        <v>170</v>
      </c>
      <c r="H1426">
        <v>1</v>
      </c>
      <c r="I1426">
        <v>0</v>
      </c>
      <c r="J1426">
        <v>0</v>
      </c>
      <c r="K1426" t="s">
        <v>207</v>
      </c>
      <c r="L1426">
        <v>2017</v>
      </c>
      <c r="M1426" t="s">
        <v>208</v>
      </c>
    </row>
    <row r="1427" spans="1:13" x14ac:dyDescent="0.2">
      <c r="A1427" s="1">
        <v>42992</v>
      </c>
      <c r="B1427" t="s">
        <v>7</v>
      </c>
      <c r="C1427" t="s">
        <v>340</v>
      </c>
      <c r="D1427" t="s">
        <v>307</v>
      </c>
      <c r="E1427" t="s">
        <v>308</v>
      </c>
      <c r="F1427" s="1">
        <v>39474</v>
      </c>
      <c r="G1427" t="s">
        <v>165</v>
      </c>
      <c r="H1427">
        <v>1</v>
      </c>
      <c r="I1427">
        <v>0</v>
      </c>
      <c r="J1427">
        <v>0</v>
      </c>
      <c r="K1427" t="s">
        <v>207</v>
      </c>
      <c r="L1427">
        <v>2017</v>
      </c>
      <c r="M1427" t="s">
        <v>210</v>
      </c>
    </row>
    <row r="1428" spans="1:13" x14ac:dyDescent="0.2">
      <c r="A1428" s="1">
        <v>42992</v>
      </c>
      <c r="B1428" t="s">
        <v>7</v>
      </c>
      <c r="C1428" t="s">
        <v>340</v>
      </c>
      <c r="D1428" t="s">
        <v>309</v>
      </c>
      <c r="E1428" t="s">
        <v>310</v>
      </c>
      <c r="F1428" s="1">
        <v>41489</v>
      </c>
      <c r="G1428" t="s">
        <v>169</v>
      </c>
      <c r="H1428">
        <v>1</v>
      </c>
      <c r="I1428">
        <v>0</v>
      </c>
      <c r="J1428">
        <v>0</v>
      </c>
      <c r="K1428" t="s">
        <v>207</v>
      </c>
      <c r="L1428">
        <v>2017</v>
      </c>
      <c r="M1428" t="s">
        <v>208</v>
      </c>
    </row>
    <row r="1429" spans="1:13" x14ac:dyDescent="0.2">
      <c r="A1429" s="1">
        <v>42992</v>
      </c>
      <c r="B1429" t="s">
        <v>7</v>
      </c>
      <c r="C1429" t="s">
        <v>340</v>
      </c>
      <c r="D1429" t="s">
        <v>309</v>
      </c>
      <c r="E1429" t="s">
        <v>311</v>
      </c>
      <c r="F1429" s="1">
        <v>40270</v>
      </c>
      <c r="G1429" t="s">
        <v>163</v>
      </c>
      <c r="H1429">
        <v>1</v>
      </c>
      <c r="I1429">
        <v>0</v>
      </c>
      <c r="J1429">
        <v>0</v>
      </c>
      <c r="K1429" t="s">
        <v>207</v>
      </c>
      <c r="L1429">
        <v>2017</v>
      </c>
      <c r="M1429" t="s">
        <v>210</v>
      </c>
    </row>
    <row r="1430" spans="1:13" x14ac:dyDescent="0.2">
      <c r="A1430" s="1">
        <v>42992</v>
      </c>
      <c r="B1430" t="s">
        <v>7</v>
      </c>
      <c r="C1430" t="s">
        <v>340</v>
      </c>
      <c r="D1430" t="s">
        <v>471</v>
      </c>
      <c r="E1430" t="s">
        <v>472</v>
      </c>
      <c r="F1430" s="1">
        <v>41706</v>
      </c>
      <c r="G1430" t="s">
        <v>106</v>
      </c>
      <c r="H1430">
        <v>1</v>
      </c>
      <c r="I1430">
        <v>0</v>
      </c>
      <c r="J1430">
        <v>0</v>
      </c>
      <c r="K1430" t="s">
        <v>207</v>
      </c>
      <c r="L1430">
        <v>2017</v>
      </c>
      <c r="M1430" t="s">
        <v>208</v>
      </c>
    </row>
    <row r="1431" spans="1:13" x14ac:dyDescent="0.2">
      <c r="A1431" s="1">
        <v>42992</v>
      </c>
      <c r="B1431" t="s">
        <v>7</v>
      </c>
      <c r="C1431" t="s">
        <v>340</v>
      </c>
      <c r="D1431" t="s">
        <v>473</v>
      </c>
      <c r="E1431" t="s">
        <v>383</v>
      </c>
      <c r="F1431" s="1">
        <v>41671</v>
      </c>
      <c r="G1431" t="s">
        <v>44</v>
      </c>
      <c r="H1431">
        <v>1</v>
      </c>
      <c r="I1431">
        <v>0</v>
      </c>
      <c r="J1431">
        <v>0</v>
      </c>
      <c r="K1431" t="s">
        <v>207</v>
      </c>
      <c r="L1431">
        <v>2017</v>
      </c>
      <c r="M1431" t="s">
        <v>208</v>
      </c>
    </row>
    <row r="1432" spans="1:13" x14ac:dyDescent="0.2">
      <c r="A1432" s="1">
        <v>42992</v>
      </c>
      <c r="B1432" t="s">
        <v>7</v>
      </c>
      <c r="C1432" t="s">
        <v>340</v>
      </c>
      <c r="D1432" t="s">
        <v>474</v>
      </c>
      <c r="E1432" t="s">
        <v>475</v>
      </c>
      <c r="F1432" s="1">
        <v>41487</v>
      </c>
      <c r="G1432" t="s">
        <v>169</v>
      </c>
      <c r="H1432">
        <v>1</v>
      </c>
      <c r="I1432">
        <v>0</v>
      </c>
      <c r="J1432">
        <v>0</v>
      </c>
      <c r="K1432" t="s">
        <v>207</v>
      </c>
      <c r="L1432">
        <v>2017</v>
      </c>
      <c r="M1432" t="s">
        <v>208</v>
      </c>
    </row>
    <row r="1433" spans="1:13" x14ac:dyDescent="0.2">
      <c r="A1433" s="1">
        <v>42992</v>
      </c>
      <c r="B1433" t="s">
        <v>7</v>
      </c>
      <c r="C1433" t="s">
        <v>340</v>
      </c>
      <c r="D1433" t="s">
        <v>476</v>
      </c>
      <c r="E1433" t="s">
        <v>342</v>
      </c>
      <c r="F1433" s="1">
        <v>40490</v>
      </c>
      <c r="G1433" t="s">
        <v>163</v>
      </c>
      <c r="H1433">
        <v>1</v>
      </c>
      <c r="I1433">
        <v>0</v>
      </c>
      <c r="J1433">
        <v>0</v>
      </c>
      <c r="K1433" t="s">
        <v>207</v>
      </c>
      <c r="L1433">
        <v>2017</v>
      </c>
      <c r="M1433" t="s">
        <v>210</v>
      </c>
    </row>
    <row r="1434" spans="1:13" x14ac:dyDescent="0.2">
      <c r="A1434" s="1">
        <v>42992</v>
      </c>
      <c r="B1434" t="s">
        <v>7</v>
      </c>
      <c r="C1434" t="s">
        <v>340</v>
      </c>
      <c r="D1434" t="s">
        <v>476</v>
      </c>
      <c r="E1434" t="s">
        <v>385</v>
      </c>
      <c r="F1434" s="1">
        <v>41524</v>
      </c>
      <c r="G1434" t="s">
        <v>170</v>
      </c>
      <c r="H1434">
        <v>1</v>
      </c>
      <c r="I1434">
        <v>0</v>
      </c>
      <c r="J1434">
        <v>0</v>
      </c>
      <c r="K1434" t="s">
        <v>207</v>
      </c>
      <c r="L1434">
        <v>2017</v>
      </c>
      <c r="M1434" t="s">
        <v>208</v>
      </c>
    </row>
    <row r="1435" spans="1:13" x14ac:dyDescent="0.2">
      <c r="A1435" s="1">
        <v>42992</v>
      </c>
      <c r="B1435" t="s">
        <v>7</v>
      </c>
      <c r="C1435" t="s">
        <v>340</v>
      </c>
      <c r="D1435" t="s">
        <v>477</v>
      </c>
      <c r="E1435" t="s">
        <v>264</v>
      </c>
      <c r="F1435" s="1">
        <v>39713</v>
      </c>
      <c r="G1435" t="s">
        <v>165</v>
      </c>
      <c r="H1435">
        <v>1</v>
      </c>
      <c r="I1435">
        <v>0</v>
      </c>
      <c r="J1435">
        <v>0</v>
      </c>
      <c r="K1435" t="s">
        <v>207</v>
      </c>
      <c r="L1435">
        <v>2017</v>
      </c>
      <c r="M1435" t="s">
        <v>210</v>
      </c>
    </row>
    <row r="1436" spans="1:13" x14ac:dyDescent="0.2">
      <c r="A1436" s="1">
        <v>42992</v>
      </c>
      <c r="B1436" t="s">
        <v>7</v>
      </c>
      <c r="C1436" t="s">
        <v>340</v>
      </c>
      <c r="D1436" t="s">
        <v>477</v>
      </c>
      <c r="E1436" t="s">
        <v>423</v>
      </c>
      <c r="F1436" s="1">
        <v>40918</v>
      </c>
      <c r="G1436" t="s">
        <v>44</v>
      </c>
      <c r="H1436">
        <v>1</v>
      </c>
      <c r="I1436">
        <v>0</v>
      </c>
      <c r="J1436">
        <v>0</v>
      </c>
      <c r="K1436" t="s">
        <v>207</v>
      </c>
      <c r="L1436">
        <v>2017</v>
      </c>
      <c r="M1436" t="s">
        <v>208</v>
      </c>
    </row>
    <row r="1437" spans="1:13" x14ac:dyDescent="0.2">
      <c r="A1437" s="1">
        <v>42992</v>
      </c>
      <c r="B1437" t="s">
        <v>7</v>
      </c>
      <c r="C1437" t="s">
        <v>340</v>
      </c>
      <c r="D1437" t="s">
        <v>477</v>
      </c>
      <c r="E1437" t="s">
        <v>316</v>
      </c>
      <c r="F1437" s="1">
        <v>40265</v>
      </c>
      <c r="G1437" t="s">
        <v>163</v>
      </c>
      <c r="H1437">
        <v>1</v>
      </c>
      <c r="I1437">
        <v>0</v>
      </c>
      <c r="J1437">
        <v>0</v>
      </c>
      <c r="K1437" t="s">
        <v>207</v>
      </c>
      <c r="L1437">
        <v>2017</v>
      </c>
      <c r="M1437" t="s">
        <v>210</v>
      </c>
    </row>
    <row r="1438" spans="1:13" x14ac:dyDescent="0.2">
      <c r="A1438" s="1">
        <v>42992</v>
      </c>
      <c r="B1438" t="s">
        <v>7</v>
      </c>
      <c r="C1438" t="s">
        <v>340</v>
      </c>
      <c r="D1438" t="s">
        <v>478</v>
      </c>
      <c r="E1438" t="s">
        <v>479</v>
      </c>
      <c r="F1438" s="1">
        <v>40951</v>
      </c>
      <c r="G1438" t="s">
        <v>44</v>
      </c>
      <c r="H1438">
        <v>1</v>
      </c>
      <c r="I1438">
        <v>0</v>
      </c>
      <c r="J1438">
        <v>0</v>
      </c>
      <c r="K1438" t="s">
        <v>207</v>
      </c>
      <c r="L1438">
        <v>2017</v>
      </c>
      <c r="M1438" t="s">
        <v>208</v>
      </c>
    </row>
    <row r="1439" spans="1:13" x14ac:dyDescent="0.2">
      <c r="A1439" s="1">
        <v>42992</v>
      </c>
      <c r="B1439" t="s">
        <v>7</v>
      </c>
      <c r="C1439" t="s">
        <v>340</v>
      </c>
      <c r="D1439" t="s">
        <v>478</v>
      </c>
      <c r="E1439" t="s">
        <v>480</v>
      </c>
      <c r="F1439" s="1">
        <v>40038</v>
      </c>
      <c r="G1439" t="s">
        <v>166</v>
      </c>
      <c r="H1439">
        <v>1</v>
      </c>
      <c r="I1439">
        <v>0</v>
      </c>
      <c r="J1439">
        <v>0</v>
      </c>
      <c r="K1439" t="s">
        <v>207</v>
      </c>
      <c r="L1439">
        <v>2017</v>
      </c>
      <c r="M1439" t="s">
        <v>210</v>
      </c>
    </row>
    <row r="1440" spans="1:13" x14ac:dyDescent="0.2">
      <c r="A1440" s="1">
        <v>42992</v>
      </c>
      <c r="B1440" t="s">
        <v>7</v>
      </c>
      <c r="C1440" t="s">
        <v>340</v>
      </c>
      <c r="D1440" t="s">
        <v>481</v>
      </c>
      <c r="E1440" t="s">
        <v>482</v>
      </c>
      <c r="F1440" s="1">
        <v>41961</v>
      </c>
      <c r="G1440" t="s">
        <v>170</v>
      </c>
      <c r="H1440">
        <v>1</v>
      </c>
      <c r="I1440">
        <v>0</v>
      </c>
      <c r="J1440">
        <v>0</v>
      </c>
      <c r="K1440" t="s">
        <v>207</v>
      </c>
      <c r="L1440">
        <v>2017</v>
      </c>
      <c r="M1440" t="s">
        <v>208</v>
      </c>
    </row>
    <row r="1441" spans="1:13" x14ac:dyDescent="0.2">
      <c r="A1441" s="1">
        <v>42992</v>
      </c>
      <c r="B1441" t="s">
        <v>7</v>
      </c>
      <c r="C1441" t="s">
        <v>340</v>
      </c>
      <c r="D1441" t="s">
        <v>352</v>
      </c>
      <c r="E1441" t="s">
        <v>483</v>
      </c>
      <c r="F1441" s="1">
        <v>41866</v>
      </c>
      <c r="G1441" t="s">
        <v>106</v>
      </c>
      <c r="H1441">
        <v>1</v>
      </c>
      <c r="I1441">
        <v>0</v>
      </c>
      <c r="J1441">
        <v>0</v>
      </c>
      <c r="K1441" t="s">
        <v>207</v>
      </c>
      <c r="L1441">
        <v>2017</v>
      </c>
      <c r="M1441" t="s">
        <v>208</v>
      </c>
    </row>
    <row r="1442" spans="1:13" x14ac:dyDescent="0.2">
      <c r="A1442" s="1">
        <v>42992</v>
      </c>
      <c r="B1442" t="s">
        <v>7</v>
      </c>
      <c r="C1442" t="s">
        <v>340</v>
      </c>
      <c r="D1442" t="s">
        <v>351</v>
      </c>
      <c r="E1442" t="s">
        <v>484</v>
      </c>
      <c r="F1442" s="1">
        <v>41642</v>
      </c>
      <c r="G1442" t="s">
        <v>44</v>
      </c>
      <c r="H1442">
        <v>1</v>
      </c>
      <c r="I1442">
        <v>0</v>
      </c>
      <c r="J1442">
        <v>0</v>
      </c>
      <c r="K1442" t="s">
        <v>207</v>
      </c>
      <c r="L1442">
        <v>2017</v>
      </c>
      <c r="M1442" t="s">
        <v>208</v>
      </c>
    </row>
    <row r="1443" spans="1:13" x14ac:dyDescent="0.2">
      <c r="A1443" s="1">
        <v>42992</v>
      </c>
      <c r="B1443" t="s">
        <v>7</v>
      </c>
      <c r="C1443" t="s">
        <v>340</v>
      </c>
      <c r="D1443" t="s">
        <v>430</v>
      </c>
      <c r="E1443" t="s">
        <v>485</v>
      </c>
      <c r="F1443" s="1">
        <v>41657</v>
      </c>
      <c r="G1443" t="s">
        <v>169</v>
      </c>
      <c r="H1443">
        <v>1</v>
      </c>
      <c r="I1443">
        <v>0</v>
      </c>
      <c r="J1443">
        <v>0</v>
      </c>
      <c r="K1443" t="s">
        <v>207</v>
      </c>
      <c r="L1443">
        <v>2017</v>
      </c>
      <c r="M1443" t="s">
        <v>208</v>
      </c>
    </row>
    <row r="1444" spans="1:13" x14ac:dyDescent="0.2">
      <c r="A1444" s="1">
        <v>42992</v>
      </c>
      <c r="B1444" t="s">
        <v>7</v>
      </c>
      <c r="C1444" t="s">
        <v>340</v>
      </c>
      <c r="D1444" t="s">
        <v>486</v>
      </c>
      <c r="E1444" t="s">
        <v>487</v>
      </c>
      <c r="F1444" s="1">
        <v>41673</v>
      </c>
      <c r="G1444" t="s">
        <v>44</v>
      </c>
      <c r="H1444">
        <v>1</v>
      </c>
      <c r="I1444">
        <v>0</v>
      </c>
      <c r="J1444">
        <v>0</v>
      </c>
      <c r="K1444" t="s">
        <v>207</v>
      </c>
      <c r="L1444">
        <v>2017</v>
      </c>
      <c r="M1444" t="s">
        <v>208</v>
      </c>
    </row>
    <row r="1445" spans="1:13" x14ac:dyDescent="0.2">
      <c r="A1445" s="1">
        <v>42992</v>
      </c>
      <c r="B1445" t="s">
        <v>7</v>
      </c>
      <c r="C1445" t="s">
        <v>340</v>
      </c>
      <c r="D1445" t="s">
        <v>488</v>
      </c>
      <c r="E1445" t="s">
        <v>273</v>
      </c>
      <c r="F1445" s="1">
        <v>40654</v>
      </c>
      <c r="G1445" t="s">
        <v>168</v>
      </c>
      <c r="H1445">
        <v>1</v>
      </c>
      <c r="I1445">
        <v>0</v>
      </c>
      <c r="J1445">
        <v>0</v>
      </c>
      <c r="K1445" t="s">
        <v>207</v>
      </c>
      <c r="L1445">
        <v>2017</v>
      </c>
      <c r="M1445" t="s">
        <v>208</v>
      </c>
    </row>
    <row r="1446" spans="1:13" x14ac:dyDescent="0.2">
      <c r="A1446" s="1">
        <v>42992</v>
      </c>
      <c r="B1446" t="s">
        <v>7</v>
      </c>
      <c r="C1446" t="s">
        <v>340</v>
      </c>
      <c r="D1446" t="s">
        <v>488</v>
      </c>
      <c r="E1446" t="s">
        <v>489</v>
      </c>
      <c r="F1446" s="1">
        <v>41502</v>
      </c>
      <c r="G1446" t="s">
        <v>170</v>
      </c>
      <c r="H1446">
        <v>1</v>
      </c>
      <c r="I1446">
        <v>0</v>
      </c>
      <c r="J1446">
        <v>0</v>
      </c>
      <c r="K1446" t="s">
        <v>207</v>
      </c>
      <c r="L1446">
        <v>2017</v>
      </c>
      <c r="M1446" t="s">
        <v>208</v>
      </c>
    </row>
    <row r="1447" spans="1:13" x14ac:dyDescent="0.2">
      <c r="A1447" s="1">
        <v>42992</v>
      </c>
      <c r="B1447" t="s">
        <v>7</v>
      </c>
      <c r="C1447" t="s">
        <v>340</v>
      </c>
      <c r="D1447" t="s">
        <v>490</v>
      </c>
      <c r="E1447" t="s">
        <v>491</v>
      </c>
      <c r="F1447" s="1">
        <v>39110</v>
      </c>
      <c r="G1447" t="s">
        <v>164</v>
      </c>
      <c r="H1447">
        <v>1</v>
      </c>
      <c r="I1447">
        <v>0</v>
      </c>
      <c r="J1447">
        <v>0</v>
      </c>
      <c r="K1447" t="s">
        <v>207</v>
      </c>
      <c r="L1447">
        <v>2017</v>
      </c>
      <c r="M1447" t="s">
        <v>210</v>
      </c>
    </row>
    <row r="1448" spans="1:13" x14ac:dyDescent="0.2">
      <c r="A1448" s="1">
        <v>42992</v>
      </c>
      <c r="B1448" t="s">
        <v>7</v>
      </c>
      <c r="C1448" t="s">
        <v>340</v>
      </c>
      <c r="D1448" t="s">
        <v>254</v>
      </c>
      <c r="E1448" t="s">
        <v>314</v>
      </c>
      <c r="F1448" s="1">
        <v>41815</v>
      </c>
      <c r="G1448" t="s">
        <v>44</v>
      </c>
      <c r="H1448">
        <v>1</v>
      </c>
      <c r="I1448">
        <v>0</v>
      </c>
      <c r="J1448">
        <v>0</v>
      </c>
      <c r="K1448" t="s">
        <v>207</v>
      </c>
      <c r="L1448">
        <v>2017</v>
      </c>
      <c r="M1448" t="s">
        <v>208</v>
      </c>
    </row>
    <row r="1449" spans="1:13" x14ac:dyDescent="0.2">
      <c r="A1449" s="1">
        <v>42992</v>
      </c>
      <c r="B1449" t="s">
        <v>7</v>
      </c>
      <c r="C1449" t="s">
        <v>340</v>
      </c>
      <c r="D1449" t="s">
        <v>315</v>
      </c>
      <c r="E1449" t="s">
        <v>316</v>
      </c>
      <c r="F1449" s="1">
        <v>41422</v>
      </c>
      <c r="G1449" t="s">
        <v>170</v>
      </c>
      <c r="H1449">
        <v>1</v>
      </c>
      <c r="I1449">
        <v>0</v>
      </c>
      <c r="J1449">
        <v>0</v>
      </c>
      <c r="K1449" t="s">
        <v>207</v>
      </c>
      <c r="L1449">
        <v>2017</v>
      </c>
      <c r="M1449" t="s">
        <v>208</v>
      </c>
    </row>
    <row r="1450" spans="1:13" x14ac:dyDescent="0.2">
      <c r="A1450" s="1">
        <v>42992</v>
      </c>
      <c r="B1450" t="s">
        <v>7</v>
      </c>
      <c r="C1450" t="s">
        <v>340</v>
      </c>
      <c r="D1450" t="s">
        <v>315</v>
      </c>
      <c r="E1450" t="s">
        <v>317</v>
      </c>
      <c r="F1450" s="1">
        <v>40039</v>
      </c>
      <c r="G1450" t="s">
        <v>166</v>
      </c>
      <c r="H1450">
        <v>1</v>
      </c>
      <c r="I1450">
        <v>0</v>
      </c>
      <c r="J1450">
        <v>0</v>
      </c>
      <c r="K1450" t="s">
        <v>207</v>
      </c>
      <c r="L1450">
        <v>2017</v>
      </c>
      <c r="M1450" t="s">
        <v>210</v>
      </c>
    </row>
    <row r="1451" spans="1:13" x14ac:dyDescent="0.2">
      <c r="A1451" s="1">
        <v>42992</v>
      </c>
      <c r="B1451" t="s">
        <v>7</v>
      </c>
      <c r="C1451" t="s">
        <v>340</v>
      </c>
      <c r="D1451" t="s">
        <v>435</v>
      </c>
      <c r="E1451" t="s">
        <v>463</v>
      </c>
      <c r="F1451" s="1">
        <v>41908</v>
      </c>
      <c r="G1451" t="s">
        <v>44</v>
      </c>
      <c r="H1451">
        <v>1</v>
      </c>
      <c r="I1451">
        <v>0</v>
      </c>
      <c r="J1451">
        <v>0</v>
      </c>
      <c r="K1451" t="s">
        <v>207</v>
      </c>
      <c r="L1451">
        <v>2017</v>
      </c>
      <c r="M1451" t="s">
        <v>208</v>
      </c>
    </row>
    <row r="1452" spans="1:13" x14ac:dyDescent="0.2">
      <c r="A1452" s="1">
        <v>42992</v>
      </c>
      <c r="B1452" t="s">
        <v>7</v>
      </c>
      <c r="C1452" t="s">
        <v>340</v>
      </c>
      <c r="D1452" t="s">
        <v>492</v>
      </c>
      <c r="E1452" t="s">
        <v>493</v>
      </c>
      <c r="F1452" s="1">
        <v>43016</v>
      </c>
      <c r="G1452" t="s">
        <v>44</v>
      </c>
      <c r="H1452">
        <v>1</v>
      </c>
      <c r="I1452">
        <v>0</v>
      </c>
      <c r="J1452">
        <v>0</v>
      </c>
      <c r="K1452" t="s">
        <v>207</v>
      </c>
      <c r="L1452">
        <v>2017</v>
      </c>
      <c r="M1452" t="s">
        <v>208</v>
      </c>
    </row>
    <row r="1453" spans="1:13" x14ac:dyDescent="0.2">
      <c r="A1453" s="1">
        <v>42992</v>
      </c>
      <c r="B1453" t="s">
        <v>7</v>
      </c>
      <c r="C1453" t="s">
        <v>340</v>
      </c>
      <c r="D1453" t="s">
        <v>521</v>
      </c>
      <c r="E1453" t="s">
        <v>522</v>
      </c>
      <c r="F1453" s="1">
        <v>40472</v>
      </c>
      <c r="G1453" t="s">
        <v>163</v>
      </c>
      <c r="H1453">
        <v>0</v>
      </c>
      <c r="I1453">
        <v>0</v>
      </c>
      <c r="J1453">
        <v>0</v>
      </c>
      <c r="K1453" t="s">
        <v>207</v>
      </c>
      <c r="L1453">
        <v>2017</v>
      </c>
      <c r="M1453" t="s">
        <v>210</v>
      </c>
    </row>
    <row r="1454" spans="1:13" x14ac:dyDescent="0.2">
      <c r="A1454" s="1">
        <v>42992</v>
      </c>
      <c r="B1454" t="s">
        <v>7</v>
      </c>
      <c r="C1454" t="s">
        <v>340</v>
      </c>
      <c r="D1454" t="s">
        <v>521</v>
      </c>
      <c r="E1454" t="s">
        <v>523</v>
      </c>
      <c r="F1454" s="1">
        <v>40010</v>
      </c>
      <c r="G1454" t="s">
        <v>166</v>
      </c>
      <c r="H1454">
        <v>0</v>
      </c>
      <c r="I1454">
        <v>0</v>
      </c>
      <c r="J1454">
        <v>0</v>
      </c>
      <c r="K1454" t="s">
        <v>207</v>
      </c>
      <c r="L1454">
        <v>2017</v>
      </c>
      <c r="M1454" t="s">
        <v>210</v>
      </c>
    </row>
    <row r="1455" spans="1:13" x14ac:dyDescent="0.2">
      <c r="A1455" s="1">
        <v>42992</v>
      </c>
      <c r="B1455" t="s">
        <v>7</v>
      </c>
      <c r="C1455" t="s">
        <v>340</v>
      </c>
      <c r="D1455" t="s">
        <v>416</v>
      </c>
      <c r="E1455" t="s">
        <v>494</v>
      </c>
      <c r="F1455" s="1">
        <v>41887</v>
      </c>
      <c r="G1455" t="s">
        <v>169</v>
      </c>
      <c r="H1455">
        <v>1</v>
      </c>
      <c r="I1455">
        <v>0</v>
      </c>
      <c r="J1455">
        <v>0</v>
      </c>
      <c r="K1455" t="s">
        <v>207</v>
      </c>
      <c r="L1455">
        <v>2017</v>
      </c>
      <c r="M1455" t="s">
        <v>208</v>
      </c>
    </row>
    <row r="1456" spans="1:13" x14ac:dyDescent="0.2">
      <c r="A1456" s="1">
        <v>42992</v>
      </c>
      <c r="B1456" t="s">
        <v>7</v>
      </c>
      <c r="C1456" t="s">
        <v>340</v>
      </c>
      <c r="D1456" t="s">
        <v>518</v>
      </c>
      <c r="E1456" t="s">
        <v>230</v>
      </c>
      <c r="F1456" s="1">
        <v>41855</v>
      </c>
      <c r="G1456" t="s">
        <v>106</v>
      </c>
      <c r="H1456">
        <v>1</v>
      </c>
      <c r="I1456">
        <v>0</v>
      </c>
      <c r="J1456">
        <v>0</v>
      </c>
      <c r="K1456" t="s">
        <v>207</v>
      </c>
      <c r="L1456">
        <v>2017</v>
      </c>
      <c r="M1456" t="s">
        <v>208</v>
      </c>
    </row>
    <row r="1457" spans="1:13" x14ac:dyDescent="0.2">
      <c r="A1457" s="1">
        <v>42992</v>
      </c>
      <c r="B1457" t="s">
        <v>7</v>
      </c>
      <c r="C1457" t="s">
        <v>340</v>
      </c>
      <c r="D1457" t="s">
        <v>495</v>
      </c>
      <c r="E1457" t="s">
        <v>433</v>
      </c>
      <c r="F1457" s="1">
        <v>41824</v>
      </c>
      <c r="G1457" t="s">
        <v>106</v>
      </c>
      <c r="H1457">
        <v>1</v>
      </c>
      <c r="I1457">
        <v>0</v>
      </c>
      <c r="J1457">
        <v>0</v>
      </c>
      <c r="K1457" t="s">
        <v>207</v>
      </c>
      <c r="L1457">
        <v>2017</v>
      </c>
      <c r="M1457" t="s">
        <v>208</v>
      </c>
    </row>
    <row r="1458" spans="1:13" x14ac:dyDescent="0.2">
      <c r="A1458" s="1">
        <v>42992</v>
      </c>
      <c r="B1458" t="s">
        <v>7</v>
      </c>
      <c r="C1458" t="s">
        <v>340</v>
      </c>
      <c r="D1458" t="s">
        <v>454</v>
      </c>
      <c r="E1458" t="s">
        <v>328</v>
      </c>
      <c r="F1458" s="1">
        <v>41902</v>
      </c>
      <c r="G1458" t="s">
        <v>106</v>
      </c>
      <c r="H1458">
        <v>1</v>
      </c>
      <c r="I1458">
        <v>0</v>
      </c>
      <c r="J1458">
        <v>0</v>
      </c>
      <c r="K1458" t="s">
        <v>207</v>
      </c>
      <c r="L1458">
        <v>2017</v>
      </c>
      <c r="M1458" t="s">
        <v>208</v>
      </c>
    </row>
    <row r="1459" spans="1:13" x14ac:dyDescent="0.2">
      <c r="A1459" s="1">
        <v>42992</v>
      </c>
      <c r="B1459" t="s">
        <v>7</v>
      </c>
      <c r="C1459" t="s">
        <v>340</v>
      </c>
      <c r="D1459" t="s">
        <v>496</v>
      </c>
      <c r="E1459" t="s">
        <v>423</v>
      </c>
      <c r="F1459" s="1">
        <v>41865</v>
      </c>
      <c r="G1459" t="s">
        <v>169</v>
      </c>
      <c r="H1459">
        <v>1</v>
      </c>
      <c r="I1459">
        <v>0</v>
      </c>
      <c r="J1459">
        <v>0</v>
      </c>
      <c r="K1459" t="s">
        <v>207</v>
      </c>
      <c r="L1459">
        <v>2017</v>
      </c>
      <c r="M1459" t="s">
        <v>208</v>
      </c>
    </row>
    <row r="1460" spans="1:13" x14ac:dyDescent="0.2">
      <c r="A1460" s="1">
        <v>42992</v>
      </c>
      <c r="B1460" t="s">
        <v>7</v>
      </c>
      <c r="C1460" t="s">
        <v>340</v>
      </c>
      <c r="D1460" t="s">
        <v>497</v>
      </c>
      <c r="E1460" t="s">
        <v>333</v>
      </c>
      <c r="F1460" s="1">
        <v>41614</v>
      </c>
      <c r="G1460" t="s">
        <v>170</v>
      </c>
      <c r="H1460">
        <v>1</v>
      </c>
      <c r="I1460">
        <v>0</v>
      </c>
      <c r="J1460">
        <v>0</v>
      </c>
      <c r="K1460" t="s">
        <v>207</v>
      </c>
      <c r="L1460">
        <v>2017</v>
      </c>
      <c r="M1460" t="s">
        <v>208</v>
      </c>
    </row>
    <row r="1461" spans="1:13" x14ac:dyDescent="0.2">
      <c r="A1461" s="1">
        <v>42992</v>
      </c>
      <c r="B1461" t="s">
        <v>7</v>
      </c>
      <c r="C1461" t="s">
        <v>340</v>
      </c>
      <c r="D1461" t="s">
        <v>498</v>
      </c>
      <c r="E1461" t="s">
        <v>499</v>
      </c>
      <c r="F1461" s="1">
        <v>39528</v>
      </c>
      <c r="G1461" t="s">
        <v>165</v>
      </c>
      <c r="H1461">
        <v>1</v>
      </c>
      <c r="I1461">
        <v>0</v>
      </c>
      <c r="J1461">
        <v>0</v>
      </c>
      <c r="K1461" t="s">
        <v>207</v>
      </c>
      <c r="L1461">
        <v>2017</v>
      </c>
      <c r="M1461" t="s">
        <v>210</v>
      </c>
    </row>
    <row r="1462" spans="1:13" x14ac:dyDescent="0.2">
      <c r="A1462" s="1">
        <v>42992</v>
      </c>
      <c r="B1462" t="s">
        <v>7</v>
      </c>
      <c r="C1462" t="s">
        <v>340</v>
      </c>
      <c r="D1462" t="s">
        <v>500</v>
      </c>
      <c r="E1462" t="s">
        <v>501</v>
      </c>
      <c r="F1462" s="1">
        <v>39861</v>
      </c>
      <c r="G1462" t="s">
        <v>166</v>
      </c>
      <c r="H1462">
        <v>1</v>
      </c>
      <c r="I1462">
        <v>0</v>
      </c>
      <c r="J1462">
        <v>0</v>
      </c>
      <c r="K1462" t="s">
        <v>207</v>
      </c>
      <c r="L1462">
        <v>2017</v>
      </c>
      <c r="M1462" t="s">
        <v>210</v>
      </c>
    </row>
    <row r="1463" spans="1:13" x14ac:dyDescent="0.2">
      <c r="A1463" s="1">
        <v>42993</v>
      </c>
      <c r="B1463" t="s">
        <v>7</v>
      </c>
      <c r="C1463" t="s">
        <v>340</v>
      </c>
      <c r="D1463" t="s">
        <v>205</v>
      </c>
      <c r="E1463" t="s">
        <v>206</v>
      </c>
      <c r="F1463" s="1">
        <v>41166</v>
      </c>
      <c r="G1463" t="s">
        <v>106</v>
      </c>
      <c r="H1463">
        <v>1</v>
      </c>
      <c r="I1463">
        <v>0</v>
      </c>
      <c r="J1463">
        <v>0</v>
      </c>
      <c r="K1463" t="s">
        <v>207</v>
      </c>
      <c r="L1463">
        <v>2017</v>
      </c>
      <c r="M1463" t="s">
        <v>208</v>
      </c>
    </row>
    <row r="1464" spans="1:13" x14ac:dyDescent="0.2">
      <c r="A1464" s="1">
        <v>42993</v>
      </c>
      <c r="B1464" t="s">
        <v>7</v>
      </c>
      <c r="C1464" t="s">
        <v>340</v>
      </c>
      <c r="D1464" t="s">
        <v>205</v>
      </c>
      <c r="E1464" t="s">
        <v>209</v>
      </c>
      <c r="F1464" s="1">
        <v>40234</v>
      </c>
      <c r="G1464" t="s">
        <v>163</v>
      </c>
      <c r="H1464">
        <v>1</v>
      </c>
      <c r="I1464">
        <v>0</v>
      </c>
      <c r="J1464">
        <v>0</v>
      </c>
      <c r="K1464" t="s">
        <v>207</v>
      </c>
      <c r="L1464">
        <v>2017</v>
      </c>
      <c r="M1464" t="s">
        <v>210</v>
      </c>
    </row>
    <row r="1465" spans="1:13" x14ac:dyDescent="0.2">
      <c r="A1465" s="1">
        <v>42993</v>
      </c>
      <c r="B1465" t="s">
        <v>7</v>
      </c>
      <c r="C1465" t="s">
        <v>340</v>
      </c>
      <c r="D1465" t="s">
        <v>217</v>
      </c>
      <c r="E1465" t="s">
        <v>218</v>
      </c>
      <c r="F1465" s="1">
        <v>41303</v>
      </c>
      <c r="G1465" t="s">
        <v>169</v>
      </c>
      <c r="H1465">
        <v>0</v>
      </c>
      <c r="I1465">
        <v>0</v>
      </c>
      <c r="J1465">
        <v>0</v>
      </c>
      <c r="K1465" t="s">
        <v>207</v>
      </c>
      <c r="L1465">
        <v>2017</v>
      </c>
      <c r="M1465" t="s">
        <v>208</v>
      </c>
    </row>
    <row r="1466" spans="1:13" x14ac:dyDescent="0.2">
      <c r="A1466" s="1">
        <v>42993</v>
      </c>
      <c r="B1466" t="s">
        <v>7</v>
      </c>
      <c r="C1466" t="s">
        <v>340</v>
      </c>
      <c r="D1466" t="s">
        <v>524</v>
      </c>
      <c r="E1466" t="s">
        <v>525</v>
      </c>
      <c r="F1466" s="1">
        <v>39823</v>
      </c>
      <c r="G1466" t="s">
        <v>166</v>
      </c>
      <c r="H1466">
        <v>0</v>
      </c>
      <c r="I1466">
        <v>0</v>
      </c>
      <c r="J1466">
        <v>0</v>
      </c>
      <c r="K1466" t="s">
        <v>207</v>
      </c>
      <c r="L1466">
        <v>2017</v>
      </c>
      <c r="M1466" t="s">
        <v>210</v>
      </c>
    </row>
    <row r="1467" spans="1:13" x14ac:dyDescent="0.2">
      <c r="A1467" s="1">
        <v>42993</v>
      </c>
      <c r="B1467" t="s">
        <v>7</v>
      </c>
      <c r="C1467" t="s">
        <v>340</v>
      </c>
      <c r="D1467" t="s">
        <v>219</v>
      </c>
      <c r="E1467" t="s">
        <v>220</v>
      </c>
      <c r="F1467" s="1">
        <v>41221</v>
      </c>
      <c r="G1467" t="s">
        <v>44</v>
      </c>
      <c r="H1467">
        <v>1</v>
      </c>
      <c r="I1467">
        <v>0</v>
      </c>
      <c r="J1467">
        <v>0</v>
      </c>
      <c r="K1467" t="s">
        <v>207</v>
      </c>
      <c r="L1467">
        <v>2017</v>
      </c>
      <c r="M1467" t="s">
        <v>208</v>
      </c>
    </row>
    <row r="1468" spans="1:13" x14ac:dyDescent="0.2">
      <c r="A1468" s="1">
        <v>42993</v>
      </c>
      <c r="B1468" t="s">
        <v>7</v>
      </c>
      <c r="C1468" t="s">
        <v>340</v>
      </c>
      <c r="D1468" t="s">
        <v>341</v>
      </c>
      <c r="E1468" t="s">
        <v>342</v>
      </c>
      <c r="F1468" s="1">
        <v>39300</v>
      </c>
      <c r="G1468" t="s">
        <v>164</v>
      </c>
      <c r="H1468">
        <v>1</v>
      </c>
      <c r="I1468">
        <v>0</v>
      </c>
      <c r="J1468">
        <v>0</v>
      </c>
      <c r="K1468" t="s">
        <v>207</v>
      </c>
      <c r="L1468">
        <v>2017</v>
      </c>
      <c r="M1468" t="s">
        <v>210</v>
      </c>
    </row>
    <row r="1469" spans="1:13" x14ac:dyDescent="0.2">
      <c r="A1469" s="1">
        <v>42993</v>
      </c>
      <c r="B1469" t="s">
        <v>7</v>
      </c>
      <c r="C1469" t="s">
        <v>340</v>
      </c>
      <c r="D1469" t="s">
        <v>343</v>
      </c>
      <c r="E1469" t="s">
        <v>344</v>
      </c>
      <c r="F1469" s="1">
        <v>40788</v>
      </c>
      <c r="G1469" t="s">
        <v>168</v>
      </c>
      <c r="H1469">
        <v>1</v>
      </c>
      <c r="I1469">
        <v>0</v>
      </c>
      <c r="J1469">
        <v>0</v>
      </c>
      <c r="K1469" t="s">
        <v>207</v>
      </c>
      <c r="L1469">
        <v>2017</v>
      </c>
      <c r="M1469" t="s">
        <v>208</v>
      </c>
    </row>
    <row r="1470" spans="1:13" x14ac:dyDescent="0.2">
      <c r="A1470" s="1">
        <v>42993</v>
      </c>
      <c r="B1470" t="s">
        <v>7</v>
      </c>
      <c r="C1470" t="s">
        <v>340</v>
      </c>
      <c r="D1470" t="s">
        <v>320</v>
      </c>
      <c r="E1470" t="s">
        <v>321</v>
      </c>
      <c r="F1470" s="1">
        <v>40438</v>
      </c>
      <c r="G1470" t="s">
        <v>167</v>
      </c>
      <c r="H1470">
        <v>1</v>
      </c>
      <c r="I1470">
        <v>0</v>
      </c>
      <c r="J1470">
        <v>0</v>
      </c>
      <c r="K1470" t="s">
        <v>207</v>
      </c>
      <c r="L1470">
        <v>2017</v>
      </c>
      <c r="M1470" t="s">
        <v>210</v>
      </c>
    </row>
    <row r="1471" spans="1:13" x14ac:dyDescent="0.2">
      <c r="A1471" s="1">
        <v>42993</v>
      </c>
      <c r="B1471" t="s">
        <v>7</v>
      </c>
      <c r="C1471" t="s">
        <v>340</v>
      </c>
      <c r="D1471" t="s">
        <v>345</v>
      </c>
      <c r="E1471" t="s">
        <v>346</v>
      </c>
      <c r="F1471" s="1">
        <v>40672</v>
      </c>
      <c r="G1471" t="s">
        <v>168</v>
      </c>
      <c r="H1471">
        <v>1</v>
      </c>
      <c r="I1471">
        <v>0</v>
      </c>
      <c r="J1471">
        <v>0</v>
      </c>
      <c r="K1471" t="s">
        <v>207</v>
      </c>
      <c r="L1471">
        <v>2017</v>
      </c>
      <c r="M1471" t="s">
        <v>208</v>
      </c>
    </row>
    <row r="1472" spans="1:13" x14ac:dyDescent="0.2">
      <c r="A1472" s="1">
        <v>42993</v>
      </c>
      <c r="B1472" t="s">
        <v>7</v>
      </c>
      <c r="C1472" t="s">
        <v>340</v>
      </c>
      <c r="D1472" t="s">
        <v>221</v>
      </c>
      <c r="E1472" t="s">
        <v>222</v>
      </c>
      <c r="F1472" s="1">
        <v>39646</v>
      </c>
      <c r="G1472" t="s">
        <v>165</v>
      </c>
      <c r="H1472">
        <v>1</v>
      </c>
      <c r="I1472">
        <v>0</v>
      </c>
      <c r="J1472">
        <v>0</v>
      </c>
      <c r="K1472" t="s">
        <v>207</v>
      </c>
      <c r="L1472">
        <v>2017</v>
      </c>
      <c r="M1472" t="s">
        <v>210</v>
      </c>
    </row>
    <row r="1473" spans="1:13" x14ac:dyDescent="0.2">
      <c r="A1473" s="1">
        <v>42993</v>
      </c>
      <c r="B1473" t="s">
        <v>7</v>
      </c>
      <c r="C1473" t="s">
        <v>340</v>
      </c>
      <c r="D1473" t="s">
        <v>221</v>
      </c>
      <c r="E1473" t="s">
        <v>223</v>
      </c>
      <c r="F1473" s="1">
        <v>39646</v>
      </c>
      <c r="G1473" t="s">
        <v>165</v>
      </c>
      <c r="H1473">
        <v>1</v>
      </c>
      <c r="I1473">
        <v>0</v>
      </c>
      <c r="J1473">
        <v>0</v>
      </c>
      <c r="K1473" t="s">
        <v>207</v>
      </c>
      <c r="L1473">
        <v>2017</v>
      </c>
      <c r="M1473" t="s">
        <v>210</v>
      </c>
    </row>
    <row r="1474" spans="1:13" x14ac:dyDescent="0.2">
      <c r="A1474" s="1">
        <v>42993</v>
      </c>
      <c r="B1474" t="s">
        <v>7</v>
      </c>
      <c r="C1474" t="s">
        <v>340</v>
      </c>
      <c r="D1474" t="s">
        <v>347</v>
      </c>
      <c r="E1474" t="s">
        <v>230</v>
      </c>
      <c r="F1474" s="1">
        <v>41458</v>
      </c>
      <c r="G1474" t="s">
        <v>170</v>
      </c>
      <c r="H1474">
        <v>1</v>
      </c>
      <c r="I1474">
        <v>0</v>
      </c>
      <c r="J1474">
        <v>0</v>
      </c>
      <c r="K1474" t="s">
        <v>207</v>
      </c>
      <c r="L1474">
        <v>2017</v>
      </c>
      <c r="M1474" t="s">
        <v>208</v>
      </c>
    </row>
    <row r="1475" spans="1:13" x14ac:dyDescent="0.2">
      <c r="A1475" s="1">
        <v>42993</v>
      </c>
      <c r="B1475" t="s">
        <v>7</v>
      </c>
      <c r="C1475" t="s">
        <v>340</v>
      </c>
      <c r="D1475" t="s">
        <v>348</v>
      </c>
      <c r="E1475" t="s">
        <v>350</v>
      </c>
      <c r="F1475" s="1">
        <v>41364</v>
      </c>
      <c r="G1475" t="s">
        <v>169</v>
      </c>
      <c r="H1475">
        <v>0</v>
      </c>
      <c r="I1475">
        <v>0</v>
      </c>
      <c r="J1475">
        <v>0</v>
      </c>
      <c r="K1475" t="s">
        <v>207</v>
      </c>
      <c r="L1475">
        <v>2017</v>
      </c>
      <c r="M1475" t="s">
        <v>208</v>
      </c>
    </row>
    <row r="1476" spans="1:13" x14ac:dyDescent="0.2">
      <c r="A1476" s="1">
        <v>42993</v>
      </c>
      <c r="B1476" t="s">
        <v>7</v>
      </c>
      <c r="C1476" t="s">
        <v>340</v>
      </c>
      <c r="D1476" t="s">
        <v>351</v>
      </c>
      <c r="E1476" t="s">
        <v>225</v>
      </c>
      <c r="F1476" s="1">
        <v>39603</v>
      </c>
      <c r="G1476" t="s">
        <v>165</v>
      </c>
      <c r="H1476">
        <v>1</v>
      </c>
      <c r="I1476">
        <v>0</v>
      </c>
      <c r="J1476">
        <v>0</v>
      </c>
      <c r="K1476" t="s">
        <v>207</v>
      </c>
      <c r="L1476">
        <v>2017</v>
      </c>
      <c r="M1476" t="s">
        <v>210</v>
      </c>
    </row>
    <row r="1477" spans="1:13" x14ac:dyDescent="0.2">
      <c r="A1477" s="1">
        <v>42993</v>
      </c>
      <c r="B1477" t="s">
        <v>7</v>
      </c>
      <c r="C1477" t="s">
        <v>340</v>
      </c>
      <c r="D1477" t="s">
        <v>352</v>
      </c>
      <c r="E1477" t="s">
        <v>353</v>
      </c>
      <c r="F1477" s="1">
        <v>40418</v>
      </c>
      <c r="G1477" t="s">
        <v>163</v>
      </c>
      <c r="H1477">
        <v>1</v>
      </c>
      <c r="I1477">
        <v>0</v>
      </c>
      <c r="J1477">
        <v>0</v>
      </c>
      <c r="K1477" t="s">
        <v>207</v>
      </c>
      <c r="L1477">
        <v>2017</v>
      </c>
      <c r="M1477" t="s">
        <v>210</v>
      </c>
    </row>
    <row r="1478" spans="1:13" x14ac:dyDescent="0.2">
      <c r="A1478" s="1">
        <v>42993</v>
      </c>
      <c r="B1478" t="s">
        <v>7</v>
      </c>
      <c r="C1478" t="s">
        <v>340</v>
      </c>
      <c r="D1478" t="s">
        <v>224</v>
      </c>
      <c r="E1478" t="s">
        <v>225</v>
      </c>
      <c r="F1478" s="1">
        <v>39286</v>
      </c>
      <c r="G1478" t="s">
        <v>164</v>
      </c>
      <c r="H1478">
        <v>1</v>
      </c>
      <c r="I1478">
        <v>0</v>
      </c>
      <c r="J1478">
        <v>0</v>
      </c>
      <c r="K1478" t="s">
        <v>207</v>
      </c>
      <c r="L1478">
        <v>2017</v>
      </c>
      <c r="M1478" t="s">
        <v>210</v>
      </c>
    </row>
    <row r="1479" spans="1:13" x14ac:dyDescent="0.2">
      <c r="A1479" s="1">
        <v>42993</v>
      </c>
      <c r="B1479" t="s">
        <v>7</v>
      </c>
      <c r="C1479" t="s">
        <v>340</v>
      </c>
      <c r="D1479" t="s">
        <v>226</v>
      </c>
      <c r="E1479" t="s">
        <v>227</v>
      </c>
      <c r="F1479" s="1">
        <v>40006</v>
      </c>
      <c r="G1479" t="s">
        <v>166</v>
      </c>
      <c r="H1479">
        <v>1</v>
      </c>
      <c r="I1479">
        <v>0</v>
      </c>
      <c r="J1479">
        <v>0</v>
      </c>
      <c r="K1479" t="s">
        <v>207</v>
      </c>
      <c r="L1479">
        <v>2017</v>
      </c>
      <c r="M1479" t="s">
        <v>210</v>
      </c>
    </row>
    <row r="1480" spans="1:13" x14ac:dyDescent="0.2">
      <c r="A1480" s="1">
        <v>42993</v>
      </c>
      <c r="B1480" t="s">
        <v>7</v>
      </c>
      <c r="C1480" t="s">
        <v>340</v>
      </c>
      <c r="D1480" t="s">
        <v>354</v>
      </c>
      <c r="E1480" t="s">
        <v>355</v>
      </c>
      <c r="F1480" s="1">
        <v>41607</v>
      </c>
      <c r="G1480" t="s">
        <v>170</v>
      </c>
      <c r="H1480">
        <v>1</v>
      </c>
      <c r="I1480">
        <v>0</v>
      </c>
      <c r="J1480">
        <v>0</v>
      </c>
      <c r="K1480" t="s">
        <v>207</v>
      </c>
      <c r="L1480">
        <v>2017</v>
      </c>
      <c r="M1480" t="s">
        <v>208</v>
      </c>
    </row>
    <row r="1481" spans="1:13" x14ac:dyDescent="0.2">
      <c r="A1481" s="1">
        <v>42993</v>
      </c>
      <c r="B1481" t="s">
        <v>7</v>
      </c>
      <c r="C1481" t="s">
        <v>340</v>
      </c>
      <c r="D1481" t="s">
        <v>356</v>
      </c>
      <c r="E1481" t="s">
        <v>357</v>
      </c>
      <c r="F1481" s="1">
        <v>41376</v>
      </c>
      <c r="G1481" t="s">
        <v>169</v>
      </c>
      <c r="H1481">
        <v>1</v>
      </c>
      <c r="I1481">
        <v>0</v>
      </c>
      <c r="J1481">
        <v>0</v>
      </c>
      <c r="K1481" t="s">
        <v>207</v>
      </c>
      <c r="L1481">
        <v>2017</v>
      </c>
      <c r="M1481" t="s">
        <v>208</v>
      </c>
    </row>
    <row r="1482" spans="1:13" x14ac:dyDescent="0.2">
      <c r="A1482" s="1">
        <v>42993</v>
      </c>
      <c r="B1482" t="s">
        <v>7</v>
      </c>
      <c r="C1482" t="s">
        <v>340</v>
      </c>
      <c r="D1482" t="s">
        <v>356</v>
      </c>
      <c r="E1482" t="s">
        <v>358</v>
      </c>
      <c r="F1482" s="1">
        <v>41376</v>
      </c>
      <c r="G1482" t="s">
        <v>170</v>
      </c>
      <c r="H1482">
        <v>1</v>
      </c>
      <c r="I1482">
        <v>0</v>
      </c>
      <c r="J1482">
        <v>0</v>
      </c>
      <c r="K1482" t="s">
        <v>207</v>
      </c>
      <c r="L1482">
        <v>2017</v>
      </c>
      <c r="M1482" t="s">
        <v>208</v>
      </c>
    </row>
    <row r="1483" spans="1:13" x14ac:dyDescent="0.2">
      <c r="A1483" s="1">
        <v>42993</v>
      </c>
      <c r="B1483" t="s">
        <v>7</v>
      </c>
      <c r="C1483" t="s">
        <v>340</v>
      </c>
      <c r="D1483" t="s">
        <v>334</v>
      </c>
      <c r="E1483" t="s">
        <v>335</v>
      </c>
      <c r="F1483" s="1">
        <v>40376</v>
      </c>
      <c r="G1483" t="s">
        <v>163</v>
      </c>
      <c r="H1483">
        <v>1</v>
      </c>
      <c r="I1483">
        <v>0</v>
      </c>
      <c r="J1483">
        <v>0</v>
      </c>
      <c r="K1483" t="s">
        <v>207</v>
      </c>
      <c r="L1483">
        <v>2017</v>
      </c>
      <c r="M1483" t="s">
        <v>210</v>
      </c>
    </row>
    <row r="1484" spans="1:13" x14ac:dyDescent="0.2">
      <c r="A1484" s="1">
        <v>42993</v>
      </c>
      <c r="B1484" t="s">
        <v>7</v>
      </c>
      <c r="C1484" t="s">
        <v>340</v>
      </c>
      <c r="D1484" t="s">
        <v>359</v>
      </c>
      <c r="E1484" t="s">
        <v>360</v>
      </c>
      <c r="F1484" s="1">
        <v>39790</v>
      </c>
      <c r="G1484" t="s">
        <v>165</v>
      </c>
      <c r="H1484">
        <v>1</v>
      </c>
      <c r="I1484">
        <v>0</v>
      </c>
      <c r="J1484">
        <v>0</v>
      </c>
      <c r="K1484" t="s">
        <v>207</v>
      </c>
      <c r="L1484">
        <v>2017</v>
      </c>
      <c r="M1484" t="s">
        <v>210</v>
      </c>
    </row>
    <row r="1485" spans="1:13" x14ac:dyDescent="0.2">
      <c r="A1485" s="1">
        <v>42993</v>
      </c>
      <c r="B1485" t="s">
        <v>7</v>
      </c>
      <c r="C1485" t="s">
        <v>340</v>
      </c>
      <c r="D1485" t="s">
        <v>359</v>
      </c>
      <c r="E1485" t="s">
        <v>361</v>
      </c>
      <c r="F1485" s="1">
        <v>39790</v>
      </c>
      <c r="G1485" t="s">
        <v>165</v>
      </c>
      <c r="H1485">
        <v>1</v>
      </c>
      <c r="I1485">
        <v>0</v>
      </c>
      <c r="J1485">
        <v>0</v>
      </c>
      <c r="K1485" t="s">
        <v>207</v>
      </c>
      <c r="L1485">
        <v>2017</v>
      </c>
      <c r="M1485" t="s">
        <v>210</v>
      </c>
    </row>
    <row r="1486" spans="1:13" x14ac:dyDescent="0.2">
      <c r="A1486" s="1">
        <v>42993</v>
      </c>
      <c r="B1486" t="s">
        <v>7</v>
      </c>
      <c r="C1486" t="s">
        <v>340</v>
      </c>
      <c r="D1486" t="s">
        <v>228</v>
      </c>
      <c r="E1486" t="s">
        <v>220</v>
      </c>
      <c r="F1486" s="1">
        <v>39780</v>
      </c>
      <c r="G1486" t="s">
        <v>165</v>
      </c>
      <c r="H1486">
        <v>1</v>
      </c>
      <c r="I1486">
        <v>0</v>
      </c>
      <c r="J1486">
        <v>0</v>
      </c>
      <c r="K1486" t="s">
        <v>207</v>
      </c>
      <c r="L1486">
        <v>2017</v>
      </c>
      <c r="M1486" t="s">
        <v>210</v>
      </c>
    </row>
    <row r="1487" spans="1:13" x14ac:dyDescent="0.2">
      <c r="A1487" s="1">
        <v>42993</v>
      </c>
      <c r="B1487" t="s">
        <v>7</v>
      </c>
      <c r="C1487" t="s">
        <v>340</v>
      </c>
      <c r="D1487" t="s">
        <v>362</v>
      </c>
      <c r="E1487" t="s">
        <v>363</v>
      </c>
      <c r="F1487" s="1">
        <v>40603</v>
      </c>
      <c r="G1487" t="s">
        <v>168</v>
      </c>
      <c r="H1487">
        <v>1</v>
      </c>
      <c r="I1487">
        <v>0</v>
      </c>
      <c r="J1487">
        <v>0</v>
      </c>
      <c r="K1487" t="s">
        <v>207</v>
      </c>
      <c r="L1487">
        <v>2017</v>
      </c>
      <c r="M1487" t="s">
        <v>208</v>
      </c>
    </row>
    <row r="1488" spans="1:13" x14ac:dyDescent="0.2">
      <c r="A1488" s="1">
        <v>42993</v>
      </c>
      <c r="B1488" t="s">
        <v>7</v>
      </c>
      <c r="C1488" t="s">
        <v>340</v>
      </c>
      <c r="D1488" t="s">
        <v>364</v>
      </c>
      <c r="E1488" t="s">
        <v>279</v>
      </c>
      <c r="F1488" s="1">
        <v>40264</v>
      </c>
      <c r="G1488" t="s">
        <v>163</v>
      </c>
      <c r="H1488">
        <v>1</v>
      </c>
      <c r="I1488">
        <v>0</v>
      </c>
      <c r="J1488">
        <v>0</v>
      </c>
      <c r="K1488" t="s">
        <v>207</v>
      </c>
      <c r="L1488">
        <v>2017</v>
      </c>
      <c r="M1488" t="s">
        <v>210</v>
      </c>
    </row>
    <row r="1489" spans="1:13" x14ac:dyDescent="0.2">
      <c r="A1489" s="1">
        <v>42993</v>
      </c>
      <c r="B1489" t="s">
        <v>7</v>
      </c>
      <c r="C1489" t="s">
        <v>340</v>
      </c>
      <c r="D1489" t="s">
        <v>364</v>
      </c>
      <c r="E1489" t="s">
        <v>365</v>
      </c>
      <c r="F1489" s="1">
        <v>39722</v>
      </c>
      <c r="G1489" t="s">
        <v>165</v>
      </c>
      <c r="H1489">
        <v>1</v>
      </c>
      <c r="I1489">
        <v>0</v>
      </c>
      <c r="J1489">
        <v>0</v>
      </c>
      <c r="K1489" t="s">
        <v>207</v>
      </c>
      <c r="L1489">
        <v>2017</v>
      </c>
      <c r="M1489" t="s">
        <v>210</v>
      </c>
    </row>
    <row r="1490" spans="1:13" x14ac:dyDescent="0.2">
      <c r="A1490" s="1">
        <v>42993</v>
      </c>
      <c r="B1490" t="s">
        <v>7</v>
      </c>
      <c r="C1490" t="s">
        <v>340</v>
      </c>
      <c r="D1490" t="s">
        <v>469</v>
      </c>
      <c r="E1490" t="s">
        <v>470</v>
      </c>
      <c r="F1490" s="1">
        <v>39222</v>
      </c>
      <c r="G1490" t="s">
        <v>164</v>
      </c>
      <c r="H1490">
        <v>0</v>
      </c>
      <c r="I1490">
        <v>0</v>
      </c>
      <c r="J1490">
        <v>0</v>
      </c>
      <c r="K1490" t="s">
        <v>207</v>
      </c>
      <c r="L1490">
        <v>2017</v>
      </c>
      <c r="M1490" t="s">
        <v>210</v>
      </c>
    </row>
    <row r="1491" spans="1:13" x14ac:dyDescent="0.2">
      <c r="A1491" s="1">
        <v>42993</v>
      </c>
      <c r="B1491" t="s">
        <v>7</v>
      </c>
      <c r="C1491" t="s">
        <v>340</v>
      </c>
      <c r="D1491" t="s">
        <v>502</v>
      </c>
      <c r="E1491" t="s">
        <v>503</v>
      </c>
      <c r="F1491" s="1">
        <v>41460</v>
      </c>
      <c r="G1491" t="s">
        <v>170</v>
      </c>
      <c r="H1491">
        <v>1</v>
      </c>
      <c r="I1491">
        <v>0</v>
      </c>
      <c r="J1491">
        <v>0</v>
      </c>
      <c r="K1491" t="s">
        <v>207</v>
      </c>
      <c r="L1491">
        <v>2017</v>
      </c>
      <c r="M1491" t="s">
        <v>208</v>
      </c>
    </row>
    <row r="1492" spans="1:13" x14ac:dyDescent="0.2">
      <c r="A1492" s="1">
        <v>42993</v>
      </c>
      <c r="B1492" t="s">
        <v>7</v>
      </c>
      <c r="C1492" t="s">
        <v>340</v>
      </c>
      <c r="D1492" t="s">
        <v>502</v>
      </c>
      <c r="E1492" t="s">
        <v>493</v>
      </c>
      <c r="F1492" s="1">
        <v>40537</v>
      </c>
      <c r="G1492" t="s">
        <v>167</v>
      </c>
      <c r="H1492">
        <v>1</v>
      </c>
      <c r="I1492">
        <v>0</v>
      </c>
      <c r="J1492">
        <v>0</v>
      </c>
      <c r="K1492" t="s">
        <v>207</v>
      </c>
      <c r="L1492">
        <v>2017</v>
      </c>
      <c r="M1492" t="s">
        <v>210</v>
      </c>
    </row>
    <row r="1493" spans="1:13" x14ac:dyDescent="0.2">
      <c r="A1493" s="1">
        <v>42993</v>
      </c>
      <c r="B1493" t="s">
        <v>7</v>
      </c>
      <c r="C1493" t="s">
        <v>340</v>
      </c>
      <c r="D1493" t="s">
        <v>229</v>
      </c>
      <c r="E1493" t="s">
        <v>230</v>
      </c>
      <c r="F1493" s="1">
        <v>40470</v>
      </c>
      <c r="G1493" t="s">
        <v>163</v>
      </c>
      <c r="H1493">
        <v>1</v>
      </c>
      <c r="I1493">
        <v>0</v>
      </c>
      <c r="J1493">
        <v>0</v>
      </c>
      <c r="K1493" t="s">
        <v>207</v>
      </c>
      <c r="L1493">
        <v>2017</v>
      </c>
      <c r="M1493" t="s">
        <v>210</v>
      </c>
    </row>
    <row r="1494" spans="1:13" x14ac:dyDescent="0.2">
      <c r="A1494" s="1">
        <v>42993</v>
      </c>
      <c r="B1494" t="s">
        <v>7</v>
      </c>
      <c r="C1494" t="s">
        <v>340</v>
      </c>
      <c r="D1494" t="s">
        <v>229</v>
      </c>
      <c r="E1494" t="s">
        <v>231</v>
      </c>
      <c r="F1494" s="1">
        <v>41290</v>
      </c>
      <c r="G1494" t="s">
        <v>170</v>
      </c>
      <c r="H1494">
        <v>1</v>
      </c>
      <c r="I1494">
        <v>0</v>
      </c>
      <c r="J1494">
        <v>0</v>
      </c>
      <c r="K1494" t="s">
        <v>207</v>
      </c>
      <c r="L1494">
        <v>2017</v>
      </c>
      <c r="M1494" t="s">
        <v>208</v>
      </c>
    </row>
    <row r="1495" spans="1:13" x14ac:dyDescent="0.2">
      <c r="A1495" s="1">
        <v>42993</v>
      </c>
      <c r="B1495" t="s">
        <v>7</v>
      </c>
      <c r="C1495" t="s">
        <v>340</v>
      </c>
      <c r="D1495" t="s">
        <v>366</v>
      </c>
      <c r="E1495" t="s">
        <v>367</v>
      </c>
      <c r="F1495" s="1">
        <v>40581</v>
      </c>
      <c r="G1495" t="s">
        <v>167</v>
      </c>
      <c r="H1495">
        <v>1</v>
      </c>
      <c r="I1495">
        <v>0</v>
      </c>
      <c r="J1495">
        <v>0</v>
      </c>
      <c r="K1495" t="s">
        <v>207</v>
      </c>
      <c r="L1495">
        <v>2017</v>
      </c>
      <c r="M1495" t="s">
        <v>208</v>
      </c>
    </row>
    <row r="1496" spans="1:13" x14ac:dyDescent="0.2">
      <c r="A1496" s="1">
        <v>42993</v>
      </c>
      <c r="B1496" t="s">
        <v>7</v>
      </c>
      <c r="C1496" t="s">
        <v>340</v>
      </c>
      <c r="D1496" t="s">
        <v>504</v>
      </c>
      <c r="E1496" t="s">
        <v>303</v>
      </c>
      <c r="F1496" s="1">
        <v>40994</v>
      </c>
      <c r="G1496" t="s">
        <v>44</v>
      </c>
      <c r="H1496">
        <v>1</v>
      </c>
      <c r="I1496">
        <v>0</v>
      </c>
      <c r="J1496">
        <v>0</v>
      </c>
      <c r="K1496" t="s">
        <v>207</v>
      </c>
      <c r="L1496">
        <v>2017</v>
      </c>
      <c r="M1496" t="s">
        <v>208</v>
      </c>
    </row>
    <row r="1497" spans="1:13" x14ac:dyDescent="0.2">
      <c r="A1497" s="1">
        <v>42993</v>
      </c>
      <c r="B1497" t="s">
        <v>7</v>
      </c>
      <c r="C1497" t="s">
        <v>340</v>
      </c>
      <c r="D1497" t="s">
        <v>370</v>
      </c>
      <c r="E1497" t="s">
        <v>371</v>
      </c>
      <c r="F1497" s="1">
        <v>41367</v>
      </c>
      <c r="G1497" t="s">
        <v>169</v>
      </c>
      <c r="H1497">
        <v>1</v>
      </c>
      <c r="I1497">
        <v>0</v>
      </c>
      <c r="J1497">
        <v>0</v>
      </c>
      <c r="K1497" t="s">
        <v>207</v>
      </c>
      <c r="L1497">
        <v>2017</v>
      </c>
      <c r="M1497" t="s">
        <v>208</v>
      </c>
    </row>
    <row r="1498" spans="1:13" x14ac:dyDescent="0.2">
      <c r="A1498" s="1">
        <v>42993</v>
      </c>
      <c r="B1498" t="s">
        <v>7</v>
      </c>
      <c r="C1498" t="s">
        <v>340</v>
      </c>
      <c r="D1498" t="s">
        <v>370</v>
      </c>
      <c r="E1498" t="s">
        <v>372</v>
      </c>
      <c r="F1498" s="1">
        <v>40771</v>
      </c>
      <c r="G1498" t="s">
        <v>168</v>
      </c>
      <c r="H1498">
        <v>1</v>
      </c>
      <c r="I1498">
        <v>0</v>
      </c>
      <c r="J1498">
        <v>0</v>
      </c>
      <c r="K1498" t="s">
        <v>207</v>
      </c>
      <c r="L1498">
        <v>2017</v>
      </c>
      <c r="M1498" t="s">
        <v>208</v>
      </c>
    </row>
    <row r="1499" spans="1:13" x14ac:dyDescent="0.2">
      <c r="A1499" s="1">
        <v>42993</v>
      </c>
      <c r="B1499" t="s">
        <v>7</v>
      </c>
      <c r="C1499" t="s">
        <v>340</v>
      </c>
      <c r="D1499" t="s">
        <v>370</v>
      </c>
      <c r="E1499" t="s">
        <v>373</v>
      </c>
      <c r="F1499" s="1">
        <v>39890</v>
      </c>
      <c r="G1499" t="s">
        <v>163</v>
      </c>
      <c r="H1499">
        <v>1</v>
      </c>
      <c r="I1499">
        <v>0</v>
      </c>
      <c r="J1499">
        <v>0</v>
      </c>
      <c r="K1499" t="s">
        <v>207</v>
      </c>
      <c r="L1499">
        <v>2017</v>
      </c>
      <c r="M1499" t="s">
        <v>210</v>
      </c>
    </row>
    <row r="1500" spans="1:13" x14ac:dyDescent="0.2">
      <c r="A1500" s="1">
        <v>42993</v>
      </c>
      <c r="B1500" t="s">
        <v>7</v>
      </c>
      <c r="C1500" t="s">
        <v>340</v>
      </c>
      <c r="D1500" t="s">
        <v>336</v>
      </c>
      <c r="E1500" t="s">
        <v>337</v>
      </c>
      <c r="F1500" s="1">
        <v>41162</v>
      </c>
      <c r="G1500" t="s">
        <v>44</v>
      </c>
      <c r="H1500">
        <v>1</v>
      </c>
      <c r="I1500">
        <v>0</v>
      </c>
      <c r="J1500">
        <v>0</v>
      </c>
      <c r="K1500" t="s">
        <v>207</v>
      </c>
      <c r="L1500">
        <v>2017</v>
      </c>
      <c r="M1500" t="s">
        <v>208</v>
      </c>
    </row>
    <row r="1501" spans="1:13" x14ac:dyDescent="0.2">
      <c r="A1501" s="1">
        <v>42993</v>
      </c>
      <c r="B1501" t="s">
        <v>7</v>
      </c>
      <c r="C1501" t="s">
        <v>340</v>
      </c>
      <c r="D1501" t="s">
        <v>374</v>
      </c>
      <c r="E1501" t="s">
        <v>375</v>
      </c>
      <c r="F1501" s="1">
        <v>40179</v>
      </c>
      <c r="G1501" t="s">
        <v>163</v>
      </c>
      <c r="H1501">
        <v>1</v>
      </c>
      <c r="I1501">
        <v>0</v>
      </c>
      <c r="J1501">
        <v>0</v>
      </c>
      <c r="K1501" t="s">
        <v>207</v>
      </c>
      <c r="L1501">
        <v>2017</v>
      </c>
      <c r="M1501" t="s">
        <v>210</v>
      </c>
    </row>
    <row r="1502" spans="1:13" x14ac:dyDescent="0.2">
      <c r="A1502" s="1">
        <v>42993</v>
      </c>
      <c r="B1502" t="s">
        <v>7</v>
      </c>
      <c r="C1502" t="s">
        <v>340</v>
      </c>
      <c r="D1502" t="s">
        <v>376</v>
      </c>
      <c r="E1502" t="s">
        <v>377</v>
      </c>
      <c r="F1502" s="1">
        <v>41383</v>
      </c>
      <c r="G1502" t="s">
        <v>170</v>
      </c>
      <c r="H1502">
        <v>1</v>
      </c>
      <c r="I1502">
        <v>0</v>
      </c>
      <c r="J1502">
        <v>0</v>
      </c>
      <c r="K1502" t="s">
        <v>207</v>
      </c>
      <c r="L1502">
        <v>2017</v>
      </c>
      <c r="M1502" t="s">
        <v>208</v>
      </c>
    </row>
    <row r="1503" spans="1:13" x14ac:dyDescent="0.2">
      <c r="A1503" s="1">
        <v>42993</v>
      </c>
      <c r="B1503" t="s">
        <v>7</v>
      </c>
      <c r="C1503" t="s">
        <v>340</v>
      </c>
      <c r="D1503" t="s">
        <v>378</v>
      </c>
      <c r="E1503" t="s">
        <v>379</v>
      </c>
      <c r="F1503" s="1">
        <v>39107</v>
      </c>
      <c r="G1503" t="s">
        <v>164</v>
      </c>
      <c r="H1503">
        <v>1</v>
      </c>
      <c r="I1503">
        <v>0</v>
      </c>
      <c r="J1503">
        <v>0</v>
      </c>
      <c r="K1503" t="s">
        <v>207</v>
      </c>
      <c r="L1503">
        <v>2017</v>
      </c>
      <c r="M1503" t="s">
        <v>210</v>
      </c>
    </row>
    <row r="1504" spans="1:13" x14ac:dyDescent="0.2">
      <c r="A1504" s="1">
        <v>42993</v>
      </c>
      <c r="B1504" t="s">
        <v>7</v>
      </c>
      <c r="C1504" t="s">
        <v>340</v>
      </c>
      <c r="D1504" t="s">
        <v>380</v>
      </c>
      <c r="E1504" t="s">
        <v>381</v>
      </c>
      <c r="F1504" s="1">
        <v>40995</v>
      </c>
      <c r="G1504" t="s">
        <v>106</v>
      </c>
      <c r="H1504">
        <v>1</v>
      </c>
      <c r="I1504">
        <v>0</v>
      </c>
      <c r="J1504">
        <v>0</v>
      </c>
      <c r="K1504" t="s">
        <v>207</v>
      </c>
      <c r="L1504">
        <v>2017</v>
      </c>
      <c r="M1504" t="s">
        <v>208</v>
      </c>
    </row>
    <row r="1505" spans="1:13" x14ac:dyDescent="0.2">
      <c r="A1505" s="1">
        <v>42993</v>
      </c>
      <c r="B1505" t="s">
        <v>7</v>
      </c>
      <c r="C1505" t="s">
        <v>340</v>
      </c>
      <c r="D1505" t="s">
        <v>649</v>
      </c>
      <c r="E1505" t="s">
        <v>314</v>
      </c>
      <c r="F1505" s="1">
        <v>39476</v>
      </c>
      <c r="G1505" t="s">
        <v>165</v>
      </c>
      <c r="H1505">
        <v>1</v>
      </c>
      <c r="I1505">
        <v>0</v>
      </c>
      <c r="J1505">
        <v>0</v>
      </c>
      <c r="K1505" t="s">
        <v>207</v>
      </c>
      <c r="L1505">
        <v>2017</v>
      </c>
      <c r="M1505" t="s">
        <v>210</v>
      </c>
    </row>
    <row r="1506" spans="1:13" x14ac:dyDescent="0.2">
      <c r="A1506" s="1">
        <v>42993</v>
      </c>
      <c r="B1506" t="s">
        <v>7</v>
      </c>
      <c r="C1506" t="s">
        <v>340</v>
      </c>
      <c r="D1506" t="s">
        <v>234</v>
      </c>
      <c r="E1506" t="s">
        <v>235</v>
      </c>
      <c r="F1506" s="1">
        <v>40973</v>
      </c>
      <c r="G1506" t="s">
        <v>106</v>
      </c>
      <c r="H1506">
        <v>1</v>
      </c>
      <c r="I1506">
        <v>0</v>
      </c>
      <c r="J1506">
        <v>0</v>
      </c>
      <c r="K1506" t="s">
        <v>207</v>
      </c>
      <c r="L1506">
        <v>2017</v>
      </c>
      <c r="M1506" t="s">
        <v>208</v>
      </c>
    </row>
    <row r="1507" spans="1:13" x14ac:dyDescent="0.2">
      <c r="A1507" s="1">
        <v>42993</v>
      </c>
      <c r="B1507" t="s">
        <v>7</v>
      </c>
      <c r="C1507" t="s">
        <v>340</v>
      </c>
      <c r="D1507" t="s">
        <v>382</v>
      </c>
      <c r="E1507" t="s">
        <v>383</v>
      </c>
      <c r="F1507" s="1">
        <v>39346</v>
      </c>
      <c r="G1507" t="s">
        <v>164</v>
      </c>
      <c r="H1507">
        <v>0</v>
      </c>
      <c r="I1507">
        <v>0</v>
      </c>
      <c r="J1507">
        <v>0</v>
      </c>
      <c r="K1507" t="s">
        <v>207</v>
      </c>
      <c r="L1507">
        <v>2017</v>
      </c>
      <c r="M1507" t="s">
        <v>210</v>
      </c>
    </row>
    <row r="1508" spans="1:13" x14ac:dyDescent="0.2">
      <c r="A1508" s="1">
        <v>42993</v>
      </c>
      <c r="B1508" t="s">
        <v>7</v>
      </c>
      <c r="C1508" t="s">
        <v>340</v>
      </c>
      <c r="D1508" t="s">
        <v>382</v>
      </c>
      <c r="E1508" t="s">
        <v>505</v>
      </c>
      <c r="F1508" s="1">
        <v>40215</v>
      </c>
      <c r="G1508" t="s">
        <v>167</v>
      </c>
      <c r="H1508">
        <v>0</v>
      </c>
      <c r="I1508">
        <v>0</v>
      </c>
      <c r="J1508">
        <v>0</v>
      </c>
      <c r="K1508" t="s">
        <v>207</v>
      </c>
      <c r="L1508">
        <v>2017</v>
      </c>
      <c r="M1508" t="s">
        <v>210</v>
      </c>
    </row>
    <row r="1509" spans="1:13" x14ac:dyDescent="0.2">
      <c r="A1509" s="1">
        <v>42993</v>
      </c>
      <c r="B1509" t="s">
        <v>7</v>
      </c>
      <c r="C1509" t="s">
        <v>340</v>
      </c>
      <c r="D1509" t="s">
        <v>236</v>
      </c>
      <c r="E1509" t="s">
        <v>237</v>
      </c>
      <c r="F1509" s="1">
        <v>39386</v>
      </c>
      <c r="G1509" t="s">
        <v>164</v>
      </c>
      <c r="H1509">
        <v>1</v>
      </c>
      <c r="I1509">
        <v>0</v>
      </c>
      <c r="J1509">
        <v>0</v>
      </c>
      <c r="K1509" t="s">
        <v>207</v>
      </c>
      <c r="L1509">
        <v>2017</v>
      </c>
      <c r="M1509" t="s">
        <v>210</v>
      </c>
    </row>
    <row r="1510" spans="1:13" x14ac:dyDescent="0.2">
      <c r="A1510" s="1">
        <v>42993</v>
      </c>
      <c r="B1510" t="s">
        <v>7</v>
      </c>
      <c r="C1510" t="s">
        <v>340</v>
      </c>
      <c r="D1510" t="s">
        <v>384</v>
      </c>
      <c r="E1510" t="s">
        <v>385</v>
      </c>
      <c r="F1510" s="1">
        <v>41199</v>
      </c>
      <c r="G1510" t="s">
        <v>106</v>
      </c>
      <c r="H1510">
        <v>1</v>
      </c>
      <c r="I1510">
        <v>0</v>
      </c>
      <c r="J1510">
        <v>0</v>
      </c>
      <c r="K1510" t="s">
        <v>207</v>
      </c>
      <c r="L1510">
        <v>2017</v>
      </c>
      <c r="M1510" t="s">
        <v>208</v>
      </c>
    </row>
    <row r="1511" spans="1:13" x14ac:dyDescent="0.2">
      <c r="A1511" s="1">
        <v>42993</v>
      </c>
      <c r="B1511" t="s">
        <v>7</v>
      </c>
      <c r="C1511" t="s">
        <v>340</v>
      </c>
      <c r="D1511" t="s">
        <v>327</v>
      </c>
      <c r="E1511" t="s">
        <v>328</v>
      </c>
      <c r="F1511" s="1">
        <v>40917</v>
      </c>
      <c r="G1511" t="s">
        <v>44</v>
      </c>
      <c r="H1511">
        <v>1</v>
      </c>
      <c r="I1511">
        <v>0</v>
      </c>
      <c r="J1511">
        <v>0</v>
      </c>
      <c r="K1511" t="s">
        <v>207</v>
      </c>
      <c r="L1511">
        <v>2017</v>
      </c>
      <c r="M1511" t="s">
        <v>208</v>
      </c>
    </row>
    <row r="1512" spans="1:13" x14ac:dyDescent="0.2">
      <c r="A1512" s="1">
        <v>42993</v>
      </c>
      <c r="B1512" t="s">
        <v>7</v>
      </c>
      <c r="C1512" t="s">
        <v>340</v>
      </c>
      <c r="D1512" t="s">
        <v>238</v>
      </c>
      <c r="E1512" t="s">
        <v>239</v>
      </c>
      <c r="F1512" s="1">
        <v>40372</v>
      </c>
      <c r="G1512" t="s">
        <v>163</v>
      </c>
      <c r="H1512">
        <v>1</v>
      </c>
      <c r="I1512">
        <v>0</v>
      </c>
      <c r="J1512">
        <v>0</v>
      </c>
      <c r="K1512" t="s">
        <v>207</v>
      </c>
      <c r="L1512">
        <v>2017</v>
      </c>
      <c r="M1512" t="s">
        <v>210</v>
      </c>
    </row>
    <row r="1513" spans="1:13" x14ac:dyDescent="0.2">
      <c r="A1513" s="1">
        <v>42993</v>
      </c>
      <c r="B1513" t="s">
        <v>7</v>
      </c>
      <c r="C1513" t="s">
        <v>340</v>
      </c>
      <c r="D1513" t="s">
        <v>238</v>
      </c>
      <c r="E1513" t="s">
        <v>240</v>
      </c>
      <c r="F1513" s="1">
        <v>39094</v>
      </c>
      <c r="G1513" t="s">
        <v>164</v>
      </c>
      <c r="H1513">
        <v>1</v>
      </c>
      <c r="I1513">
        <v>0</v>
      </c>
      <c r="J1513">
        <v>0</v>
      </c>
      <c r="K1513" t="s">
        <v>207</v>
      </c>
      <c r="L1513">
        <v>2017</v>
      </c>
      <c r="M1513" t="s">
        <v>210</v>
      </c>
    </row>
    <row r="1514" spans="1:13" x14ac:dyDescent="0.2">
      <c r="A1514" s="1">
        <v>42993</v>
      </c>
      <c r="B1514" t="s">
        <v>7</v>
      </c>
      <c r="C1514" t="s">
        <v>340</v>
      </c>
      <c r="D1514" t="s">
        <v>386</v>
      </c>
      <c r="E1514" t="s">
        <v>387</v>
      </c>
      <c r="F1514" s="1">
        <v>41360</v>
      </c>
      <c r="G1514" t="s">
        <v>170</v>
      </c>
      <c r="H1514">
        <v>1</v>
      </c>
      <c r="I1514">
        <v>0</v>
      </c>
      <c r="J1514">
        <v>0</v>
      </c>
      <c r="K1514" t="s">
        <v>207</v>
      </c>
      <c r="L1514">
        <v>2017</v>
      </c>
      <c r="M1514" t="s">
        <v>208</v>
      </c>
    </row>
    <row r="1515" spans="1:13" x14ac:dyDescent="0.2">
      <c r="A1515" s="1">
        <v>42993</v>
      </c>
      <c r="B1515" t="s">
        <v>7</v>
      </c>
      <c r="C1515" t="s">
        <v>340</v>
      </c>
      <c r="D1515" t="s">
        <v>241</v>
      </c>
      <c r="E1515" t="s">
        <v>242</v>
      </c>
      <c r="F1515" s="1">
        <v>39522</v>
      </c>
      <c r="G1515" t="s">
        <v>165</v>
      </c>
      <c r="H1515">
        <v>1</v>
      </c>
      <c r="I1515">
        <v>0</v>
      </c>
      <c r="J1515">
        <v>0</v>
      </c>
      <c r="K1515" t="s">
        <v>207</v>
      </c>
      <c r="L1515">
        <v>2017</v>
      </c>
      <c r="M1515" t="s">
        <v>210</v>
      </c>
    </row>
    <row r="1516" spans="1:13" x14ac:dyDescent="0.2">
      <c r="A1516" s="1">
        <v>42993</v>
      </c>
      <c r="B1516" t="s">
        <v>7</v>
      </c>
      <c r="C1516" t="s">
        <v>340</v>
      </c>
      <c r="D1516" t="s">
        <v>241</v>
      </c>
      <c r="E1516" t="s">
        <v>243</v>
      </c>
      <c r="F1516" s="1">
        <v>40078</v>
      </c>
      <c r="G1516" t="s">
        <v>166</v>
      </c>
      <c r="H1516">
        <v>1</v>
      </c>
      <c r="I1516">
        <v>0</v>
      </c>
      <c r="J1516">
        <v>0</v>
      </c>
      <c r="K1516" t="s">
        <v>207</v>
      </c>
      <c r="L1516">
        <v>2017</v>
      </c>
      <c r="M1516" t="s">
        <v>210</v>
      </c>
    </row>
    <row r="1517" spans="1:13" x14ac:dyDescent="0.2">
      <c r="A1517" s="1">
        <v>42993</v>
      </c>
      <c r="B1517" t="s">
        <v>7</v>
      </c>
      <c r="C1517" t="s">
        <v>340</v>
      </c>
      <c r="D1517" t="s">
        <v>244</v>
      </c>
      <c r="E1517" t="s">
        <v>245</v>
      </c>
      <c r="F1517" s="1">
        <v>40339</v>
      </c>
      <c r="G1517" t="s">
        <v>167</v>
      </c>
      <c r="H1517">
        <v>1</v>
      </c>
      <c r="I1517">
        <v>0</v>
      </c>
      <c r="J1517">
        <v>0</v>
      </c>
      <c r="K1517" t="s">
        <v>207</v>
      </c>
      <c r="L1517">
        <v>2017</v>
      </c>
      <c r="M1517" t="s">
        <v>210</v>
      </c>
    </row>
    <row r="1518" spans="1:13" x14ac:dyDescent="0.2">
      <c r="A1518" s="1">
        <v>42993</v>
      </c>
      <c r="B1518" t="s">
        <v>7</v>
      </c>
      <c r="C1518" t="s">
        <v>340</v>
      </c>
      <c r="D1518" t="s">
        <v>244</v>
      </c>
      <c r="E1518" t="s">
        <v>246</v>
      </c>
      <c r="F1518" s="1">
        <v>39775</v>
      </c>
      <c r="G1518" t="s">
        <v>165</v>
      </c>
      <c r="H1518">
        <v>1</v>
      </c>
      <c r="I1518">
        <v>0</v>
      </c>
      <c r="J1518">
        <v>0</v>
      </c>
      <c r="K1518" t="s">
        <v>207</v>
      </c>
      <c r="L1518">
        <v>2017</v>
      </c>
      <c r="M1518" t="s">
        <v>210</v>
      </c>
    </row>
    <row r="1519" spans="1:13" x14ac:dyDescent="0.2">
      <c r="A1519" s="1">
        <v>42993</v>
      </c>
      <c r="B1519" t="s">
        <v>7</v>
      </c>
      <c r="C1519" t="s">
        <v>340</v>
      </c>
      <c r="D1519" t="s">
        <v>388</v>
      </c>
      <c r="E1519" t="s">
        <v>389</v>
      </c>
      <c r="F1519" s="1">
        <v>40851</v>
      </c>
      <c r="G1519" t="s">
        <v>168</v>
      </c>
      <c r="H1519">
        <v>1</v>
      </c>
      <c r="I1519">
        <v>0</v>
      </c>
      <c r="J1519">
        <v>0</v>
      </c>
      <c r="K1519" t="s">
        <v>207</v>
      </c>
      <c r="L1519">
        <v>2017</v>
      </c>
      <c r="M1519" t="s">
        <v>208</v>
      </c>
    </row>
    <row r="1520" spans="1:13" x14ac:dyDescent="0.2">
      <c r="A1520" s="1">
        <v>42993</v>
      </c>
      <c r="B1520" t="s">
        <v>7</v>
      </c>
      <c r="C1520" t="s">
        <v>340</v>
      </c>
      <c r="D1520" t="s">
        <v>837</v>
      </c>
      <c r="E1520" t="s">
        <v>247</v>
      </c>
      <c r="F1520" s="1">
        <v>40702</v>
      </c>
      <c r="G1520" t="s">
        <v>168</v>
      </c>
      <c r="H1520">
        <v>1</v>
      </c>
      <c r="I1520">
        <v>0</v>
      </c>
      <c r="J1520">
        <v>0</v>
      </c>
      <c r="K1520" t="s">
        <v>207</v>
      </c>
      <c r="L1520">
        <v>2017</v>
      </c>
      <c r="M1520" t="s">
        <v>208</v>
      </c>
    </row>
    <row r="1521" spans="1:13" x14ac:dyDescent="0.2">
      <c r="A1521" s="1">
        <v>42993</v>
      </c>
      <c r="B1521" t="s">
        <v>7</v>
      </c>
      <c r="C1521" t="s">
        <v>340</v>
      </c>
      <c r="D1521" t="s">
        <v>250</v>
      </c>
      <c r="E1521" t="s">
        <v>251</v>
      </c>
      <c r="F1521" s="1">
        <v>40932</v>
      </c>
      <c r="G1521" t="s">
        <v>106</v>
      </c>
      <c r="H1521">
        <v>1</v>
      </c>
      <c r="I1521">
        <v>0</v>
      </c>
      <c r="J1521">
        <v>0</v>
      </c>
      <c r="K1521" t="s">
        <v>207</v>
      </c>
      <c r="L1521">
        <v>2017</v>
      </c>
      <c r="M1521" t="s">
        <v>208</v>
      </c>
    </row>
    <row r="1522" spans="1:13" x14ac:dyDescent="0.2">
      <c r="A1522" s="1">
        <v>42993</v>
      </c>
      <c r="B1522" t="s">
        <v>7</v>
      </c>
      <c r="C1522" t="s">
        <v>340</v>
      </c>
      <c r="D1522" t="s">
        <v>252</v>
      </c>
      <c r="E1522" t="s">
        <v>253</v>
      </c>
      <c r="F1522" s="1">
        <v>41126</v>
      </c>
      <c r="G1522" t="s">
        <v>106</v>
      </c>
      <c r="H1522">
        <v>0</v>
      </c>
      <c r="I1522">
        <v>0</v>
      </c>
      <c r="J1522">
        <v>0</v>
      </c>
      <c r="K1522" t="s">
        <v>207</v>
      </c>
      <c r="L1522">
        <v>2017</v>
      </c>
      <c r="M1522" t="s">
        <v>208</v>
      </c>
    </row>
    <row r="1523" spans="1:13" x14ac:dyDescent="0.2">
      <c r="A1523" s="1">
        <v>42993</v>
      </c>
      <c r="B1523" t="s">
        <v>7</v>
      </c>
      <c r="C1523" t="s">
        <v>340</v>
      </c>
      <c r="D1523" t="s">
        <v>390</v>
      </c>
      <c r="E1523" t="s">
        <v>281</v>
      </c>
      <c r="F1523" s="1">
        <v>40871</v>
      </c>
      <c r="G1523" t="s">
        <v>167</v>
      </c>
      <c r="H1523">
        <v>1</v>
      </c>
      <c r="I1523">
        <v>0</v>
      </c>
      <c r="J1523">
        <v>0</v>
      </c>
      <c r="K1523" t="s">
        <v>207</v>
      </c>
      <c r="L1523">
        <v>2017</v>
      </c>
      <c r="M1523" t="s">
        <v>208</v>
      </c>
    </row>
    <row r="1524" spans="1:13" x14ac:dyDescent="0.2">
      <c r="A1524" s="1">
        <v>42993</v>
      </c>
      <c r="B1524" t="s">
        <v>7</v>
      </c>
      <c r="C1524" t="s">
        <v>340</v>
      </c>
      <c r="D1524" t="s">
        <v>390</v>
      </c>
      <c r="E1524" t="s">
        <v>391</v>
      </c>
      <c r="F1524" s="1">
        <v>39092</v>
      </c>
      <c r="G1524" t="s">
        <v>164</v>
      </c>
      <c r="H1524">
        <v>1</v>
      </c>
      <c r="I1524">
        <v>0</v>
      </c>
      <c r="J1524">
        <v>0</v>
      </c>
      <c r="K1524" t="s">
        <v>207</v>
      </c>
      <c r="L1524">
        <v>2017</v>
      </c>
      <c r="M1524" t="s">
        <v>210</v>
      </c>
    </row>
    <row r="1525" spans="1:13" x14ac:dyDescent="0.2">
      <c r="A1525" s="1">
        <v>42993</v>
      </c>
      <c r="B1525" t="s">
        <v>7</v>
      </c>
      <c r="C1525" t="s">
        <v>340</v>
      </c>
      <c r="D1525" t="s">
        <v>254</v>
      </c>
      <c r="E1525" t="s">
        <v>255</v>
      </c>
      <c r="F1525" s="1">
        <v>40439</v>
      </c>
      <c r="G1525" t="s">
        <v>167</v>
      </c>
      <c r="H1525">
        <v>1</v>
      </c>
      <c r="I1525">
        <v>0</v>
      </c>
      <c r="J1525">
        <v>0</v>
      </c>
      <c r="K1525" t="s">
        <v>207</v>
      </c>
      <c r="L1525">
        <v>2017</v>
      </c>
      <c r="M1525" t="s">
        <v>210</v>
      </c>
    </row>
    <row r="1526" spans="1:13" x14ac:dyDescent="0.2">
      <c r="A1526" s="1">
        <v>42993</v>
      </c>
      <c r="B1526" t="s">
        <v>7</v>
      </c>
      <c r="C1526" t="s">
        <v>340</v>
      </c>
      <c r="D1526" t="s">
        <v>322</v>
      </c>
      <c r="E1526" t="s">
        <v>323</v>
      </c>
      <c r="F1526" s="1">
        <v>40972</v>
      </c>
      <c r="G1526" t="s">
        <v>106</v>
      </c>
      <c r="H1526">
        <v>1</v>
      </c>
      <c r="I1526">
        <v>0</v>
      </c>
      <c r="J1526">
        <v>0</v>
      </c>
      <c r="K1526" t="s">
        <v>207</v>
      </c>
      <c r="L1526">
        <v>2017</v>
      </c>
      <c r="M1526" t="s">
        <v>208</v>
      </c>
    </row>
    <row r="1527" spans="1:13" x14ac:dyDescent="0.2">
      <c r="A1527" s="1">
        <v>42993</v>
      </c>
      <c r="B1527" t="s">
        <v>7</v>
      </c>
      <c r="C1527" t="s">
        <v>340</v>
      </c>
      <c r="D1527" t="s">
        <v>256</v>
      </c>
      <c r="E1527" t="s">
        <v>257</v>
      </c>
      <c r="F1527" s="1">
        <v>41230</v>
      </c>
      <c r="G1527" t="s">
        <v>44</v>
      </c>
      <c r="H1527">
        <v>1</v>
      </c>
      <c r="I1527">
        <v>0</v>
      </c>
      <c r="J1527">
        <v>0</v>
      </c>
      <c r="K1527" t="s">
        <v>207</v>
      </c>
      <c r="L1527">
        <v>2017</v>
      </c>
      <c r="M1527" t="s">
        <v>208</v>
      </c>
    </row>
    <row r="1528" spans="1:13" x14ac:dyDescent="0.2">
      <c r="A1528" s="1">
        <v>42993</v>
      </c>
      <c r="B1528" t="s">
        <v>7</v>
      </c>
      <c r="C1528" t="s">
        <v>340</v>
      </c>
      <c r="D1528" t="s">
        <v>506</v>
      </c>
      <c r="E1528" t="s">
        <v>230</v>
      </c>
      <c r="F1528" s="1">
        <v>40864</v>
      </c>
      <c r="G1528" t="s">
        <v>167</v>
      </c>
      <c r="H1528">
        <v>1</v>
      </c>
      <c r="I1528">
        <v>0</v>
      </c>
      <c r="J1528">
        <v>0</v>
      </c>
      <c r="K1528" t="s">
        <v>207</v>
      </c>
      <c r="L1528">
        <v>2017</v>
      </c>
      <c r="M1528" t="s">
        <v>208</v>
      </c>
    </row>
    <row r="1529" spans="1:13" x14ac:dyDescent="0.2">
      <c r="A1529" s="1">
        <v>42993</v>
      </c>
      <c r="B1529" t="s">
        <v>7</v>
      </c>
      <c r="C1529" t="s">
        <v>340</v>
      </c>
      <c r="D1529" t="s">
        <v>392</v>
      </c>
      <c r="E1529" t="s">
        <v>367</v>
      </c>
      <c r="F1529" s="1">
        <v>39991</v>
      </c>
      <c r="G1529" t="s">
        <v>166</v>
      </c>
      <c r="H1529">
        <v>1</v>
      </c>
      <c r="I1529">
        <v>0</v>
      </c>
      <c r="J1529">
        <v>0</v>
      </c>
      <c r="K1529" t="s">
        <v>207</v>
      </c>
      <c r="L1529">
        <v>2017</v>
      </c>
      <c r="M1529" t="s">
        <v>210</v>
      </c>
    </row>
    <row r="1530" spans="1:13" x14ac:dyDescent="0.2">
      <c r="A1530" s="1">
        <v>42993</v>
      </c>
      <c r="B1530" t="s">
        <v>7</v>
      </c>
      <c r="C1530" t="s">
        <v>340</v>
      </c>
      <c r="D1530" t="s">
        <v>392</v>
      </c>
      <c r="E1530" t="s">
        <v>393</v>
      </c>
      <c r="F1530" s="1">
        <v>39490</v>
      </c>
      <c r="G1530" t="s">
        <v>165</v>
      </c>
      <c r="H1530">
        <v>1</v>
      </c>
      <c r="I1530">
        <v>0</v>
      </c>
      <c r="J1530">
        <v>0</v>
      </c>
      <c r="K1530" t="s">
        <v>207</v>
      </c>
      <c r="L1530">
        <v>2017</v>
      </c>
      <c r="M1530" t="s">
        <v>210</v>
      </c>
    </row>
    <row r="1531" spans="1:13" x14ac:dyDescent="0.2">
      <c r="A1531" s="1">
        <v>42993</v>
      </c>
      <c r="B1531" t="s">
        <v>7</v>
      </c>
      <c r="C1531" t="s">
        <v>340</v>
      </c>
      <c r="D1531" t="s">
        <v>394</v>
      </c>
      <c r="E1531" t="s">
        <v>395</v>
      </c>
      <c r="F1531" s="1">
        <v>40196</v>
      </c>
      <c r="G1531" t="s">
        <v>163</v>
      </c>
      <c r="H1531">
        <v>0</v>
      </c>
      <c r="I1531">
        <v>0</v>
      </c>
      <c r="J1531">
        <v>0</v>
      </c>
      <c r="K1531" t="s">
        <v>207</v>
      </c>
      <c r="L1531">
        <v>2017</v>
      </c>
      <c r="M1531" t="s">
        <v>210</v>
      </c>
    </row>
    <row r="1532" spans="1:13" x14ac:dyDescent="0.2">
      <c r="A1532" s="1">
        <v>42993</v>
      </c>
      <c r="B1532" t="s">
        <v>7</v>
      </c>
      <c r="C1532" t="s">
        <v>340</v>
      </c>
      <c r="D1532" t="s">
        <v>396</v>
      </c>
      <c r="E1532" t="s">
        <v>397</v>
      </c>
      <c r="F1532" s="1">
        <v>39668</v>
      </c>
      <c r="G1532" t="s">
        <v>165</v>
      </c>
      <c r="H1532">
        <v>0</v>
      </c>
      <c r="I1532">
        <v>0</v>
      </c>
      <c r="J1532">
        <v>0</v>
      </c>
      <c r="K1532" t="s">
        <v>207</v>
      </c>
      <c r="L1532">
        <v>2017</v>
      </c>
      <c r="M1532" t="s">
        <v>210</v>
      </c>
    </row>
    <row r="1533" spans="1:13" x14ac:dyDescent="0.2">
      <c r="A1533" s="1">
        <v>42993</v>
      </c>
      <c r="B1533" t="s">
        <v>7</v>
      </c>
      <c r="C1533" t="s">
        <v>340</v>
      </c>
      <c r="D1533" t="s">
        <v>398</v>
      </c>
      <c r="E1533" t="s">
        <v>399</v>
      </c>
      <c r="F1533" s="1">
        <v>40770</v>
      </c>
      <c r="G1533" t="s">
        <v>168</v>
      </c>
      <c r="H1533">
        <v>1</v>
      </c>
      <c r="I1533">
        <v>0</v>
      </c>
      <c r="J1533">
        <v>0</v>
      </c>
      <c r="K1533" t="s">
        <v>207</v>
      </c>
      <c r="L1533">
        <v>2017</v>
      </c>
      <c r="M1533" t="s">
        <v>208</v>
      </c>
    </row>
    <row r="1534" spans="1:13" x14ac:dyDescent="0.2">
      <c r="A1534" s="1">
        <v>42993</v>
      </c>
      <c r="B1534" t="s">
        <v>7</v>
      </c>
      <c r="C1534" t="s">
        <v>340</v>
      </c>
      <c r="D1534" t="s">
        <v>400</v>
      </c>
      <c r="E1534" t="s">
        <v>401</v>
      </c>
      <c r="F1534" s="1">
        <v>39307</v>
      </c>
      <c r="G1534" t="s">
        <v>164</v>
      </c>
      <c r="H1534">
        <v>0</v>
      </c>
      <c r="I1534">
        <v>0</v>
      </c>
      <c r="J1534">
        <v>0</v>
      </c>
      <c r="K1534" t="s">
        <v>207</v>
      </c>
      <c r="L1534">
        <v>2017</v>
      </c>
      <c r="M1534" t="s">
        <v>210</v>
      </c>
    </row>
    <row r="1535" spans="1:13" x14ac:dyDescent="0.2">
      <c r="A1535" s="1">
        <v>42993</v>
      </c>
      <c r="B1535" t="s">
        <v>7</v>
      </c>
      <c r="C1535" t="s">
        <v>340</v>
      </c>
      <c r="D1535" t="s">
        <v>402</v>
      </c>
      <c r="E1535" t="s">
        <v>403</v>
      </c>
      <c r="F1535" s="1">
        <v>39755</v>
      </c>
      <c r="G1535" t="s">
        <v>165</v>
      </c>
      <c r="H1535">
        <v>1</v>
      </c>
      <c r="I1535">
        <v>0</v>
      </c>
      <c r="J1535">
        <v>0</v>
      </c>
      <c r="K1535" t="s">
        <v>207</v>
      </c>
      <c r="L1535">
        <v>2017</v>
      </c>
      <c r="M1535" t="s">
        <v>210</v>
      </c>
    </row>
    <row r="1536" spans="1:13" x14ac:dyDescent="0.2">
      <c r="A1536" s="1">
        <v>42993</v>
      </c>
      <c r="B1536" t="s">
        <v>7</v>
      </c>
      <c r="C1536" t="s">
        <v>340</v>
      </c>
      <c r="D1536" t="s">
        <v>404</v>
      </c>
      <c r="E1536" t="s">
        <v>405</v>
      </c>
      <c r="F1536" s="1">
        <v>41329</v>
      </c>
      <c r="G1536" t="s">
        <v>169</v>
      </c>
      <c r="H1536">
        <v>1</v>
      </c>
      <c r="I1536">
        <v>0</v>
      </c>
      <c r="J1536">
        <v>0</v>
      </c>
      <c r="K1536" t="s">
        <v>207</v>
      </c>
      <c r="L1536">
        <v>2017</v>
      </c>
      <c r="M1536" t="s">
        <v>208</v>
      </c>
    </row>
    <row r="1537" spans="1:13" x14ac:dyDescent="0.2">
      <c r="A1537" s="1">
        <v>42993</v>
      </c>
      <c r="B1537" t="s">
        <v>7</v>
      </c>
      <c r="C1537" t="s">
        <v>340</v>
      </c>
      <c r="D1537" t="s">
        <v>406</v>
      </c>
      <c r="E1537" t="s">
        <v>407</v>
      </c>
      <c r="F1537" s="1">
        <v>40521</v>
      </c>
      <c r="G1537" t="s">
        <v>163</v>
      </c>
      <c r="H1537">
        <v>1</v>
      </c>
      <c r="I1537">
        <v>0</v>
      </c>
      <c r="J1537">
        <v>0</v>
      </c>
      <c r="K1537" t="s">
        <v>207</v>
      </c>
      <c r="L1537">
        <v>2017</v>
      </c>
      <c r="M1537" t="s">
        <v>210</v>
      </c>
    </row>
    <row r="1538" spans="1:13" x14ac:dyDescent="0.2">
      <c r="A1538" s="1">
        <v>42993</v>
      </c>
      <c r="B1538" t="s">
        <v>7</v>
      </c>
      <c r="C1538" t="s">
        <v>340</v>
      </c>
      <c r="D1538" t="s">
        <v>406</v>
      </c>
      <c r="E1538" t="s">
        <v>408</v>
      </c>
      <c r="F1538" s="1">
        <v>41097</v>
      </c>
      <c r="G1538" t="s">
        <v>44</v>
      </c>
      <c r="H1538">
        <v>1</v>
      </c>
      <c r="I1538">
        <v>0</v>
      </c>
      <c r="J1538">
        <v>0</v>
      </c>
      <c r="K1538" t="s">
        <v>207</v>
      </c>
      <c r="L1538">
        <v>2017</v>
      </c>
      <c r="M1538" t="s">
        <v>208</v>
      </c>
    </row>
    <row r="1539" spans="1:13" x14ac:dyDescent="0.2">
      <c r="A1539" s="1">
        <v>42993</v>
      </c>
      <c r="B1539" t="s">
        <v>7</v>
      </c>
      <c r="C1539" t="s">
        <v>340</v>
      </c>
      <c r="D1539" t="s">
        <v>338</v>
      </c>
      <c r="E1539" t="s">
        <v>339</v>
      </c>
      <c r="F1539" s="1">
        <v>41570</v>
      </c>
      <c r="G1539" t="s">
        <v>169</v>
      </c>
      <c r="H1539">
        <v>1</v>
      </c>
      <c r="I1539">
        <v>0</v>
      </c>
      <c r="J1539">
        <v>0</v>
      </c>
      <c r="K1539" t="s">
        <v>207</v>
      </c>
      <c r="L1539">
        <v>2017</v>
      </c>
      <c r="M1539" t="s">
        <v>208</v>
      </c>
    </row>
    <row r="1540" spans="1:13" x14ac:dyDescent="0.2">
      <c r="A1540" s="1">
        <v>42993</v>
      </c>
      <c r="B1540" t="s">
        <v>7</v>
      </c>
      <c r="C1540" t="s">
        <v>340</v>
      </c>
      <c r="D1540" t="s">
        <v>409</v>
      </c>
      <c r="E1540" t="s">
        <v>410</v>
      </c>
      <c r="F1540" s="1">
        <v>40108</v>
      </c>
      <c r="G1540" t="s">
        <v>166</v>
      </c>
      <c r="H1540">
        <v>1</v>
      </c>
      <c r="I1540">
        <v>0</v>
      </c>
      <c r="J1540">
        <v>0</v>
      </c>
      <c r="K1540" t="s">
        <v>207</v>
      </c>
      <c r="L1540">
        <v>2017</v>
      </c>
      <c r="M1540" t="s">
        <v>210</v>
      </c>
    </row>
    <row r="1541" spans="1:13" x14ac:dyDescent="0.2">
      <c r="A1541" s="1">
        <v>42993</v>
      </c>
      <c r="B1541" t="s">
        <v>7</v>
      </c>
      <c r="C1541" t="s">
        <v>340</v>
      </c>
      <c r="D1541" t="s">
        <v>411</v>
      </c>
      <c r="E1541" t="s">
        <v>371</v>
      </c>
      <c r="F1541" s="1">
        <v>40537</v>
      </c>
      <c r="G1541" t="s">
        <v>163</v>
      </c>
      <c r="H1541">
        <v>1</v>
      </c>
      <c r="I1541">
        <v>0</v>
      </c>
      <c r="J1541">
        <v>0</v>
      </c>
      <c r="K1541" t="s">
        <v>207</v>
      </c>
      <c r="L1541">
        <v>2017</v>
      </c>
      <c r="M1541" t="s">
        <v>210</v>
      </c>
    </row>
    <row r="1542" spans="1:13" x14ac:dyDescent="0.2">
      <c r="A1542" s="1">
        <v>42993</v>
      </c>
      <c r="B1542" t="s">
        <v>7</v>
      </c>
      <c r="C1542" t="s">
        <v>340</v>
      </c>
      <c r="D1542" t="s">
        <v>411</v>
      </c>
      <c r="E1542" t="s">
        <v>412</v>
      </c>
      <c r="F1542" s="1">
        <v>41493</v>
      </c>
      <c r="G1542" t="s">
        <v>169</v>
      </c>
      <c r="H1542">
        <v>1</v>
      </c>
      <c r="I1542">
        <v>0</v>
      </c>
      <c r="J1542">
        <v>0</v>
      </c>
      <c r="K1542" t="s">
        <v>207</v>
      </c>
      <c r="L1542">
        <v>2017</v>
      </c>
      <c r="M1542" t="s">
        <v>208</v>
      </c>
    </row>
    <row r="1543" spans="1:13" x14ac:dyDescent="0.2">
      <c r="A1543" s="1">
        <v>42993</v>
      </c>
      <c r="B1543" t="s">
        <v>7</v>
      </c>
      <c r="C1543" t="s">
        <v>340</v>
      </c>
      <c r="D1543" t="s">
        <v>329</v>
      </c>
      <c r="E1543" t="s">
        <v>330</v>
      </c>
      <c r="F1543" s="1">
        <v>41371</v>
      </c>
      <c r="G1543" t="s">
        <v>169</v>
      </c>
      <c r="H1543">
        <v>0</v>
      </c>
      <c r="I1543">
        <v>0</v>
      </c>
      <c r="J1543">
        <v>0</v>
      </c>
      <c r="K1543" t="s">
        <v>207</v>
      </c>
      <c r="L1543">
        <v>2017</v>
      </c>
      <c r="M1543" t="s">
        <v>208</v>
      </c>
    </row>
    <row r="1544" spans="1:13" x14ac:dyDescent="0.2">
      <c r="A1544" s="1">
        <v>42993</v>
      </c>
      <c r="B1544" t="s">
        <v>7</v>
      </c>
      <c r="C1544" t="s">
        <v>340</v>
      </c>
      <c r="D1544" t="s">
        <v>507</v>
      </c>
      <c r="E1544" t="s">
        <v>508</v>
      </c>
      <c r="F1544" s="1">
        <v>41161</v>
      </c>
      <c r="G1544" t="s">
        <v>106</v>
      </c>
      <c r="H1544">
        <v>1</v>
      </c>
      <c r="I1544">
        <v>0</v>
      </c>
      <c r="J1544">
        <v>0</v>
      </c>
      <c r="K1544" t="s">
        <v>207</v>
      </c>
      <c r="L1544">
        <v>2017</v>
      </c>
      <c r="M1544" t="s">
        <v>208</v>
      </c>
    </row>
    <row r="1545" spans="1:13" x14ac:dyDescent="0.2">
      <c r="A1545" s="1">
        <v>42993</v>
      </c>
      <c r="B1545" t="s">
        <v>7</v>
      </c>
      <c r="C1545" t="s">
        <v>340</v>
      </c>
      <c r="D1545" t="s">
        <v>531</v>
      </c>
      <c r="E1545" t="s">
        <v>532</v>
      </c>
      <c r="F1545" s="1">
        <v>40681</v>
      </c>
      <c r="G1545" t="s">
        <v>167</v>
      </c>
      <c r="H1545">
        <v>1</v>
      </c>
      <c r="I1545">
        <v>0</v>
      </c>
      <c r="J1545">
        <v>0</v>
      </c>
      <c r="K1545" t="s">
        <v>207</v>
      </c>
      <c r="L1545">
        <v>2017</v>
      </c>
      <c r="M1545" t="s">
        <v>208</v>
      </c>
    </row>
    <row r="1546" spans="1:13" x14ac:dyDescent="0.2">
      <c r="A1546" s="1">
        <v>42993</v>
      </c>
      <c r="B1546" t="s">
        <v>7</v>
      </c>
      <c r="C1546" t="s">
        <v>340</v>
      </c>
      <c r="D1546" t="s">
        <v>413</v>
      </c>
      <c r="E1546" t="s">
        <v>393</v>
      </c>
      <c r="F1546" s="1">
        <v>40880</v>
      </c>
      <c r="G1546" t="s">
        <v>168</v>
      </c>
      <c r="H1546">
        <v>1</v>
      </c>
      <c r="I1546">
        <v>0</v>
      </c>
      <c r="J1546">
        <v>0</v>
      </c>
      <c r="K1546" t="s">
        <v>207</v>
      </c>
      <c r="L1546">
        <v>2017</v>
      </c>
      <c r="M1546" t="s">
        <v>208</v>
      </c>
    </row>
    <row r="1547" spans="1:13" x14ac:dyDescent="0.2">
      <c r="A1547" s="1">
        <v>42993</v>
      </c>
      <c r="B1547" t="s">
        <v>7</v>
      </c>
      <c r="C1547" t="s">
        <v>340</v>
      </c>
      <c r="D1547" t="s">
        <v>265</v>
      </c>
      <c r="E1547" t="s">
        <v>266</v>
      </c>
      <c r="F1547" s="1">
        <v>40707</v>
      </c>
      <c r="G1547" t="s">
        <v>168</v>
      </c>
      <c r="H1547">
        <v>1</v>
      </c>
      <c r="I1547">
        <v>0</v>
      </c>
      <c r="J1547">
        <v>0</v>
      </c>
      <c r="K1547" t="s">
        <v>207</v>
      </c>
      <c r="L1547">
        <v>2017</v>
      </c>
      <c r="M1547" t="s">
        <v>208</v>
      </c>
    </row>
    <row r="1548" spans="1:13" x14ac:dyDescent="0.2">
      <c r="A1548" s="1">
        <v>42993</v>
      </c>
      <c r="B1548" t="s">
        <v>7</v>
      </c>
      <c r="C1548" t="s">
        <v>340</v>
      </c>
      <c r="D1548" t="s">
        <v>414</v>
      </c>
      <c r="E1548" t="s">
        <v>415</v>
      </c>
      <c r="F1548" s="1">
        <v>40308</v>
      </c>
      <c r="G1548" t="s">
        <v>167</v>
      </c>
      <c r="H1548">
        <v>1</v>
      </c>
      <c r="I1548">
        <v>0</v>
      </c>
      <c r="J1548">
        <v>0</v>
      </c>
      <c r="K1548" t="s">
        <v>207</v>
      </c>
      <c r="L1548">
        <v>2017</v>
      </c>
      <c r="M1548" t="s">
        <v>210</v>
      </c>
    </row>
    <row r="1549" spans="1:13" x14ac:dyDescent="0.2">
      <c r="A1549" s="1">
        <v>42993</v>
      </c>
      <c r="B1549" t="s">
        <v>7</v>
      </c>
      <c r="C1549" t="s">
        <v>340</v>
      </c>
      <c r="D1549" t="s">
        <v>324</v>
      </c>
      <c r="E1549" t="s">
        <v>253</v>
      </c>
      <c r="F1549" s="1">
        <v>39783</v>
      </c>
      <c r="G1549" t="s">
        <v>165</v>
      </c>
      <c r="H1549">
        <v>1</v>
      </c>
      <c r="I1549">
        <v>0</v>
      </c>
      <c r="J1549">
        <v>0</v>
      </c>
      <c r="K1549" t="s">
        <v>207</v>
      </c>
      <c r="L1549">
        <v>2017</v>
      </c>
      <c r="M1549" t="s">
        <v>210</v>
      </c>
    </row>
    <row r="1550" spans="1:13" x14ac:dyDescent="0.2">
      <c r="A1550" s="1">
        <v>42993</v>
      </c>
      <c r="B1550" t="s">
        <v>7</v>
      </c>
      <c r="C1550" t="s">
        <v>340</v>
      </c>
      <c r="D1550" t="s">
        <v>324</v>
      </c>
      <c r="E1550" t="s">
        <v>331</v>
      </c>
      <c r="F1550" s="1">
        <v>40840</v>
      </c>
      <c r="G1550" t="s">
        <v>167</v>
      </c>
      <c r="H1550">
        <v>1</v>
      </c>
      <c r="I1550">
        <v>0</v>
      </c>
      <c r="J1550">
        <v>0</v>
      </c>
      <c r="K1550" t="s">
        <v>207</v>
      </c>
      <c r="L1550">
        <v>2017</v>
      </c>
      <c r="M1550" t="s">
        <v>208</v>
      </c>
    </row>
    <row r="1551" spans="1:13" x14ac:dyDescent="0.2">
      <c r="A1551" s="1">
        <v>42993</v>
      </c>
      <c r="B1551" t="s">
        <v>7</v>
      </c>
      <c r="C1551" t="s">
        <v>340</v>
      </c>
      <c r="D1551" t="s">
        <v>509</v>
      </c>
      <c r="E1551" t="s">
        <v>510</v>
      </c>
      <c r="F1551" s="1">
        <v>41630</v>
      </c>
      <c r="G1551" t="s">
        <v>170</v>
      </c>
      <c r="H1551">
        <v>1</v>
      </c>
      <c r="I1551">
        <v>0</v>
      </c>
      <c r="J1551">
        <v>0</v>
      </c>
      <c r="K1551" t="s">
        <v>207</v>
      </c>
      <c r="L1551">
        <v>2017</v>
      </c>
      <c r="M1551" t="s">
        <v>208</v>
      </c>
    </row>
    <row r="1552" spans="1:13" x14ac:dyDescent="0.2">
      <c r="A1552" s="1">
        <v>42993</v>
      </c>
      <c r="B1552" t="s">
        <v>7</v>
      </c>
      <c r="C1552" t="s">
        <v>340</v>
      </c>
      <c r="D1552" t="s">
        <v>675</v>
      </c>
      <c r="E1552" t="s">
        <v>676</v>
      </c>
      <c r="F1552" s="1">
        <v>40567</v>
      </c>
      <c r="G1552" t="s">
        <v>168</v>
      </c>
      <c r="H1552">
        <v>1</v>
      </c>
      <c r="I1552">
        <v>0</v>
      </c>
      <c r="J1552">
        <v>0</v>
      </c>
      <c r="K1552" t="s">
        <v>207</v>
      </c>
      <c r="L1552">
        <v>2017</v>
      </c>
      <c r="M1552" t="s">
        <v>208</v>
      </c>
    </row>
    <row r="1553" spans="1:13" x14ac:dyDescent="0.2">
      <c r="A1553" s="1">
        <v>42993</v>
      </c>
      <c r="B1553" t="s">
        <v>7</v>
      </c>
      <c r="C1553" t="s">
        <v>340</v>
      </c>
      <c r="D1553" t="s">
        <v>416</v>
      </c>
      <c r="E1553" t="s">
        <v>417</v>
      </c>
      <c r="F1553" s="1">
        <v>40045</v>
      </c>
      <c r="G1553" t="s">
        <v>163</v>
      </c>
      <c r="H1553">
        <v>0</v>
      </c>
      <c r="I1553">
        <v>0</v>
      </c>
      <c r="J1553">
        <v>0</v>
      </c>
      <c r="K1553" t="s">
        <v>207</v>
      </c>
      <c r="L1553">
        <v>2017</v>
      </c>
      <c r="M1553" t="s">
        <v>210</v>
      </c>
    </row>
    <row r="1554" spans="1:13" x14ac:dyDescent="0.2">
      <c r="A1554" s="1">
        <v>42993</v>
      </c>
      <c r="B1554" t="s">
        <v>7</v>
      </c>
      <c r="C1554" t="s">
        <v>340</v>
      </c>
      <c r="D1554" t="s">
        <v>416</v>
      </c>
      <c r="E1554" t="s">
        <v>418</v>
      </c>
      <c r="F1554" s="1">
        <v>40800</v>
      </c>
      <c r="G1554" t="s">
        <v>168</v>
      </c>
      <c r="H1554">
        <v>0</v>
      </c>
      <c r="I1554">
        <v>0</v>
      </c>
      <c r="J1554">
        <v>0</v>
      </c>
      <c r="K1554" t="s">
        <v>207</v>
      </c>
      <c r="L1554">
        <v>2017</v>
      </c>
      <c r="M1554" t="s">
        <v>208</v>
      </c>
    </row>
    <row r="1555" spans="1:13" x14ac:dyDescent="0.2">
      <c r="A1555" s="1">
        <v>42993</v>
      </c>
      <c r="B1555" t="s">
        <v>7</v>
      </c>
      <c r="C1555" t="s">
        <v>340</v>
      </c>
      <c r="D1555" t="s">
        <v>419</v>
      </c>
      <c r="E1555" t="s">
        <v>420</v>
      </c>
      <c r="F1555" s="1">
        <v>40014</v>
      </c>
      <c r="G1555" t="s">
        <v>166</v>
      </c>
      <c r="H1555">
        <v>1</v>
      </c>
      <c r="I1555">
        <v>0</v>
      </c>
      <c r="J1555">
        <v>0</v>
      </c>
      <c r="K1555" t="s">
        <v>207</v>
      </c>
      <c r="L1555">
        <v>2017</v>
      </c>
      <c r="M1555" t="s">
        <v>210</v>
      </c>
    </row>
    <row r="1556" spans="1:13" x14ac:dyDescent="0.2">
      <c r="A1556" s="1">
        <v>42993</v>
      </c>
      <c r="B1556" t="s">
        <v>7</v>
      </c>
      <c r="C1556" t="s">
        <v>340</v>
      </c>
      <c r="D1556" t="s">
        <v>511</v>
      </c>
      <c r="E1556" t="s">
        <v>494</v>
      </c>
      <c r="F1556" s="1">
        <v>39657</v>
      </c>
      <c r="G1556" t="s">
        <v>165</v>
      </c>
      <c r="H1556">
        <v>1</v>
      </c>
      <c r="I1556">
        <v>0</v>
      </c>
      <c r="J1556">
        <v>0</v>
      </c>
      <c r="K1556" t="s">
        <v>207</v>
      </c>
      <c r="L1556">
        <v>2017</v>
      </c>
      <c r="M1556" t="s">
        <v>210</v>
      </c>
    </row>
    <row r="1557" spans="1:13" x14ac:dyDescent="0.2">
      <c r="A1557" s="1">
        <v>42993</v>
      </c>
      <c r="B1557" t="s">
        <v>7</v>
      </c>
      <c r="C1557" t="s">
        <v>340</v>
      </c>
      <c r="D1557" t="s">
        <v>421</v>
      </c>
      <c r="E1557" t="s">
        <v>353</v>
      </c>
      <c r="F1557" s="1">
        <v>39760</v>
      </c>
      <c r="G1557" t="s">
        <v>165</v>
      </c>
      <c r="H1557">
        <v>1</v>
      </c>
      <c r="I1557">
        <v>0</v>
      </c>
      <c r="J1557">
        <v>0</v>
      </c>
      <c r="K1557" t="s">
        <v>207</v>
      </c>
      <c r="L1557">
        <v>2017</v>
      </c>
      <c r="M1557" t="s">
        <v>210</v>
      </c>
    </row>
    <row r="1558" spans="1:13" x14ac:dyDescent="0.2">
      <c r="A1558" s="1">
        <v>42993</v>
      </c>
      <c r="B1558" t="s">
        <v>7</v>
      </c>
      <c r="C1558" t="s">
        <v>340</v>
      </c>
      <c r="D1558" t="s">
        <v>422</v>
      </c>
      <c r="E1558" t="s">
        <v>423</v>
      </c>
      <c r="F1558" s="1">
        <v>41076</v>
      </c>
      <c r="G1558" t="s">
        <v>106</v>
      </c>
      <c r="H1558">
        <v>1</v>
      </c>
      <c r="I1558">
        <v>0</v>
      </c>
      <c r="J1558">
        <v>0</v>
      </c>
      <c r="K1558" t="s">
        <v>207</v>
      </c>
      <c r="L1558">
        <v>2017</v>
      </c>
      <c r="M1558" t="s">
        <v>208</v>
      </c>
    </row>
    <row r="1559" spans="1:13" x14ac:dyDescent="0.2">
      <c r="A1559" s="1">
        <v>42993</v>
      </c>
      <c r="B1559" t="s">
        <v>7</v>
      </c>
      <c r="C1559" t="s">
        <v>340</v>
      </c>
      <c r="D1559" t="s">
        <v>422</v>
      </c>
      <c r="E1559" t="s">
        <v>424</v>
      </c>
      <c r="F1559" s="1">
        <v>39534</v>
      </c>
      <c r="G1559" t="s">
        <v>165</v>
      </c>
      <c r="H1559">
        <v>1</v>
      </c>
      <c r="I1559">
        <v>0</v>
      </c>
      <c r="J1559">
        <v>0</v>
      </c>
      <c r="K1559" t="s">
        <v>207</v>
      </c>
      <c r="L1559">
        <v>2017</v>
      </c>
      <c r="M1559" t="s">
        <v>210</v>
      </c>
    </row>
    <row r="1560" spans="1:13" x14ac:dyDescent="0.2">
      <c r="A1560" s="1">
        <v>42993</v>
      </c>
      <c r="B1560" t="s">
        <v>7</v>
      </c>
      <c r="C1560" t="s">
        <v>340</v>
      </c>
      <c r="D1560" t="s">
        <v>425</v>
      </c>
      <c r="E1560" t="s">
        <v>326</v>
      </c>
      <c r="F1560" s="1">
        <v>40918</v>
      </c>
      <c r="G1560" t="s">
        <v>168</v>
      </c>
      <c r="H1560">
        <v>1</v>
      </c>
      <c r="I1560">
        <v>0</v>
      </c>
      <c r="J1560">
        <v>0</v>
      </c>
      <c r="K1560" t="s">
        <v>207</v>
      </c>
      <c r="L1560">
        <v>2017</v>
      </c>
      <c r="M1560" t="s">
        <v>208</v>
      </c>
    </row>
    <row r="1561" spans="1:13" x14ac:dyDescent="0.2">
      <c r="A1561" s="1">
        <v>42993</v>
      </c>
      <c r="B1561" t="s">
        <v>7</v>
      </c>
      <c r="C1561" t="s">
        <v>340</v>
      </c>
      <c r="D1561" t="s">
        <v>512</v>
      </c>
      <c r="E1561" t="s">
        <v>513</v>
      </c>
      <c r="F1561" s="1">
        <v>39414</v>
      </c>
      <c r="G1561" t="s">
        <v>164</v>
      </c>
      <c r="H1561">
        <v>1</v>
      </c>
      <c r="I1561">
        <v>0</v>
      </c>
      <c r="J1561">
        <v>0</v>
      </c>
      <c r="K1561" t="s">
        <v>207</v>
      </c>
      <c r="L1561">
        <v>2017</v>
      </c>
      <c r="M1561" t="s">
        <v>210</v>
      </c>
    </row>
    <row r="1562" spans="1:13" x14ac:dyDescent="0.2">
      <c r="A1562" s="1">
        <v>42993</v>
      </c>
      <c r="B1562" t="s">
        <v>7</v>
      </c>
      <c r="C1562" t="s">
        <v>340</v>
      </c>
      <c r="D1562" t="s">
        <v>543</v>
      </c>
      <c r="E1562" t="s">
        <v>544</v>
      </c>
      <c r="F1562" s="1">
        <v>41443</v>
      </c>
      <c r="G1562" t="s">
        <v>169</v>
      </c>
      <c r="H1562">
        <v>1</v>
      </c>
      <c r="I1562">
        <v>0</v>
      </c>
      <c r="J1562">
        <v>0</v>
      </c>
      <c r="K1562" t="s">
        <v>207</v>
      </c>
      <c r="L1562">
        <v>2017</v>
      </c>
      <c r="M1562" t="s">
        <v>208</v>
      </c>
    </row>
    <row r="1563" spans="1:13" x14ac:dyDescent="0.2">
      <c r="A1563" s="1">
        <v>42993</v>
      </c>
      <c r="B1563" t="s">
        <v>7</v>
      </c>
      <c r="C1563" t="s">
        <v>340</v>
      </c>
      <c r="D1563" t="s">
        <v>426</v>
      </c>
      <c r="E1563" t="s">
        <v>427</v>
      </c>
      <c r="F1563" s="1">
        <v>39466</v>
      </c>
      <c r="G1563" t="s">
        <v>165</v>
      </c>
      <c r="H1563">
        <v>1</v>
      </c>
      <c r="I1563">
        <v>0</v>
      </c>
      <c r="J1563">
        <v>0</v>
      </c>
      <c r="K1563" t="s">
        <v>207</v>
      </c>
      <c r="L1563">
        <v>2017</v>
      </c>
      <c r="M1563" t="s">
        <v>210</v>
      </c>
    </row>
    <row r="1564" spans="1:13" x14ac:dyDescent="0.2">
      <c r="A1564" s="1">
        <v>42993</v>
      </c>
      <c r="B1564" t="s">
        <v>7</v>
      </c>
      <c r="C1564" t="s">
        <v>340</v>
      </c>
      <c r="D1564" t="s">
        <v>274</v>
      </c>
      <c r="E1564" t="s">
        <v>275</v>
      </c>
      <c r="F1564" s="1">
        <v>40836</v>
      </c>
      <c r="G1564" t="s">
        <v>167</v>
      </c>
      <c r="H1564">
        <v>1</v>
      </c>
      <c r="I1564">
        <v>0</v>
      </c>
      <c r="J1564">
        <v>0</v>
      </c>
      <c r="K1564" t="s">
        <v>207</v>
      </c>
      <c r="L1564">
        <v>2017</v>
      </c>
      <c r="M1564" t="s">
        <v>208</v>
      </c>
    </row>
    <row r="1565" spans="1:13" x14ac:dyDescent="0.2">
      <c r="A1565" s="1">
        <v>42993</v>
      </c>
      <c r="B1565" t="s">
        <v>7</v>
      </c>
      <c r="C1565" t="s">
        <v>340</v>
      </c>
      <c r="D1565" t="s">
        <v>428</v>
      </c>
      <c r="E1565" t="s">
        <v>429</v>
      </c>
      <c r="F1565" s="1">
        <v>40224</v>
      </c>
      <c r="G1565" t="s">
        <v>163</v>
      </c>
      <c r="H1565">
        <v>1</v>
      </c>
      <c r="I1565">
        <v>0</v>
      </c>
      <c r="J1565">
        <v>0</v>
      </c>
      <c r="K1565" t="s">
        <v>207</v>
      </c>
      <c r="L1565">
        <v>2017</v>
      </c>
      <c r="M1565" t="s">
        <v>210</v>
      </c>
    </row>
    <row r="1566" spans="1:13" x14ac:dyDescent="0.2">
      <c r="A1566" s="1">
        <v>42993</v>
      </c>
      <c r="B1566" t="s">
        <v>7</v>
      </c>
      <c r="C1566" t="s">
        <v>340</v>
      </c>
      <c r="D1566" t="s">
        <v>536</v>
      </c>
      <c r="E1566" t="s">
        <v>537</v>
      </c>
      <c r="F1566" s="1">
        <v>41032</v>
      </c>
      <c r="G1566" t="s">
        <v>44</v>
      </c>
      <c r="H1566">
        <v>1</v>
      </c>
      <c r="I1566">
        <v>0</v>
      </c>
      <c r="J1566">
        <v>0</v>
      </c>
      <c r="K1566" t="s">
        <v>207</v>
      </c>
      <c r="L1566">
        <v>2017</v>
      </c>
      <c r="M1566" t="s">
        <v>208</v>
      </c>
    </row>
    <row r="1567" spans="1:13" x14ac:dyDescent="0.2">
      <c r="A1567" s="1">
        <v>42993</v>
      </c>
      <c r="B1567" t="s">
        <v>7</v>
      </c>
      <c r="C1567" t="s">
        <v>340</v>
      </c>
      <c r="D1567" t="s">
        <v>430</v>
      </c>
      <c r="E1567" t="s">
        <v>227</v>
      </c>
      <c r="F1567" s="1">
        <v>40928</v>
      </c>
      <c r="G1567" t="s">
        <v>106</v>
      </c>
      <c r="H1567">
        <v>1</v>
      </c>
      <c r="I1567">
        <v>0</v>
      </c>
      <c r="J1567">
        <v>0</v>
      </c>
      <c r="K1567" t="s">
        <v>207</v>
      </c>
      <c r="L1567">
        <v>2017</v>
      </c>
      <c r="M1567" t="s">
        <v>208</v>
      </c>
    </row>
    <row r="1568" spans="1:13" x14ac:dyDescent="0.2">
      <c r="A1568" s="1">
        <v>42993</v>
      </c>
      <c r="B1568" t="s">
        <v>7</v>
      </c>
      <c r="C1568" t="s">
        <v>340</v>
      </c>
      <c r="D1568" t="s">
        <v>276</v>
      </c>
      <c r="E1568" t="s">
        <v>277</v>
      </c>
      <c r="F1568" s="1">
        <v>40657</v>
      </c>
      <c r="G1568" t="s">
        <v>167</v>
      </c>
      <c r="H1568">
        <v>1</v>
      </c>
      <c r="I1568">
        <v>0</v>
      </c>
      <c r="J1568">
        <v>0</v>
      </c>
      <c r="K1568" t="s">
        <v>207</v>
      </c>
      <c r="L1568">
        <v>2017</v>
      </c>
      <c r="M1568" t="s">
        <v>208</v>
      </c>
    </row>
    <row r="1569" spans="1:13" x14ac:dyDescent="0.2">
      <c r="A1569" s="1">
        <v>42993</v>
      </c>
      <c r="B1569" t="s">
        <v>7</v>
      </c>
      <c r="C1569" t="s">
        <v>340</v>
      </c>
      <c r="D1569" t="s">
        <v>432</v>
      </c>
      <c r="E1569" t="s">
        <v>433</v>
      </c>
      <c r="F1569" s="1">
        <v>40751</v>
      </c>
      <c r="G1569" t="s">
        <v>168</v>
      </c>
      <c r="H1569">
        <v>1</v>
      </c>
      <c r="I1569">
        <v>0</v>
      </c>
      <c r="J1569">
        <v>0</v>
      </c>
      <c r="K1569" t="s">
        <v>207</v>
      </c>
      <c r="L1569">
        <v>2017</v>
      </c>
      <c r="M1569" t="s">
        <v>208</v>
      </c>
    </row>
    <row r="1570" spans="1:13" x14ac:dyDescent="0.2">
      <c r="A1570" s="1">
        <v>42993</v>
      </c>
      <c r="B1570" t="s">
        <v>7</v>
      </c>
      <c r="C1570" t="s">
        <v>340</v>
      </c>
      <c r="D1570" t="s">
        <v>432</v>
      </c>
      <c r="E1570" t="s">
        <v>434</v>
      </c>
      <c r="F1570" s="1">
        <v>39103</v>
      </c>
      <c r="G1570" t="s">
        <v>164</v>
      </c>
      <c r="H1570">
        <v>1</v>
      </c>
      <c r="I1570">
        <v>0</v>
      </c>
      <c r="J1570">
        <v>0</v>
      </c>
      <c r="K1570" t="s">
        <v>207</v>
      </c>
      <c r="L1570">
        <v>2017</v>
      </c>
      <c r="M1570" t="s">
        <v>210</v>
      </c>
    </row>
    <row r="1571" spans="1:13" x14ac:dyDescent="0.2">
      <c r="A1571" s="1">
        <v>42993</v>
      </c>
      <c r="B1571" t="s">
        <v>7</v>
      </c>
      <c r="C1571" t="s">
        <v>340</v>
      </c>
      <c r="D1571" t="s">
        <v>538</v>
      </c>
      <c r="E1571" t="s">
        <v>365</v>
      </c>
      <c r="F1571" s="1">
        <v>39212</v>
      </c>
      <c r="G1571" t="s">
        <v>164</v>
      </c>
      <c r="H1571">
        <v>1</v>
      </c>
      <c r="I1571">
        <v>0</v>
      </c>
      <c r="J1571">
        <v>0</v>
      </c>
      <c r="K1571" t="s">
        <v>207</v>
      </c>
      <c r="L1571">
        <v>2017</v>
      </c>
      <c r="M1571" t="s">
        <v>210</v>
      </c>
    </row>
    <row r="1572" spans="1:13" x14ac:dyDescent="0.2">
      <c r="A1572" s="1">
        <v>42993</v>
      </c>
      <c r="B1572" t="s">
        <v>7</v>
      </c>
      <c r="C1572" t="s">
        <v>340</v>
      </c>
      <c r="D1572" t="s">
        <v>538</v>
      </c>
      <c r="E1572" t="s">
        <v>539</v>
      </c>
      <c r="F1572" s="1">
        <v>40776</v>
      </c>
      <c r="G1572" t="s">
        <v>168</v>
      </c>
      <c r="H1572">
        <v>1</v>
      </c>
      <c r="I1572">
        <v>0</v>
      </c>
      <c r="J1572">
        <v>0</v>
      </c>
      <c r="K1572" t="s">
        <v>207</v>
      </c>
      <c r="L1572">
        <v>2017</v>
      </c>
      <c r="M1572" t="s">
        <v>208</v>
      </c>
    </row>
    <row r="1573" spans="1:13" x14ac:dyDescent="0.2">
      <c r="A1573" s="1">
        <v>42993</v>
      </c>
      <c r="B1573" t="s">
        <v>7</v>
      </c>
      <c r="C1573" t="s">
        <v>340</v>
      </c>
      <c r="D1573" t="s">
        <v>278</v>
      </c>
      <c r="E1573" t="s">
        <v>279</v>
      </c>
      <c r="F1573" s="1">
        <v>41629</v>
      </c>
      <c r="G1573" t="s">
        <v>170</v>
      </c>
      <c r="H1573">
        <v>1</v>
      </c>
      <c r="I1573">
        <v>0</v>
      </c>
      <c r="J1573">
        <v>0</v>
      </c>
      <c r="K1573" t="s">
        <v>207</v>
      </c>
      <c r="L1573">
        <v>2017</v>
      </c>
      <c r="M1573" t="s">
        <v>208</v>
      </c>
    </row>
    <row r="1574" spans="1:13" x14ac:dyDescent="0.2">
      <c r="A1574" s="1">
        <v>42993</v>
      </c>
      <c r="B1574" t="s">
        <v>7</v>
      </c>
      <c r="C1574" t="s">
        <v>340</v>
      </c>
      <c r="D1574" t="s">
        <v>437</v>
      </c>
      <c r="E1574" t="s">
        <v>438</v>
      </c>
      <c r="F1574" s="1">
        <v>40021</v>
      </c>
      <c r="G1574" t="s">
        <v>166</v>
      </c>
      <c r="H1574">
        <v>1</v>
      </c>
      <c r="I1574">
        <v>0</v>
      </c>
      <c r="J1574">
        <v>0</v>
      </c>
      <c r="K1574" t="s">
        <v>207</v>
      </c>
      <c r="L1574">
        <v>2017</v>
      </c>
      <c r="M1574" t="s">
        <v>210</v>
      </c>
    </row>
    <row r="1575" spans="1:13" x14ac:dyDescent="0.2">
      <c r="A1575" s="1">
        <v>42993</v>
      </c>
      <c r="B1575" t="s">
        <v>7</v>
      </c>
      <c r="C1575" t="s">
        <v>340</v>
      </c>
      <c r="D1575" t="s">
        <v>439</v>
      </c>
      <c r="E1575" t="s">
        <v>440</v>
      </c>
      <c r="F1575" s="1">
        <v>40982</v>
      </c>
      <c r="G1575" t="s">
        <v>44</v>
      </c>
      <c r="H1575">
        <v>1</v>
      </c>
      <c r="I1575">
        <v>0</v>
      </c>
      <c r="J1575">
        <v>0</v>
      </c>
      <c r="K1575" t="s">
        <v>207</v>
      </c>
      <c r="L1575">
        <v>2017</v>
      </c>
      <c r="M1575" t="s">
        <v>208</v>
      </c>
    </row>
    <row r="1576" spans="1:13" x14ac:dyDescent="0.2">
      <c r="A1576" s="1">
        <v>42993</v>
      </c>
      <c r="B1576" t="s">
        <v>7</v>
      </c>
      <c r="C1576" t="s">
        <v>340</v>
      </c>
      <c r="D1576" t="s">
        <v>280</v>
      </c>
      <c r="E1576" t="s">
        <v>281</v>
      </c>
      <c r="F1576" s="1">
        <v>39219</v>
      </c>
      <c r="G1576" t="s">
        <v>164</v>
      </c>
      <c r="H1576">
        <v>1</v>
      </c>
      <c r="I1576">
        <v>0</v>
      </c>
      <c r="J1576">
        <v>0</v>
      </c>
      <c r="K1576" t="s">
        <v>207</v>
      </c>
      <c r="L1576">
        <v>2017</v>
      </c>
      <c r="M1576" t="s">
        <v>210</v>
      </c>
    </row>
    <row r="1577" spans="1:13" x14ac:dyDescent="0.2">
      <c r="A1577" s="1">
        <v>42993</v>
      </c>
      <c r="B1577" t="s">
        <v>7</v>
      </c>
      <c r="C1577" t="s">
        <v>340</v>
      </c>
      <c r="D1577" t="s">
        <v>280</v>
      </c>
      <c r="E1577" t="s">
        <v>282</v>
      </c>
      <c r="F1577" s="1">
        <v>40581</v>
      </c>
      <c r="G1577" t="s">
        <v>168</v>
      </c>
      <c r="H1577">
        <v>1</v>
      </c>
      <c r="I1577">
        <v>0</v>
      </c>
      <c r="J1577">
        <v>0</v>
      </c>
      <c r="K1577" t="s">
        <v>207</v>
      </c>
      <c r="L1577">
        <v>2017</v>
      </c>
      <c r="M1577" t="s">
        <v>208</v>
      </c>
    </row>
    <row r="1578" spans="1:13" x14ac:dyDescent="0.2">
      <c r="A1578" s="1">
        <v>42993</v>
      </c>
      <c r="B1578" t="s">
        <v>7</v>
      </c>
      <c r="C1578" t="s">
        <v>340</v>
      </c>
      <c r="D1578" t="s">
        <v>441</v>
      </c>
      <c r="E1578" t="s">
        <v>442</v>
      </c>
      <c r="F1578" s="1">
        <v>41482</v>
      </c>
      <c r="G1578" t="s">
        <v>170</v>
      </c>
      <c r="H1578">
        <v>1</v>
      </c>
      <c r="I1578">
        <v>0</v>
      </c>
      <c r="J1578">
        <v>0</v>
      </c>
      <c r="K1578" t="s">
        <v>207</v>
      </c>
      <c r="L1578">
        <v>2017</v>
      </c>
      <c r="M1578" t="s">
        <v>208</v>
      </c>
    </row>
    <row r="1579" spans="1:13" x14ac:dyDescent="0.2">
      <c r="A1579" s="1">
        <v>42993</v>
      </c>
      <c r="B1579" t="s">
        <v>7</v>
      </c>
      <c r="C1579" t="s">
        <v>340</v>
      </c>
      <c r="D1579" t="s">
        <v>441</v>
      </c>
      <c r="E1579" t="s">
        <v>443</v>
      </c>
      <c r="F1579" s="1">
        <v>40237</v>
      </c>
      <c r="G1579" t="s">
        <v>167</v>
      </c>
      <c r="H1579">
        <v>1</v>
      </c>
      <c r="I1579">
        <v>0</v>
      </c>
      <c r="J1579">
        <v>0</v>
      </c>
      <c r="K1579" t="s">
        <v>207</v>
      </c>
      <c r="L1579">
        <v>2017</v>
      </c>
      <c r="M1579" t="s">
        <v>210</v>
      </c>
    </row>
    <row r="1580" spans="1:13" x14ac:dyDescent="0.2">
      <c r="A1580" s="1">
        <v>42993</v>
      </c>
      <c r="B1580" t="s">
        <v>7</v>
      </c>
      <c r="C1580" t="s">
        <v>340</v>
      </c>
      <c r="D1580" t="s">
        <v>516</v>
      </c>
      <c r="E1580" t="s">
        <v>483</v>
      </c>
      <c r="F1580" s="1">
        <v>40334</v>
      </c>
      <c r="G1580" t="s">
        <v>163</v>
      </c>
      <c r="H1580">
        <v>1</v>
      </c>
      <c r="I1580">
        <v>0</v>
      </c>
      <c r="J1580">
        <v>0</v>
      </c>
      <c r="K1580" t="s">
        <v>207</v>
      </c>
      <c r="L1580">
        <v>2017</v>
      </c>
      <c r="M1580" t="s">
        <v>210</v>
      </c>
    </row>
    <row r="1581" spans="1:13" x14ac:dyDescent="0.2">
      <c r="A1581" s="1">
        <v>42993</v>
      </c>
      <c r="B1581" t="s">
        <v>7</v>
      </c>
      <c r="C1581" t="s">
        <v>340</v>
      </c>
      <c r="D1581" t="s">
        <v>516</v>
      </c>
      <c r="E1581" t="s">
        <v>517</v>
      </c>
      <c r="F1581" s="1">
        <v>40828</v>
      </c>
      <c r="G1581" t="s">
        <v>168</v>
      </c>
      <c r="H1581">
        <v>1</v>
      </c>
      <c r="I1581">
        <v>0</v>
      </c>
      <c r="J1581">
        <v>0</v>
      </c>
      <c r="K1581" t="s">
        <v>207</v>
      </c>
      <c r="L1581">
        <v>2017</v>
      </c>
      <c r="M1581" t="s">
        <v>208</v>
      </c>
    </row>
    <row r="1582" spans="1:13" x14ac:dyDescent="0.2">
      <c r="A1582" s="1">
        <v>42993</v>
      </c>
      <c r="B1582" t="s">
        <v>7</v>
      </c>
      <c r="C1582" t="s">
        <v>340</v>
      </c>
      <c r="D1582" t="s">
        <v>444</v>
      </c>
      <c r="E1582" t="s">
        <v>372</v>
      </c>
      <c r="F1582" s="1">
        <v>40612</v>
      </c>
      <c r="G1582" t="s">
        <v>167</v>
      </c>
      <c r="H1582">
        <v>1</v>
      </c>
      <c r="I1582">
        <v>0</v>
      </c>
      <c r="J1582">
        <v>0</v>
      </c>
      <c r="K1582" t="s">
        <v>207</v>
      </c>
      <c r="L1582">
        <v>2017</v>
      </c>
      <c r="M1582" t="s">
        <v>208</v>
      </c>
    </row>
    <row r="1583" spans="1:13" x14ac:dyDescent="0.2">
      <c r="A1583" s="1">
        <v>42993</v>
      </c>
      <c r="B1583" t="s">
        <v>7</v>
      </c>
      <c r="C1583" t="s">
        <v>340</v>
      </c>
      <c r="D1583" t="s">
        <v>545</v>
      </c>
      <c r="E1583" t="s">
        <v>546</v>
      </c>
      <c r="F1583" s="1">
        <v>39736</v>
      </c>
      <c r="G1583" t="s">
        <v>166</v>
      </c>
      <c r="H1583">
        <v>1</v>
      </c>
      <c r="I1583">
        <v>0</v>
      </c>
      <c r="J1583">
        <v>0</v>
      </c>
      <c r="K1583" t="s">
        <v>207</v>
      </c>
      <c r="L1583">
        <v>2017</v>
      </c>
      <c r="M1583" t="s">
        <v>210</v>
      </c>
    </row>
    <row r="1584" spans="1:13" x14ac:dyDescent="0.2">
      <c r="A1584" s="1">
        <v>42993</v>
      </c>
      <c r="B1584" t="s">
        <v>7</v>
      </c>
      <c r="C1584" t="s">
        <v>340</v>
      </c>
      <c r="D1584" t="s">
        <v>545</v>
      </c>
      <c r="E1584" t="s">
        <v>230</v>
      </c>
      <c r="F1584" s="1">
        <v>40596</v>
      </c>
      <c r="G1584" t="s">
        <v>168</v>
      </c>
      <c r="H1584">
        <v>1</v>
      </c>
      <c r="I1584">
        <v>0</v>
      </c>
      <c r="J1584">
        <v>0</v>
      </c>
      <c r="K1584" t="s">
        <v>207</v>
      </c>
      <c r="L1584">
        <v>2017</v>
      </c>
      <c r="M1584" t="s">
        <v>208</v>
      </c>
    </row>
    <row r="1585" spans="1:13" x14ac:dyDescent="0.2">
      <c r="A1585" s="1">
        <v>42993</v>
      </c>
      <c r="B1585" t="s">
        <v>7</v>
      </c>
      <c r="C1585" t="s">
        <v>340</v>
      </c>
      <c r="D1585" t="s">
        <v>445</v>
      </c>
      <c r="E1585" t="s">
        <v>446</v>
      </c>
      <c r="F1585" s="1">
        <v>40095</v>
      </c>
      <c r="G1585" t="s">
        <v>166</v>
      </c>
      <c r="H1585">
        <v>1</v>
      </c>
      <c r="I1585">
        <v>0</v>
      </c>
      <c r="J1585">
        <v>0</v>
      </c>
      <c r="K1585" t="s">
        <v>207</v>
      </c>
      <c r="L1585">
        <v>2017</v>
      </c>
      <c r="M1585" t="s">
        <v>210</v>
      </c>
    </row>
    <row r="1586" spans="1:13" x14ac:dyDescent="0.2">
      <c r="A1586" s="1">
        <v>42993</v>
      </c>
      <c r="B1586" t="s">
        <v>7</v>
      </c>
      <c r="C1586" t="s">
        <v>340</v>
      </c>
      <c r="D1586" t="s">
        <v>518</v>
      </c>
      <c r="E1586" t="s">
        <v>342</v>
      </c>
      <c r="F1586" s="1">
        <v>41006</v>
      </c>
      <c r="G1586" t="s">
        <v>44</v>
      </c>
      <c r="H1586">
        <v>1</v>
      </c>
      <c r="I1586">
        <v>0</v>
      </c>
      <c r="J1586">
        <v>0</v>
      </c>
      <c r="K1586" t="s">
        <v>207</v>
      </c>
      <c r="L1586">
        <v>2017</v>
      </c>
      <c r="M1586" t="s">
        <v>208</v>
      </c>
    </row>
    <row r="1587" spans="1:13" x14ac:dyDescent="0.2">
      <c r="A1587" s="1">
        <v>42993</v>
      </c>
      <c r="B1587" t="s">
        <v>7</v>
      </c>
      <c r="C1587" t="s">
        <v>340</v>
      </c>
      <c r="D1587" t="s">
        <v>285</v>
      </c>
      <c r="E1587" t="s">
        <v>316</v>
      </c>
      <c r="F1587" s="1">
        <v>40879</v>
      </c>
      <c r="G1587" t="s">
        <v>167</v>
      </c>
      <c r="H1587">
        <v>0</v>
      </c>
      <c r="I1587">
        <v>0</v>
      </c>
      <c r="J1587">
        <v>0</v>
      </c>
      <c r="K1587" t="s">
        <v>207</v>
      </c>
      <c r="L1587">
        <v>2017</v>
      </c>
      <c r="M1587" t="s">
        <v>208</v>
      </c>
    </row>
    <row r="1588" spans="1:13" x14ac:dyDescent="0.2">
      <c r="A1588" s="1">
        <v>42993</v>
      </c>
      <c r="B1588" t="s">
        <v>7</v>
      </c>
      <c r="C1588" t="s">
        <v>340</v>
      </c>
      <c r="D1588" t="s">
        <v>285</v>
      </c>
      <c r="E1588" t="s">
        <v>281</v>
      </c>
      <c r="F1588" s="1">
        <v>40095</v>
      </c>
      <c r="G1588" t="s">
        <v>166</v>
      </c>
      <c r="H1588">
        <v>0</v>
      </c>
      <c r="I1588">
        <v>0</v>
      </c>
      <c r="J1588">
        <v>0</v>
      </c>
      <c r="K1588" t="s">
        <v>207</v>
      </c>
      <c r="L1588">
        <v>2017</v>
      </c>
      <c r="M1588" t="s">
        <v>210</v>
      </c>
    </row>
    <row r="1589" spans="1:13" x14ac:dyDescent="0.2">
      <c r="A1589" s="1">
        <v>42993</v>
      </c>
      <c r="B1589" t="s">
        <v>7</v>
      </c>
      <c r="C1589" t="s">
        <v>340</v>
      </c>
      <c r="D1589" t="s">
        <v>447</v>
      </c>
      <c r="E1589" t="s">
        <v>448</v>
      </c>
      <c r="F1589" s="1">
        <v>40768</v>
      </c>
      <c r="G1589" t="s">
        <v>167</v>
      </c>
      <c r="H1589">
        <v>1</v>
      </c>
      <c r="I1589">
        <v>0</v>
      </c>
      <c r="J1589">
        <v>0</v>
      </c>
      <c r="K1589" t="s">
        <v>207</v>
      </c>
      <c r="L1589">
        <v>2017</v>
      </c>
      <c r="M1589" t="s">
        <v>208</v>
      </c>
    </row>
    <row r="1590" spans="1:13" x14ac:dyDescent="0.2">
      <c r="A1590" s="1">
        <v>42993</v>
      </c>
      <c r="B1590" t="s">
        <v>7</v>
      </c>
      <c r="C1590" t="s">
        <v>340</v>
      </c>
      <c r="D1590" t="s">
        <v>447</v>
      </c>
      <c r="E1590" t="s">
        <v>449</v>
      </c>
      <c r="F1590" s="1">
        <v>39296</v>
      </c>
      <c r="G1590" t="s">
        <v>164</v>
      </c>
      <c r="H1590">
        <v>1</v>
      </c>
      <c r="I1590">
        <v>0</v>
      </c>
      <c r="J1590">
        <v>0</v>
      </c>
      <c r="K1590" t="s">
        <v>207</v>
      </c>
      <c r="L1590">
        <v>2017</v>
      </c>
      <c r="M1590" t="s">
        <v>210</v>
      </c>
    </row>
    <row r="1591" spans="1:13" x14ac:dyDescent="0.2">
      <c r="A1591" s="1">
        <v>42993</v>
      </c>
      <c r="B1591" t="s">
        <v>7</v>
      </c>
      <c r="C1591" t="s">
        <v>340</v>
      </c>
      <c r="D1591" t="s">
        <v>450</v>
      </c>
      <c r="E1591" t="s">
        <v>451</v>
      </c>
      <c r="F1591" s="1">
        <v>39449</v>
      </c>
      <c r="G1591" t="s">
        <v>166</v>
      </c>
      <c r="H1591">
        <v>1</v>
      </c>
      <c r="I1591">
        <v>0</v>
      </c>
      <c r="J1591">
        <v>0</v>
      </c>
      <c r="K1591" t="s">
        <v>207</v>
      </c>
      <c r="L1591">
        <v>2017</v>
      </c>
      <c r="M1591" t="s">
        <v>210</v>
      </c>
    </row>
    <row r="1592" spans="1:13" x14ac:dyDescent="0.2">
      <c r="A1592" s="1">
        <v>42993</v>
      </c>
      <c r="B1592" t="s">
        <v>7</v>
      </c>
      <c r="C1592" t="s">
        <v>340</v>
      </c>
      <c r="D1592" t="s">
        <v>286</v>
      </c>
      <c r="E1592" t="s">
        <v>287</v>
      </c>
      <c r="F1592" s="1">
        <v>40843</v>
      </c>
      <c r="G1592" t="s">
        <v>168</v>
      </c>
      <c r="H1592">
        <v>1</v>
      </c>
      <c r="I1592">
        <v>0</v>
      </c>
      <c r="J1592">
        <v>0</v>
      </c>
      <c r="K1592" t="s">
        <v>207</v>
      </c>
      <c r="L1592">
        <v>2017</v>
      </c>
      <c r="M1592" t="s">
        <v>208</v>
      </c>
    </row>
    <row r="1593" spans="1:13" x14ac:dyDescent="0.2">
      <c r="A1593" s="1">
        <v>42993</v>
      </c>
      <c r="B1593" t="s">
        <v>7</v>
      </c>
      <c r="C1593" t="s">
        <v>340</v>
      </c>
      <c r="D1593" t="s">
        <v>286</v>
      </c>
      <c r="E1593" t="s">
        <v>288</v>
      </c>
      <c r="F1593" s="1">
        <v>39329</v>
      </c>
      <c r="G1593" t="s">
        <v>164</v>
      </c>
      <c r="H1593">
        <v>1</v>
      </c>
      <c r="I1593">
        <v>0</v>
      </c>
      <c r="J1593">
        <v>0</v>
      </c>
      <c r="K1593" t="s">
        <v>207</v>
      </c>
      <c r="L1593">
        <v>2017</v>
      </c>
      <c r="M1593" t="s">
        <v>210</v>
      </c>
    </row>
    <row r="1594" spans="1:13" x14ac:dyDescent="0.2">
      <c r="A1594" s="1">
        <v>42993</v>
      </c>
      <c r="B1594" t="s">
        <v>7</v>
      </c>
      <c r="C1594" t="s">
        <v>340</v>
      </c>
      <c r="D1594" t="s">
        <v>452</v>
      </c>
      <c r="E1594" t="s">
        <v>453</v>
      </c>
      <c r="F1594" s="1">
        <v>41053</v>
      </c>
      <c r="G1594" t="s">
        <v>106</v>
      </c>
      <c r="H1594">
        <v>1</v>
      </c>
      <c r="I1594">
        <v>0</v>
      </c>
      <c r="J1594">
        <v>0</v>
      </c>
      <c r="K1594" t="s">
        <v>207</v>
      </c>
      <c r="L1594">
        <v>2017</v>
      </c>
      <c r="M1594" t="s">
        <v>208</v>
      </c>
    </row>
    <row r="1595" spans="1:13" x14ac:dyDescent="0.2">
      <c r="A1595" s="1">
        <v>42993</v>
      </c>
      <c r="B1595" t="s">
        <v>7</v>
      </c>
      <c r="C1595" t="s">
        <v>340</v>
      </c>
      <c r="D1595" t="s">
        <v>540</v>
      </c>
      <c r="E1595" t="s">
        <v>541</v>
      </c>
      <c r="F1595" s="1">
        <v>40458</v>
      </c>
      <c r="G1595" t="s">
        <v>167</v>
      </c>
      <c r="H1595">
        <v>0</v>
      </c>
      <c r="I1595">
        <v>0</v>
      </c>
      <c r="J1595">
        <v>0</v>
      </c>
      <c r="K1595" t="s">
        <v>207</v>
      </c>
      <c r="L1595">
        <v>2017</v>
      </c>
      <c r="M1595" t="s">
        <v>210</v>
      </c>
    </row>
    <row r="1596" spans="1:13" x14ac:dyDescent="0.2">
      <c r="A1596" s="1">
        <v>42993</v>
      </c>
      <c r="B1596" t="s">
        <v>7</v>
      </c>
      <c r="C1596" t="s">
        <v>340</v>
      </c>
      <c r="D1596" t="s">
        <v>540</v>
      </c>
      <c r="E1596" t="s">
        <v>542</v>
      </c>
      <c r="F1596" s="1">
        <v>39357</v>
      </c>
      <c r="G1596" t="s">
        <v>164</v>
      </c>
      <c r="H1596">
        <v>0</v>
      </c>
      <c r="I1596">
        <v>0</v>
      </c>
      <c r="J1596">
        <v>0</v>
      </c>
      <c r="K1596" t="s">
        <v>207</v>
      </c>
      <c r="L1596">
        <v>2017</v>
      </c>
      <c r="M1596" t="s">
        <v>210</v>
      </c>
    </row>
    <row r="1597" spans="1:13" x14ac:dyDescent="0.2">
      <c r="A1597" s="1">
        <v>42993</v>
      </c>
      <c r="B1597" t="s">
        <v>7</v>
      </c>
      <c r="C1597" t="s">
        <v>340</v>
      </c>
      <c r="D1597" t="s">
        <v>332</v>
      </c>
      <c r="E1597" t="s">
        <v>333</v>
      </c>
      <c r="F1597" s="1">
        <v>41327</v>
      </c>
      <c r="G1597" t="s">
        <v>169</v>
      </c>
      <c r="H1597">
        <v>0</v>
      </c>
      <c r="I1597">
        <v>0</v>
      </c>
      <c r="J1597">
        <v>0</v>
      </c>
      <c r="K1597" t="s">
        <v>207</v>
      </c>
      <c r="L1597">
        <v>2017</v>
      </c>
      <c r="M1597" t="s">
        <v>208</v>
      </c>
    </row>
    <row r="1598" spans="1:13" x14ac:dyDescent="0.2">
      <c r="A1598" s="1">
        <v>42993</v>
      </c>
      <c r="B1598" t="s">
        <v>7</v>
      </c>
      <c r="C1598" t="s">
        <v>340</v>
      </c>
      <c r="D1598" t="s">
        <v>454</v>
      </c>
      <c r="E1598" t="s">
        <v>455</v>
      </c>
      <c r="F1598" s="1">
        <v>40310</v>
      </c>
      <c r="G1598" t="s">
        <v>167</v>
      </c>
      <c r="H1598">
        <v>1</v>
      </c>
      <c r="I1598">
        <v>0</v>
      </c>
      <c r="J1598">
        <v>0</v>
      </c>
      <c r="K1598" t="s">
        <v>207</v>
      </c>
      <c r="L1598">
        <v>2017</v>
      </c>
      <c r="M1598" t="s">
        <v>210</v>
      </c>
    </row>
    <row r="1599" spans="1:13" x14ac:dyDescent="0.2">
      <c r="A1599" s="1">
        <v>42993</v>
      </c>
      <c r="B1599" t="s">
        <v>7</v>
      </c>
      <c r="C1599" t="s">
        <v>340</v>
      </c>
      <c r="D1599" t="s">
        <v>456</v>
      </c>
      <c r="E1599" t="s">
        <v>333</v>
      </c>
      <c r="F1599" s="1">
        <v>41029</v>
      </c>
      <c r="G1599" t="s">
        <v>44</v>
      </c>
      <c r="H1599">
        <v>1</v>
      </c>
      <c r="I1599">
        <v>0</v>
      </c>
      <c r="J1599">
        <v>0</v>
      </c>
      <c r="K1599" t="s">
        <v>207</v>
      </c>
      <c r="L1599">
        <v>2017</v>
      </c>
      <c r="M1599" t="s">
        <v>208</v>
      </c>
    </row>
    <row r="1600" spans="1:13" x14ac:dyDescent="0.2">
      <c r="A1600" s="1">
        <v>42993</v>
      </c>
      <c r="B1600" t="s">
        <v>7</v>
      </c>
      <c r="C1600" t="s">
        <v>340</v>
      </c>
      <c r="D1600" t="s">
        <v>456</v>
      </c>
      <c r="E1600" t="s">
        <v>457</v>
      </c>
      <c r="F1600" s="1">
        <v>39612</v>
      </c>
      <c r="G1600" t="s">
        <v>165</v>
      </c>
      <c r="H1600">
        <v>1</v>
      </c>
      <c r="I1600">
        <v>0</v>
      </c>
      <c r="J1600">
        <v>0</v>
      </c>
      <c r="K1600" t="s">
        <v>207</v>
      </c>
      <c r="L1600">
        <v>2017</v>
      </c>
      <c r="M1600" t="s">
        <v>210</v>
      </c>
    </row>
    <row r="1601" spans="1:13" x14ac:dyDescent="0.2">
      <c r="A1601" s="1">
        <v>42993</v>
      </c>
      <c r="B1601" t="s">
        <v>7</v>
      </c>
      <c r="C1601" t="s">
        <v>340</v>
      </c>
      <c r="D1601" t="s">
        <v>458</v>
      </c>
      <c r="E1601" t="s">
        <v>459</v>
      </c>
      <c r="F1601" s="1">
        <v>40344</v>
      </c>
      <c r="G1601" t="s">
        <v>163</v>
      </c>
      <c r="H1601">
        <v>1</v>
      </c>
      <c r="I1601">
        <v>0</v>
      </c>
      <c r="J1601">
        <v>0</v>
      </c>
      <c r="K1601" t="s">
        <v>207</v>
      </c>
      <c r="L1601">
        <v>2017</v>
      </c>
      <c r="M1601" t="s">
        <v>210</v>
      </c>
    </row>
    <row r="1602" spans="1:13" x14ac:dyDescent="0.2">
      <c r="A1602" s="1">
        <v>42993</v>
      </c>
      <c r="B1602" t="s">
        <v>7</v>
      </c>
      <c r="C1602" t="s">
        <v>340</v>
      </c>
      <c r="D1602" t="s">
        <v>462</v>
      </c>
      <c r="E1602" t="s">
        <v>463</v>
      </c>
      <c r="F1602" s="1">
        <v>40385</v>
      </c>
      <c r="G1602" t="s">
        <v>163</v>
      </c>
      <c r="H1602">
        <v>1</v>
      </c>
      <c r="I1602">
        <v>0</v>
      </c>
      <c r="J1602">
        <v>0</v>
      </c>
      <c r="K1602" t="s">
        <v>207</v>
      </c>
      <c r="L1602">
        <v>2017</v>
      </c>
      <c r="M1602" t="s">
        <v>210</v>
      </c>
    </row>
    <row r="1603" spans="1:13" x14ac:dyDescent="0.2">
      <c r="A1603" s="1">
        <v>42993</v>
      </c>
      <c r="B1603" t="s">
        <v>7</v>
      </c>
      <c r="C1603" t="s">
        <v>340</v>
      </c>
      <c r="D1603" t="s">
        <v>464</v>
      </c>
      <c r="E1603" t="s">
        <v>342</v>
      </c>
      <c r="F1603" s="1">
        <v>41482</v>
      </c>
      <c r="G1603" t="s">
        <v>169</v>
      </c>
      <c r="H1603">
        <v>1</v>
      </c>
      <c r="I1603">
        <v>0</v>
      </c>
      <c r="J1603">
        <v>0</v>
      </c>
      <c r="K1603" t="s">
        <v>207</v>
      </c>
      <c r="L1603">
        <v>2017</v>
      </c>
      <c r="M1603" t="s">
        <v>208</v>
      </c>
    </row>
    <row r="1604" spans="1:13" x14ac:dyDescent="0.2">
      <c r="A1604" s="1">
        <v>42993</v>
      </c>
      <c r="B1604" t="s">
        <v>7</v>
      </c>
      <c r="C1604" t="s">
        <v>340</v>
      </c>
      <c r="D1604" t="s">
        <v>293</v>
      </c>
      <c r="E1604" t="s">
        <v>294</v>
      </c>
      <c r="F1604" s="1">
        <v>39747</v>
      </c>
      <c r="G1604" t="s">
        <v>165</v>
      </c>
      <c r="H1604">
        <v>1</v>
      </c>
      <c r="I1604">
        <v>0</v>
      </c>
      <c r="J1604">
        <v>0</v>
      </c>
      <c r="K1604" t="s">
        <v>207</v>
      </c>
      <c r="L1604">
        <v>2017</v>
      </c>
      <c r="M1604" t="s">
        <v>210</v>
      </c>
    </row>
    <row r="1605" spans="1:13" x14ac:dyDescent="0.2">
      <c r="A1605" s="1">
        <v>42993</v>
      </c>
      <c r="B1605" t="s">
        <v>7</v>
      </c>
      <c r="C1605" t="s">
        <v>340</v>
      </c>
      <c r="D1605" t="s">
        <v>293</v>
      </c>
      <c r="E1605" t="s">
        <v>295</v>
      </c>
      <c r="F1605" s="1">
        <v>41539</v>
      </c>
      <c r="G1605" t="s">
        <v>170</v>
      </c>
      <c r="H1605">
        <v>1</v>
      </c>
      <c r="I1605">
        <v>0</v>
      </c>
      <c r="J1605">
        <v>0</v>
      </c>
      <c r="K1605" t="s">
        <v>207</v>
      </c>
      <c r="L1605">
        <v>2017</v>
      </c>
      <c r="M1605" t="s">
        <v>208</v>
      </c>
    </row>
    <row r="1606" spans="1:13" x14ac:dyDescent="0.2">
      <c r="A1606" s="1">
        <v>42993</v>
      </c>
      <c r="B1606" t="s">
        <v>7</v>
      </c>
      <c r="C1606" t="s">
        <v>340</v>
      </c>
      <c r="D1606" t="s">
        <v>465</v>
      </c>
      <c r="E1606" t="s">
        <v>466</v>
      </c>
      <c r="F1606" s="1">
        <v>40662</v>
      </c>
      <c r="G1606" t="s">
        <v>168</v>
      </c>
      <c r="H1606">
        <v>1</v>
      </c>
      <c r="I1606">
        <v>0</v>
      </c>
      <c r="J1606">
        <v>0</v>
      </c>
      <c r="K1606" t="s">
        <v>207</v>
      </c>
      <c r="L1606">
        <v>2017</v>
      </c>
      <c r="M1606" t="s">
        <v>208</v>
      </c>
    </row>
    <row r="1607" spans="1:13" x14ac:dyDescent="0.2">
      <c r="A1607" s="1">
        <v>42993</v>
      </c>
      <c r="B1607" t="s">
        <v>7</v>
      </c>
      <c r="C1607" t="s">
        <v>340</v>
      </c>
      <c r="D1607" t="s">
        <v>465</v>
      </c>
      <c r="E1607" t="s">
        <v>467</v>
      </c>
      <c r="F1607" s="1">
        <v>41335</v>
      </c>
      <c r="G1607" t="s">
        <v>170</v>
      </c>
      <c r="H1607">
        <v>1</v>
      </c>
      <c r="I1607">
        <v>0</v>
      </c>
      <c r="J1607">
        <v>0</v>
      </c>
      <c r="K1607" t="s">
        <v>207</v>
      </c>
      <c r="L1607">
        <v>2017</v>
      </c>
      <c r="M1607" t="s">
        <v>208</v>
      </c>
    </row>
    <row r="1608" spans="1:13" x14ac:dyDescent="0.2">
      <c r="A1608" s="1">
        <v>42993</v>
      </c>
      <c r="B1608" t="s">
        <v>7</v>
      </c>
      <c r="C1608" t="s">
        <v>340</v>
      </c>
      <c r="D1608" t="s">
        <v>465</v>
      </c>
      <c r="E1608" t="s">
        <v>468</v>
      </c>
      <c r="F1608" s="1">
        <v>41603</v>
      </c>
      <c r="G1608" t="s">
        <v>169</v>
      </c>
      <c r="H1608">
        <v>1</v>
      </c>
      <c r="I1608">
        <v>0</v>
      </c>
      <c r="J1608">
        <v>0</v>
      </c>
      <c r="K1608" t="s">
        <v>207</v>
      </c>
      <c r="L1608">
        <v>2017</v>
      </c>
      <c r="M1608" t="s">
        <v>208</v>
      </c>
    </row>
    <row r="1609" spans="1:13" x14ac:dyDescent="0.2">
      <c r="A1609" s="1">
        <v>42993</v>
      </c>
      <c r="B1609" t="s">
        <v>7</v>
      </c>
      <c r="C1609" t="s">
        <v>340</v>
      </c>
      <c r="D1609" t="s">
        <v>299</v>
      </c>
      <c r="E1609" t="s">
        <v>300</v>
      </c>
      <c r="F1609" s="1">
        <v>39324</v>
      </c>
      <c r="G1609" t="s">
        <v>164</v>
      </c>
      <c r="H1609">
        <v>1</v>
      </c>
      <c r="I1609">
        <v>0</v>
      </c>
      <c r="J1609">
        <v>0</v>
      </c>
      <c r="K1609" t="s">
        <v>207</v>
      </c>
      <c r="L1609">
        <v>2017</v>
      </c>
      <c r="M1609" t="s">
        <v>210</v>
      </c>
    </row>
    <row r="1610" spans="1:13" x14ac:dyDescent="0.2">
      <c r="A1610" s="1">
        <v>42993</v>
      </c>
      <c r="B1610" t="s">
        <v>7</v>
      </c>
      <c r="C1610" t="s">
        <v>340</v>
      </c>
      <c r="D1610" t="s">
        <v>299</v>
      </c>
      <c r="E1610" t="s">
        <v>301</v>
      </c>
      <c r="F1610" s="1">
        <v>40040</v>
      </c>
      <c r="G1610" t="s">
        <v>163</v>
      </c>
      <c r="H1610">
        <v>1</v>
      </c>
      <c r="I1610">
        <v>0</v>
      </c>
      <c r="J1610">
        <v>0</v>
      </c>
      <c r="K1610" t="s">
        <v>207</v>
      </c>
      <c r="L1610">
        <v>2017</v>
      </c>
      <c r="M1610" t="s">
        <v>210</v>
      </c>
    </row>
    <row r="1611" spans="1:13" x14ac:dyDescent="0.2">
      <c r="A1611" s="1">
        <v>42993</v>
      </c>
      <c r="B1611" t="s">
        <v>7</v>
      </c>
      <c r="C1611" t="s">
        <v>340</v>
      </c>
      <c r="D1611" t="s">
        <v>469</v>
      </c>
      <c r="E1611" t="s">
        <v>470</v>
      </c>
      <c r="F1611" s="1">
        <v>39222</v>
      </c>
      <c r="G1611" t="s">
        <v>164</v>
      </c>
      <c r="H1611">
        <v>1</v>
      </c>
      <c r="I1611">
        <v>0</v>
      </c>
      <c r="J1611">
        <v>0</v>
      </c>
      <c r="K1611" t="s">
        <v>207</v>
      </c>
      <c r="L1611">
        <v>2017</v>
      </c>
      <c r="M1611" t="s">
        <v>210</v>
      </c>
    </row>
    <row r="1612" spans="1:13" x14ac:dyDescent="0.2">
      <c r="A1612" s="1">
        <v>42993</v>
      </c>
      <c r="B1612" t="s">
        <v>7</v>
      </c>
      <c r="C1612" t="s">
        <v>340</v>
      </c>
      <c r="D1612" t="s">
        <v>238</v>
      </c>
      <c r="E1612" t="s">
        <v>302</v>
      </c>
      <c r="F1612" s="1">
        <v>41695</v>
      </c>
      <c r="G1612" t="s">
        <v>44</v>
      </c>
      <c r="H1612">
        <v>1</v>
      </c>
      <c r="I1612">
        <v>0</v>
      </c>
      <c r="J1612">
        <v>0</v>
      </c>
      <c r="K1612" t="s">
        <v>207</v>
      </c>
      <c r="L1612">
        <v>2017</v>
      </c>
      <c r="M1612" t="s">
        <v>208</v>
      </c>
    </row>
    <row r="1613" spans="1:13" x14ac:dyDescent="0.2">
      <c r="A1613" s="1">
        <v>42993</v>
      </c>
      <c r="B1613" t="s">
        <v>7</v>
      </c>
      <c r="C1613" t="s">
        <v>340</v>
      </c>
      <c r="D1613" t="s">
        <v>250</v>
      </c>
      <c r="E1613" t="s">
        <v>303</v>
      </c>
      <c r="F1613" s="1">
        <v>41898</v>
      </c>
      <c r="G1613" t="s">
        <v>170</v>
      </c>
      <c r="H1613">
        <v>1</v>
      </c>
      <c r="I1613">
        <v>0</v>
      </c>
      <c r="J1613">
        <v>0</v>
      </c>
      <c r="K1613" t="s">
        <v>207</v>
      </c>
      <c r="L1613">
        <v>2017</v>
      </c>
      <c r="M1613" t="s">
        <v>208</v>
      </c>
    </row>
    <row r="1614" spans="1:13" x14ac:dyDescent="0.2">
      <c r="A1614" s="1">
        <v>42993</v>
      </c>
      <c r="B1614" t="s">
        <v>7</v>
      </c>
      <c r="C1614" t="s">
        <v>340</v>
      </c>
      <c r="D1614" t="s">
        <v>286</v>
      </c>
      <c r="E1614" t="s">
        <v>305</v>
      </c>
      <c r="F1614" s="1">
        <v>41650</v>
      </c>
      <c r="G1614" t="s">
        <v>170</v>
      </c>
      <c r="H1614">
        <v>1</v>
      </c>
      <c r="I1614">
        <v>0</v>
      </c>
      <c r="J1614">
        <v>0</v>
      </c>
      <c r="K1614" t="s">
        <v>207</v>
      </c>
      <c r="L1614">
        <v>2017</v>
      </c>
      <c r="M1614" t="s">
        <v>208</v>
      </c>
    </row>
    <row r="1615" spans="1:13" x14ac:dyDescent="0.2">
      <c r="A1615" s="1">
        <v>42993</v>
      </c>
      <c r="B1615" t="s">
        <v>7</v>
      </c>
      <c r="C1615" t="s">
        <v>340</v>
      </c>
      <c r="D1615" t="s">
        <v>325</v>
      </c>
      <c r="E1615" t="s">
        <v>326</v>
      </c>
      <c r="F1615" s="1">
        <v>41701</v>
      </c>
      <c r="G1615" t="s">
        <v>170</v>
      </c>
      <c r="H1615">
        <v>0</v>
      </c>
      <c r="I1615">
        <v>0</v>
      </c>
      <c r="J1615">
        <v>0</v>
      </c>
      <c r="K1615" t="s">
        <v>207</v>
      </c>
      <c r="L1615">
        <v>2017</v>
      </c>
      <c r="M1615" t="s">
        <v>208</v>
      </c>
    </row>
    <row r="1616" spans="1:13" x14ac:dyDescent="0.2">
      <c r="A1616" s="1">
        <v>42993</v>
      </c>
      <c r="B1616" t="s">
        <v>7</v>
      </c>
      <c r="C1616" t="s">
        <v>340</v>
      </c>
      <c r="D1616" t="s">
        <v>307</v>
      </c>
      <c r="E1616" t="s">
        <v>308</v>
      </c>
      <c r="F1616" s="1">
        <v>39474</v>
      </c>
      <c r="G1616" t="s">
        <v>165</v>
      </c>
      <c r="H1616">
        <v>1</v>
      </c>
      <c r="I1616">
        <v>0</v>
      </c>
      <c r="J1616">
        <v>0</v>
      </c>
      <c r="K1616" t="s">
        <v>207</v>
      </c>
      <c r="L1616">
        <v>2017</v>
      </c>
      <c r="M1616" t="s">
        <v>210</v>
      </c>
    </row>
    <row r="1617" spans="1:13" x14ac:dyDescent="0.2">
      <c r="A1617" s="1">
        <v>42993</v>
      </c>
      <c r="B1617" t="s">
        <v>7</v>
      </c>
      <c r="C1617" t="s">
        <v>340</v>
      </c>
      <c r="D1617" t="s">
        <v>309</v>
      </c>
      <c r="E1617" t="s">
        <v>310</v>
      </c>
      <c r="F1617" s="1">
        <v>41489</v>
      </c>
      <c r="G1617" t="s">
        <v>169</v>
      </c>
      <c r="H1617">
        <v>1</v>
      </c>
      <c r="I1617">
        <v>0</v>
      </c>
      <c r="J1617">
        <v>0</v>
      </c>
      <c r="K1617" t="s">
        <v>207</v>
      </c>
      <c r="L1617">
        <v>2017</v>
      </c>
      <c r="M1617" t="s">
        <v>208</v>
      </c>
    </row>
    <row r="1618" spans="1:13" x14ac:dyDescent="0.2">
      <c r="A1618" s="1">
        <v>42993</v>
      </c>
      <c r="B1618" t="s">
        <v>7</v>
      </c>
      <c r="C1618" t="s">
        <v>340</v>
      </c>
      <c r="D1618" t="s">
        <v>309</v>
      </c>
      <c r="E1618" t="s">
        <v>311</v>
      </c>
      <c r="F1618" s="1">
        <v>40270</v>
      </c>
      <c r="G1618" t="s">
        <v>163</v>
      </c>
      <c r="H1618">
        <v>1</v>
      </c>
      <c r="I1618">
        <v>0</v>
      </c>
      <c r="J1618">
        <v>0</v>
      </c>
      <c r="K1618" t="s">
        <v>207</v>
      </c>
      <c r="L1618">
        <v>2017</v>
      </c>
      <c r="M1618" t="s">
        <v>210</v>
      </c>
    </row>
    <row r="1619" spans="1:13" x14ac:dyDescent="0.2">
      <c r="A1619" s="1">
        <v>42993</v>
      </c>
      <c r="B1619" t="s">
        <v>7</v>
      </c>
      <c r="C1619" t="s">
        <v>340</v>
      </c>
      <c r="D1619" t="s">
        <v>312</v>
      </c>
      <c r="E1619" t="s">
        <v>313</v>
      </c>
      <c r="F1619" s="1">
        <v>41869</v>
      </c>
      <c r="G1619" t="s">
        <v>170</v>
      </c>
      <c r="H1619">
        <v>1</v>
      </c>
      <c r="I1619">
        <v>0</v>
      </c>
      <c r="J1619">
        <v>0</v>
      </c>
      <c r="K1619" t="s">
        <v>207</v>
      </c>
      <c r="L1619">
        <v>2017</v>
      </c>
      <c r="M1619" t="s">
        <v>208</v>
      </c>
    </row>
    <row r="1620" spans="1:13" x14ac:dyDescent="0.2">
      <c r="A1620" s="1">
        <v>42993</v>
      </c>
      <c r="B1620" t="s">
        <v>7</v>
      </c>
      <c r="C1620" t="s">
        <v>340</v>
      </c>
      <c r="D1620" t="s">
        <v>473</v>
      </c>
      <c r="E1620" t="s">
        <v>383</v>
      </c>
      <c r="F1620" s="1">
        <v>41671</v>
      </c>
      <c r="G1620" t="s">
        <v>44</v>
      </c>
      <c r="H1620">
        <v>1</v>
      </c>
      <c r="I1620">
        <v>0</v>
      </c>
      <c r="J1620">
        <v>0</v>
      </c>
      <c r="K1620" t="s">
        <v>207</v>
      </c>
      <c r="L1620">
        <v>2017</v>
      </c>
      <c r="M1620" t="s">
        <v>208</v>
      </c>
    </row>
    <row r="1621" spans="1:13" x14ac:dyDescent="0.2">
      <c r="A1621" s="1">
        <v>42993</v>
      </c>
      <c r="B1621" t="s">
        <v>7</v>
      </c>
      <c r="C1621" t="s">
        <v>340</v>
      </c>
      <c r="D1621" t="s">
        <v>474</v>
      </c>
      <c r="E1621" t="s">
        <v>475</v>
      </c>
      <c r="F1621" s="1">
        <v>41487</v>
      </c>
      <c r="G1621" t="s">
        <v>169</v>
      </c>
      <c r="H1621">
        <v>1</v>
      </c>
      <c r="I1621">
        <v>0</v>
      </c>
      <c r="J1621">
        <v>0</v>
      </c>
      <c r="K1621" t="s">
        <v>207</v>
      </c>
      <c r="L1621">
        <v>2017</v>
      </c>
      <c r="M1621" t="s">
        <v>208</v>
      </c>
    </row>
    <row r="1622" spans="1:13" x14ac:dyDescent="0.2">
      <c r="A1622" s="1">
        <v>42993</v>
      </c>
      <c r="B1622" t="s">
        <v>7</v>
      </c>
      <c r="C1622" t="s">
        <v>340</v>
      </c>
      <c r="D1622" t="s">
        <v>476</v>
      </c>
      <c r="E1622" t="s">
        <v>342</v>
      </c>
      <c r="F1622" s="1">
        <v>40490</v>
      </c>
      <c r="G1622" t="s">
        <v>163</v>
      </c>
      <c r="H1622">
        <v>1</v>
      </c>
      <c r="I1622">
        <v>0</v>
      </c>
      <c r="J1622">
        <v>0</v>
      </c>
      <c r="K1622" t="s">
        <v>207</v>
      </c>
      <c r="L1622">
        <v>2017</v>
      </c>
      <c r="M1622" t="s">
        <v>210</v>
      </c>
    </row>
    <row r="1623" spans="1:13" x14ac:dyDescent="0.2">
      <c r="A1623" s="1">
        <v>42993</v>
      </c>
      <c r="B1623" t="s">
        <v>7</v>
      </c>
      <c r="C1623" t="s">
        <v>340</v>
      </c>
      <c r="D1623" t="s">
        <v>476</v>
      </c>
      <c r="E1623" t="s">
        <v>385</v>
      </c>
      <c r="F1623" s="1">
        <v>41524</v>
      </c>
      <c r="G1623" t="s">
        <v>170</v>
      </c>
      <c r="H1623">
        <v>1</v>
      </c>
      <c r="I1623">
        <v>0</v>
      </c>
      <c r="J1623">
        <v>0</v>
      </c>
      <c r="K1623" t="s">
        <v>207</v>
      </c>
      <c r="L1623">
        <v>2017</v>
      </c>
      <c r="M1623" t="s">
        <v>208</v>
      </c>
    </row>
    <row r="1624" spans="1:13" x14ac:dyDescent="0.2">
      <c r="A1624" s="1">
        <v>42993</v>
      </c>
      <c r="B1624" t="s">
        <v>7</v>
      </c>
      <c r="C1624" t="s">
        <v>340</v>
      </c>
      <c r="D1624" t="s">
        <v>477</v>
      </c>
      <c r="E1624" t="s">
        <v>264</v>
      </c>
      <c r="F1624" s="1">
        <v>39713</v>
      </c>
      <c r="G1624" t="s">
        <v>165</v>
      </c>
      <c r="H1624">
        <v>1</v>
      </c>
      <c r="I1624">
        <v>0</v>
      </c>
      <c r="J1624">
        <v>0</v>
      </c>
      <c r="K1624" t="s">
        <v>207</v>
      </c>
      <c r="L1624">
        <v>2017</v>
      </c>
      <c r="M1624" t="s">
        <v>210</v>
      </c>
    </row>
    <row r="1625" spans="1:13" x14ac:dyDescent="0.2">
      <c r="A1625" s="1">
        <v>42993</v>
      </c>
      <c r="B1625" t="s">
        <v>7</v>
      </c>
      <c r="C1625" t="s">
        <v>340</v>
      </c>
      <c r="D1625" t="s">
        <v>477</v>
      </c>
      <c r="E1625" t="s">
        <v>423</v>
      </c>
      <c r="F1625" s="1">
        <v>40918</v>
      </c>
      <c r="G1625" t="s">
        <v>44</v>
      </c>
      <c r="H1625">
        <v>1</v>
      </c>
      <c r="I1625">
        <v>0</v>
      </c>
      <c r="J1625">
        <v>0</v>
      </c>
      <c r="K1625" t="s">
        <v>207</v>
      </c>
      <c r="L1625">
        <v>2017</v>
      </c>
      <c r="M1625" t="s">
        <v>208</v>
      </c>
    </row>
    <row r="1626" spans="1:13" x14ac:dyDescent="0.2">
      <c r="A1626" s="1">
        <v>42993</v>
      </c>
      <c r="B1626" t="s">
        <v>7</v>
      </c>
      <c r="C1626" t="s">
        <v>340</v>
      </c>
      <c r="D1626" t="s">
        <v>477</v>
      </c>
      <c r="E1626" t="s">
        <v>316</v>
      </c>
      <c r="F1626" s="1">
        <v>40265</v>
      </c>
      <c r="G1626" t="s">
        <v>163</v>
      </c>
      <c r="H1626">
        <v>1</v>
      </c>
      <c r="I1626">
        <v>0</v>
      </c>
      <c r="J1626">
        <v>0</v>
      </c>
      <c r="K1626" t="s">
        <v>207</v>
      </c>
      <c r="L1626">
        <v>2017</v>
      </c>
      <c r="M1626" t="s">
        <v>210</v>
      </c>
    </row>
    <row r="1627" spans="1:13" x14ac:dyDescent="0.2">
      <c r="A1627" s="1">
        <v>42993</v>
      </c>
      <c r="B1627" t="s">
        <v>7</v>
      </c>
      <c r="C1627" t="s">
        <v>340</v>
      </c>
      <c r="D1627" t="s">
        <v>478</v>
      </c>
      <c r="E1627" t="s">
        <v>479</v>
      </c>
      <c r="F1627" s="1">
        <v>40951</v>
      </c>
      <c r="G1627" t="s">
        <v>44</v>
      </c>
      <c r="H1627">
        <v>1</v>
      </c>
      <c r="I1627">
        <v>0</v>
      </c>
      <c r="J1627">
        <v>0</v>
      </c>
      <c r="K1627" t="s">
        <v>207</v>
      </c>
      <c r="L1627">
        <v>2017</v>
      </c>
      <c r="M1627" t="s">
        <v>208</v>
      </c>
    </row>
    <row r="1628" spans="1:13" x14ac:dyDescent="0.2">
      <c r="A1628" s="1">
        <v>42993</v>
      </c>
      <c r="B1628" t="s">
        <v>7</v>
      </c>
      <c r="C1628" t="s">
        <v>340</v>
      </c>
      <c r="D1628" t="s">
        <v>478</v>
      </c>
      <c r="E1628" t="s">
        <v>480</v>
      </c>
      <c r="F1628" s="1">
        <v>40038</v>
      </c>
      <c r="G1628" t="s">
        <v>166</v>
      </c>
      <c r="H1628">
        <v>1</v>
      </c>
      <c r="I1628">
        <v>0</v>
      </c>
      <c r="J1628">
        <v>0</v>
      </c>
      <c r="K1628" t="s">
        <v>207</v>
      </c>
      <c r="L1628">
        <v>2017</v>
      </c>
      <c r="M1628" t="s">
        <v>210</v>
      </c>
    </row>
    <row r="1629" spans="1:13" x14ac:dyDescent="0.2">
      <c r="A1629" s="1">
        <v>42993</v>
      </c>
      <c r="B1629" t="s">
        <v>7</v>
      </c>
      <c r="C1629" t="s">
        <v>340</v>
      </c>
      <c r="D1629" t="s">
        <v>481</v>
      </c>
      <c r="E1629" t="s">
        <v>482</v>
      </c>
      <c r="F1629" s="1">
        <v>41961</v>
      </c>
      <c r="G1629" t="s">
        <v>170</v>
      </c>
      <c r="H1629">
        <v>1</v>
      </c>
      <c r="I1629">
        <v>0</v>
      </c>
      <c r="J1629">
        <v>0</v>
      </c>
      <c r="K1629" t="s">
        <v>207</v>
      </c>
      <c r="L1629">
        <v>2017</v>
      </c>
      <c r="M1629" t="s">
        <v>208</v>
      </c>
    </row>
    <row r="1630" spans="1:13" x14ac:dyDescent="0.2">
      <c r="A1630" s="1">
        <v>42993</v>
      </c>
      <c r="B1630" t="s">
        <v>7</v>
      </c>
      <c r="C1630" t="s">
        <v>340</v>
      </c>
      <c r="D1630" t="s">
        <v>352</v>
      </c>
      <c r="E1630" t="s">
        <v>483</v>
      </c>
      <c r="F1630" s="1">
        <v>41866</v>
      </c>
      <c r="G1630" t="s">
        <v>106</v>
      </c>
      <c r="H1630">
        <v>1</v>
      </c>
      <c r="I1630">
        <v>0</v>
      </c>
      <c r="J1630">
        <v>0</v>
      </c>
      <c r="K1630" t="s">
        <v>207</v>
      </c>
      <c r="L1630">
        <v>2017</v>
      </c>
      <c r="M1630" t="s">
        <v>208</v>
      </c>
    </row>
    <row r="1631" spans="1:13" x14ac:dyDescent="0.2">
      <c r="A1631" s="1">
        <v>42993</v>
      </c>
      <c r="B1631" t="s">
        <v>7</v>
      </c>
      <c r="C1631" t="s">
        <v>340</v>
      </c>
      <c r="D1631" t="s">
        <v>351</v>
      </c>
      <c r="E1631" t="s">
        <v>484</v>
      </c>
      <c r="F1631" s="1">
        <v>41642</v>
      </c>
      <c r="G1631" t="s">
        <v>44</v>
      </c>
      <c r="H1631">
        <v>1</v>
      </c>
      <c r="I1631">
        <v>0</v>
      </c>
      <c r="J1631">
        <v>0</v>
      </c>
      <c r="K1631" t="s">
        <v>207</v>
      </c>
      <c r="L1631">
        <v>2017</v>
      </c>
      <c r="M1631" t="s">
        <v>208</v>
      </c>
    </row>
    <row r="1632" spans="1:13" x14ac:dyDescent="0.2">
      <c r="A1632" s="1">
        <v>42993</v>
      </c>
      <c r="B1632" t="s">
        <v>7</v>
      </c>
      <c r="C1632" t="s">
        <v>340</v>
      </c>
      <c r="D1632" t="s">
        <v>430</v>
      </c>
      <c r="E1632" t="s">
        <v>485</v>
      </c>
      <c r="F1632" s="1">
        <v>41657</v>
      </c>
      <c r="G1632" t="s">
        <v>169</v>
      </c>
      <c r="H1632">
        <v>1</v>
      </c>
      <c r="I1632">
        <v>0</v>
      </c>
      <c r="J1632">
        <v>0</v>
      </c>
      <c r="K1632" t="s">
        <v>207</v>
      </c>
      <c r="L1632">
        <v>2017</v>
      </c>
      <c r="M1632" t="s">
        <v>208</v>
      </c>
    </row>
    <row r="1633" spans="1:13" x14ac:dyDescent="0.2">
      <c r="A1633" s="1">
        <v>42993</v>
      </c>
      <c r="B1633" t="s">
        <v>7</v>
      </c>
      <c r="C1633" t="s">
        <v>340</v>
      </c>
      <c r="D1633" t="s">
        <v>486</v>
      </c>
      <c r="E1633" t="s">
        <v>487</v>
      </c>
      <c r="F1633" s="1">
        <v>41673</v>
      </c>
      <c r="G1633" t="s">
        <v>44</v>
      </c>
      <c r="H1633">
        <v>1</v>
      </c>
      <c r="I1633">
        <v>0</v>
      </c>
      <c r="J1633">
        <v>0</v>
      </c>
      <c r="K1633" t="s">
        <v>207</v>
      </c>
      <c r="L1633">
        <v>2017</v>
      </c>
      <c r="M1633" t="s">
        <v>208</v>
      </c>
    </row>
    <row r="1634" spans="1:13" x14ac:dyDescent="0.2">
      <c r="A1634" s="1">
        <v>42993</v>
      </c>
      <c r="B1634" t="s">
        <v>7</v>
      </c>
      <c r="C1634" t="s">
        <v>340</v>
      </c>
      <c r="D1634" t="s">
        <v>488</v>
      </c>
      <c r="E1634" t="s">
        <v>273</v>
      </c>
      <c r="F1634" s="1">
        <v>40654</v>
      </c>
      <c r="G1634" t="s">
        <v>168</v>
      </c>
      <c r="H1634">
        <v>1</v>
      </c>
      <c r="I1634">
        <v>0</v>
      </c>
      <c r="J1634">
        <v>0</v>
      </c>
      <c r="K1634" t="s">
        <v>207</v>
      </c>
      <c r="L1634">
        <v>2017</v>
      </c>
      <c r="M1634" t="s">
        <v>208</v>
      </c>
    </row>
    <row r="1635" spans="1:13" x14ac:dyDescent="0.2">
      <c r="A1635" s="1">
        <v>42993</v>
      </c>
      <c r="B1635" t="s">
        <v>7</v>
      </c>
      <c r="C1635" t="s">
        <v>340</v>
      </c>
      <c r="D1635" t="s">
        <v>488</v>
      </c>
      <c r="E1635" t="s">
        <v>489</v>
      </c>
      <c r="F1635" s="1">
        <v>41502</v>
      </c>
      <c r="G1635" t="s">
        <v>170</v>
      </c>
      <c r="H1635">
        <v>1</v>
      </c>
      <c r="I1635">
        <v>0</v>
      </c>
      <c r="J1635">
        <v>0</v>
      </c>
      <c r="K1635" t="s">
        <v>207</v>
      </c>
      <c r="L1635">
        <v>2017</v>
      </c>
      <c r="M1635" t="s">
        <v>208</v>
      </c>
    </row>
    <row r="1636" spans="1:13" x14ac:dyDescent="0.2">
      <c r="A1636" s="1">
        <v>42993</v>
      </c>
      <c r="B1636" t="s">
        <v>7</v>
      </c>
      <c r="C1636" t="s">
        <v>340</v>
      </c>
      <c r="D1636" t="s">
        <v>490</v>
      </c>
      <c r="E1636" t="s">
        <v>491</v>
      </c>
      <c r="F1636" s="1">
        <v>39110</v>
      </c>
      <c r="G1636" t="s">
        <v>164</v>
      </c>
      <c r="H1636">
        <v>1</v>
      </c>
      <c r="I1636">
        <v>0</v>
      </c>
      <c r="J1636">
        <v>0</v>
      </c>
      <c r="K1636" t="s">
        <v>207</v>
      </c>
      <c r="L1636">
        <v>2017</v>
      </c>
      <c r="M1636" t="s">
        <v>210</v>
      </c>
    </row>
    <row r="1637" spans="1:13" x14ac:dyDescent="0.2">
      <c r="A1637" s="1">
        <v>42993</v>
      </c>
      <c r="B1637" t="s">
        <v>7</v>
      </c>
      <c r="C1637" t="s">
        <v>340</v>
      </c>
      <c r="D1637" t="s">
        <v>254</v>
      </c>
      <c r="E1637" t="s">
        <v>314</v>
      </c>
      <c r="F1637" s="1">
        <v>41815</v>
      </c>
      <c r="G1637" t="s">
        <v>44</v>
      </c>
      <c r="H1637">
        <v>1</v>
      </c>
      <c r="I1637">
        <v>0</v>
      </c>
      <c r="J1637">
        <v>0</v>
      </c>
      <c r="K1637" t="s">
        <v>207</v>
      </c>
      <c r="L1637">
        <v>2017</v>
      </c>
      <c r="M1637" t="s">
        <v>208</v>
      </c>
    </row>
    <row r="1638" spans="1:13" x14ac:dyDescent="0.2">
      <c r="A1638" s="1">
        <v>42993</v>
      </c>
      <c r="B1638" t="s">
        <v>7</v>
      </c>
      <c r="C1638" t="s">
        <v>340</v>
      </c>
      <c r="D1638" t="s">
        <v>315</v>
      </c>
      <c r="E1638" t="s">
        <v>316</v>
      </c>
      <c r="F1638" s="1">
        <v>41422</v>
      </c>
      <c r="G1638" t="s">
        <v>170</v>
      </c>
      <c r="H1638">
        <v>1</v>
      </c>
      <c r="I1638">
        <v>0</v>
      </c>
      <c r="J1638">
        <v>0</v>
      </c>
      <c r="K1638" t="s">
        <v>207</v>
      </c>
      <c r="L1638">
        <v>2017</v>
      </c>
      <c r="M1638" t="s">
        <v>208</v>
      </c>
    </row>
    <row r="1639" spans="1:13" x14ac:dyDescent="0.2">
      <c r="A1639" s="1">
        <v>42993</v>
      </c>
      <c r="B1639" t="s">
        <v>7</v>
      </c>
      <c r="C1639" t="s">
        <v>340</v>
      </c>
      <c r="D1639" t="s">
        <v>315</v>
      </c>
      <c r="E1639" t="s">
        <v>317</v>
      </c>
      <c r="F1639" s="1">
        <v>40039</v>
      </c>
      <c r="G1639" t="s">
        <v>166</v>
      </c>
      <c r="H1639">
        <v>1</v>
      </c>
      <c r="I1639">
        <v>0</v>
      </c>
      <c r="J1639">
        <v>0</v>
      </c>
      <c r="K1639" t="s">
        <v>207</v>
      </c>
      <c r="L1639">
        <v>2017</v>
      </c>
      <c r="M1639" t="s">
        <v>210</v>
      </c>
    </row>
    <row r="1640" spans="1:13" x14ac:dyDescent="0.2">
      <c r="A1640" s="1">
        <v>42993</v>
      </c>
      <c r="B1640" t="s">
        <v>7</v>
      </c>
      <c r="C1640" t="s">
        <v>340</v>
      </c>
      <c r="D1640" t="s">
        <v>492</v>
      </c>
      <c r="E1640" t="s">
        <v>493</v>
      </c>
      <c r="F1640" s="1">
        <v>43016</v>
      </c>
      <c r="G1640" t="s">
        <v>44</v>
      </c>
      <c r="H1640">
        <v>1</v>
      </c>
      <c r="I1640">
        <v>0</v>
      </c>
      <c r="J1640">
        <v>0</v>
      </c>
      <c r="K1640" t="s">
        <v>207</v>
      </c>
      <c r="L1640">
        <v>2017</v>
      </c>
      <c r="M1640" t="s">
        <v>208</v>
      </c>
    </row>
    <row r="1641" spans="1:13" x14ac:dyDescent="0.2">
      <c r="A1641" s="1">
        <v>42993</v>
      </c>
      <c r="B1641" t="s">
        <v>7</v>
      </c>
      <c r="C1641" t="s">
        <v>340</v>
      </c>
      <c r="D1641" t="s">
        <v>521</v>
      </c>
      <c r="E1641" t="s">
        <v>522</v>
      </c>
      <c r="F1641" s="1">
        <v>40472</v>
      </c>
      <c r="G1641" t="s">
        <v>163</v>
      </c>
      <c r="H1641">
        <v>1</v>
      </c>
      <c r="I1641">
        <v>0</v>
      </c>
      <c r="J1641">
        <v>0</v>
      </c>
      <c r="K1641" t="s">
        <v>207</v>
      </c>
      <c r="L1641">
        <v>2017</v>
      </c>
      <c r="M1641" t="s">
        <v>210</v>
      </c>
    </row>
    <row r="1642" spans="1:13" x14ac:dyDescent="0.2">
      <c r="A1642" s="1">
        <v>42993</v>
      </c>
      <c r="B1642" t="s">
        <v>7</v>
      </c>
      <c r="C1642" t="s">
        <v>340</v>
      </c>
      <c r="D1642" t="s">
        <v>521</v>
      </c>
      <c r="E1642" t="s">
        <v>523</v>
      </c>
      <c r="F1642" s="1">
        <v>40010</v>
      </c>
      <c r="G1642" t="s">
        <v>166</v>
      </c>
      <c r="H1642">
        <v>1</v>
      </c>
      <c r="I1642">
        <v>0</v>
      </c>
      <c r="J1642">
        <v>0</v>
      </c>
      <c r="K1642" t="s">
        <v>207</v>
      </c>
      <c r="L1642">
        <v>2017</v>
      </c>
      <c r="M1642" t="s">
        <v>210</v>
      </c>
    </row>
    <row r="1643" spans="1:13" x14ac:dyDescent="0.2">
      <c r="A1643" s="1">
        <v>42993</v>
      </c>
      <c r="B1643" t="s">
        <v>7</v>
      </c>
      <c r="C1643" t="s">
        <v>340</v>
      </c>
      <c r="D1643" t="s">
        <v>416</v>
      </c>
      <c r="E1643" t="s">
        <v>494</v>
      </c>
      <c r="F1643" s="1">
        <v>41887</v>
      </c>
      <c r="G1643" t="s">
        <v>169</v>
      </c>
      <c r="H1643">
        <v>0</v>
      </c>
      <c r="I1643">
        <v>0</v>
      </c>
      <c r="J1643">
        <v>0</v>
      </c>
      <c r="K1643" t="s">
        <v>207</v>
      </c>
      <c r="L1643">
        <v>2017</v>
      </c>
      <c r="M1643" t="s">
        <v>208</v>
      </c>
    </row>
    <row r="1644" spans="1:13" x14ac:dyDescent="0.2">
      <c r="A1644" s="1">
        <v>42993</v>
      </c>
      <c r="B1644" t="s">
        <v>7</v>
      </c>
      <c r="C1644" t="s">
        <v>340</v>
      </c>
      <c r="D1644" t="s">
        <v>518</v>
      </c>
      <c r="E1644" t="s">
        <v>230</v>
      </c>
      <c r="F1644" s="1">
        <v>41855</v>
      </c>
      <c r="G1644" t="s">
        <v>106</v>
      </c>
      <c r="H1644">
        <v>1</v>
      </c>
      <c r="I1644">
        <v>0</v>
      </c>
      <c r="J1644">
        <v>0</v>
      </c>
      <c r="K1644" t="s">
        <v>207</v>
      </c>
      <c r="L1644">
        <v>2017</v>
      </c>
      <c r="M1644" t="s">
        <v>208</v>
      </c>
    </row>
    <row r="1645" spans="1:13" x14ac:dyDescent="0.2">
      <c r="A1645" s="1">
        <v>42993</v>
      </c>
      <c r="B1645" t="s">
        <v>7</v>
      </c>
      <c r="C1645" t="s">
        <v>340</v>
      </c>
      <c r="D1645" t="s">
        <v>495</v>
      </c>
      <c r="E1645" t="s">
        <v>433</v>
      </c>
      <c r="F1645" s="1">
        <v>41824</v>
      </c>
      <c r="G1645" t="s">
        <v>106</v>
      </c>
      <c r="H1645">
        <v>1</v>
      </c>
      <c r="I1645">
        <v>0</v>
      </c>
      <c r="J1645">
        <v>0</v>
      </c>
      <c r="K1645" t="s">
        <v>207</v>
      </c>
      <c r="L1645">
        <v>2017</v>
      </c>
      <c r="M1645" t="s">
        <v>208</v>
      </c>
    </row>
    <row r="1646" spans="1:13" x14ac:dyDescent="0.2">
      <c r="A1646" s="1">
        <v>42993</v>
      </c>
      <c r="B1646" t="s">
        <v>7</v>
      </c>
      <c r="C1646" t="s">
        <v>340</v>
      </c>
      <c r="D1646" t="s">
        <v>703</v>
      </c>
      <c r="E1646" t="s">
        <v>704</v>
      </c>
      <c r="F1646" s="1">
        <v>41647</v>
      </c>
      <c r="G1646" t="s">
        <v>106</v>
      </c>
      <c r="H1646">
        <v>1</v>
      </c>
      <c r="I1646">
        <v>0</v>
      </c>
      <c r="J1646">
        <v>0</v>
      </c>
      <c r="K1646" t="s">
        <v>207</v>
      </c>
      <c r="L1646">
        <v>2017</v>
      </c>
      <c r="M1646" t="s">
        <v>208</v>
      </c>
    </row>
    <row r="1647" spans="1:13" x14ac:dyDescent="0.2">
      <c r="A1647" s="1">
        <v>42993</v>
      </c>
      <c r="B1647" t="s">
        <v>7</v>
      </c>
      <c r="C1647" t="s">
        <v>340</v>
      </c>
      <c r="D1647" t="s">
        <v>454</v>
      </c>
      <c r="E1647" t="s">
        <v>328</v>
      </c>
      <c r="F1647" s="1">
        <v>41902</v>
      </c>
      <c r="G1647" t="s">
        <v>106</v>
      </c>
      <c r="H1647">
        <v>1</v>
      </c>
      <c r="I1647">
        <v>0</v>
      </c>
      <c r="J1647">
        <v>0</v>
      </c>
      <c r="K1647" t="s">
        <v>207</v>
      </c>
      <c r="L1647">
        <v>2017</v>
      </c>
      <c r="M1647" t="s">
        <v>208</v>
      </c>
    </row>
    <row r="1648" spans="1:13" x14ac:dyDescent="0.2">
      <c r="A1648" s="1">
        <v>42993</v>
      </c>
      <c r="B1648" t="s">
        <v>7</v>
      </c>
      <c r="C1648" t="s">
        <v>340</v>
      </c>
      <c r="D1648" t="s">
        <v>496</v>
      </c>
      <c r="E1648" t="s">
        <v>423</v>
      </c>
      <c r="F1648" s="1">
        <v>41865</v>
      </c>
      <c r="G1648" t="s">
        <v>169</v>
      </c>
      <c r="H1648">
        <v>1</v>
      </c>
      <c r="I1648">
        <v>0</v>
      </c>
      <c r="J1648">
        <v>0</v>
      </c>
      <c r="K1648" t="s">
        <v>207</v>
      </c>
      <c r="L1648">
        <v>2017</v>
      </c>
      <c r="M1648" t="s">
        <v>208</v>
      </c>
    </row>
    <row r="1649" spans="1:13" x14ac:dyDescent="0.2">
      <c r="A1649" s="1">
        <v>42993</v>
      </c>
      <c r="B1649" t="s">
        <v>7</v>
      </c>
      <c r="C1649" t="s">
        <v>340</v>
      </c>
      <c r="D1649" t="s">
        <v>498</v>
      </c>
      <c r="E1649" t="s">
        <v>499</v>
      </c>
      <c r="F1649" s="1">
        <v>39528</v>
      </c>
      <c r="G1649" t="s">
        <v>165</v>
      </c>
      <c r="H1649">
        <v>1</v>
      </c>
      <c r="I1649">
        <v>0</v>
      </c>
      <c r="J1649">
        <v>0</v>
      </c>
      <c r="K1649" t="s">
        <v>207</v>
      </c>
      <c r="L1649">
        <v>2017</v>
      </c>
      <c r="M1649" t="s">
        <v>210</v>
      </c>
    </row>
    <row r="1650" spans="1:13" x14ac:dyDescent="0.2">
      <c r="A1650" s="1">
        <v>42993</v>
      </c>
      <c r="B1650" t="s">
        <v>7</v>
      </c>
      <c r="C1650" t="s">
        <v>340</v>
      </c>
      <c r="D1650" t="s">
        <v>500</v>
      </c>
      <c r="E1650" t="s">
        <v>501</v>
      </c>
      <c r="F1650" s="1">
        <v>39861</v>
      </c>
      <c r="G1650" t="s">
        <v>166</v>
      </c>
      <c r="H1650">
        <v>1</v>
      </c>
      <c r="I1650">
        <v>0</v>
      </c>
      <c r="J1650">
        <v>0</v>
      </c>
      <c r="K1650" t="s">
        <v>207</v>
      </c>
      <c r="L1650">
        <v>2017</v>
      </c>
      <c r="M1650" t="s">
        <v>210</v>
      </c>
    </row>
    <row r="1651" spans="1:13" x14ac:dyDescent="0.2">
      <c r="A1651" s="1">
        <v>42993</v>
      </c>
      <c r="B1651" t="s">
        <v>7</v>
      </c>
      <c r="C1651" t="s">
        <v>340</v>
      </c>
      <c r="D1651" t="s">
        <v>843</v>
      </c>
      <c r="E1651" t="s">
        <v>451</v>
      </c>
      <c r="F1651" s="1">
        <v>41618</v>
      </c>
      <c r="G1651" t="s">
        <v>169</v>
      </c>
      <c r="H1651">
        <v>1</v>
      </c>
      <c r="I1651">
        <v>0</v>
      </c>
      <c r="J1651">
        <v>0</v>
      </c>
      <c r="K1651" t="s">
        <v>207</v>
      </c>
      <c r="L1651">
        <v>2017</v>
      </c>
      <c r="M1651" t="s">
        <v>208</v>
      </c>
    </row>
    <row r="1652" spans="1:13" x14ac:dyDescent="0.2">
      <c r="A1652" s="1">
        <v>42993</v>
      </c>
      <c r="B1652" t="s">
        <v>7</v>
      </c>
      <c r="C1652" t="s">
        <v>340</v>
      </c>
      <c r="D1652" t="s">
        <v>859</v>
      </c>
      <c r="E1652" t="s">
        <v>860</v>
      </c>
      <c r="F1652" s="1">
        <v>42978</v>
      </c>
      <c r="G1652" t="s">
        <v>847</v>
      </c>
      <c r="H1652">
        <v>1</v>
      </c>
      <c r="I1652">
        <v>0</v>
      </c>
      <c r="J1652">
        <v>0</v>
      </c>
      <c r="K1652" t="s">
        <v>207</v>
      </c>
      <c r="L1652">
        <v>2017</v>
      </c>
      <c r="M1652" t="s">
        <v>208</v>
      </c>
    </row>
    <row r="1653" spans="1:13" x14ac:dyDescent="0.2">
      <c r="A1653" s="1">
        <v>42989</v>
      </c>
      <c r="B1653" t="s">
        <v>937</v>
      </c>
      <c r="C1653" t="s">
        <v>340</v>
      </c>
      <c r="D1653" t="s">
        <v>241</v>
      </c>
      <c r="E1653" t="s">
        <v>938</v>
      </c>
      <c r="F1653" s="1">
        <v>32874</v>
      </c>
      <c r="H1653">
        <v>1</v>
      </c>
      <c r="I1653">
        <v>0</v>
      </c>
      <c r="J1653">
        <v>0</v>
      </c>
      <c r="K1653" t="s">
        <v>207</v>
      </c>
      <c r="L1653">
        <v>2017</v>
      </c>
      <c r="M1653" t="s">
        <v>210</v>
      </c>
    </row>
    <row r="1654" spans="1:13" x14ac:dyDescent="0.2">
      <c r="A1654" s="1">
        <v>42989</v>
      </c>
      <c r="B1654" t="s">
        <v>937</v>
      </c>
      <c r="C1654" t="s">
        <v>340</v>
      </c>
      <c r="D1654" t="s">
        <v>205</v>
      </c>
      <c r="E1654" t="s">
        <v>939</v>
      </c>
      <c r="F1654" s="1">
        <v>42922</v>
      </c>
      <c r="H1654">
        <v>1</v>
      </c>
      <c r="I1654">
        <v>0</v>
      </c>
      <c r="J1654">
        <v>0</v>
      </c>
      <c r="K1654" t="s">
        <v>207</v>
      </c>
      <c r="L1654">
        <v>2017</v>
      </c>
      <c r="M1654" t="s">
        <v>208</v>
      </c>
    </row>
    <row r="1655" spans="1:13" x14ac:dyDescent="0.2">
      <c r="A1655" s="1">
        <v>42989</v>
      </c>
      <c r="B1655" t="s">
        <v>937</v>
      </c>
      <c r="C1655" t="s">
        <v>340</v>
      </c>
      <c r="D1655" t="s">
        <v>244</v>
      </c>
      <c r="E1655" t="s">
        <v>940</v>
      </c>
      <c r="F1655" s="1">
        <v>42922</v>
      </c>
      <c r="H1655">
        <v>1</v>
      </c>
      <c r="I1655">
        <v>0</v>
      </c>
      <c r="J1655">
        <v>0</v>
      </c>
      <c r="K1655" t="s">
        <v>207</v>
      </c>
      <c r="L1655">
        <v>2017</v>
      </c>
      <c r="M1655" t="s">
        <v>208</v>
      </c>
    </row>
    <row r="1656" spans="1:13" x14ac:dyDescent="0.2">
      <c r="A1656" s="1">
        <v>42989</v>
      </c>
      <c r="B1656" t="s">
        <v>937</v>
      </c>
      <c r="C1656" t="s">
        <v>340</v>
      </c>
      <c r="D1656" t="s">
        <v>286</v>
      </c>
      <c r="E1656" t="s">
        <v>941</v>
      </c>
      <c r="F1656" s="1">
        <v>42967</v>
      </c>
      <c r="H1656">
        <v>1</v>
      </c>
      <c r="I1656">
        <v>0</v>
      </c>
      <c r="J1656">
        <v>0</v>
      </c>
      <c r="K1656" t="s">
        <v>207</v>
      </c>
      <c r="L1656">
        <v>2017</v>
      </c>
      <c r="M1656" t="s">
        <v>208</v>
      </c>
    </row>
    <row r="1657" spans="1:13" x14ac:dyDescent="0.2">
      <c r="A1657" s="1">
        <v>42990</v>
      </c>
      <c r="B1657" t="s">
        <v>937</v>
      </c>
      <c r="C1657" t="s">
        <v>340</v>
      </c>
      <c r="D1657" t="s">
        <v>214</v>
      </c>
      <c r="E1657" t="s">
        <v>942</v>
      </c>
      <c r="F1657" s="1">
        <v>42922</v>
      </c>
      <c r="H1657">
        <v>0</v>
      </c>
      <c r="I1657">
        <v>0</v>
      </c>
      <c r="J1657">
        <v>0</v>
      </c>
      <c r="K1657" t="s">
        <v>207</v>
      </c>
      <c r="L1657">
        <v>2017</v>
      </c>
      <c r="M1657" t="s">
        <v>208</v>
      </c>
    </row>
    <row r="1658" spans="1:13" x14ac:dyDescent="0.2">
      <c r="A1658" s="1">
        <v>42990</v>
      </c>
      <c r="B1658" t="s">
        <v>937</v>
      </c>
      <c r="C1658" t="s">
        <v>340</v>
      </c>
      <c r="D1658" t="s">
        <v>347</v>
      </c>
      <c r="E1658" t="s">
        <v>943</v>
      </c>
      <c r="F1658" s="1">
        <v>42922</v>
      </c>
      <c r="H1658">
        <v>1</v>
      </c>
      <c r="I1658">
        <v>0</v>
      </c>
      <c r="J1658">
        <v>0</v>
      </c>
      <c r="K1658" t="s">
        <v>207</v>
      </c>
      <c r="L1658">
        <v>2017</v>
      </c>
      <c r="M1658" t="s">
        <v>208</v>
      </c>
    </row>
    <row r="1659" spans="1:13" x14ac:dyDescent="0.2">
      <c r="A1659" s="1">
        <v>42990</v>
      </c>
      <c r="B1659" t="s">
        <v>937</v>
      </c>
      <c r="C1659" t="s">
        <v>340</v>
      </c>
      <c r="D1659" t="s">
        <v>376</v>
      </c>
      <c r="E1659" t="s">
        <v>944</v>
      </c>
      <c r="F1659" s="1">
        <v>42922</v>
      </c>
      <c r="H1659">
        <v>1</v>
      </c>
      <c r="I1659">
        <v>0</v>
      </c>
      <c r="J1659">
        <v>0</v>
      </c>
      <c r="K1659" t="s">
        <v>207</v>
      </c>
      <c r="L1659">
        <v>2017</v>
      </c>
      <c r="M1659" t="s">
        <v>208</v>
      </c>
    </row>
    <row r="1660" spans="1:13" x14ac:dyDescent="0.2">
      <c r="A1660" s="1">
        <v>42990</v>
      </c>
      <c r="B1660" t="s">
        <v>937</v>
      </c>
      <c r="C1660" t="s">
        <v>340</v>
      </c>
      <c r="D1660" t="s">
        <v>244</v>
      </c>
      <c r="E1660" t="s">
        <v>940</v>
      </c>
      <c r="F1660" s="1">
        <v>42922</v>
      </c>
      <c r="H1660">
        <v>0</v>
      </c>
      <c r="I1660">
        <v>0</v>
      </c>
      <c r="J1660">
        <v>0</v>
      </c>
      <c r="K1660" t="s">
        <v>207</v>
      </c>
      <c r="L1660">
        <v>2017</v>
      </c>
      <c r="M1660" t="s">
        <v>208</v>
      </c>
    </row>
    <row r="1661" spans="1:13" x14ac:dyDescent="0.2">
      <c r="A1661" s="1">
        <v>42990</v>
      </c>
      <c r="B1661" t="s">
        <v>937</v>
      </c>
      <c r="C1661" t="s">
        <v>340</v>
      </c>
      <c r="D1661" t="s">
        <v>506</v>
      </c>
      <c r="E1661" t="s">
        <v>945</v>
      </c>
      <c r="F1661" s="1">
        <v>42922</v>
      </c>
      <c r="H1661">
        <v>1</v>
      </c>
      <c r="I1661">
        <v>0</v>
      </c>
      <c r="J1661">
        <v>0</v>
      </c>
      <c r="K1661" t="s">
        <v>207</v>
      </c>
      <c r="L1661">
        <v>2017</v>
      </c>
      <c r="M1661" t="s">
        <v>208</v>
      </c>
    </row>
    <row r="1662" spans="1:13" x14ac:dyDescent="0.2">
      <c r="A1662" s="1">
        <v>42990</v>
      </c>
      <c r="B1662" t="s">
        <v>937</v>
      </c>
      <c r="C1662" t="s">
        <v>340</v>
      </c>
      <c r="D1662" t="s">
        <v>286</v>
      </c>
      <c r="E1662" t="s">
        <v>941</v>
      </c>
      <c r="F1662" s="1">
        <v>42967</v>
      </c>
      <c r="H1662">
        <v>1</v>
      </c>
      <c r="I1662">
        <v>0</v>
      </c>
      <c r="J1662">
        <v>0</v>
      </c>
      <c r="K1662" t="s">
        <v>207</v>
      </c>
      <c r="L1662">
        <v>2017</v>
      </c>
      <c r="M1662" t="s">
        <v>208</v>
      </c>
    </row>
    <row r="1663" spans="1:13" x14ac:dyDescent="0.2">
      <c r="A1663" s="1">
        <v>42992</v>
      </c>
      <c r="B1663" t="s">
        <v>937</v>
      </c>
      <c r="C1663" t="s">
        <v>340</v>
      </c>
      <c r="D1663" t="s">
        <v>241</v>
      </c>
      <c r="E1663" t="s">
        <v>938</v>
      </c>
      <c r="F1663" s="1">
        <v>32874</v>
      </c>
      <c r="H1663">
        <v>1</v>
      </c>
      <c r="I1663">
        <v>0</v>
      </c>
      <c r="J1663">
        <v>0</v>
      </c>
      <c r="K1663" t="s">
        <v>207</v>
      </c>
      <c r="L1663">
        <v>2017</v>
      </c>
      <c r="M1663" t="s">
        <v>210</v>
      </c>
    </row>
    <row r="1664" spans="1:13" x14ac:dyDescent="0.2">
      <c r="A1664" s="1">
        <v>42992</v>
      </c>
      <c r="B1664" t="s">
        <v>937</v>
      </c>
      <c r="C1664" t="s">
        <v>340</v>
      </c>
      <c r="D1664" t="s">
        <v>244</v>
      </c>
      <c r="E1664" t="s">
        <v>940</v>
      </c>
      <c r="F1664" s="1">
        <v>42922</v>
      </c>
      <c r="H1664">
        <v>1</v>
      </c>
      <c r="I1664">
        <v>0</v>
      </c>
      <c r="J1664">
        <v>0</v>
      </c>
      <c r="K1664" t="s">
        <v>207</v>
      </c>
      <c r="L1664">
        <v>2017</v>
      </c>
      <c r="M1664" t="s">
        <v>208</v>
      </c>
    </row>
    <row r="1665" spans="1:13" x14ac:dyDescent="0.2">
      <c r="A1665" s="1">
        <v>42992</v>
      </c>
      <c r="B1665" t="s">
        <v>937</v>
      </c>
      <c r="C1665" t="s">
        <v>340</v>
      </c>
      <c r="D1665" t="s">
        <v>384</v>
      </c>
      <c r="E1665" t="s">
        <v>946</v>
      </c>
      <c r="F1665" s="1">
        <v>42922</v>
      </c>
      <c r="H1665">
        <v>1</v>
      </c>
      <c r="I1665">
        <v>0</v>
      </c>
      <c r="J1665">
        <v>0</v>
      </c>
      <c r="K1665" t="s">
        <v>207</v>
      </c>
      <c r="L1665">
        <v>2017</v>
      </c>
      <c r="M1665" t="s">
        <v>208</v>
      </c>
    </row>
    <row r="1666" spans="1:13" x14ac:dyDescent="0.2">
      <c r="A1666" s="1">
        <v>42993</v>
      </c>
      <c r="B1666" t="s">
        <v>937</v>
      </c>
      <c r="C1666" t="s">
        <v>340</v>
      </c>
      <c r="D1666" t="s">
        <v>244</v>
      </c>
      <c r="E1666" t="s">
        <v>940</v>
      </c>
      <c r="F1666" s="1">
        <v>42922</v>
      </c>
      <c r="H1666">
        <v>0</v>
      </c>
      <c r="I1666">
        <v>0</v>
      </c>
      <c r="J1666">
        <v>0</v>
      </c>
      <c r="K1666" t="s">
        <v>207</v>
      </c>
      <c r="L1666">
        <v>2017</v>
      </c>
      <c r="M1666" t="s">
        <v>208</v>
      </c>
    </row>
    <row r="1667" spans="1:13" x14ac:dyDescent="0.2">
      <c r="A1667" s="1">
        <v>42993</v>
      </c>
      <c r="B1667" t="s">
        <v>937</v>
      </c>
      <c r="C1667" t="s">
        <v>340</v>
      </c>
      <c r="D1667" t="s">
        <v>464</v>
      </c>
      <c r="E1667" t="s">
        <v>947</v>
      </c>
      <c r="F1667" s="1">
        <v>42922</v>
      </c>
      <c r="H1667">
        <v>1</v>
      </c>
      <c r="I1667">
        <v>0</v>
      </c>
      <c r="J1667">
        <v>0</v>
      </c>
      <c r="K1667" t="s">
        <v>207</v>
      </c>
      <c r="L1667">
        <v>2017</v>
      </c>
      <c r="M1667" t="s">
        <v>208</v>
      </c>
    </row>
    <row r="1668" spans="1:13" x14ac:dyDescent="0.2">
      <c r="A1668" s="1">
        <v>42993</v>
      </c>
      <c r="B1668" t="s">
        <v>937</v>
      </c>
      <c r="C1668" t="s">
        <v>340</v>
      </c>
      <c r="D1668" t="s">
        <v>486</v>
      </c>
      <c r="E1668" t="s">
        <v>948</v>
      </c>
      <c r="F1668" s="1">
        <v>42922</v>
      </c>
      <c r="H1668">
        <v>1</v>
      </c>
      <c r="I1668">
        <v>0</v>
      </c>
      <c r="J1668">
        <v>0</v>
      </c>
      <c r="K1668" t="s">
        <v>207</v>
      </c>
      <c r="L1668">
        <v>2017</v>
      </c>
      <c r="M1668" t="s">
        <v>208</v>
      </c>
    </row>
    <row r="1669" spans="1:13" x14ac:dyDescent="0.2">
      <c r="A1669" s="1">
        <v>42990</v>
      </c>
      <c r="B1669" t="s">
        <v>8</v>
      </c>
      <c r="C1669" t="s">
        <v>8</v>
      </c>
      <c r="D1669" t="s">
        <v>205</v>
      </c>
      <c r="E1669" t="s">
        <v>206</v>
      </c>
      <c r="F1669" s="1">
        <v>41166</v>
      </c>
      <c r="G1669" t="s">
        <v>106</v>
      </c>
      <c r="H1669">
        <v>1</v>
      </c>
      <c r="I1669">
        <v>0</v>
      </c>
      <c r="J1669">
        <v>0</v>
      </c>
      <c r="K1669" t="s">
        <v>207</v>
      </c>
      <c r="L1669">
        <v>2017</v>
      </c>
      <c r="M1669" t="s">
        <v>208</v>
      </c>
    </row>
    <row r="1670" spans="1:13" x14ac:dyDescent="0.2">
      <c r="A1670" s="1">
        <v>42990</v>
      </c>
      <c r="B1670" t="s">
        <v>8</v>
      </c>
      <c r="C1670" t="s">
        <v>8</v>
      </c>
      <c r="D1670" t="s">
        <v>205</v>
      </c>
      <c r="E1670" t="s">
        <v>209</v>
      </c>
      <c r="F1670" s="1">
        <v>40234</v>
      </c>
      <c r="G1670" t="s">
        <v>163</v>
      </c>
      <c r="H1670">
        <v>1</v>
      </c>
      <c r="I1670">
        <v>0</v>
      </c>
      <c r="J1670">
        <v>0</v>
      </c>
      <c r="K1670" t="s">
        <v>207</v>
      </c>
      <c r="L1670">
        <v>2017</v>
      </c>
      <c r="M1670" t="s">
        <v>210</v>
      </c>
    </row>
    <row r="1671" spans="1:13" x14ac:dyDescent="0.2">
      <c r="A1671" s="1">
        <v>42990</v>
      </c>
      <c r="B1671" t="s">
        <v>8</v>
      </c>
      <c r="C1671" t="s">
        <v>8</v>
      </c>
      <c r="D1671" t="s">
        <v>524</v>
      </c>
      <c r="E1671" t="s">
        <v>525</v>
      </c>
      <c r="F1671" s="1">
        <v>39823</v>
      </c>
      <c r="G1671" t="s">
        <v>166</v>
      </c>
      <c r="H1671">
        <v>1</v>
      </c>
      <c r="I1671">
        <v>0</v>
      </c>
      <c r="J1671">
        <v>0</v>
      </c>
      <c r="K1671" t="s">
        <v>207</v>
      </c>
      <c r="L1671">
        <v>2017</v>
      </c>
      <c r="M1671" t="s">
        <v>210</v>
      </c>
    </row>
    <row r="1672" spans="1:13" x14ac:dyDescent="0.2">
      <c r="A1672" s="1">
        <v>42990</v>
      </c>
      <c r="B1672" t="s">
        <v>8</v>
      </c>
      <c r="C1672" t="s">
        <v>8</v>
      </c>
      <c r="D1672" t="s">
        <v>341</v>
      </c>
      <c r="E1672" t="s">
        <v>342</v>
      </c>
      <c r="F1672" s="1">
        <v>39300</v>
      </c>
      <c r="G1672" t="s">
        <v>164</v>
      </c>
      <c r="H1672">
        <v>1</v>
      </c>
      <c r="I1672">
        <v>0</v>
      </c>
      <c r="J1672">
        <v>0</v>
      </c>
      <c r="K1672" t="s">
        <v>207</v>
      </c>
      <c r="L1672">
        <v>2017</v>
      </c>
      <c r="M1672" t="s">
        <v>210</v>
      </c>
    </row>
    <row r="1673" spans="1:13" x14ac:dyDescent="0.2">
      <c r="A1673" s="1">
        <v>42990</v>
      </c>
      <c r="B1673" t="s">
        <v>8</v>
      </c>
      <c r="C1673" t="s">
        <v>8</v>
      </c>
      <c r="D1673" t="s">
        <v>320</v>
      </c>
      <c r="E1673" t="s">
        <v>321</v>
      </c>
      <c r="F1673" s="1">
        <v>40438</v>
      </c>
      <c r="G1673" t="s">
        <v>167</v>
      </c>
      <c r="H1673">
        <v>1</v>
      </c>
      <c r="I1673">
        <v>0</v>
      </c>
      <c r="J1673">
        <v>0</v>
      </c>
      <c r="K1673" t="s">
        <v>207</v>
      </c>
      <c r="L1673">
        <v>2017</v>
      </c>
      <c r="M1673" t="s">
        <v>210</v>
      </c>
    </row>
    <row r="1674" spans="1:13" x14ac:dyDescent="0.2">
      <c r="A1674" s="1">
        <v>42990</v>
      </c>
      <c r="B1674" t="s">
        <v>8</v>
      </c>
      <c r="C1674" t="s">
        <v>8</v>
      </c>
      <c r="D1674" t="s">
        <v>345</v>
      </c>
      <c r="E1674" t="s">
        <v>346</v>
      </c>
      <c r="F1674" s="1">
        <v>40672</v>
      </c>
      <c r="G1674" t="s">
        <v>168</v>
      </c>
      <c r="H1674">
        <v>1</v>
      </c>
      <c r="I1674">
        <v>0</v>
      </c>
      <c r="J1674">
        <v>0</v>
      </c>
      <c r="K1674" t="s">
        <v>207</v>
      </c>
      <c r="L1674">
        <v>2017</v>
      </c>
      <c r="M1674" t="s">
        <v>208</v>
      </c>
    </row>
    <row r="1675" spans="1:13" x14ac:dyDescent="0.2">
      <c r="A1675" s="1">
        <v>42990</v>
      </c>
      <c r="B1675" t="s">
        <v>8</v>
      </c>
      <c r="C1675" t="s">
        <v>8</v>
      </c>
      <c r="D1675" t="s">
        <v>221</v>
      </c>
      <c r="E1675" t="s">
        <v>222</v>
      </c>
      <c r="F1675" s="1">
        <v>39646</v>
      </c>
      <c r="G1675" t="s">
        <v>165</v>
      </c>
      <c r="H1675">
        <v>1</v>
      </c>
      <c r="I1675">
        <v>0</v>
      </c>
      <c r="J1675">
        <v>0</v>
      </c>
      <c r="K1675" t="s">
        <v>207</v>
      </c>
      <c r="L1675">
        <v>2017</v>
      </c>
      <c r="M1675" t="s">
        <v>210</v>
      </c>
    </row>
    <row r="1676" spans="1:13" x14ac:dyDescent="0.2">
      <c r="A1676" s="1">
        <v>42990</v>
      </c>
      <c r="B1676" t="s">
        <v>8</v>
      </c>
      <c r="C1676" t="s">
        <v>8</v>
      </c>
      <c r="D1676" t="s">
        <v>221</v>
      </c>
      <c r="E1676" t="s">
        <v>223</v>
      </c>
      <c r="F1676" s="1">
        <v>39646</v>
      </c>
      <c r="G1676" t="s">
        <v>165</v>
      </c>
      <c r="H1676">
        <v>1</v>
      </c>
      <c r="I1676">
        <v>0</v>
      </c>
      <c r="J1676">
        <v>0</v>
      </c>
      <c r="K1676" t="s">
        <v>207</v>
      </c>
      <c r="L1676">
        <v>2017</v>
      </c>
      <c r="M1676" t="s">
        <v>210</v>
      </c>
    </row>
    <row r="1677" spans="1:13" x14ac:dyDescent="0.2">
      <c r="A1677" s="1">
        <v>42990</v>
      </c>
      <c r="B1677" t="s">
        <v>8</v>
      </c>
      <c r="C1677" t="s">
        <v>8</v>
      </c>
      <c r="D1677" t="s">
        <v>347</v>
      </c>
      <c r="E1677" t="s">
        <v>230</v>
      </c>
      <c r="F1677" s="1">
        <v>41458</v>
      </c>
      <c r="G1677" t="s">
        <v>170</v>
      </c>
      <c r="H1677">
        <v>0</v>
      </c>
      <c r="I1677">
        <v>0</v>
      </c>
      <c r="J1677">
        <v>0</v>
      </c>
      <c r="K1677" t="s">
        <v>207</v>
      </c>
      <c r="L1677">
        <v>2017</v>
      </c>
      <c r="M1677" t="s">
        <v>208</v>
      </c>
    </row>
    <row r="1678" spans="1:13" x14ac:dyDescent="0.2">
      <c r="A1678" s="1">
        <v>42990</v>
      </c>
      <c r="B1678" t="s">
        <v>8</v>
      </c>
      <c r="C1678" t="s">
        <v>8</v>
      </c>
      <c r="D1678" t="s">
        <v>348</v>
      </c>
      <c r="E1678" t="s">
        <v>350</v>
      </c>
      <c r="F1678" s="1">
        <v>41364</v>
      </c>
      <c r="G1678" t="s">
        <v>169</v>
      </c>
      <c r="H1678">
        <v>1</v>
      </c>
      <c r="I1678">
        <v>0</v>
      </c>
      <c r="J1678">
        <v>0</v>
      </c>
      <c r="K1678" t="s">
        <v>207</v>
      </c>
      <c r="L1678">
        <v>2017</v>
      </c>
      <c r="M1678" t="s">
        <v>208</v>
      </c>
    </row>
    <row r="1679" spans="1:13" x14ac:dyDescent="0.2">
      <c r="A1679" s="1">
        <v>42990</v>
      </c>
      <c r="B1679" t="s">
        <v>8</v>
      </c>
      <c r="C1679" t="s">
        <v>8</v>
      </c>
      <c r="D1679" t="s">
        <v>351</v>
      </c>
      <c r="E1679" t="s">
        <v>225</v>
      </c>
      <c r="F1679" s="1">
        <v>39603</v>
      </c>
      <c r="G1679" t="s">
        <v>165</v>
      </c>
      <c r="H1679">
        <v>1</v>
      </c>
      <c r="I1679">
        <v>0</v>
      </c>
      <c r="J1679">
        <v>0</v>
      </c>
      <c r="K1679" t="s">
        <v>207</v>
      </c>
      <c r="L1679">
        <v>2017</v>
      </c>
      <c r="M1679" t="s">
        <v>210</v>
      </c>
    </row>
    <row r="1680" spans="1:13" x14ac:dyDescent="0.2">
      <c r="A1680" s="1">
        <v>42990</v>
      </c>
      <c r="B1680" t="s">
        <v>8</v>
      </c>
      <c r="C1680" t="s">
        <v>8</v>
      </c>
      <c r="D1680" t="s">
        <v>352</v>
      </c>
      <c r="E1680" t="s">
        <v>353</v>
      </c>
      <c r="F1680" s="1">
        <v>40418</v>
      </c>
      <c r="G1680" t="s">
        <v>163</v>
      </c>
      <c r="H1680">
        <v>1</v>
      </c>
      <c r="I1680">
        <v>0</v>
      </c>
      <c r="J1680">
        <v>0</v>
      </c>
      <c r="K1680" t="s">
        <v>207</v>
      </c>
      <c r="L1680">
        <v>2017</v>
      </c>
      <c r="M1680" t="s">
        <v>210</v>
      </c>
    </row>
    <row r="1681" spans="1:13" x14ac:dyDescent="0.2">
      <c r="A1681" s="1">
        <v>42990</v>
      </c>
      <c r="B1681" t="s">
        <v>8</v>
      </c>
      <c r="C1681" t="s">
        <v>8</v>
      </c>
      <c r="D1681" t="s">
        <v>226</v>
      </c>
      <c r="E1681" t="s">
        <v>227</v>
      </c>
      <c r="F1681" s="1">
        <v>40006</v>
      </c>
      <c r="G1681" t="s">
        <v>166</v>
      </c>
      <c r="H1681">
        <v>1</v>
      </c>
      <c r="I1681">
        <v>0</v>
      </c>
      <c r="J1681">
        <v>0</v>
      </c>
      <c r="K1681" t="s">
        <v>207</v>
      </c>
      <c r="L1681">
        <v>2017</v>
      </c>
      <c r="M1681" t="s">
        <v>210</v>
      </c>
    </row>
    <row r="1682" spans="1:13" x14ac:dyDescent="0.2">
      <c r="A1682" s="1">
        <v>42990</v>
      </c>
      <c r="B1682" t="s">
        <v>8</v>
      </c>
      <c r="C1682" t="s">
        <v>8</v>
      </c>
      <c r="D1682" t="s">
        <v>354</v>
      </c>
      <c r="E1682" t="s">
        <v>355</v>
      </c>
      <c r="F1682" s="1">
        <v>41607</v>
      </c>
      <c r="G1682" t="s">
        <v>170</v>
      </c>
      <c r="H1682">
        <v>1</v>
      </c>
      <c r="I1682">
        <v>0</v>
      </c>
      <c r="J1682">
        <v>0</v>
      </c>
      <c r="K1682" t="s">
        <v>207</v>
      </c>
      <c r="L1682">
        <v>2017</v>
      </c>
      <c r="M1682" t="s">
        <v>208</v>
      </c>
    </row>
    <row r="1683" spans="1:13" x14ac:dyDescent="0.2">
      <c r="A1683" s="1">
        <v>42990</v>
      </c>
      <c r="B1683" t="s">
        <v>8</v>
      </c>
      <c r="C1683" t="s">
        <v>8</v>
      </c>
      <c r="D1683" t="s">
        <v>334</v>
      </c>
      <c r="E1683" t="s">
        <v>335</v>
      </c>
      <c r="F1683" s="1">
        <v>40376</v>
      </c>
      <c r="G1683" t="s">
        <v>163</v>
      </c>
      <c r="H1683">
        <v>1</v>
      </c>
      <c r="I1683">
        <v>0</v>
      </c>
      <c r="J1683">
        <v>0</v>
      </c>
      <c r="K1683" t="s">
        <v>207</v>
      </c>
      <c r="L1683">
        <v>2017</v>
      </c>
      <c r="M1683" t="s">
        <v>210</v>
      </c>
    </row>
    <row r="1684" spans="1:13" x14ac:dyDescent="0.2">
      <c r="A1684" s="1">
        <v>42990</v>
      </c>
      <c r="B1684" t="s">
        <v>8</v>
      </c>
      <c r="C1684" t="s">
        <v>8</v>
      </c>
      <c r="D1684" t="s">
        <v>359</v>
      </c>
      <c r="E1684" t="s">
        <v>360</v>
      </c>
      <c r="F1684" s="1">
        <v>39790</v>
      </c>
      <c r="G1684" t="s">
        <v>165</v>
      </c>
      <c r="H1684">
        <v>1</v>
      </c>
      <c r="I1684">
        <v>0</v>
      </c>
      <c r="J1684">
        <v>0</v>
      </c>
      <c r="K1684" t="s">
        <v>207</v>
      </c>
      <c r="L1684">
        <v>2017</v>
      </c>
      <c r="M1684" t="s">
        <v>210</v>
      </c>
    </row>
    <row r="1685" spans="1:13" x14ac:dyDescent="0.2">
      <c r="A1685" s="1">
        <v>42990</v>
      </c>
      <c r="B1685" t="s">
        <v>8</v>
      </c>
      <c r="C1685" t="s">
        <v>8</v>
      </c>
      <c r="D1685" t="s">
        <v>359</v>
      </c>
      <c r="E1685" t="s">
        <v>361</v>
      </c>
      <c r="F1685" s="1">
        <v>39790</v>
      </c>
      <c r="G1685" t="s">
        <v>165</v>
      </c>
      <c r="H1685">
        <v>1</v>
      </c>
      <c r="I1685">
        <v>0</v>
      </c>
      <c r="J1685">
        <v>0</v>
      </c>
      <c r="K1685" t="s">
        <v>207</v>
      </c>
      <c r="L1685">
        <v>2017</v>
      </c>
      <c r="M1685" t="s">
        <v>210</v>
      </c>
    </row>
    <row r="1686" spans="1:13" x14ac:dyDescent="0.2">
      <c r="A1686" s="1">
        <v>42990</v>
      </c>
      <c r="B1686" t="s">
        <v>8</v>
      </c>
      <c r="C1686" t="s">
        <v>8</v>
      </c>
      <c r="D1686" t="s">
        <v>502</v>
      </c>
      <c r="E1686" t="s">
        <v>503</v>
      </c>
      <c r="F1686" s="1">
        <v>41460</v>
      </c>
      <c r="G1686" t="s">
        <v>170</v>
      </c>
      <c r="H1686">
        <v>1</v>
      </c>
      <c r="I1686">
        <v>0</v>
      </c>
      <c r="J1686">
        <v>0</v>
      </c>
      <c r="K1686" t="s">
        <v>207</v>
      </c>
      <c r="L1686">
        <v>2017</v>
      </c>
      <c r="M1686" t="s">
        <v>208</v>
      </c>
    </row>
    <row r="1687" spans="1:13" x14ac:dyDescent="0.2">
      <c r="A1687" s="1">
        <v>42990</v>
      </c>
      <c r="B1687" t="s">
        <v>8</v>
      </c>
      <c r="C1687" t="s">
        <v>8</v>
      </c>
      <c r="D1687" t="s">
        <v>502</v>
      </c>
      <c r="E1687" t="s">
        <v>493</v>
      </c>
      <c r="F1687" s="1">
        <v>40537</v>
      </c>
      <c r="G1687" t="s">
        <v>167</v>
      </c>
      <c r="H1687">
        <v>1</v>
      </c>
      <c r="I1687">
        <v>0</v>
      </c>
      <c r="J1687">
        <v>0</v>
      </c>
      <c r="K1687" t="s">
        <v>207</v>
      </c>
      <c r="L1687">
        <v>2017</v>
      </c>
      <c r="M1687" t="s">
        <v>210</v>
      </c>
    </row>
    <row r="1688" spans="1:13" x14ac:dyDescent="0.2">
      <c r="A1688" s="1">
        <v>42990</v>
      </c>
      <c r="B1688" t="s">
        <v>8</v>
      </c>
      <c r="C1688" t="s">
        <v>8</v>
      </c>
      <c r="D1688" t="s">
        <v>229</v>
      </c>
      <c r="E1688" t="s">
        <v>230</v>
      </c>
      <c r="F1688" s="1">
        <v>40470</v>
      </c>
      <c r="G1688" t="s">
        <v>163</v>
      </c>
      <c r="H1688">
        <v>1</v>
      </c>
      <c r="I1688">
        <v>0</v>
      </c>
      <c r="J1688">
        <v>0</v>
      </c>
      <c r="K1688" t="s">
        <v>207</v>
      </c>
      <c r="L1688">
        <v>2017</v>
      </c>
      <c r="M1688" t="s">
        <v>210</v>
      </c>
    </row>
    <row r="1689" spans="1:13" x14ac:dyDescent="0.2">
      <c r="A1689" s="1">
        <v>42990</v>
      </c>
      <c r="B1689" t="s">
        <v>8</v>
      </c>
      <c r="C1689" t="s">
        <v>8</v>
      </c>
      <c r="D1689" t="s">
        <v>229</v>
      </c>
      <c r="E1689" t="s">
        <v>231</v>
      </c>
      <c r="F1689" s="1">
        <v>41290</v>
      </c>
      <c r="G1689" t="s">
        <v>170</v>
      </c>
      <c r="H1689">
        <v>1</v>
      </c>
      <c r="I1689">
        <v>0</v>
      </c>
      <c r="J1689">
        <v>0</v>
      </c>
      <c r="K1689" t="s">
        <v>207</v>
      </c>
      <c r="L1689">
        <v>2017</v>
      </c>
      <c r="M1689" t="s">
        <v>208</v>
      </c>
    </row>
    <row r="1690" spans="1:13" x14ac:dyDescent="0.2">
      <c r="A1690" s="1">
        <v>42990</v>
      </c>
      <c r="B1690" t="s">
        <v>8</v>
      </c>
      <c r="C1690" t="s">
        <v>8</v>
      </c>
      <c r="D1690" t="s">
        <v>366</v>
      </c>
      <c r="E1690" t="s">
        <v>367</v>
      </c>
      <c r="F1690" s="1">
        <v>40581</v>
      </c>
      <c r="G1690" t="s">
        <v>167</v>
      </c>
      <c r="H1690">
        <v>1</v>
      </c>
      <c r="I1690">
        <v>0</v>
      </c>
      <c r="J1690">
        <v>0</v>
      </c>
      <c r="K1690" t="s">
        <v>207</v>
      </c>
      <c r="L1690">
        <v>2017</v>
      </c>
      <c r="M1690" t="s">
        <v>208</v>
      </c>
    </row>
    <row r="1691" spans="1:13" x14ac:dyDescent="0.2">
      <c r="A1691" s="1">
        <v>42990</v>
      </c>
      <c r="B1691" t="s">
        <v>8</v>
      </c>
      <c r="C1691" t="s">
        <v>8</v>
      </c>
      <c r="D1691" t="s">
        <v>504</v>
      </c>
      <c r="E1691" t="s">
        <v>303</v>
      </c>
      <c r="F1691" s="1">
        <v>40994</v>
      </c>
      <c r="G1691" t="s">
        <v>44</v>
      </c>
      <c r="H1691">
        <v>1</v>
      </c>
      <c r="I1691">
        <v>0</v>
      </c>
      <c r="J1691">
        <v>0</v>
      </c>
      <c r="K1691" t="s">
        <v>207</v>
      </c>
      <c r="L1691">
        <v>2017</v>
      </c>
      <c r="M1691" t="s">
        <v>208</v>
      </c>
    </row>
    <row r="1692" spans="1:13" x14ac:dyDescent="0.2">
      <c r="A1692" s="1">
        <v>42990</v>
      </c>
      <c r="B1692" t="s">
        <v>8</v>
      </c>
      <c r="C1692" t="s">
        <v>8</v>
      </c>
      <c r="D1692" t="s">
        <v>370</v>
      </c>
      <c r="E1692" t="s">
        <v>371</v>
      </c>
      <c r="F1692" s="1">
        <v>41367</v>
      </c>
      <c r="G1692" t="s">
        <v>169</v>
      </c>
      <c r="H1692">
        <v>1</v>
      </c>
      <c r="I1692">
        <v>0</v>
      </c>
      <c r="J1692">
        <v>0</v>
      </c>
      <c r="K1692" t="s">
        <v>207</v>
      </c>
      <c r="L1692">
        <v>2017</v>
      </c>
      <c r="M1692" t="s">
        <v>208</v>
      </c>
    </row>
    <row r="1693" spans="1:13" x14ac:dyDescent="0.2">
      <c r="A1693" s="1">
        <v>42990</v>
      </c>
      <c r="B1693" t="s">
        <v>8</v>
      </c>
      <c r="C1693" t="s">
        <v>8</v>
      </c>
      <c r="D1693" t="s">
        <v>370</v>
      </c>
      <c r="E1693" t="s">
        <v>372</v>
      </c>
      <c r="F1693" s="1">
        <v>40771</v>
      </c>
      <c r="G1693" t="s">
        <v>168</v>
      </c>
      <c r="H1693">
        <v>1</v>
      </c>
      <c r="I1693">
        <v>0</v>
      </c>
      <c r="J1693">
        <v>0</v>
      </c>
      <c r="K1693" t="s">
        <v>207</v>
      </c>
      <c r="L1693">
        <v>2017</v>
      </c>
      <c r="M1693" t="s">
        <v>208</v>
      </c>
    </row>
    <row r="1694" spans="1:13" x14ac:dyDescent="0.2">
      <c r="A1694" s="1">
        <v>42990</v>
      </c>
      <c r="B1694" t="s">
        <v>8</v>
      </c>
      <c r="C1694" t="s">
        <v>8</v>
      </c>
      <c r="D1694" t="s">
        <v>370</v>
      </c>
      <c r="E1694" t="s">
        <v>373</v>
      </c>
      <c r="F1694" s="1">
        <v>39890</v>
      </c>
      <c r="G1694" t="s">
        <v>163</v>
      </c>
      <c r="H1694">
        <v>1</v>
      </c>
      <c r="I1694">
        <v>0</v>
      </c>
      <c r="J1694">
        <v>0</v>
      </c>
      <c r="K1694" t="s">
        <v>207</v>
      </c>
      <c r="L1694">
        <v>2017</v>
      </c>
      <c r="M1694" t="s">
        <v>210</v>
      </c>
    </row>
    <row r="1695" spans="1:13" x14ac:dyDescent="0.2">
      <c r="A1695" s="1">
        <v>42990</v>
      </c>
      <c r="B1695" t="s">
        <v>8</v>
      </c>
      <c r="C1695" t="s">
        <v>8</v>
      </c>
      <c r="D1695" t="s">
        <v>232</v>
      </c>
      <c r="E1695" t="s">
        <v>233</v>
      </c>
      <c r="F1695" s="1">
        <v>40248</v>
      </c>
      <c r="G1695" t="s">
        <v>167</v>
      </c>
      <c r="H1695">
        <v>1</v>
      </c>
      <c r="I1695">
        <v>0</v>
      </c>
      <c r="J1695">
        <v>0</v>
      </c>
      <c r="K1695" t="s">
        <v>207</v>
      </c>
      <c r="L1695">
        <v>2017</v>
      </c>
      <c r="M1695" t="s">
        <v>210</v>
      </c>
    </row>
    <row r="1696" spans="1:13" x14ac:dyDescent="0.2">
      <c r="A1696" s="1">
        <v>42990</v>
      </c>
      <c r="B1696" t="s">
        <v>8</v>
      </c>
      <c r="C1696" t="s">
        <v>8</v>
      </c>
      <c r="D1696" t="s">
        <v>378</v>
      </c>
      <c r="E1696" t="s">
        <v>379</v>
      </c>
      <c r="F1696" s="1">
        <v>39107</v>
      </c>
      <c r="G1696" t="s">
        <v>164</v>
      </c>
      <c r="H1696">
        <v>1</v>
      </c>
      <c r="I1696">
        <v>0</v>
      </c>
      <c r="J1696">
        <v>0</v>
      </c>
      <c r="K1696" t="s">
        <v>207</v>
      </c>
      <c r="L1696">
        <v>2017</v>
      </c>
      <c r="M1696" t="s">
        <v>210</v>
      </c>
    </row>
    <row r="1697" spans="1:13" x14ac:dyDescent="0.2">
      <c r="A1697" s="1">
        <v>42990</v>
      </c>
      <c r="B1697" t="s">
        <v>8</v>
      </c>
      <c r="C1697" t="s">
        <v>8</v>
      </c>
      <c r="D1697" t="s">
        <v>380</v>
      </c>
      <c r="E1697" t="s">
        <v>381</v>
      </c>
      <c r="F1697" s="1">
        <v>40995</v>
      </c>
      <c r="G1697" t="s">
        <v>106</v>
      </c>
      <c r="H1697">
        <v>1</v>
      </c>
      <c r="I1697">
        <v>0</v>
      </c>
      <c r="J1697">
        <v>0</v>
      </c>
      <c r="K1697" t="s">
        <v>207</v>
      </c>
      <c r="L1697">
        <v>2017</v>
      </c>
      <c r="M1697" t="s">
        <v>208</v>
      </c>
    </row>
    <row r="1698" spans="1:13" x14ac:dyDescent="0.2">
      <c r="A1698" s="1">
        <v>42990</v>
      </c>
      <c r="B1698" t="s">
        <v>8</v>
      </c>
      <c r="C1698" t="s">
        <v>8</v>
      </c>
      <c r="D1698" t="s">
        <v>234</v>
      </c>
      <c r="E1698" t="s">
        <v>235</v>
      </c>
      <c r="F1698" s="1">
        <v>40973</v>
      </c>
      <c r="G1698" t="s">
        <v>106</v>
      </c>
      <c r="H1698">
        <v>1</v>
      </c>
      <c r="I1698">
        <v>0</v>
      </c>
      <c r="J1698">
        <v>0</v>
      </c>
      <c r="K1698" t="s">
        <v>207</v>
      </c>
      <c r="L1698">
        <v>2017</v>
      </c>
      <c r="M1698" t="s">
        <v>208</v>
      </c>
    </row>
    <row r="1699" spans="1:13" x14ac:dyDescent="0.2">
      <c r="A1699" s="1">
        <v>42990</v>
      </c>
      <c r="B1699" t="s">
        <v>8</v>
      </c>
      <c r="C1699" t="s">
        <v>8</v>
      </c>
      <c r="D1699" t="s">
        <v>384</v>
      </c>
      <c r="E1699" t="s">
        <v>385</v>
      </c>
      <c r="F1699" s="1">
        <v>41199</v>
      </c>
      <c r="G1699" t="s">
        <v>106</v>
      </c>
      <c r="H1699">
        <v>1</v>
      </c>
      <c r="I1699">
        <v>0</v>
      </c>
      <c r="J1699">
        <v>0</v>
      </c>
      <c r="K1699" t="s">
        <v>207</v>
      </c>
      <c r="L1699">
        <v>2017</v>
      </c>
      <c r="M1699" t="s">
        <v>208</v>
      </c>
    </row>
    <row r="1700" spans="1:13" x14ac:dyDescent="0.2">
      <c r="A1700" s="1">
        <v>42990</v>
      </c>
      <c r="B1700" t="s">
        <v>8</v>
      </c>
      <c r="C1700" t="s">
        <v>8</v>
      </c>
      <c r="D1700" t="s">
        <v>530</v>
      </c>
      <c r="E1700" t="s">
        <v>493</v>
      </c>
      <c r="F1700" s="1">
        <v>41628</v>
      </c>
      <c r="G1700" t="s">
        <v>170</v>
      </c>
      <c r="H1700">
        <v>1</v>
      </c>
      <c r="I1700">
        <v>0</v>
      </c>
      <c r="J1700">
        <v>0</v>
      </c>
      <c r="K1700" t="s">
        <v>207</v>
      </c>
      <c r="L1700">
        <v>2017</v>
      </c>
      <c r="M1700" t="s">
        <v>208</v>
      </c>
    </row>
    <row r="1701" spans="1:13" x14ac:dyDescent="0.2">
      <c r="A1701" s="1">
        <v>42990</v>
      </c>
      <c r="B1701" t="s">
        <v>8</v>
      </c>
      <c r="C1701" t="s">
        <v>8</v>
      </c>
      <c r="D1701" t="s">
        <v>327</v>
      </c>
      <c r="E1701" t="s">
        <v>328</v>
      </c>
      <c r="F1701" s="1">
        <v>40917</v>
      </c>
      <c r="G1701" t="s">
        <v>44</v>
      </c>
      <c r="H1701">
        <v>1</v>
      </c>
      <c r="I1701">
        <v>0</v>
      </c>
      <c r="J1701">
        <v>0</v>
      </c>
      <c r="K1701" t="s">
        <v>207</v>
      </c>
      <c r="L1701">
        <v>2017</v>
      </c>
      <c r="M1701" t="s">
        <v>208</v>
      </c>
    </row>
    <row r="1702" spans="1:13" x14ac:dyDescent="0.2">
      <c r="A1702" s="1">
        <v>42990</v>
      </c>
      <c r="B1702" t="s">
        <v>8</v>
      </c>
      <c r="C1702" t="s">
        <v>8</v>
      </c>
      <c r="D1702" t="s">
        <v>388</v>
      </c>
      <c r="E1702" t="s">
        <v>389</v>
      </c>
      <c r="F1702" s="1">
        <v>40851</v>
      </c>
      <c r="G1702" t="s">
        <v>168</v>
      </c>
      <c r="H1702">
        <v>1</v>
      </c>
      <c r="I1702">
        <v>0</v>
      </c>
      <c r="J1702">
        <v>0</v>
      </c>
      <c r="K1702" t="s">
        <v>207</v>
      </c>
      <c r="L1702">
        <v>2017</v>
      </c>
      <c r="M1702" t="s">
        <v>208</v>
      </c>
    </row>
    <row r="1703" spans="1:13" x14ac:dyDescent="0.2">
      <c r="A1703" s="1">
        <v>42990</v>
      </c>
      <c r="B1703" t="s">
        <v>8</v>
      </c>
      <c r="C1703" t="s">
        <v>8</v>
      </c>
      <c r="D1703" t="s">
        <v>250</v>
      </c>
      <c r="E1703" t="s">
        <v>251</v>
      </c>
      <c r="F1703" s="1">
        <v>40932</v>
      </c>
      <c r="G1703" t="s">
        <v>106</v>
      </c>
      <c r="H1703">
        <v>1</v>
      </c>
      <c r="I1703">
        <v>0</v>
      </c>
      <c r="J1703">
        <v>0</v>
      </c>
      <c r="K1703" t="s">
        <v>207</v>
      </c>
      <c r="L1703">
        <v>2017</v>
      </c>
      <c r="M1703" t="s">
        <v>208</v>
      </c>
    </row>
    <row r="1704" spans="1:13" x14ac:dyDescent="0.2">
      <c r="A1704" s="1">
        <v>42990</v>
      </c>
      <c r="B1704" t="s">
        <v>8</v>
      </c>
      <c r="C1704" t="s">
        <v>8</v>
      </c>
      <c r="D1704" t="s">
        <v>390</v>
      </c>
      <c r="E1704" t="s">
        <v>281</v>
      </c>
      <c r="F1704" s="1">
        <v>40871</v>
      </c>
      <c r="G1704" t="s">
        <v>167</v>
      </c>
      <c r="H1704">
        <v>1</v>
      </c>
      <c r="I1704">
        <v>0</v>
      </c>
      <c r="J1704">
        <v>0</v>
      </c>
      <c r="K1704" t="s">
        <v>207</v>
      </c>
      <c r="L1704">
        <v>2017</v>
      </c>
      <c r="M1704" t="s">
        <v>208</v>
      </c>
    </row>
    <row r="1705" spans="1:13" x14ac:dyDescent="0.2">
      <c r="A1705" s="1">
        <v>42990</v>
      </c>
      <c r="B1705" t="s">
        <v>8</v>
      </c>
      <c r="C1705" t="s">
        <v>8</v>
      </c>
      <c r="D1705" t="s">
        <v>390</v>
      </c>
      <c r="E1705" t="s">
        <v>391</v>
      </c>
      <c r="F1705" s="1">
        <v>39092</v>
      </c>
      <c r="G1705" t="s">
        <v>164</v>
      </c>
      <c r="H1705">
        <v>1</v>
      </c>
      <c r="I1705">
        <v>0</v>
      </c>
      <c r="J1705">
        <v>0</v>
      </c>
      <c r="K1705" t="s">
        <v>207</v>
      </c>
      <c r="L1705">
        <v>2017</v>
      </c>
      <c r="M1705" t="s">
        <v>210</v>
      </c>
    </row>
    <row r="1706" spans="1:13" x14ac:dyDescent="0.2">
      <c r="A1706" s="1">
        <v>42990</v>
      </c>
      <c r="B1706" t="s">
        <v>8</v>
      </c>
      <c r="C1706" t="s">
        <v>8</v>
      </c>
      <c r="D1706" t="s">
        <v>254</v>
      </c>
      <c r="E1706" t="s">
        <v>255</v>
      </c>
      <c r="F1706" s="1">
        <v>40439</v>
      </c>
      <c r="G1706" t="s">
        <v>167</v>
      </c>
      <c r="H1706">
        <v>1</v>
      </c>
      <c r="I1706">
        <v>0</v>
      </c>
      <c r="J1706">
        <v>0</v>
      </c>
      <c r="K1706" t="s">
        <v>207</v>
      </c>
      <c r="L1706">
        <v>2017</v>
      </c>
      <c r="M1706" t="s">
        <v>210</v>
      </c>
    </row>
    <row r="1707" spans="1:13" x14ac:dyDescent="0.2">
      <c r="A1707" s="1">
        <v>42990</v>
      </c>
      <c r="B1707" t="s">
        <v>8</v>
      </c>
      <c r="C1707" t="s">
        <v>8</v>
      </c>
      <c r="D1707" t="s">
        <v>392</v>
      </c>
      <c r="E1707" t="s">
        <v>367</v>
      </c>
      <c r="F1707" s="1">
        <v>39991</v>
      </c>
      <c r="G1707" t="s">
        <v>166</v>
      </c>
      <c r="H1707">
        <v>1</v>
      </c>
      <c r="I1707">
        <v>0</v>
      </c>
      <c r="J1707">
        <v>0</v>
      </c>
      <c r="K1707" t="s">
        <v>207</v>
      </c>
      <c r="L1707">
        <v>2017</v>
      </c>
      <c r="M1707" t="s">
        <v>210</v>
      </c>
    </row>
    <row r="1708" spans="1:13" x14ac:dyDescent="0.2">
      <c r="A1708" s="1">
        <v>42990</v>
      </c>
      <c r="B1708" t="s">
        <v>8</v>
      </c>
      <c r="C1708" t="s">
        <v>8</v>
      </c>
      <c r="D1708" t="s">
        <v>392</v>
      </c>
      <c r="E1708" t="s">
        <v>393</v>
      </c>
      <c r="F1708" s="1">
        <v>39490</v>
      </c>
      <c r="G1708" t="s">
        <v>165</v>
      </c>
      <c r="H1708">
        <v>1</v>
      </c>
      <c r="I1708">
        <v>0</v>
      </c>
      <c r="J1708">
        <v>0</v>
      </c>
      <c r="K1708" t="s">
        <v>207</v>
      </c>
      <c r="L1708">
        <v>2017</v>
      </c>
      <c r="M1708" t="s">
        <v>210</v>
      </c>
    </row>
    <row r="1709" spans="1:13" x14ac:dyDescent="0.2">
      <c r="A1709" s="1">
        <v>42990</v>
      </c>
      <c r="B1709" t="s">
        <v>8</v>
      </c>
      <c r="C1709" t="s">
        <v>8</v>
      </c>
      <c r="D1709" t="s">
        <v>398</v>
      </c>
      <c r="E1709" t="s">
        <v>399</v>
      </c>
      <c r="F1709" s="1">
        <v>40770</v>
      </c>
      <c r="G1709" t="s">
        <v>168</v>
      </c>
      <c r="H1709">
        <v>1</v>
      </c>
      <c r="I1709">
        <v>0</v>
      </c>
      <c r="J1709">
        <v>0</v>
      </c>
      <c r="K1709" t="s">
        <v>207</v>
      </c>
      <c r="L1709">
        <v>2017</v>
      </c>
      <c r="M1709" t="s">
        <v>208</v>
      </c>
    </row>
    <row r="1710" spans="1:13" x14ac:dyDescent="0.2">
      <c r="A1710" s="1">
        <v>42990</v>
      </c>
      <c r="B1710" t="s">
        <v>8</v>
      </c>
      <c r="C1710" t="s">
        <v>8</v>
      </c>
      <c r="D1710" t="s">
        <v>400</v>
      </c>
      <c r="E1710" t="s">
        <v>401</v>
      </c>
      <c r="F1710" s="1">
        <v>39307</v>
      </c>
      <c r="G1710" t="s">
        <v>164</v>
      </c>
      <c r="H1710">
        <v>1</v>
      </c>
      <c r="I1710">
        <v>0</v>
      </c>
      <c r="J1710">
        <v>0</v>
      </c>
      <c r="K1710" t="s">
        <v>207</v>
      </c>
      <c r="L1710">
        <v>2017</v>
      </c>
      <c r="M1710" t="s">
        <v>210</v>
      </c>
    </row>
    <row r="1711" spans="1:13" x14ac:dyDescent="0.2">
      <c r="A1711" s="1">
        <v>42990</v>
      </c>
      <c r="B1711" t="s">
        <v>8</v>
      </c>
      <c r="C1711" t="s">
        <v>8</v>
      </c>
      <c r="D1711" t="s">
        <v>404</v>
      </c>
      <c r="E1711" t="s">
        <v>405</v>
      </c>
      <c r="F1711" s="1">
        <v>41329</v>
      </c>
      <c r="G1711" t="s">
        <v>169</v>
      </c>
      <c r="H1711">
        <v>1</v>
      </c>
      <c r="I1711">
        <v>0</v>
      </c>
      <c r="J1711">
        <v>0</v>
      </c>
      <c r="K1711" t="s">
        <v>207</v>
      </c>
      <c r="L1711">
        <v>2017</v>
      </c>
      <c r="M1711" t="s">
        <v>208</v>
      </c>
    </row>
    <row r="1712" spans="1:13" x14ac:dyDescent="0.2">
      <c r="A1712" s="1">
        <v>42990</v>
      </c>
      <c r="B1712" t="s">
        <v>8</v>
      </c>
      <c r="C1712" t="s">
        <v>8</v>
      </c>
      <c r="D1712" t="s">
        <v>547</v>
      </c>
      <c r="E1712" t="s">
        <v>279</v>
      </c>
      <c r="F1712" s="1">
        <v>41348</v>
      </c>
      <c r="G1712" t="s">
        <v>169</v>
      </c>
      <c r="H1712">
        <v>1</v>
      </c>
      <c r="I1712">
        <v>0</v>
      </c>
      <c r="J1712">
        <v>0</v>
      </c>
      <c r="K1712" t="s">
        <v>207</v>
      </c>
      <c r="L1712">
        <v>2017</v>
      </c>
      <c r="M1712" t="s">
        <v>208</v>
      </c>
    </row>
    <row r="1713" spans="1:13" x14ac:dyDescent="0.2">
      <c r="A1713" s="1">
        <v>42990</v>
      </c>
      <c r="B1713" t="s">
        <v>8</v>
      </c>
      <c r="C1713" t="s">
        <v>8</v>
      </c>
      <c r="D1713" t="s">
        <v>547</v>
      </c>
      <c r="E1713" t="s">
        <v>548</v>
      </c>
      <c r="F1713" s="1">
        <v>40545</v>
      </c>
      <c r="G1713" t="s">
        <v>168</v>
      </c>
      <c r="H1713">
        <v>1</v>
      </c>
      <c r="I1713">
        <v>0</v>
      </c>
      <c r="J1713">
        <v>0</v>
      </c>
      <c r="K1713" t="s">
        <v>207</v>
      </c>
      <c r="L1713">
        <v>2017</v>
      </c>
      <c r="M1713" t="s">
        <v>208</v>
      </c>
    </row>
    <row r="1714" spans="1:13" x14ac:dyDescent="0.2">
      <c r="A1714" s="1">
        <v>42990</v>
      </c>
      <c r="B1714" t="s">
        <v>8</v>
      </c>
      <c r="C1714" t="s">
        <v>8</v>
      </c>
      <c r="D1714" t="s">
        <v>406</v>
      </c>
      <c r="E1714" t="s">
        <v>407</v>
      </c>
      <c r="F1714" s="1">
        <v>40521</v>
      </c>
      <c r="G1714" t="s">
        <v>163</v>
      </c>
      <c r="H1714">
        <v>1</v>
      </c>
      <c r="I1714">
        <v>0</v>
      </c>
      <c r="J1714">
        <v>0</v>
      </c>
      <c r="K1714" t="s">
        <v>207</v>
      </c>
      <c r="L1714">
        <v>2017</v>
      </c>
      <c r="M1714" t="s">
        <v>210</v>
      </c>
    </row>
    <row r="1715" spans="1:13" x14ac:dyDescent="0.2">
      <c r="A1715" s="1">
        <v>42990</v>
      </c>
      <c r="B1715" t="s">
        <v>8</v>
      </c>
      <c r="C1715" t="s">
        <v>8</v>
      </c>
      <c r="D1715" t="s">
        <v>406</v>
      </c>
      <c r="E1715" t="s">
        <v>408</v>
      </c>
      <c r="F1715" s="1">
        <v>41097</v>
      </c>
      <c r="G1715" t="s">
        <v>44</v>
      </c>
      <c r="H1715">
        <v>1</v>
      </c>
      <c r="I1715">
        <v>0</v>
      </c>
      <c r="J1715">
        <v>0</v>
      </c>
      <c r="K1715" t="s">
        <v>207</v>
      </c>
      <c r="L1715">
        <v>2017</v>
      </c>
      <c r="M1715" t="s">
        <v>208</v>
      </c>
    </row>
    <row r="1716" spans="1:13" x14ac:dyDescent="0.2">
      <c r="A1716" s="1">
        <v>42990</v>
      </c>
      <c r="B1716" t="s">
        <v>8</v>
      </c>
      <c r="C1716" t="s">
        <v>8</v>
      </c>
      <c r="D1716" t="s">
        <v>409</v>
      </c>
      <c r="E1716" t="s">
        <v>410</v>
      </c>
      <c r="F1716" s="1">
        <v>40108</v>
      </c>
      <c r="G1716" t="s">
        <v>166</v>
      </c>
      <c r="H1716">
        <v>1</v>
      </c>
      <c r="I1716">
        <v>0</v>
      </c>
      <c r="J1716">
        <v>0</v>
      </c>
      <c r="K1716" t="s">
        <v>207</v>
      </c>
      <c r="L1716">
        <v>2017</v>
      </c>
      <c r="M1716" t="s">
        <v>210</v>
      </c>
    </row>
    <row r="1717" spans="1:13" x14ac:dyDescent="0.2">
      <c r="A1717" s="1">
        <v>42990</v>
      </c>
      <c r="B1717" t="s">
        <v>8</v>
      </c>
      <c r="C1717" t="s">
        <v>8</v>
      </c>
      <c r="D1717" t="s">
        <v>411</v>
      </c>
      <c r="E1717" t="s">
        <v>371</v>
      </c>
      <c r="F1717" s="1">
        <v>40537</v>
      </c>
      <c r="G1717" t="s">
        <v>163</v>
      </c>
      <c r="H1717">
        <v>1</v>
      </c>
      <c r="I1717">
        <v>0</v>
      </c>
      <c r="J1717">
        <v>0</v>
      </c>
      <c r="K1717" t="s">
        <v>207</v>
      </c>
      <c r="L1717">
        <v>2017</v>
      </c>
      <c r="M1717" t="s">
        <v>210</v>
      </c>
    </row>
    <row r="1718" spans="1:13" x14ac:dyDescent="0.2">
      <c r="A1718" s="1">
        <v>42990</v>
      </c>
      <c r="B1718" t="s">
        <v>8</v>
      </c>
      <c r="C1718" t="s">
        <v>8</v>
      </c>
      <c r="D1718" t="s">
        <v>411</v>
      </c>
      <c r="E1718" t="s">
        <v>412</v>
      </c>
      <c r="F1718" s="1">
        <v>41493</v>
      </c>
      <c r="G1718" t="s">
        <v>169</v>
      </c>
      <c r="H1718">
        <v>1</v>
      </c>
      <c r="I1718">
        <v>0</v>
      </c>
      <c r="J1718">
        <v>0</v>
      </c>
      <c r="K1718" t="s">
        <v>207</v>
      </c>
      <c r="L1718">
        <v>2017</v>
      </c>
      <c r="M1718" t="s">
        <v>208</v>
      </c>
    </row>
    <row r="1719" spans="1:13" x14ac:dyDescent="0.2">
      <c r="A1719" s="1">
        <v>42990</v>
      </c>
      <c r="B1719" t="s">
        <v>8</v>
      </c>
      <c r="C1719" t="s">
        <v>8</v>
      </c>
      <c r="D1719" t="s">
        <v>329</v>
      </c>
      <c r="E1719" t="s">
        <v>330</v>
      </c>
      <c r="F1719" s="1">
        <v>41371</v>
      </c>
      <c r="G1719" t="s">
        <v>169</v>
      </c>
      <c r="H1719">
        <v>1</v>
      </c>
      <c r="I1719">
        <v>0</v>
      </c>
      <c r="J1719">
        <v>0</v>
      </c>
      <c r="K1719" t="s">
        <v>207</v>
      </c>
      <c r="L1719">
        <v>2017</v>
      </c>
      <c r="M1719" t="s">
        <v>208</v>
      </c>
    </row>
    <row r="1720" spans="1:13" x14ac:dyDescent="0.2">
      <c r="A1720" s="1">
        <v>42990</v>
      </c>
      <c r="B1720" t="s">
        <v>8</v>
      </c>
      <c r="C1720" t="s">
        <v>8</v>
      </c>
      <c r="D1720" t="s">
        <v>531</v>
      </c>
      <c r="E1720" t="s">
        <v>532</v>
      </c>
      <c r="F1720" s="1">
        <v>40681</v>
      </c>
      <c r="G1720" t="s">
        <v>167</v>
      </c>
      <c r="H1720">
        <v>1</v>
      </c>
      <c r="I1720">
        <v>0</v>
      </c>
      <c r="J1720">
        <v>0</v>
      </c>
      <c r="K1720" t="s">
        <v>207</v>
      </c>
      <c r="L1720">
        <v>2017</v>
      </c>
      <c r="M1720" t="s">
        <v>208</v>
      </c>
    </row>
    <row r="1721" spans="1:13" x14ac:dyDescent="0.2">
      <c r="A1721" s="1">
        <v>42990</v>
      </c>
      <c r="B1721" t="s">
        <v>8</v>
      </c>
      <c r="C1721" t="s">
        <v>8</v>
      </c>
      <c r="D1721" t="s">
        <v>413</v>
      </c>
      <c r="E1721" t="s">
        <v>393</v>
      </c>
      <c r="F1721" s="1">
        <v>40880</v>
      </c>
      <c r="G1721" t="s">
        <v>168</v>
      </c>
      <c r="H1721">
        <v>1</v>
      </c>
      <c r="I1721">
        <v>0</v>
      </c>
      <c r="J1721">
        <v>0</v>
      </c>
      <c r="K1721" t="s">
        <v>207</v>
      </c>
      <c r="L1721">
        <v>2017</v>
      </c>
      <c r="M1721" t="s">
        <v>208</v>
      </c>
    </row>
    <row r="1722" spans="1:13" x14ac:dyDescent="0.2">
      <c r="A1722" s="1">
        <v>42990</v>
      </c>
      <c r="B1722" t="s">
        <v>8</v>
      </c>
      <c r="C1722" t="s">
        <v>8</v>
      </c>
      <c r="D1722" t="s">
        <v>675</v>
      </c>
      <c r="E1722" t="s">
        <v>676</v>
      </c>
      <c r="F1722" s="1">
        <v>40567</v>
      </c>
      <c r="G1722" t="s">
        <v>168</v>
      </c>
      <c r="H1722">
        <v>1</v>
      </c>
      <c r="I1722">
        <v>0</v>
      </c>
      <c r="J1722">
        <v>0</v>
      </c>
      <c r="K1722" t="s">
        <v>207</v>
      </c>
      <c r="L1722">
        <v>2017</v>
      </c>
      <c r="M1722" t="s">
        <v>208</v>
      </c>
    </row>
    <row r="1723" spans="1:13" x14ac:dyDescent="0.2">
      <c r="A1723" s="1">
        <v>42990</v>
      </c>
      <c r="B1723" t="s">
        <v>8</v>
      </c>
      <c r="C1723" t="s">
        <v>8</v>
      </c>
      <c r="D1723" t="s">
        <v>416</v>
      </c>
      <c r="E1723" t="s">
        <v>417</v>
      </c>
      <c r="F1723" s="1">
        <v>40045</v>
      </c>
      <c r="G1723" t="s">
        <v>163</v>
      </c>
      <c r="H1723">
        <v>1</v>
      </c>
      <c r="I1723">
        <v>0</v>
      </c>
      <c r="J1723">
        <v>0</v>
      </c>
      <c r="K1723" t="s">
        <v>207</v>
      </c>
      <c r="L1723">
        <v>2017</v>
      </c>
      <c r="M1723" t="s">
        <v>210</v>
      </c>
    </row>
    <row r="1724" spans="1:13" x14ac:dyDescent="0.2">
      <c r="A1724" s="1">
        <v>42990</v>
      </c>
      <c r="B1724" t="s">
        <v>8</v>
      </c>
      <c r="C1724" t="s">
        <v>8</v>
      </c>
      <c r="D1724" t="s">
        <v>416</v>
      </c>
      <c r="E1724" t="s">
        <v>418</v>
      </c>
      <c r="F1724" s="1">
        <v>40800</v>
      </c>
      <c r="G1724" t="s">
        <v>168</v>
      </c>
      <c r="H1724">
        <v>1</v>
      </c>
      <c r="I1724">
        <v>0</v>
      </c>
      <c r="J1724">
        <v>0</v>
      </c>
      <c r="K1724" t="s">
        <v>207</v>
      </c>
      <c r="L1724">
        <v>2017</v>
      </c>
      <c r="M1724" t="s">
        <v>208</v>
      </c>
    </row>
    <row r="1725" spans="1:13" x14ac:dyDescent="0.2">
      <c r="A1725" s="1">
        <v>42990</v>
      </c>
      <c r="B1725" t="s">
        <v>8</v>
      </c>
      <c r="C1725" t="s">
        <v>8</v>
      </c>
      <c r="D1725" t="s">
        <v>419</v>
      </c>
      <c r="E1725" t="s">
        <v>420</v>
      </c>
      <c r="F1725" s="1">
        <v>40014</v>
      </c>
      <c r="G1725" t="s">
        <v>166</v>
      </c>
      <c r="H1725">
        <v>1</v>
      </c>
      <c r="I1725">
        <v>0</v>
      </c>
      <c r="J1725">
        <v>0</v>
      </c>
      <c r="K1725" t="s">
        <v>207</v>
      </c>
      <c r="L1725">
        <v>2017</v>
      </c>
      <c r="M1725" t="s">
        <v>210</v>
      </c>
    </row>
    <row r="1726" spans="1:13" x14ac:dyDescent="0.2">
      <c r="A1726" s="1">
        <v>42990</v>
      </c>
      <c r="B1726" t="s">
        <v>8</v>
      </c>
      <c r="C1726" t="s">
        <v>8</v>
      </c>
      <c r="D1726" t="s">
        <v>511</v>
      </c>
      <c r="E1726" t="s">
        <v>494</v>
      </c>
      <c r="F1726" s="1">
        <v>39657</v>
      </c>
      <c r="G1726" t="s">
        <v>165</v>
      </c>
      <c r="H1726">
        <v>1</v>
      </c>
      <c r="I1726">
        <v>0</v>
      </c>
      <c r="J1726">
        <v>0</v>
      </c>
      <c r="K1726" t="s">
        <v>207</v>
      </c>
      <c r="L1726">
        <v>2017</v>
      </c>
      <c r="M1726" t="s">
        <v>210</v>
      </c>
    </row>
    <row r="1727" spans="1:13" x14ac:dyDescent="0.2">
      <c r="A1727" s="1">
        <v>42990</v>
      </c>
      <c r="B1727" t="s">
        <v>8</v>
      </c>
      <c r="C1727" t="s">
        <v>8</v>
      </c>
      <c r="D1727" t="s">
        <v>421</v>
      </c>
      <c r="E1727" t="s">
        <v>353</v>
      </c>
      <c r="F1727" s="1">
        <v>39760</v>
      </c>
      <c r="G1727" t="s">
        <v>165</v>
      </c>
      <c r="H1727">
        <v>1</v>
      </c>
      <c r="I1727">
        <v>0</v>
      </c>
      <c r="J1727">
        <v>0</v>
      </c>
      <c r="K1727" t="s">
        <v>207</v>
      </c>
      <c r="L1727">
        <v>2017</v>
      </c>
      <c r="M1727" t="s">
        <v>210</v>
      </c>
    </row>
    <row r="1728" spans="1:13" x14ac:dyDescent="0.2">
      <c r="A1728" s="1">
        <v>42990</v>
      </c>
      <c r="B1728" t="s">
        <v>8</v>
      </c>
      <c r="C1728" t="s">
        <v>8</v>
      </c>
      <c r="D1728" t="s">
        <v>422</v>
      </c>
      <c r="E1728" t="s">
        <v>423</v>
      </c>
      <c r="F1728" s="1">
        <v>41076</v>
      </c>
      <c r="G1728" t="s">
        <v>106</v>
      </c>
      <c r="H1728">
        <v>1</v>
      </c>
      <c r="I1728">
        <v>0</v>
      </c>
      <c r="J1728">
        <v>0</v>
      </c>
      <c r="K1728" t="s">
        <v>207</v>
      </c>
      <c r="L1728">
        <v>2017</v>
      </c>
      <c r="M1728" t="s">
        <v>208</v>
      </c>
    </row>
    <row r="1729" spans="1:13" x14ac:dyDescent="0.2">
      <c r="A1729" s="1">
        <v>42990</v>
      </c>
      <c r="B1729" t="s">
        <v>8</v>
      </c>
      <c r="C1729" t="s">
        <v>8</v>
      </c>
      <c r="D1729" t="s">
        <v>422</v>
      </c>
      <c r="E1729" t="s">
        <v>424</v>
      </c>
      <c r="F1729" s="1">
        <v>39534</v>
      </c>
      <c r="G1729" t="s">
        <v>165</v>
      </c>
      <c r="H1729">
        <v>1</v>
      </c>
      <c r="I1729">
        <v>0</v>
      </c>
      <c r="J1729">
        <v>0</v>
      </c>
      <c r="K1729" t="s">
        <v>207</v>
      </c>
      <c r="L1729">
        <v>2017</v>
      </c>
      <c r="M1729" t="s">
        <v>210</v>
      </c>
    </row>
    <row r="1730" spans="1:13" x14ac:dyDescent="0.2">
      <c r="A1730" s="1">
        <v>42990</v>
      </c>
      <c r="B1730" t="s">
        <v>8</v>
      </c>
      <c r="C1730" t="s">
        <v>8</v>
      </c>
      <c r="D1730" t="s">
        <v>425</v>
      </c>
      <c r="E1730" t="s">
        <v>326</v>
      </c>
      <c r="F1730" s="1">
        <v>40918</v>
      </c>
      <c r="G1730" t="s">
        <v>168</v>
      </c>
      <c r="H1730">
        <v>1</v>
      </c>
      <c r="I1730">
        <v>0</v>
      </c>
      <c r="J1730">
        <v>0</v>
      </c>
      <c r="K1730" t="s">
        <v>207</v>
      </c>
      <c r="L1730">
        <v>2017</v>
      </c>
      <c r="M1730" t="s">
        <v>208</v>
      </c>
    </row>
    <row r="1731" spans="1:13" x14ac:dyDescent="0.2">
      <c r="A1731" s="1">
        <v>42990</v>
      </c>
      <c r="B1731" t="s">
        <v>8</v>
      </c>
      <c r="C1731" t="s">
        <v>8</v>
      </c>
      <c r="D1731" t="s">
        <v>512</v>
      </c>
      <c r="E1731" t="s">
        <v>513</v>
      </c>
      <c r="F1731" s="1">
        <v>39414</v>
      </c>
      <c r="G1731" t="s">
        <v>164</v>
      </c>
      <c r="H1731">
        <v>1</v>
      </c>
      <c r="I1731">
        <v>0</v>
      </c>
      <c r="J1731">
        <v>0</v>
      </c>
      <c r="K1731" t="s">
        <v>207</v>
      </c>
      <c r="L1731">
        <v>2017</v>
      </c>
      <c r="M1731" t="s">
        <v>210</v>
      </c>
    </row>
    <row r="1732" spans="1:13" x14ac:dyDescent="0.2">
      <c r="A1732" s="1">
        <v>42990</v>
      </c>
      <c r="B1732" t="s">
        <v>8</v>
      </c>
      <c r="C1732" t="s">
        <v>8</v>
      </c>
      <c r="D1732" t="s">
        <v>533</v>
      </c>
      <c r="E1732" t="s">
        <v>534</v>
      </c>
      <c r="F1732" s="1">
        <v>39609</v>
      </c>
      <c r="G1732" t="s">
        <v>166</v>
      </c>
      <c r="H1732">
        <v>1</v>
      </c>
      <c r="I1732">
        <v>0</v>
      </c>
      <c r="J1732">
        <v>0</v>
      </c>
      <c r="K1732" t="s">
        <v>207</v>
      </c>
      <c r="L1732">
        <v>2017</v>
      </c>
      <c r="M1732" t="s">
        <v>210</v>
      </c>
    </row>
    <row r="1733" spans="1:13" x14ac:dyDescent="0.2">
      <c r="A1733" s="1">
        <v>42990</v>
      </c>
      <c r="B1733" t="s">
        <v>8</v>
      </c>
      <c r="C1733" t="s">
        <v>8</v>
      </c>
      <c r="D1733" t="s">
        <v>533</v>
      </c>
      <c r="E1733" t="s">
        <v>535</v>
      </c>
      <c r="F1733" s="1">
        <v>41173</v>
      </c>
      <c r="G1733" t="s">
        <v>44</v>
      </c>
      <c r="H1733">
        <v>1</v>
      </c>
      <c r="I1733">
        <v>0</v>
      </c>
      <c r="J1733">
        <v>0</v>
      </c>
      <c r="K1733" t="s">
        <v>207</v>
      </c>
      <c r="L1733">
        <v>2017</v>
      </c>
      <c r="M1733" t="s">
        <v>208</v>
      </c>
    </row>
    <row r="1734" spans="1:13" x14ac:dyDescent="0.2">
      <c r="A1734" s="1">
        <v>42990</v>
      </c>
      <c r="B1734" t="s">
        <v>8</v>
      </c>
      <c r="C1734" t="s">
        <v>8</v>
      </c>
      <c r="D1734" t="s">
        <v>274</v>
      </c>
      <c r="E1734" t="s">
        <v>275</v>
      </c>
      <c r="F1734" s="1">
        <v>40836</v>
      </c>
      <c r="G1734" t="s">
        <v>167</v>
      </c>
      <c r="H1734">
        <v>1</v>
      </c>
      <c r="I1734">
        <v>0</v>
      </c>
      <c r="J1734">
        <v>0</v>
      </c>
      <c r="K1734" t="s">
        <v>207</v>
      </c>
      <c r="L1734">
        <v>2017</v>
      </c>
      <c r="M1734" t="s">
        <v>208</v>
      </c>
    </row>
    <row r="1735" spans="1:13" x14ac:dyDescent="0.2">
      <c r="A1735" s="1">
        <v>42990</v>
      </c>
      <c r="B1735" t="s">
        <v>8</v>
      </c>
      <c r="C1735" t="s">
        <v>8</v>
      </c>
      <c r="D1735" t="s">
        <v>428</v>
      </c>
      <c r="E1735" t="s">
        <v>429</v>
      </c>
      <c r="F1735" s="1">
        <v>40224</v>
      </c>
      <c r="G1735" t="s">
        <v>163</v>
      </c>
      <c r="H1735">
        <v>1</v>
      </c>
      <c r="I1735">
        <v>0</v>
      </c>
      <c r="J1735">
        <v>0</v>
      </c>
      <c r="K1735" t="s">
        <v>207</v>
      </c>
      <c r="L1735">
        <v>2017</v>
      </c>
      <c r="M1735" t="s">
        <v>210</v>
      </c>
    </row>
    <row r="1736" spans="1:13" x14ac:dyDescent="0.2">
      <c r="A1736" s="1">
        <v>42990</v>
      </c>
      <c r="B1736" t="s">
        <v>8</v>
      </c>
      <c r="C1736" t="s">
        <v>8</v>
      </c>
      <c r="D1736" t="s">
        <v>430</v>
      </c>
      <c r="E1736" t="s">
        <v>227</v>
      </c>
      <c r="F1736" s="1">
        <v>40928</v>
      </c>
      <c r="G1736" t="s">
        <v>106</v>
      </c>
      <c r="H1736">
        <v>1</v>
      </c>
      <c r="I1736">
        <v>0</v>
      </c>
      <c r="J1736">
        <v>0</v>
      </c>
      <c r="K1736" t="s">
        <v>207</v>
      </c>
      <c r="L1736">
        <v>2017</v>
      </c>
      <c r="M1736" t="s">
        <v>208</v>
      </c>
    </row>
    <row r="1737" spans="1:13" x14ac:dyDescent="0.2">
      <c r="A1737" s="1">
        <v>42990</v>
      </c>
      <c r="B1737" t="s">
        <v>8</v>
      </c>
      <c r="C1737" t="s">
        <v>8</v>
      </c>
      <c r="D1737" t="s">
        <v>276</v>
      </c>
      <c r="E1737" t="s">
        <v>277</v>
      </c>
      <c r="F1737" s="1">
        <v>40657</v>
      </c>
      <c r="G1737" t="s">
        <v>167</v>
      </c>
      <c r="H1737">
        <v>1</v>
      </c>
      <c r="I1737">
        <v>0</v>
      </c>
      <c r="J1737">
        <v>0</v>
      </c>
      <c r="K1737" t="s">
        <v>207</v>
      </c>
      <c r="L1737">
        <v>2017</v>
      </c>
      <c r="M1737" t="s">
        <v>208</v>
      </c>
    </row>
    <row r="1738" spans="1:13" x14ac:dyDescent="0.2">
      <c r="A1738" s="1">
        <v>42990</v>
      </c>
      <c r="B1738" t="s">
        <v>8</v>
      </c>
      <c r="C1738" t="s">
        <v>8</v>
      </c>
      <c r="D1738" t="s">
        <v>431</v>
      </c>
      <c r="E1738" t="s">
        <v>342</v>
      </c>
      <c r="F1738" s="1">
        <v>41258</v>
      </c>
      <c r="G1738" t="s">
        <v>106</v>
      </c>
      <c r="H1738">
        <v>1</v>
      </c>
      <c r="I1738">
        <v>0</v>
      </c>
      <c r="J1738">
        <v>0</v>
      </c>
      <c r="K1738" t="s">
        <v>207</v>
      </c>
      <c r="L1738">
        <v>2017</v>
      </c>
      <c r="M1738" t="s">
        <v>208</v>
      </c>
    </row>
    <row r="1739" spans="1:13" x14ac:dyDescent="0.2">
      <c r="A1739" s="1">
        <v>42990</v>
      </c>
      <c r="B1739" t="s">
        <v>8</v>
      </c>
      <c r="C1739" t="s">
        <v>8</v>
      </c>
      <c r="D1739" t="s">
        <v>432</v>
      </c>
      <c r="E1739" t="s">
        <v>433</v>
      </c>
      <c r="F1739" s="1">
        <v>40751</v>
      </c>
      <c r="G1739" t="s">
        <v>168</v>
      </c>
      <c r="H1739">
        <v>1</v>
      </c>
      <c r="I1739">
        <v>0</v>
      </c>
      <c r="J1739">
        <v>0</v>
      </c>
      <c r="K1739" t="s">
        <v>207</v>
      </c>
      <c r="L1739">
        <v>2017</v>
      </c>
      <c r="M1739" t="s">
        <v>208</v>
      </c>
    </row>
    <row r="1740" spans="1:13" x14ac:dyDescent="0.2">
      <c r="A1740" s="1">
        <v>42990</v>
      </c>
      <c r="B1740" t="s">
        <v>8</v>
      </c>
      <c r="C1740" t="s">
        <v>8</v>
      </c>
      <c r="D1740" t="s">
        <v>432</v>
      </c>
      <c r="E1740" t="s">
        <v>434</v>
      </c>
      <c r="F1740" s="1">
        <v>39103</v>
      </c>
      <c r="G1740" t="s">
        <v>164</v>
      </c>
      <c r="H1740">
        <v>1</v>
      </c>
      <c r="I1740">
        <v>0</v>
      </c>
      <c r="J1740">
        <v>0</v>
      </c>
      <c r="K1740" t="s">
        <v>207</v>
      </c>
      <c r="L1740">
        <v>2017</v>
      </c>
      <c r="M1740" t="s">
        <v>210</v>
      </c>
    </row>
    <row r="1741" spans="1:13" x14ac:dyDescent="0.2">
      <c r="A1741" s="1">
        <v>42990</v>
      </c>
      <c r="B1741" t="s">
        <v>8</v>
      </c>
      <c r="C1741" t="s">
        <v>8</v>
      </c>
      <c r="D1741" t="s">
        <v>435</v>
      </c>
      <c r="E1741" t="s">
        <v>436</v>
      </c>
      <c r="F1741" s="1">
        <v>41330</v>
      </c>
      <c r="G1741" t="s">
        <v>169</v>
      </c>
      <c r="H1741">
        <v>1</v>
      </c>
      <c r="I1741">
        <v>0</v>
      </c>
      <c r="J1741">
        <v>0</v>
      </c>
      <c r="K1741" t="s">
        <v>207</v>
      </c>
      <c r="L1741">
        <v>2017</v>
      </c>
      <c r="M1741" t="s">
        <v>208</v>
      </c>
    </row>
    <row r="1742" spans="1:13" x14ac:dyDescent="0.2">
      <c r="A1742" s="1">
        <v>42990</v>
      </c>
      <c r="B1742" t="s">
        <v>8</v>
      </c>
      <c r="C1742" t="s">
        <v>8</v>
      </c>
      <c r="D1742" t="s">
        <v>538</v>
      </c>
      <c r="E1742" t="s">
        <v>365</v>
      </c>
      <c r="F1742" s="1">
        <v>39212</v>
      </c>
      <c r="G1742" t="s">
        <v>164</v>
      </c>
      <c r="H1742">
        <v>1</v>
      </c>
      <c r="I1742">
        <v>0</v>
      </c>
      <c r="J1742">
        <v>0</v>
      </c>
      <c r="K1742" t="s">
        <v>207</v>
      </c>
      <c r="L1742">
        <v>2017</v>
      </c>
      <c r="M1742" t="s">
        <v>210</v>
      </c>
    </row>
    <row r="1743" spans="1:13" x14ac:dyDescent="0.2">
      <c r="A1743" s="1">
        <v>42990</v>
      </c>
      <c r="B1743" t="s">
        <v>8</v>
      </c>
      <c r="C1743" t="s">
        <v>8</v>
      </c>
      <c r="D1743" t="s">
        <v>538</v>
      </c>
      <c r="E1743" t="s">
        <v>539</v>
      </c>
      <c r="F1743" s="1">
        <v>40776</v>
      </c>
      <c r="G1743" t="s">
        <v>168</v>
      </c>
      <c r="H1743">
        <v>1</v>
      </c>
      <c r="I1743">
        <v>0</v>
      </c>
      <c r="J1743">
        <v>0</v>
      </c>
      <c r="K1743" t="s">
        <v>207</v>
      </c>
      <c r="L1743">
        <v>2017</v>
      </c>
      <c r="M1743" t="s">
        <v>208</v>
      </c>
    </row>
    <row r="1744" spans="1:13" x14ac:dyDescent="0.2">
      <c r="A1744" s="1">
        <v>42990</v>
      </c>
      <c r="B1744" t="s">
        <v>8</v>
      </c>
      <c r="C1744" t="s">
        <v>8</v>
      </c>
      <c r="D1744" t="s">
        <v>439</v>
      </c>
      <c r="E1744" t="s">
        <v>440</v>
      </c>
      <c r="F1744" s="1">
        <v>40982</v>
      </c>
      <c r="G1744" t="s">
        <v>44</v>
      </c>
      <c r="H1744">
        <v>1</v>
      </c>
      <c r="I1744">
        <v>0</v>
      </c>
      <c r="J1744">
        <v>0</v>
      </c>
      <c r="K1744" t="s">
        <v>207</v>
      </c>
      <c r="L1744">
        <v>2017</v>
      </c>
      <c r="M1744" t="s">
        <v>208</v>
      </c>
    </row>
    <row r="1745" spans="1:13" x14ac:dyDescent="0.2">
      <c r="A1745" s="1">
        <v>42990</v>
      </c>
      <c r="B1745" t="s">
        <v>8</v>
      </c>
      <c r="C1745" t="s">
        <v>8</v>
      </c>
      <c r="D1745" t="s">
        <v>441</v>
      </c>
      <c r="E1745" t="s">
        <v>442</v>
      </c>
      <c r="F1745" s="1">
        <v>41482</v>
      </c>
      <c r="G1745" t="s">
        <v>170</v>
      </c>
      <c r="H1745">
        <v>1</v>
      </c>
      <c r="I1745">
        <v>0</v>
      </c>
      <c r="J1745">
        <v>0</v>
      </c>
      <c r="K1745" t="s">
        <v>207</v>
      </c>
      <c r="L1745">
        <v>2017</v>
      </c>
      <c r="M1745" t="s">
        <v>208</v>
      </c>
    </row>
    <row r="1746" spans="1:13" x14ac:dyDescent="0.2">
      <c r="A1746" s="1">
        <v>42990</v>
      </c>
      <c r="B1746" t="s">
        <v>8</v>
      </c>
      <c r="C1746" t="s">
        <v>8</v>
      </c>
      <c r="D1746" t="s">
        <v>441</v>
      </c>
      <c r="E1746" t="s">
        <v>443</v>
      </c>
      <c r="F1746" s="1">
        <v>40237</v>
      </c>
      <c r="G1746" t="s">
        <v>167</v>
      </c>
      <c r="H1746">
        <v>1</v>
      </c>
      <c r="I1746">
        <v>0</v>
      </c>
      <c r="J1746">
        <v>0</v>
      </c>
      <c r="K1746" t="s">
        <v>207</v>
      </c>
      <c r="L1746">
        <v>2017</v>
      </c>
      <c r="M1746" t="s">
        <v>210</v>
      </c>
    </row>
    <row r="1747" spans="1:13" x14ac:dyDescent="0.2">
      <c r="A1747" s="1">
        <v>42990</v>
      </c>
      <c r="B1747" t="s">
        <v>8</v>
      </c>
      <c r="C1747" t="s">
        <v>8</v>
      </c>
      <c r="D1747" t="s">
        <v>516</v>
      </c>
      <c r="E1747" t="s">
        <v>483</v>
      </c>
      <c r="F1747" s="1">
        <v>40334</v>
      </c>
      <c r="G1747" t="s">
        <v>163</v>
      </c>
      <c r="H1747">
        <v>1</v>
      </c>
      <c r="I1747">
        <v>0</v>
      </c>
      <c r="J1747">
        <v>0</v>
      </c>
      <c r="K1747" t="s">
        <v>207</v>
      </c>
      <c r="L1747">
        <v>2017</v>
      </c>
      <c r="M1747" t="s">
        <v>210</v>
      </c>
    </row>
    <row r="1748" spans="1:13" x14ac:dyDescent="0.2">
      <c r="A1748" s="1">
        <v>42990</v>
      </c>
      <c r="B1748" t="s">
        <v>8</v>
      </c>
      <c r="C1748" t="s">
        <v>8</v>
      </c>
      <c r="D1748" t="s">
        <v>516</v>
      </c>
      <c r="E1748" t="s">
        <v>517</v>
      </c>
      <c r="F1748" s="1">
        <v>40828</v>
      </c>
      <c r="G1748" t="s">
        <v>168</v>
      </c>
      <c r="H1748">
        <v>1</v>
      </c>
      <c r="I1748">
        <v>0</v>
      </c>
      <c r="J1748">
        <v>0</v>
      </c>
      <c r="K1748" t="s">
        <v>207</v>
      </c>
      <c r="L1748">
        <v>2017</v>
      </c>
      <c r="M1748" t="s">
        <v>208</v>
      </c>
    </row>
    <row r="1749" spans="1:13" x14ac:dyDescent="0.2">
      <c r="A1749" s="1">
        <v>42990</v>
      </c>
      <c r="B1749" t="s">
        <v>8</v>
      </c>
      <c r="C1749" t="s">
        <v>8</v>
      </c>
      <c r="D1749" t="s">
        <v>444</v>
      </c>
      <c r="E1749" t="s">
        <v>372</v>
      </c>
      <c r="F1749" s="1">
        <v>40612</v>
      </c>
      <c r="G1749" t="s">
        <v>167</v>
      </c>
      <c r="H1749">
        <v>1</v>
      </c>
      <c r="I1749">
        <v>0</v>
      </c>
      <c r="J1749">
        <v>0</v>
      </c>
      <c r="K1749" t="s">
        <v>207</v>
      </c>
      <c r="L1749">
        <v>2017</v>
      </c>
      <c r="M1749" t="s">
        <v>208</v>
      </c>
    </row>
    <row r="1750" spans="1:13" x14ac:dyDescent="0.2">
      <c r="A1750" s="1">
        <v>42990</v>
      </c>
      <c r="B1750" t="s">
        <v>8</v>
      </c>
      <c r="C1750" t="s">
        <v>8</v>
      </c>
      <c r="D1750" t="s">
        <v>445</v>
      </c>
      <c r="E1750" t="s">
        <v>446</v>
      </c>
      <c r="F1750" s="1">
        <v>40095</v>
      </c>
      <c r="G1750" t="s">
        <v>166</v>
      </c>
      <c r="H1750">
        <v>1</v>
      </c>
      <c r="I1750">
        <v>0</v>
      </c>
      <c r="J1750">
        <v>0</v>
      </c>
      <c r="K1750" t="s">
        <v>207</v>
      </c>
      <c r="L1750">
        <v>2017</v>
      </c>
      <c r="M1750" t="s">
        <v>210</v>
      </c>
    </row>
    <row r="1751" spans="1:13" x14ac:dyDescent="0.2">
      <c r="A1751" s="1">
        <v>42990</v>
      </c>
      <c r="B1751" t="s">
        <v>8</v>
      </c>
      <c r="C1751" t="s">
        <v>8</v>
      </c>
      <c r="D1751" t="s">
        <v>518</v>
      </c>
      <c r="E1751" t="s">
        <v>342</v>
      </c>
      <c r="F1751" s="1">
        <v>41006</v>
      </c>
      <c r="G1751" t="s">
        <v>44</v>
      </c>
      <c r="H1751">
        <v>1</v>
      </c>
      <c r="I1751">
        <v>0</v>
      </c>
      <c r="J1751">
        <v>0</v>
      </c>
      <c r="K1751" t="s">
        <v>207</v>
      </c>
      <c r="L1751">
        <v>2017</v>
      </c>
      <c r="M1751" t="s">
        <v>208</v>
      </c>
    </row>
    <row r="1752" spans="1:13" x14ac:dyDescent="0.2">
      <c r="A1752" s="1">
        <v>42990</v>
      </c>
      <c r="B1752" t="s">
        <v>8</v>
      </c>
      <c r="C1752" t="s">
        <v>8</v>
      </c>
      <c r="D1752" t="s">
        <v>447</v>
      </c>
      <c r="E1752" t="s">
        <v>448</v>
      </c>
      <c r="F1752" s="1">
        <v>40768</v>
      </c>
      <c r="G1752" t="s">
        <v>167</v>
      </c>
      <c r="H1752">
        <v>1</v>
      </c>
      <c r="I1752">
        <v>0</v>
      </c>
      <c r="J1752">
        <v>0</v>
      </c>
      <c r="K1752" t="s">
        <v>207</v>
      </c>
      <c r="L1752">
        <v>2017</v>
      </c>
      <c r="M1752" t="s">
        <v>208</v>
      </c>
    </row>
    <row r="1753" spans="1:13" x14ac:dyDescent="0.2">
      <c r="A1753" s="1">
        <v>42990</v>
      </c>
      <c r="B1753" t="s">
        <v>8</v>
      </c>
      <c r="C1753" t="s">
        <v>8</v>
      </c>
      <c r="D1753" t="s">
        <v>447</v>
      </c>
      <c r="E1753" t="s">
        <v>449</v>
      </c>
      <c r="F1753" s="1">
        <v>39296</v>
      </c>
      <c r="G1753" t="s">
        <v>164</v>
      </c>
      <c r="H1753">
        <v>1</v>
      </c>
      <c r="I1753">
        <v>0</v>
      </c>
      <c r="J1753">
        <v>0</v>
      </c>
      <c r="K1753" t="s">
        <v>207</v>
      </c>
      <c r="L1753">
        <v>2017</v>
      </c>
      <c r="M1753" t="s">
        <v>210</v>
      </c>
    </row>
    <row r="1754" spans="1:13" x14ac:dyDescent="0.2">
      <c r="A1754" s="1">
        <v>42990</v>
      </c>
      <c r="B1754" t="s">
        <v>8</v>
      </c>
      <c r="C1754" t="s">
        <v>8</v>
      </c>
      <c r="D1754" t="s">
        <v>452</v>
      </c>
      <c r="E1754" t="s">
        <v>453</v>
      </c>
      <c r="F1754" s="1">
        <v>41053</v>
      </c>
      <c r="G1754" t="s">
        <v>106</v>
      </c>
      <c r="H1754">
        <v>1</v>
      </c>
      <c r="I1754">
        <v>0</v>
      </c>
      <c r="J1754">
        <v>0</v>
      </c>
      <c r="K1754" t="s">
        <v>207</v>
      </c>
      <c r="L1754">
        <v>2017</v>
      </c>
      <c r="M1754" t="s">
        <v>208</v>
      </c>
    </row>
    <row r="1755" spans="1:13" x14ac:dyDescent="0.2">
      <c r="A1755" s="1">
        <v>42990</v>
      </c>
      <c r="B1755" t="s">
        <v>8</v>
      </c>
      <c r="C1755" t="s">
        <v>8</v>
      </c>
      <c r="D1755" t="s">
        <v>540</v>
      </c>
      <c r="E1755" t="s">
        <v>541</v>
      </c>
      <c r="F1755" s="1">
        <v>40458</v>
      </c>
      <c r="G1755" t="s">
        <v>167</v>
      </c>
      <c r="H1755">
        <v>1</v>
      </c>
      <c r="I1755">
        <v>0</v>
      </c>
      <c r="J1755">
        <v>0</v>
      </c>
      <c r="K1755" t="s">
        <v>207</v>
      </c>
      <c r="L1755">
        <v>2017</v>
      </c>
      <c r="M1755" t="s">
        <v>210</v>
      </c>
    </row>
    <row r="1756" spans="1:13" x14ac:dyDescent="0.2">
      <c r="A1756" s="1">
        <v>42990</v>
      </c>
      <c r="B1756" t="s">
        <v>8</v>
      </c>
      <c r="C1756" t="s">
        <v>8</v>
      </c>
      <c r="D1756" t="s">
        <v>540</v>
      </c>
      <c r="E1756" t="s">
        <v>542</v>
      </c>
      <c r="F1756" s="1">
        <v>39357</v>
      </c>
      <c r="G1756" t="s">
        <v>164</v>
      </c>
      <c r="H1756">
        <v>1</v>
      </c>
      <c r="I1756">
        <v>0</v>
      </c>
      <c r="J1756">
        <v>0</v>
      </c>
      <c r="K1756" t="s">
        <v>207</v>
      </c>
      <c r="L1756">
        <v>2017</v>
      </c>
      <c r="M1756" t="s">
        <v>210</v>
      </c>
    </row>
    <row r="1757" spans="1:13" x14ac:dyDescent="0.2">
      <c r="A1757" s="1">
        <v>42990</v>
      </c>
      <c r="B1757" t="s">
        <v>8</v>
      </c>
      <c r="C1757" t="s">
        <v>8</v>
      </c>
      <c r="D1757" t="s">
        <v>454</v>
      </c>
      <c r="E1757" t="s">
        <v>455</v>
      </c>
      <c r="F1757" s="1">
        <v>40310</v>
      </c>
      <c r="G1757" t="s">
        <v>167</v>
      </c>
      <c r="H1757">
        <v>1</v>
      </c>
      <c r="I1757">
        <v>0</v>
      </c>
      <c r="J1757">
        <v>0</v>
      </c>
      <c r="K1757" t="s">
        <v>207</v>
      </c>
      <c r="L1757">
        <v>2017</v>
      </c>
      <c r="M1757" t="s">
        <v>210</v>
      </c>
    </row>
    <row r="1758" spans="1:13" x14ac:dyDescent="0.2">
      <c r="A1758" s="1">
        <v>42990</v>
      </c>
      <c r="B1758" t="s">
        <v>8</v>
      </c>
      <c r="C1758" t="s">
        <v>8</v>
      </c>
      <c r="D1758" t="s">
        <v>456</v>
      </c>
      <c r="E1758" t="s">
        <v>333</v>
      </c>
      <c r="F1758" s="1">
        <v>41029</v>
      </c>
      <c r="G1758" t="s">
        <v>44</v>
      </c>
      <c r="H1758">
        <v>1</v>
      </c>
      <c r="I1758">
        <v>0</v>
      </c>
      <c r="J1758">
        <v>0</v>
      </c>
      <c r="K1758" t="s">
        <v>207</v>
      </c>
      <c r="L1758">
        <v>2017</v>
      </c>
      <c r="M1758" t="s">
        <v>208</v>
      </c>
    </row>
    <row r="1759" spans="1:13" x14ac:dyDescent="0.2">
      <c r="A1759" s="1">
        <v>42990</v>
      </c>
      <c r="B1759" t="s">
        <v>8</v>
      </c>
      <c r="C1759" t="s">
        <v>8</v>
      </c>
      <c r="D1759" t="s">
        <v>456</v>
      </c>
      <c r="E1759" t="s">
        <v>457</v>
      </c>
      <c r="F1759" s="1">
        <v>39612</v>
      </c>
      <c r="G1759" t="s">
        <v>165</v>
      </c>
      <c r="H1759">
        <v>1</v>
      </c>
      <c r="I1759">
        <v>0</v>
      </c>
      <c r="J1759">
        <v>0</v>
      </c>
      <c r="K1759" t="s">
        <v>207</v>
      </c>
      <c r="L1759">
        <v>2017</v>
      </c>
      <c r="M1759" t="s">
        <v>210</v>
      </c>
    </row>
    <row r="1760" spans="1:13" x14ac:dyDescent="0.2">
      <c r="A1760" s="1">
        <v>42990</v>
      </c>
      <c r="B1760" t="s">
        <v>8</v>
      </c>
      <c r="C1760" t="s">
        <v>8</v>
      </c>
      <c r="D1760" t="s">
        <v>458</v>
      </c>
      <c r="E1760" t="s">
        <v>459</v>
      </c>
      <c r="F1760" s="1">
        <v>40344</v>
      </c>
      <c r="G1760" t="s">
        <v>163</v>
      </c>
      <c r="H1760">
        <v>1</v>
      </c>
      <c r="I1760">
        <v>0</v>
      </c>
      <c r="J1760">
        <v>0</v>
      </c>
      <c r="K1760" t="s">
        <v>207</v>
      </c>
      <c r="L1760">
        <v>2017</v>
      </c>
      <c r="M1760" t="s">
        <v>210</v>
      </c>
    </row>
    <row r="1761" spans="1:13" x14ac:dyDescent="0.2">
      <c r="A1761" s="1">
        <v>42990</v>
      </c>
      <c r="B1761" t="s">
        <v>8</v>
      </c>
      <c r="C1761" t="s">
        <v>8</v>
      </c>
      <c r="D1761" t="s">
        <v>462</v>
      </c>
      <c r="E1761" t="s">
        <v>463</v>
      </c>
      <c r="F1761" s="1">
        <v>40385</v>
      </c>
      <c r="G1761" t="s">
        <v>163</v>
      </c>
      <c r="H1761">
        <v>1</v>
      </c>
      <c r="I1761">
        <v>0</v>
      </c>
      <c r="J1761">
        <v>0</v>
      </c>
      <c r="K1761" t="s">
        <v>207</v>
      </c>
      <c r="L1761">
        <v>2017</v>
      </c>
      <c r="M1761" t="s">
        <v>210</v>
      </c>
    </row>
    <row r="1762" spans="1:13" x14ac:dyDescent="0.2">
      <c r="A1762" s="1">
        <v>42990</v>
      </c>
      <c r="B1762" t="s">
        <v>8</v>
      </c>
      <c r="C1762" t="s">
        <v>8</v>
      </c>
      <c r="D1762" t="s">
        <v>465</v>
      </c>
      <c r="E1762" t="s">
        <v>468</v>
      </c>
      <c r="F1762" s="1">
        <v>41603</v>
      </c>
      <c r="G1762" t="s">
        <v>169</v>
      </c>
      <c r="H1762">
        <v>1</v>
      </c>
      <c r="I1762">
        <v>0</v>
      </c>
      <c r="J1762">
        <v>0</v>
      </c>
      <c r="K1762" t="s">
        <v>207</v>
      </c>
      <c r="L1762">
        <v>2017</v>
      </c>
      <c r="M1762" t="s">
        <v>208</v>
      </c>
    </row>
    <row r="1763" spans="1:13" x14ac:dyDescent="0.2">
      <c r="A1763" s="1">
        <v>42990</v>
      </c>
      <c r="B1763" t="s">
        <v>8</v>
      </c>
      <c r="C1763" t="s">
        <v>8</v>
      </c>
      <c r="D1763" t="s">
        <v>250</v>
      </c>
      <c r="E1763" t="s">
        <v>303</v>
      </c>
      <c r="F1763" s="1">
        <v>41898</v>
      </c>
      <c r="G1763" t="s">
        <v>170</v>
      </c>
      <c r="H1763">
        <v>1</v>
      </c>
      <c r="I1763">
        <v>0</v>
      </c>
      <c r="J1763">
        <v>0</v>
      </c>
      <c r="K1763" t="s">
        <v>207</v>
      </c>
      <c r="L1763">
        <v>2017</v>
      </c>
      <c r="M1763" t="s">
        <v>208</v>
      </c>
    </row>
    <row r="1764" spans="1:13" x14ac:dyDescent="0.2">
      <c r="A1764" s="1">
        <v>42990</v>
      </c>
      <c r="B1764" t="s">
        <v>8</v>
      </c>
      <c r="C1764" t="s">
        <v>8</v>
      </c>
      <c r="D1764" t="s">
        <v>309</v>
      </c>
      <c r="E1764" t="s">
        <v>310</v>
      </c>
      <c r="F1764" s="1">
        <v>41489</v>
      </c>
      <c r="G1764" t="s">
        <v>169</v>
      </c>
      <c r="H1764">
        <v>1</v>
      </c>
      <c r="I1764">
        <v>0</v>
      </c>
      <c r="J1764">
        <v>0</v>
      </c>
      <c r="K1764" t="s">
        <v>207</v>
      </c>
      <c r="L1764">
        <v>2017</v>
      </c>
      <c r="M1764" t="s">
        <v>208</v>
      </c>
    </row>
    <row r="1765" spans="1:13" x14ac:dyDescent="0.2">
      <c r="A1765" s="1">
        <v>42990</v>
      </c>
      <c r="B1765" t="s">
        <v>8</v>
      </c>
      <c r="C1765" t="s">
        <v>8</v>
      </c>
      <c r="D1765" t="s">
        <v>309</v>
      </c>
      <c r="E1765" t="s">
        <v>311</v>
      </c>
      <c r="F1765" s="1">
        <v>40270</v>
      </c>
      <c r="G1765" t="s">
        <v>163</v>
      </c>
      <c r="H1765">
        <v>1</v>
      </c>
      <c r="I1765">
        <v>0</v>
      </c>
      <c r="J1765">
        <v>0</v>
      </c>
      <c r="K1765" t="s">
        <v>207</v>
      </c>
      <c r="L1765">
        <v>2017</v>
      </c>
      <c r="M1765" t="s">
        <v>210</v>
      </c>
    </row>
    <row r="1766" spans="1:13" x14ac:dyDescent="0.2">
      <c r="A1766" s="1">
        <v>42990</v>
      </c>
      <c r="B1766" t="s">
        <v>8</v>
      </c>
      <c r="C1766" t="s">
        <v>8</v>
      </c>
      <c r="D1766" t="s">
        <v>312</v>
      </c>
      <c r="E1766" t="s">
        <v>313</v>
      </c>
      <c r="F1766" s="1">
        <v>41869</v>
      </c>
      <c r="G1766" t="s">
        <v>170</v>
      </c>
      <c r="H1766">
        <v>1</v>
      </c>
      <c r="I1766">
        <v>0</v>
      </c>
      <c r="J1766">
        <v>0</v>
      </c>
      <c r="K1766" t="s">
        <v>207</v>
      </c>
      <c r="L1766">
        <v>2017</v>
      </c>
      <c r="M1766" t="s">
        <v>208</v>
      </c>
    </row>
    <row r="1767" spans="1:13" x14ac:dyDescent="0.2">
      <c r="A1767" s="1">
        <v>42990</v>
      </c>
      <c r="B1767" t="s">
        <v>8</v>
      </c>
      <c r="C1767" t="s">
        <v>8</v>
      </c>
      <c r="D1767" t="s">
        <v>473</v>
      </c>
      <c r="E1767" t="s">
        <v>383</v>
      </c>
      <c r="F1767" s="1">
        <v>41671</v>
      </c>
      <c r="G1767" t="s">
        <v>44</v>
      </c>
      <c r="H1767">
        <v>1</v>
      </c>
      <c r="I1767">
        <v>0</v>
      </c>
      <c r="J1767">
        <v>0</v>
      </c>
      <c r="K1767" t="s">
        <v>207</v>
      </c>
      <c r="L1767">
        <v>2017</v>
      </c>
      <c r="M1767" t="s">
        <v>208</v>
      </c>
    </row>
    <row r="1768" spans="1:13" x14ac:dyDescent="0.2">
      <c r="A1768" s="1">
        <v>42990</v>
      </c>
      <c r="B1768" t="s">
        <v>8</v>
      </c>
      <c r="C1768" t="s">
        <v>8</v>
      </c>
      <c r="D1768" t="s">
        <v>701</v>
      </c>
      <c r="E1768" t="s">
        <v>702</v>
      </c>
      <c r="F1768" s="1">
        <v>43084</v>
      </c>
      <c r="G1768" t="s">
        <v>169</v>
      </c>
      <c r="H1768">
        <v>1</v>
      </c>
      <c r="I1768">
        <v>0</v>
      </c>
      <c r="J1768">
        <v>0</v>
      </c>
      <c r="K1768" t="s">
        <v>207</v>
      </c>
      <c r="L1768">
        <v>2017</v>
      </c>
      <c r="M1768" t="s">
        <v>208</v>
      </c>
    </row>
    <row r="1769" spans="1:13" x14ac:dyDescent="0.2">
      <c r="A1769" s="1">
        <v>42990</v>
      </c>
      <c r="B1769" t="s">
        <v>8</v>
      </c>
      <c r="C1769" t="s">
        <v>8</v>
      </c>
      <c r="D1769" t="s">
        <v>474</v>
      </c>
      <c r="E1769" t="s">
        <v>475</v>
      </c>
      <c r="F1769" s="1">
        <v>41487</v>
      </c>
      <c r="G1769" t="s">
        <v>169</v>
      </c>
      <c r="H1769">
        <v>1</v>
      </c>
      <c r="I1769">
        <v>0</v>
      </c>
      <c r="J1769">
        <v>0</v>
      </c>
      <c r="K1769" t="s">
        <v>207</v>
      </c>
      <c r="L1769">
        <v>2017</v>
      </c>
      <c r="M1769" t="s">
        <v>208</v>
      </c>
    </row>
    <row r="1770" spans="1:13" x14ac:dyDescent="0.2">
      <c r="A1770" s="1">
        <v>42990</v>
      </c>
      <c r="B1770" t="s">
        <v>8</v>
      </c>
      <c r="C1770" t="s">
        <v>8</v>
      </c>
      <c r="D1770" t="s">
        <v>476</v>
      </c>
      <c r="E1770" t="s">
        <v>342</v>
      </c>
      <c r="F1770" s="1">
        <v>40490</v>
      </c>
      <c r="G1770" t="s">
        <v>163</v>
      </c>
      <c r="H1770">
        <v>1</v>
      </c>
      <c r="I1770">
        <v>0</v>
      </c>
      <c r="J1770">
        <v>0</v>
      </c>
      <c r="K1770" t="s">
        <v>207</v>
      </c>
      <c r="L1770">
        <v>2017</v>
      </c>
      <c r="M1770" t="s">
        <v>210</v>
      </c>
    </row>
    <row r="1771" spans="1:13" x14ac:dyDescent="0.2">
      <c r="A1771" s="1">
        <v>42990</v>
      </c>
      <c r="B1771" t="s">
        <v>8</v>
      </c>
      <c r="C1771" t="s">
        <v>8</v>
      </c>
      <c r="D1771" t="s">
        <v>476</v>
      </c>
      <c r="E1771" t="s">
        <v>385</v>
      </c>
      <c r="F1771" s="1">
        <v>41524</v>
      </c>
      <c r="G1771" t="s">
        <v>170</v>
      </c>
      <c r="H1771">
        <v>1</v>
      </c>
      <c r="I1771">
        <v>0</v>
      </c>
      <c r="J1771">
        <v>0</v>
      </c>
      <c r="K1771" t="s">
        <v>207</v>
      </c>
      <c r="L1771">
        <v>2017</v>
      </c>
      <c r="M1771" t="s">
        <v>208</v>
      </c>
    </row>
    <row r="1772" spans="1:13" x14ac:dyDescent="0.2">
      <c r="A1772" s="1">
        <v>42990</v>
      </c>
      <c r="B1772" t="s">
        <v>8</v>
      </c>
      <c r="C1772" t="s">
        <v>8</v>
      </c>
      <c r="D1772" t="s">
        <v>477</v>
      </c>
      <c r="E1772" t="s">
        <v>264</v>
      </c>
      <c r="F1772" s="1">
        <v>39713</v>
      </c>
      <c r="G1772" t="s">
        <v>165</v>
      </c>
      <c r="H1772">
        <v>1</v>
      </c>
      <c r="I1772">
        <v>0</v>
      </c>
      <c r="J1772">
        <v>0</v>
      </c>
      <c r="K1772" t="s">
        <v>207</v>
      </c>
      <c r="L1772">
        <v>2017</v>
      </c>
      <c r="M1772" t="s">
        <v>210</v>
      </c>
    </row>
    <row r="1773" spans="1:13" x14ac:dyDescent="0.2">
      <c r="A1773" s="1">
        <v>42990</v>
      </c>
      <c r="B1773" t="s">
        <v>8</v>
      </c>
      <c r="C1773" t="s">
        <v>8</v>
      </c>
      <c r="D1773" t="s">
        <v>477</v>
      </c>
      <c r="E1773" t="s">
        <v>423</v>
      </c>
      <c r="F1773" s="1">
        <v>40918</v>
      </c>
      <c r="G1773" t="s">
        <v>44</v>
      </c>
      <c r="H1773">
        <v>1</v>
      </c>
      <c r="I1773">
        <v>0</v>
      </c>
      <c r="J1773">
        <v>0</v>
      </c>
      <c r="K1773" t="s">
        <v>207</v>
      </c>
      <c r="L1773">
        <v>2017</v>
      </c>
      <c r="M1773" t="s">
        <v>208</v>
      </c>
    </row>
    <row r="1774" spans="1:13" x14ac:dyDescent="0.2">
      <c r="A1774" s="1">
        <v>42990</v>
      </c>
      <c r="B1774" t="s">
        <v>8</v>
      </c>
      <c r="C1774" t="s">
        <v>8</v>
      </c>
      <c r="D1774" t="s">
        <v>477</v>
      </c>
      <c r="E1774" t="s">
        <v>316</v>
      </c>
      <c r="F1774" s="1">
        <v>40265</v>
      </c>
      <c r="G1774" t="s">
        <v>163</v>
      </c>
      <c r="H1774">
        <v>1</v>
      </c>
      <c r="I1774">
        <v>0</v>
      </c>
      <c r="J1774">
        <v>0</v>
      </c>
      <c r="K1774" t="s">
        <v>207</v>
      </c>
      <c r="L1774">
        <v>2017</v>
      </c>
      <c r="M1774" t="s">
        <v>210</v>
      </c>
    </row>
    <row r="1775" spans="1:13" x14ac:dyDescent="0.2">
      <c r="A1775" s="1">
        <v>42990</v>
      </c>
      <c r="B1775" t="s">
        <v>8</v>
      </c>
      <c r="C1775" t="s">
        <v>8</v>
      </c>
      <c r="D1775" t="s">
        <v>478</v>
      </c>
      <c r="E1775" t="s">
        <v>479</v>
      </c>
      <c r="F1775" s="1">
        <v>40951</v>
      </c>
      <c r="G1775" t="s">
        <v>44</v>
      </c>
      <c r="H1775">
        <v>1</v>
      </c>
      <c r="I1775">
        <v>0</v>
      </c>
      <c r="J1775">
        <v>0</v>
      </c>
      <c r="K1775" t="s">
        <v>207</v>
      </c>
      <c r="L1775">
        <v>2017</v>
      </c>
      <c r="M1775" t="s">
        <v>208</v>
      </c>
    </row>
    <row r="1776" spans="1:13" x14ac:dyDescent="0.2">
      <c r="A1776" s="1">
        <v>42990</v>
      </c>
      <c r="B1776" t="s">
        <v>8</v>
      </c>
      <c r="C1776" t="s">
        <v>8</v>
      </c>
      <c r="D1776" t="s">
        <v>478</v>
      </c>
      <c r="E1776" t="s">
        <v>480</v>
      </c>
      <c r="F1776" s="1">
        <v>40038</v>
      </c>
      <c r="G1776" t="s">
        <v>166</v>
      </c>
      <c r="H1776">
        <v>1</v>
      </c>
      <c r="I1776">
        <v>0</v>
      </c>
      <c r="J1776">
        <v>0</v>
      </c>
      <c r="K1776" t="s">
        <v>207</v>
      </c>
      <c r="L1776">
        <v>2017</v>
      </c>
      <c r="M1776" t="s">
        <v>210</v>
      </c>
    </row>
    <row r="1777" spans="1:13" x14ac:dyDescent="0.2">
      <c r="A1777" s="1">
        <v>42990</v>
      </c>
      <c r="B1777" t="s">
        <v>8</v>
      </c>
      <c r="C1777" t="s">
        <v>8</v>
      </c>
      <c r="D1777" t="s">
        <v>481</v>
      </c>
      <c r="E1777" t="s">
        <v>482</v>
      </c>
      <c r="F1777" s="1">
        <v>41961</v>
      </c>
      <c r="G1777" t="s">
        <v>170</v>
      </c>
      <c r="H1777">
        <v>1</v>
      </c>
      <c r="I1777">
        <v>0</v>
      </c>
      <c r="J1777">
        <v>0</v>
      </c>
      <c r="K1777" t="s">
        <v>207</v>
      </c>
      <c r="L1777">
        <v>2017</v>
      </c>
      <c r="M1777" t="s">
        <v>208</v>
      </c>
    </row>
    <row r="1778" spans="1:13" x14ac:dyDescent="0.2">
      <c r="A1778" s="1">
        <v>42990</v>
      </c>
      <c r="B1778" t="s">
        <v>8</v>
      </c>
      <c r="C1778" t="s">
        <v>8</v>
      </c>
      <c r="D1778" t="s">
        <v>352</v>
      </c>
      <c r="E1778" t="s">
        <v>483</v>
      </c>
      <c r="F1778" s="1">
        <v>41866</v>
      </c>
      <c r="G1778" t="s">
        <v>106</v>
      </c>
      <c r="H1778">
        <v>1</v>
      </c>
      <c r="I1778">
        <v>0</v>
      </c>
      <c r="J1778">
        <v>0</v>
      </c>
      <c r="K1778" t="s">
        <v>207</v>
      </c>
      <c r="L1778">
        <v>2017</v>
      </c>
      <c r="M1778" t="s">
        <v>208</v>
      </c>
    </row>
    <row r="1779" spans="1:13" x14ac:dyDescent="0.2">
      <c r="A1779" s="1">
        <v>42990</v>
      </c>
      <c r="B1779" t="s">
        <v>8</v>
      </c>
      <c r="C1779" t="s">
        <v>8</v>
      </c>
      <c r="D1779" t="s">
        <v>351</v>
      </c>
      <c r="E1779" t="s">
        <v>484</v>
      </c>
      <c r="F1779" s="1">
        <v>41642</v>
      </c>
      <c r="G1779" t="s">
        <v>44</v>
      </c>
      <c r="H1779">
        <v>1</v>
      </c>
      <c r="I1779">
        <v>0</v>
      </c>
      <c r="J1779">
        <v>0</v>
      </c>
      <c r="K1779" t="s">
        <v>207</v>
      </c>
      <c r="L1779">
        <v>2017</v>
      </c>
      <c r="M1779" t="s">
        <v>208</v>
      </c>
    </row>
    <row r="1780" spans="1:13" x14ac:dyDescent="0.2">
      <c r="A1780" s="1">
        <v>42990</v>
      </c>
      <c r="B1780" t="s">
        <v>8</v>
      </c>
      <c r="C1780" t="s">
        <v>8</v>
      </c>
      <c r="D1780" t="s">
        <v>430</v>
      </c>
      <c r="E1780" t="s">
        <v>485</v>
      </c>
      <c r="F1780" s="1">
        <v>41657</v>
      </c>
      <c r="G1780" t="s">
        <v>169</v>
      </c>
      <c r="H1780">
        <v>1</v>
      </c>
      <c r="I1780">
        <v>0</v>
      </c>
      <c r="J1780">
        <v>0</v>
      </c>
      <c r="K1780" t="s">
        <v>207</v>
      </c>
      <c r="L1780">
        <v>2017</v>
      </c>
      <c r="M1780" t="s">
        <v>208</v>
      </c>
    </row>
    <row r="1781" spans="1:13" x14ac:dyDescent="0.2">
      <c r="A1781" s="1">
        <v>42990</v>
      </c>
      <c r="B1781" t="s">
        <v>8</v>
      </c>
      <c r="C1781" t="s">
        <v>8</v>
      </c>
      <c r="D1781" t="s">
        <v>488</v>
      </c>
      <c r="E1781" t="s">
        <v>273</v>
      </c>
      <c r="F1781" s="1">
        <v>40654</v>
      </c>
      <c r="G1781" t="s">
        <v>168</v>
      </c>
      <c r="H1781">
        <v>1</v>
      </c>
      <c r="I1781">
        <v>0</v>
      </c>
      <c r="J1781">
        <v>0</v>
      </c>
      <c r="K1781" t="s">
        <v>207</v>
      </c>
      <c r="L1781">
        <v>2017</v>
      </c>
      <c r="M1781" t="s">
        <v>208</v>
      </c>
    </row>
    <row r="1782" spans="1:13" x14ac:dyDescent="0.2">
      <c r="A1782" s="1">
        <v>42990</v>
      </c>
      <c r="B1782" t="s">
        <v>8</v>
      </c>
      <c r="C1782" t="s">
        <v>8</v>
      </c>
      <c r="D1782" t="s">
        <v>488</v>
      </c>
      <c r="E1782" t="s">
        <v>489</v>
      </c>
      <c r="F1782" s="1">
        <v>41502</v>
      </c>
      <c r="G1782" t="s">
        <v>170</v>
      </c>
      <c r="H1782">
        <v>1</v>
      </c>
      <c r="I1782">
        <v>0</v>
      </c>
      <c r="J1782">
        <v>0</v>
      </c>
      <c r="K1782" t="s">
        <v>207</v>
      </c>
      <c r="L1782">
        <v>2017</v>
      </c>
      <c r="M1782" t="s">
        <v>208</v>
      </c>
    </row>
    <row r="1783" spans="1:13" x14ac:dyDescent="0.2">
      <c r="A1783" s="1">
        <v>42990</v>
      </c>
      <c r="B1783" t="s">
        <v>8</v>
      </c>
      <c r="C1783" t="s">
        <v>8</v>
      </c>
      <c r="D1783" t="s">
        <v>388</v>
      </c>
      <c r="E1783" t="s">
        <v>301</v>
      </c>
      <c r="F1783" s="1">
        <v>41901</v>
      </c>
      <c r="G1783" t="s">
        <v>169</v>
      </c>
      <c r="H1783">
        <v>1</v>
      </c>
      <c r="I1783">
        <v>0</v>
      </c>
      <c r="J1783">
        <v>0</v>
      </c>
      <c r="K1783" t="s">
        <v>207</v>
      </c>
      <c r="L1783">
        <v>2017</v>
      </c>
      <c r="M1783" t="s">
        <v>208</v>
      </c>
    </row>
    <row r="1784" spans="1:13" x14ac:dyDescent="0.2">
      <c r="A1784" s="1">
        <v>42990</v>
      </c>
      <c r="B1784" t="s">
        <v>8</v>
      </c>
      <c r="C1784" t="s">
        <v>8</v>
      </c>
      <c r="D1784" t="s">
        <v>490</v>
      </c>
      <c r="E1784" t="s">
        <v>491</v>
      </c>
      <c r="F1784" s="1">
        <v>39110</v>
      </c>
      <c r="G1784" t="s">
        <v>164</v>
      </c>
      <c r="H1784">
        <v>1</v>
      </c>
      <c r="I1784">
        <v>0</v>
      </c>
      <c r="J1784">
        <v>0</v>
      </c>
      <c r="K1784" t="s">
        <v>207</v>
      </c>
      <c r="L1784">
        <v>2017</v>
      </c>
      <c r="M1784" t="s">
        <v>210</v>
      </c>
    </row>
    <row r="1785" spans="1:13" x14ac:dyDescent="0.2">
      <c r="A1785" s="1">
        <v>42990</v>
      </c>
      <c r="B1785" t="s">
        <v>8</v>
      </c>
      <c r="C1785" t="s">
        <v>8</v>
      </c>
      <c r="D1785" t="s">
        <v>254</v>
      </c>
      <c r="E1785" t="s">
        <v>314</v>
      </c>
      <c r="F1785" s="1">
        <v>41815</v>
      </c>
      <c r="G1785" t="s">
        <v>44</v>
      </c>
      <c r="H1785">
        <v>1</v>
      </c>
      <c r="I1785">
        <v>0</v>
      </c>
      <c r="J1785">
        <v>0</v>
      </c>
      <c r="K1785" t="s">
        <v>207</v>
      </c>
      <c r="L1785">
        <v>2017</v>
      </c>
      <c r="M1785" t="s">
        <v>208</v>
      </c>
    </row>
    <row r="1786" spans="1:13" x14ac:dyDescent="0.2">
      <c r="A1786" s="1">
        <v>42990</v>
      </c>
      <c r="B1786" t="s">
        <v>8</v>
      </c>
      <c r="C1786" t="s">
        <v>8</v>
      </c>
      <c r="D1786" t="s">
        <v>315</v>
      </c>
      <c r="E1786" t="s">
        <v>316</v>
      </c>
      <c r="F1786" s="1">
        <v>41422</v>
      </c>
      <c r="G1786" t="s">
        <v>170</v>
      </c>
      <c r="H1786">
        <v>1</v>
      </c>
      <c r="I1786">
        <v>0</v>
      </c>
      <c r="J1786">
        <v>0</v>
      </c>
      <c r="K1786" t="s">
        <v>207</v>
      </c>
      <c r="L1786">
        <v>2017</v>
      </c>
      <c r="M1786" t="s">
        <v>208</v>
      </c>
    </row>
    <row r="1787" spans="1:13" x14ac:dyDescent="0.2">
      <c r="A1787" s="1">
        <v>42990</v>
      </c>
      <c r="B1787" t="s">
        <v>8</v>
      </c>
      <c r="C1787" t="s">
        <v>8</v>
      </c>
      <c r="D1787" t="s">
        <v>315</v>
      </c>
      <c r="E1787" t="s">
        <v>317</v>
      </c>
      <c r="F1787" s="1">
        <v>40039</v>
      </c>
      <c r="G1787" t="s">
        <v>166</v>
      </c>
      <c r="H1787">
        <v>1</v>
      </c>
      <c r="I1787">
        <v>0</v>
      </c>
      <c r="J1787">
        <v>0</v>
      </c>
      <c r="K1787" t="s">
        <v>207</v>
      </c>
      <c r="L1787">
        <v>2017</v>
      </c>
      <c r="M1787" t="s">
        <v>210</v>
      </c>
    </row>
    <row r="1788" spans="1:13" x14ac:dyDescent="0.2">
      <c r="A1788" s="1">
        <v>42990</v>
      </c>
      <c r="B1788" t="s">
        <v>8</v>
      </c>
      <c r="C1788" t="s">
        <v>8</v>
      </c>
      <c r="D1788" t="s">
        <v>435</v>
      </c>
      <c r="E1788" t="s">
        <v>463</v>
      </c>
      <c r="F1788" s="1">
        <v>41908</v>
      </c>
      <c r="G1788" t="s">
        <v>44</v>
      </c>
      <c r="H1788">
        <v>1</v>
      </c>
      <c r="I1788">
        <v>0</v>
      </c>
      <c r="J1788">
        <v>0</v>
      </c>
      <c r="K1788" t="s">
        <v>207</v>
      </c>
      <c r="L1788">
        <v>2017</v>
      </c>
      <c r="M1788" t="s">
        <v>208</v>
      </c>
    </row>
    <row r="1789" spans="1:13" x14ac:dyDescent="0.2">
      <c r="A1789" s="1">
        <v>42990</v>
      </c>
      <c r="B1789" t="s">
        <v>8</v>
      </c>
      <c r="C1789" t="s">
        <v>8</v>
      </c>
      <c r="D1789" t="s">
        <v>492</v>
      </c>
      <c r="E1789" t="s">
        <v>493</v>
      </c>
      <c r="F1789" s="1">
        <v>43016</v>
      </c>
      <c r="G1789" t="s">
        <v>44</v>
      </c>
      <c r="H1789">
        <v>1</v>
      </c>
      <c r="I1789">
        <v>0</v>
      </c>
      <c r="J1789">
        <v>0</v>
      </c>
      <c r="K1789" t="s">
        <v>207</v>
      </c>
      <c r="L1789">
        <v>2017</v>
      </c>
      <c r="M1789" t="s">
        <v>208</v>
      </c>
    </row>
    <row r="1790" spans="1:13" x14ac:dyDescent="0.2">
      <c r="A1790" s="1">
        <v>42990</v>
      </c>
      <c r="B1790" t="s">
        <v>8</v>
      </c>
      <c r="C1790" t="s">
        <v>8</v>
      </c>
      <c r="D1790" t="s">
        <v>521</v>
      </c>
      <c r="E1790" t="s">
        <v>522</v>
      </c>
      <c r="F1790" s="1">
        <v>40472</v>
      </c>
      <c r="G1790" t="s">
        <v>163</v>
      </c>
      <c r="H1790">
        <v>1</v>
      </c>
      <c r="I1790">
        <v>0</v>
      </c>
      <c r="J1790">
        <v>0</v>
      </c>
      <c r="K1790" t="s">
        <v>207</v>
      </c>
      <c r="L1790">
        <v>2017</v>
      </c>
      <c r="M1790" t="s">
        <v>210</v>
      </c>
    </row>
    <row r="1791" spans="1:13" x14ac:dyDescent="0.2">
      <c r="A1791" s="1">
        <v>42990</v>
      </c>
      <c r="B1791" t="s">
        <v>8</v>
      </c>
      <c r="C1791" t="s">
        <v>8</v>
      </c>
      <c r="D1791" t="s">
        <v>521</v>
      </c>
      <c r="E1791" t="s">
        <v>523</v>
      </c>
      <c r="F1791" s="1">
        <v>40010</v>
      </c>
      <c r="G1791" t="s">
        <v>166</v>
      </c>
      <c r="H1791">
        <v>1</v>
      </c>
      <c r="I1791">
        <v>0</v>
      </c>
      <c r="J1791">
        <v>0</v>
      </c>
      <c r="K1791" t="s">
        <v>207</v>
      </c>
      <c r="L1791">
        <v>2017</v>
      </c>
      <c r="M1791" t="s">
        <v>210</v>
      </c>
    </row>
    <row r="1792" spans="1:13" x14ac:dyDescent="0.2">
      <c r="A1792" s="1">
        <v>42990</v>
      </c>
      <c r="B1792" t="s">
        <v>8</v>
      </c>
      <c r="C1792" t="s">
        <v>8</v>
      </c>
      <c r="D1792" t="s">
        <v>416</v>
      </c>
      <c r="E1792" t="s">
        <v>494</v>
      </c>
      <c r="F1792" s="1">
        <v>41887</v>
      </c>
      <c r="G1792" t="s">
        <v>169</v>
      </c>
      <c r="H1792">
        <v>1</v>
      </c>
      <c r="I1792">
        <v>0</v>
      </c>
      <c r="J1792">
        <v>0</v>
      </c>
      <c r="K1792" t="s">
        <v>207</v>
      </c>
      <c r="L1792">
        <v>2017</v>
      </c>
      <c r="M1792" t="s">
        <v>208</v>
      </c>
    </row>
    <row r="1793" spans="1:13" x14ac:dyDescent="0.2">
      <c r="A1793" s="1">
        <v>42990</v>
      </c>
      <c r="B1793" t="s">
        <v>8</v>
      </c>
      <c r="C1793" t="s">
        <v>8</v>
      </c>
      <c r="D1793" t="s">
        <v>495</v>
      </c>
      <c r="E1793" t="s">
        <v>433</v>
      </c>
      <c r="F1793" s="1">
        <v>41824</v>
      </c>
      <c r="G1793" t="s">
        <v>106</v>
      </c>
      <c r="H1793">
        <v>1</v>
      </c>
      <c r="I1793">
        <v>0</v>
      </c>
      <c r="J1793">
        <v>0</v>
      </c>
      <c r="K1793" t="s">
        <v>207</v>
      </c>
      <c r="L1793">
        <v>2017</v>
      </c>
      <c r="M1793" t="s">
        <v>208</v>
      </c>
    </row>
    <row r="1794" spans="1:13" x14ac:dyDescent="0.2">
      <c r="A1794" s="1">
        <v>42990</v>
      </c>
      <c r="B1794" t="s">
        <v>8</v>
      </c>
      <c r="C1794" t="s">
        <v>8</v>
      </c>
      <c r="D1794" t="s">
        <v>454</v>
      </c>
      <c r="E1794" t="s">
        <v>328</v>
      </c>
      <c r="F1794" s="1">
        <v>41902</v>
      </c>
      <c r="G1794" t="s">
        <v>106</v>
      </c>
      <c r="H1794">
        <v>1</v>
      </c>
      <c r="I1794">
        <v>0</v>
      </c>
      <c r="J1794">
        <v>0</v>
      </c>
      <c r="K1794" t="s">
        <v>207</v>
      </c>
      <c r="L1794">
        <v>2017</v>
      </c>
      <c r="M1794" t="s">
        <v>208</v>
      </c>
    </row>
    <row r="1795" spans="1:13" x14ac:dyDescent="0.2">
      <c r="A1795" s="1">
        <v>42990</v>
      </c>
      <c r="B1795" t="s">
        <v>8</v>
      </c>
      <c r="C1795" t="s">
        <v>8</v>
      </c>
      <c r="D1795" t="s">
        <v>497</v>
      </c>
      <c r="E1795" t="s">
        <v>333</v>
      </c>
      <c r="F1795" s="1">
        <v>41614</v>
      </c>
      <c r="G1795" t="s">
        <v>170</v>
      </c>
      <c r="H1795">
        <v>1</v>
      </c>
      <c r="I1795">
        <v>0</v>
      </c>
      <c r="J1795">
        <v>0</v>
      </c>
      <c r="K1795" t="s">
        <v>207</v>
      </c>
      <c r="L1795">
        <v>2017</v>
      </c>
      <c r="M1795" t="s">
        <v>208</v>
      </c>
    </row>
    <row r="1796" spans="1:13" x14ac:dyDescent="0.2">
      <c r="A1796" s="1">
        <v>42990</v>
      </c>
      <c r="B1796" t="s">
        <v>8</v>
      </c>
      <c r="C1796" t="s">
        <v>8</v>
      </c>
      <c r="D1796" t="s">
        <v>498</v>
      </c>
      <c r="E1796" t="s">
        <v>499</v>
      </c>
      <c r="F1796" s="1">
        <v>39528</v>
      </c>
      <c r="G1796" t="s">
        <v>165</v>
      </c>
      <c r="H1796">
        <v>1</v>
      </c>
      <c r="I1796">
        <v>0</v>
      </c>
      <c r="J1796">
        <v>0</v>
      </c>
      <c r="K1796" t="s">
        <v>207</v>
      </c>
      <c r="L1796">
        <v>2017</v>
      </c>
      <c r="M1796" t="s">
        <v>210</v>
      </c>
    </row>
    <row r="1797" spans="1:13" x14ac:dyDescent="0.2">
      <c r="A1797" s="1">
        <v>42993</v>
      </c>
      <c r="B1797" t="s">
        <v>8</v>
      </c>
      <c r="C1797" t="s">
        <v>8</v>
      </c>
      <c r="D1797" t="s">
        <v>205</v>
      </c>
      <c r="E1797" t="s">
        <v>206</v>
      </c>
      <c r="F1797" s="1">
        <v>41166</v>
      </c>
      <c r="G1797" t="s">
        <v>106</v>
      </c>
      <c r="H1797">
        <v>1</v>
      </c>
      <c r="I1797">
        <v>0</v>
      </c>
      <c r="J1797">
        <v>0</v>
      </c>
      <c r="K1797" t="s">
        <v>207</v>
      </c>
      <c r="L1797">
        <v>2017</v>
      </c>
      <c r="M1797" t="s">
        <v>208</v>
      </c>
    </row>
    <row r="1798" spans="1:13" x14ac:dyDescent="0.2">
      <c r="A1798" s="1">
        <v>42993</v>
      </c>
      <c r="B1798" t="s">
        <v>8</v>
      </c>
      <c r="C1798" t="s">
        <v>8</v>
      </c>
      <c r="D1798" t="s">
        <v>205</v>
      </c>
      <c r="E1798" t="s">
        <v>209</v>
      </c>
      <c r="F1798" s="1">
        <v>40234</v>
      </c>
      <c r="G1798" t="s">
        <v>163</v>
      </c>
      <c r="H1798">
        <v>1</v>
      </c>
      <c r="I1798">
        <v>0</v>
      </c>
      <c r="J1798">
        <v>0</v>
      </c>
      <c r="K1798" t="s">
        <v>207</v>
      </c>
      <c r="L1798">
        <v>2017</v>
      </c>
      <c r="M1798" t="s">
        <v>210</v>
      </c>
    </row>
    <row r="1799" spans="1:13" x14ac:dyDescent="0.2">
      <c r="A1799" s="1">
        <v>42993</v>
      </c>
      <c r="B1799" t="s">
        <v>8</v>
      </c>
      <c r="C1799" t="s">
        <v>8</v>
      </c>
      <c r="D1799" t="s">
        <v>524</v>
      </c>
      <c r="E1799" t="s">
        <v>525</v>
      </c>
      <c r="F1799" s="1">
        <v>39823</v>
      </c>
      <c r="G1799" t="s">
        <v>166</v>
      </c>
      <c r="H1799">
        <v>1</v>
      </c>
      <c r="I1799">
        <v>0</v>
      </c>
      <c r="J1799">
        <v>0</v>
      </c>
      <c r="K1799" t="s">
        <v>207</v>
      </c>
      <c r="L1799">
        <v>2017</v>
      </c>
      <c r="M1799" t="s">
        <v>210</v>
      </c>
    </row>
    <row r="1800" spans="1:13" x14ac:dyDescent="0.2">
      <c r="A1800" s="1">
        <v>42993</v>
      </c>
      <c r="B1800" t="s">
        <v>8</v>
      </c>
      <c r="C1800" t="s">
        <v>8</v>
      </c>
      <c r="D1800" t="s">
        <v>320</v>
      </c>
      <c r="E1800" t="s">
        <v>321</v>
      </c>
      <c r="F1800" s="1">
        <v>40438</v>
      </c>
      <c r="G1800" t="s">
        <v>167</v>
      </c>
      <c r="H1800">
        <v>1</v>
      </c>
      <c r="I1800">
        <v>0</v>
      </c>
      <c r="J1800">
        <v>0</v>
      </c>
      <c r="K1800" t="s">
        <v>207</v>
      </c>
      <c r="L1800">
        <v>2017</v>
      </c>
      <c r="M1800" t="s">
        <v>210</v>
      </c>
    </row>
    <row r="1801" spans="1:13" x14ac:dyDescent="0.2">
      <c r="A1801" s="1">
        <v>42993</v>
      </c>
      <c r="B1801" t="s">
        <v>8</v>
      </c>
      <c r="C1801" t="s">
        <v>8</v>
      </c>
      <c r="D1801" t="s">
        <v>345</v>
      </c>
      <c r="E1801" t="s">
        <v>346</v>
      </c>
      <c r="F1801" s="1">
        <v>40672</v>
      </c>
      <c r="G1801" t="s">
        <v>168</v>
      </c>
      <c r="H1801">
        <v>1</v>
      </c>
      <c r="I1801">
        <v>0</v>
      </c>
      <c r="J1801">
        <v>0</v>
      </c>
      <c r="K1801" t="s">
        <v>207</v>
      </c>
      <c r="L1801">
        <v>2017</v>
      </c>
      <c r="M1801" t="s">
        <v>208</v>
      </c>
    </row>
    <row r="1802" spans="1:13" x14ac:dyDescent="0.2">
      <c r="A1802" s="1">
        <v>42993</v>
      </c>
      <c r="B1802" t="s">
        <v>8</v>
      </c>
      <c r="C1802" t="s">
        <v>8</v>
      </c>
      <c r="D1802" t="s">
        <v>221</v>
      </c>
      <c r="E1802" t="s">
        <v>222</v>
      </c>
      <c r="F1802" s="1">
        <v>39646</v>
      </c>
      <c r="G1802" t="s">
        <v>165</v>
      </c>
      <c r="H1802">
        <v>1</v>
      </c>
      <c r="I1802">
        <v>0</v>
      </c>
      <c r="J1802">
        <v>0</v>
      </c>
      <c r="K1802" t="s">
        <v>207</v>
      </c>
      <c r="L1802">
        <v>2017</v>
      </c>
      <c r="M1802" t="s">
        <v>210</v>
      </c>
    </row>
    <row r="1803" spans="1:13" x14ac:dyDescent="0.2">
      <c r="A1803" s="1">
        <v>42993</v>
      </c>
      <c r="B1803" t="s">
        <v>8</v>
      </c>
      <c r="C1803" t="s">
        <v>8</v>
      </c>
      <c r="D1803" t="s">
        <v>221</v>
      </c>
      <c r="E1803" t="s">
        <v>223</v>
      </c>
      <c r="F1803" s="1">
        <v>39646</v>
      </c>
      <c r="G1803" t="s">
        <v>165</v>
      </c>
      <c r="H1803">
        <v>1</v>
      </c>
      <c r="I1803">
        <v>0</v>
      </c>
      <c r="J1803">
        <v>0</v>
      </c>
      <c r="K1803" t="s">
        <v>207</v>
      </c>
      <c r="L1803">
        <v>2017</v>
      </c>
      <c r="M1803" t="s">
        <v>210</v>
      </c>
    </row>
    <row r="1804" spans="1:13" x14ac:dyDescent="0.2">
      <c r="A1804" s="1">
        <v>42993</v>
      </c>
      <c r="B1804" t="s">
        <v>8</v>
      </c>
      <c r="C1804" t="s">
        <v>8</v>
      </c>
      <c r="D1804" t="s">
        <v>347</v>
      </c>
      <c r="E1804" t="s">
        <v>230</v>
      </c>
      <c r="F1804" s="1">
        <v>41458</v>
      </c>
      <c r="G1804" t="s">
        <v>170</v>
      </c>
      <c r="H1804">
        <v>1</v>
      </c>
      <c r="I1804">
        <v>0</v>
      </c>
      <c r="J1804">
        <v>0</v>
      </c>
      <c r="K1804" t="s">
        <v>207</v>
      </c>
      <c r="L1804">
        <v>2017</v>
      </c>
      <c r="M1804" t="s">
        <v>208</v>
      </c>
    </row>
    <row r="1805" spans="1:13" x14ac:dyDescent="0.2">
      <c r="A1805" s="1">
        <v>42993</v>
      </c>
      <c r="B1805" t="s">
        <v>8</v>
      </c>
      <c r="C1805" t="s">
        <v>8</v>
      </c>
      <c r="D1805" t="s">
        <v>351</v>
      </c>
      <c r="E1805" t="s">
        <v>225</v>
      </c>
      <c r="F1805" s="1">
        <v>39603</v>
      </c>
      <c r="G1805" t="s">
        <v>165</v>
      </c>
      <c r="H1805">
        <v>1</v>
      </c>
      <c r="I1805">
        <v>0</v>
      </c>
      <c r="J1805">
        <v>0</v>
      </c>
      <c r="K1805" t="s">
        <v>207</v>
      </c>
      <c r="L1805">
        <v>2017</v>
      </c>
      <c r="M1805" t="s">
        <v>210</v>
      </c>
    </row>
    <row r="1806" spans="1:13" x14ac:dyDescent="0.2">
      <c r="A1806" s="1">
        <v>42993</v>
      </c>
      <c r="B1806" t="s">
        <v>8</v>
      </c>
      <c r="C1806" t="s">
        <v>8</v>
      </c>
      <c r="D1806" t="s">
        <v>352</v>
      </c>
      <c r="E1806" t="s">
        <v>353</v>
      </c>
      <c r="F1806" s="1">
        <v>40418</v>
      </c>
      <c r="G1806" t="s">
        <v>163</v>
      </c>
      <c r="H1806">
        <v>1</v>
      </c>
      <c r="I1806">
        <v>0</v>
      </c>
      <c r="J1806">
        <v>0</v>
      </c>
      <c r="K1806" t="s">
        <v>207</v>
      </c>
      <c r="L1806">
        <v>2017</v>
      </c>
      <c r="M1806" t="s">
        <v>210</v>
      </c>
    </row>
    <row r="1807" spans="1:13" x14ac:dyDescent="0.2">
      <c r="A1807" s="1">
        <v>42993</v>
      </c>
      <c r="B1807" t="s">
        <v>8</v>
      </c>
      <c r="C1807" t="s">
        <v>8</v>
      </c>
      <c r="D1807" t="s">
        <v>354</v>
      </c>
      <c r="E1807" t="s">
        <v>355</v>
      </c>
      <c r="F1807" s="1">
        <v>41607</v>
      </c>
      <c r="G1807" t="s">
        <v>170</v>
      </c>
      <c r="H1807">
        <v>1</v>
      </c>
      <c r="I1807">
        <v>0</v>
      </c>
      <c r="J1807">
        <v>0</v>
      </c>
      <c r="K1807" t="s">
        <v>207</v>
      </c>
      <c r="L1807">
        <v>2017</v>
      </c>
      <c r="M1807" t="s">
        <v>208</v>
      </c>
    </row>
    <row r="1808" spans="1:13" x14ac:dyDescent="0.2">
      <c r="A1808" s="1">
        <v>42993</v>
      </c>
      <c r="B1808" t="s">
        <v>8</v>
      </c>
      <c r="C1808" t="s">
        <v>8</v>
      </c>
      <c r="D1808" t="s">
        <v>334</v>
      </c>
      <c r="E1808" t="s">
        <v>335</v>
      </c>
      <c r="F1808" s="1">
        <v>40376</v>
      </c>
      <c r="G1808" t="s">
        <v>163</v>
      </c>
      <c r="H1808">
        <v>1</v>
      </c>
      <c r="I1808">
        <v>0</v>
      </c>
      <c r="J1808">
        <v>0</v>
      </c>
      <c r="K1808" t="s">
        <v>207</v>
      </c>
      <c r="L1808">
        <v>2017</v>
      </c>
      <c r="M1808" t="s">
        <v>210</v>
      </c>
    </row>
    <row r="1809" spans="1:13" x14ac:dyDescent="0.2">
      <c r="A1809" s="1">
        <v>42993</v>
      </c>
      <c r="B1809" t="s">
        <v>8</v>
      </c>
      <c r="C1809" t="s">
        <v>8</v>
      </c>
      <c r="D1809" t="s">
        <v>359</v>
      </c>
      <c r="E1809" t="s">
        <v>360</v>
      </c>
      <c r="F1809" s="1">
        <v>39790</v>
      </c>
      <c r="G1809" t="s">
        <v>165</v>
      </c>
      <c r="H1809">
        <v>1</v>
      </c>
      <c r="I1809">
        <v>0</v>
      </c>
      <c r="J1809">
        <v>0</v>
      </c>
      <c r="K1809" t="s">
        <v>207</v>
      </c>
      <c r="L1809">
        <v>2017</v>
      </c>
      <c r="M1809" t="s">
        <v>210</v>
      </c>
    </row>
    <row r="1810" spans="1:13" x14ac:dyDescent="0.2">
      <c r="A1810" s="1">
        <v>42993</v>
      </c>
      <c r="B1810" t="s">
        <v>8</v>
      </c>
      <c r="C1810" t="s">
        <v>8</v>
      </c>
      <c r="D1810" t="s">
        <v>359</v>
      </c>
      <c r="E1810" t="s">
        <v>361</v>
      </c>
      <c r="F1810" s="1">
        <v>39790</v>
      </c>
      <c r="G1810" t="s">
        <v>165</v>
      </c>
      <c r="H1810">
        <v>1</v>
      </c>
      <c r="I1810">
        <v>0</v>
      </c>
      <c r="J1810">
        <v>0</v>
      </c>
      <c r="K1810" t="s">
        <v>207</v>
      </c>
      <c r="L1810">
        <v>2017</v>
      </c>
      <c r="M1810" t="s">
        <v>210</v>
      </c>
    </row>
    <row r="1811" spans="1:13" x14ac:dyDescent="0.2">
      <c r="A1811" s="1">
        <v>42993</v>
      </c>
      <c r="B1811" t="s">
        <v>8</v>
      </c>
      <c r="C1811" t="s">
        <v>8</v>
      </c>
      <c r="D1811" t="s">
        <v>502</v>
      </c>
      <c r="E1811" t="s">
        <v>503</v>
      </c>
      <c r="F1811" s="1">
        <v>41460</v>
      </c>
      <c r="G1811" t="s">
        <v>170</v>
      </c>
      <c r="H1811">
        <v>1</v>
      </c>
      <c r="I1811">
        <v>0</v>
      </c>
      <c r="J1811">
        <v>0</v>
      </c>
      <c r="K1811" t="s">
        <v>207</v>
      </c>
      <c r="L1811">
        <v>2017</v>
      </c>
      <c r="M1811" t="s">
        <v>208</v>
      </c>
    </row>
    <row r="1812" spans="1:13" x14ac:dyDescent="0.2">
      <c r="A1812" s="1">
        <v>42993</v>
      </c>
      <c r="B1812" t="s">
        <v>8</v>
      </c>
      <c r="C1812" t="s">
        <v>8</v>
      </c>
      <c r="D1812" t="s">
        <v>502</v>
      </c>
      <c r="E1812" t="s">
        <v>493</v>
      </c>
      <c r="F1812" s="1">
        <v>40537</v>
      </c>
      <c r="G1812" t="s">
        <v>167</v>
      </c>
      <c r="H1812">
        <v>1</v>
      </c>
      <c r="I1812">
        <v>0</v>
      </c>
      <c r="J1812">
        <v>0</v>
      </c>
      <c r="K1812" t="s">
        <v>207</v>
      </c>
      <c r="L1812">
        <v>2017</v>
      </c>
      <c r="M1812" t="s">
        <v>210</v>
      </c>
    </row>
    <row r="1813" spans="1:13" x14ac:dyDescent="0.2">
      <c r="A1813" s="1">
        <v>42993</v>
      </c>
      <c r="B1813" t="s">
        <v>8</v>
      </c>
      <c r="C1813" t="s">
        <v>8</v>
      </c>
      <c r="D1813" t="s">
        <v>229</v>
      </c>
      <c r="E1813" t="s">
        <v>230</v>
      </c>
      <c r="F1813" s="1">
        <v>40470</v>
      </c>
      <c r="G1813" t="s">
        <v>163</v>
      </c>
      <c r="H1813">
        <v>1</v>
      </c>
      <c r="I1813">
        <v>0</v>
      </c>
      <c r="J1813">
        <v>0</v>
      </c>
      <c r="K1813" t="s">
        <v>207</v>
      </c>
      <c r="L1813">
        <v>2017</v>
      </c>
      <c r="M1813" t="s">
        <v>210</v>
      </c>
    </row>
    <row r="1814" spans="1:13" x14ac:dyDescent="0.2">
      <c r="A1814" s="1">
        <v>42993</v>
      </c>
      <c r="B1814" t="s">
        <v>8</v>
      </c>
      <c r="C1814" t="s">
        <v>8</v>
      </c>
      <c r="D1814" t="s">
        <v>229</v>
      </c>
      <c r="E1814" t="s">
        <v>231</v>
      </c>
      <c r="F1814" s="1">
        <v>41290</v>
      </c>
      <c r="G1814" t="s">
        <v>170</v>
      </c>
      <c r="H1814">
        <v>1</v>
      </c>
      <c r="I1814">
        <v>0</v>
      </c>
      <c r="J1814">
        <v>0</v>
      </c>
      <c r="K1814" t="s">
        <v>207</v>
      </c>
      <c r="L1814">
        <v>2017</v>
      </c>
      <c r="M1814" t="s">
        <v>208</v>
      </c>
    </row>
    <row r="1815" spans="1:13" x14ac:dyDescent="0.2">
      <c r="A1815" s="1">
        <v>42993</v>
      </c>
      <c r="B1815" t="s">
        <v>8</v>
      </c>
      <c r="C1815" t="s">
        <v>8</v>
      </c>
      <c r="D1815" t="s">
        <v>366</v>
      </c>
      <c r="E1815" t="s">
        <v>367</v>
      </c>
      <c r="F1815" s="1">
        <v>40581</v>
      </c>
      <c r="G1815" t="s">
        <v>167</v>
      </c>
      <c r="H1815">
        <v>1</v>
      </c>
      <c r="I1815">
        <v>0</v>
      </c>
      <c r="J1815">
        <v>0</v>
      </c>
      <c r="K1815" t="s">
        <v>207</v>
      </c>
      <c r="L1815">
        <v>2017</v>
      </c>
      <c r="M1815" t="s">
        <v>208</v>
      </c>
    </row>
    <row r="1816" spans="1:13" x14ac:dyDescent="0.2">
      <c r="A1816" s="1">
        <v>42993</v>
      </c>
      <c r="B1816" t="s">
        <v>8</v>
      </c>
      <c r="C1816" t="s">
        <v>8</v>
      </c>
      <c r="D1816" t="s">
        <v>380</v>
      </c>
      <c r="E1816" t="s">
        <v>381</v>
      </c>
      <c r="F1816" s="1">
        <v>40995</v>
      </c>
      <c r="G1816" t="s">
        <v>106</v>
      </c>
      <c r="H1816">
        <v>1</v>
      </c>
      <c r="I1816">
        <v>0</v>
      </c>
      <c r="J1816">
        <v>0</v>
      </c>
      <c r="K1816" t="s">
        <v>207</v>
      </c>
      <c r="L1816">
        <v>2017</v>
      </c>
      <c r="M1816" t="s">
        <v>208</v>
      </c>
    </row>
    <row r="1817" spans="1:13" x14ac:dyDescent="0.2">
      <c r="A1817" s="1">
        <v>42993</v>
      </c>
      <c r="B1817" t="s">
        <v>8</v>
      </c>
      <c r="C1817" t="s">
        <v>8</v>
      </c>
      <c r="D1817" t="s">
        <v>384</v>
      </c>
      <c r="E1817" t="s">
        <v>385</v>
      </c>
      <c r="F1817" s="1">
        <v>41199</v>
      </c>
      <c r="G1817" t="s">
        <v>106</v>
      </c>
      <c r="H1817">
        <v>1</v>
      </c>
      <c r="I1817">
        <v>0</v>
      </c>
      <c r="J1817">
        <v>0</v>
      </c>
      <c r="K1817" t="s">
        <v>207</v>
      </c>
      <c r="L1817">
        <v>2017</v>
      </c>
      <c r="M1817" t="s">
        <v>208</v>
      </c>
    </row>
    <row r="1818" spans="1:13" x14ac:dyDescent="0.2">
      <c r="A1818" s="1">
        <v>42993</v>
      </c>
      <c r="B1818" t="s">
        <v>8</v>
      </c>
      <c r="C1818" t="s">
        <v>8</v>
      </c>
      <c r="D1818" t="s">
        <v>327</v>
      </c>
      <c r="E1818" t="s">
        <v>328</v>
      </c>
      <c r="F1818" s="1">
        <v>40917</v>
      </c>
      <c r="G1818" t="s">
        <v>44</v>
      </c>
      <c r="H1818">
        <v>1</v>
      </c>
      <c r="I1818">
        <v>0</v>
      </c>
      <c r="J1818">
        <v>0</v>
      </c>
      <c r="K1818" t="s">
        <v>207</v>
      </c>
      <c r="L1818">
        <v>2017</v>
      </c>
      <c r="M1818" t="s">
        <v>208</v>
      </c>
    </row>
    <row r="1819" spans="1:13" x14ac:dyDescent="0.2">
      <c r="A1819" s="1">
        <v>42993</v>
      </c>
      <c r="B1819" t="s">
        <v>8</v>
      </c>
      <c r="C1819" t="s">
        <v>8</v>
      </c>
      <c r="D1819" t="s">
        <v>388</v>
      </c>
      <c r="E1819" t="s">
        <v>389</v>
      </c>
      <c r="F1819" s="1">
        <v>40851</v>
      </c>
      <c r="G1819" t="s">
        <v>168</v>
      </c>
      <c r="H1819">
        <v>1</v>
      </c>
      <c r="I1819">
        <v>0</v>
      </c>
      <c r="J1819">
        <v>0</v>
      </c>
      <c r="K1819" t="s">
        <v>207</v>
      </c>
      <c r="L1819">
        <v>2017</v>
      </c>
      <c r="M1819" t="s">
        <v>208</v>
      </c>
    </row>
    <row r="1820" spans="1:13" x14ac:dyDescent="0.2">
      <c r="A1820" s="1">
        <v>42993</v>
      </c>
      <c r="B1820" t="s">
        <v>8</v>
      </c>
      <c r="C1820" t="s">
        <v>8</v>
      </c>
      <c r="D1820" t="s">
        <v>390</v>
      </c>
      <c r="E1820" t="s">
        <v>281</v>
      </c>
      <c r="F1820" s="1">
        <v>40871</v>
      </c>
      <c r="G1820" t="s">
        <v>167</v>
      </c>
      <c r="H1820">
        <v>1</v>
      </c>
      <c r="I1820">
        <v>0</v>
      </c>
      <c r="J1820">
        <v>0</v>
      </c>
      <c r="K1820" t="s">
        <v>207</v>
      </c>
      <c r="L1820">
        <v>2017</v>
      </c>
      <c r="M1820" t="s">
        <v>208</v>
      </c>
    </row>
    <row r="1821" spans="1:13" x14ac:dyDescent="0.2">
      <c r="A1821" s="1">
        <v>42993</v>
      </c>
      <c r="B1821" t="s">
        <v>8</v>
      </c>
      <c r="C1821" t="s">
        <v>8</v>
      </c>
      <c r="D1821" t="s">
        <v>390</v>
      </c>
      <c r="E1821" t="s">
        <v>391</v>
      </c>
      <c r="F1821" s="1">
        <v>39092</v>
      </c>
      <c r="G1821" t="s">
        <v>164</v>
      </c>
      <c r="H1821">
        <v>1</v>
      </c>
      <c r="I1821">
        <v>0</v>
      </c>
      <c r="J1821">
        <v>0</v>
      </c>
      <c r="K1821" t="s">
        <v>207</v>
      </c>
      <c r="L1821">
        <v>2017</v>
      </c>
      <c r="M1821" t="s">
        <v>210</v>
      </c>
    </row>
    <row r="1822" spans="1:13" x14ac:dyDescent="0.2">
      <c r="A1822" s="1">
        <v>42993</v>
      </c>
      <c r="B1822" t="s">
        <v>8</v>
      </c>
      <c r="C1822" t="s">
        <v>8</v>
      </c>
      <c r="D1822" t="s">
        <v>254</v>
      </c>
      <c r="E1822" t="s">
        <v>255</v>
      </c>
      <c r="F1822" s="1">
        <v>40439</v>
      </c>
      <c r="G1822" t="s">
        <v>167</v>
      </c>
      <c r="H1822">
        <v>1</v>
      </c>
      <c r="I1822">
        <v>0</v>
      </c>
      <c r="J1822">
        <v>0</v>
      </c>
      <c r="K1822" t="s">
        <v>207</v>
      </c>
      <c r="L1822">
        <v>2017</v>
      </c>
      <c r="M1822" t="s">
        <v>210</v>
      </c>
    </row>
    <row r="1823" spans="1:13" x14ac:dyDescent="0.2">
      <c r="A1823" s="1">
        <v>42993</v>
      </c>
      <c r="B1823" t="s">
        <v>8</v>
      </c>
      <c r="C1823" t="s">
        <v>8</v>
      </c>
      <c r="D1823" t="s">
        <v>396</v>
      </c>
      <c r="E1823" t="s">
        <v>397</v>
      </c>
      <c r="F1823" s="1">
        <v>39668</v>
      </c>
      <c r="G1823" t="s">
        <v>165</v>
      </c>
      <c r="H1823">
        <v>1</v>
      </c>
      <c r="I1823">
        <v>0</v>
      </c>
      <c r="J1823">
        <v>0</v>
      </c>
      <c r="K1823" t="s">
        <v>207</v>
      </c>
      <c r="L1823">
        <v>2017</v>
      </c>
      <c r="M1823" t="s">
        <v>210</v>
      </c>
    </row>
    <row r="1824" spans="1:13" x14ac:dyDescent="0.2">
      <c r="A1824" s="1">
        <v>42993</v>
      </c>
      <c r="B1824" t="s">
        <v>8</v>
      </c>
      <c r="C1824" t="s">
        <v>8</v>
      </c>
      <c r="D1824" t="s">
        <v>398</v>
      </c>
      <c r="E1824" t="s">
        <v>399</v>
      </c>
      <c r="F1824" s="1">
        <v>40770</v>
      </c>
      <c r="G1824" t="s">
        <v>168</v>
      </c>
      <c r="H1824">
        <v>1</v>
      </c>
      <c r="I1824">
        <v>0</v>
      </c>
      <c r="J1824">
        <v>0</v>
      </c>
      <c r="K1824" t="s">
        <v>207</v>
      </c>
      <c r="L1824">
        <v>2017</v>
      </c>
      <c r="M1824" t="s">
        <v>208</v>
      </c>
    </row>
    <row r="1825" spans="1:13" x14ac:dyDescent="0.2">
      <c r="A1825" s="1">
        <v>42993</v>
      </c>
      <c r="B1825" t="s">
        <v>8</v>
      </c>
      <c r="C1825" t="s">
        <v>8</v>
      </c>
      <c r="D1825" t="s">
        <v>400</v>
      </c>
      <c r="E1825" t="s">
        <v>401</v>
      </c>
      <c r="F1825" s="1">
        <v>39307</v>
      </c>
      <c r="G1825" t="s">
        <v>164</v>
      </c>
      <c r="H1825">
        <v>1</v>
      </c>
      <c r="I1825">
        <v>0</v>
      </c>
      <c r="J1825">
        <v>0</v>
      </c>
      <c r="K1825" t="s">
        <v>207</v>
      </c>
      <c r="L1825">
        <v>2017</v>
      </c>
      <c r="M1825" t="s">
        <v>210</v>
      </c>
    </row>
    <row r="1826" spans="1:13" x14ac:dyDescent="0.2">
      <c r="A1826" s="1">
        <v>42993</v>
      </c>
      <c r="B1826" t="s">
        <v>8</v>
      </c>
      <c r="C1826" t="s">
        <v>8</v>
      </c>
      <c r="D1826" t="s">
        <v>404</v>
      </c>
      <c r="E1826" t="s">
        <v>405</v>
      </c>
      <c r="F1826" s="1">
        <v>41329</v>
      </c>
      <c r="G1826" t="s">
        <v>169</v>
      </c>
      <c r="H1826">
        <v>1</v>
      </c>
      <c r="I1826">
        <v>0</v>
      </c>
      <c r="J1826">
        <v>0</v>
      </c>
      <c r="K1826" t="s">
        <v>207</v>
      </c>
      <c r="L1826">
        <v>2017</v>
      </c>
      <c r="M1826" t="s">
        <v>208</v>
      </c>
    </row>
    <row r="1827" spans="1:13" x14ac:dyDescent="0.2">
      <c r="A1827" s="1">
        <v>42993</v>
      </c>
      <c r="B1827" t="s">
        <v>8</v>
      </c>
      <c r="C1827" t="s">
        <v>8</v>
      </c>
      <c r="D1827" t="s">
        <v>547</v>
      </c>
      <c r="E1827" t="s">
        <v>279</v>
      </c>
      <c r="F1827" s="1">
        <v>41348</v>
      </c>
      <c r="G1827" t="s">
        <v>169</v>
      </c>
      <c r="H1827">
        <v>1</v>
      </c>
      <c r="I1827">
        <v>0</v>
      </c>
      <c r="J1827">
        <v>0</v>
      </c>
      <c r="K1827" t="s">
        <v>207</v>
      </c>
      <c r="L1827">
        <v>2017</v>
      </c>
      <c r="M1827" t="s">
        <v>208</v>
      </c>
    </row>
    <row r="1828" spans="1:13" x14ac:dyDescent="0.2">
      <c r="A1828" s="1">
        <v>42993</v>
      </c>
      <c r="B1828" t="s">
        <v>8</v>
      </c>
      <c r="C1828" t="s">
        <v>8</v>
      </c>
      <c r="D1828" t="s">
        <v>547</v>
      </c>
      <c r="E1828" t="s">
        <v>548</v>
      </c>
      <c r="F1828" s="1">
        <v>40545</v>
      </c>
      <c r="G1828" t="s">
        <v>168</v>
      </c>
      <c r="H1828">
        <v>1</v>
      </c>
      <c r="I1828">
        <v>0</v>
      </c>
      <c r="J1828">
        <v>0</v>
      </c>
      <c r="K1828" t="s">
        <v>207</v>
      </c>
      <c r="L1828">
        <v>2017</v>
      </c>
      <c r="M1828" t="s">
        <v>208</v>
      </c>
    </row>
    <row r="1829" spans="1:13" x14ac:dyDescent="0.2">
      <c r="A1829" s="1">
        <v>42993</v>
      </c>
      <c r="B1829" t="s">
        <v>8</v>
      </c>
      <c r="C1829" t="s">
        <v>8</v>
      </c>
      <c r="D1829" t="s">
        <v>406</v>
      </c>
      <c r="E1829" t="s">
        <v>407</v>
      </c>
      <c r="F1829" s="1">
        <v>40521</v>
      </c>
      <c r="G1829" t="s">
        <v>163</v>
      </c>
      <c r="H1829">
        <v>1</v>
      </c>
      <c r="I1829">
        <v>0</v>
      </c>
      <c r="J1829">
        <v>0</v>
      </c>
      <c r="K1829" t="s">
        <v>207</v>
      </c>
      <c r="L1829">
        <v>2017</v>
      </c>
      <c r="M1829" t="s">
        <v>210</v>
      </c>
    </row>
    <row r="1830" spans="1:13" x14ac:dyDescent="0.2">
      <c r="A1830" s="1">
        <v>42993</v>
      </c>
      <c r="B1830" t="s">
        <v>8</v>
      </c>
      <c r="C1830" t="s">
        <v>8</v>
      </c>
      <c r="D1830" t="s">
        <v>406</v>
      </c>
      <c r="E1830" t="s">
        <v>408</v>
      </c>
      <c r="F1830" s="1">
        <v>41097</v>
      </c>
      <c r="G1830" t="s">
        <v>44</v>
      </c>
      <c r="H1830">
        <v>1</v>
      </c>
      <c r="I1830">
        <v>0</v>
      </c>
      <c r="J1830">
        <v>0</v>
      </c>
      <c r="K1830" t="s">
        <v>207</v>
      </c>
      <c r="L1830">
        <v>2017</v>
      </c>
      <c r="M1830" t="s">
        <v>208</v>
      </c>
    </row>
    <row r="1831" spans="1:13" x14ac:dyDescent="0.2">
      <c r="A1831" s="1">
        <v>42993</v>
      </c>
      <c r="B1831" t="s">
        <v>8</v>
      </c>
      <c r="C1831" t="s">
        <v>8</v>
      </c>
      <c r="D1831" t="s">
        <v>409</v>
      </c>
      <c r="E1831" t="s">
        <v>410</v>
      </c>
      <c r="F1831" s="1">
        <v>40108</v>
      </c>
      <c r="G1831" t="s">
        <v>166</v>
      </c>
      <c r="H1831">
        <v>1</v>
      </c>
      <c r="I1831">
        <v>0</v>
      </c>
      <c r="J1831">
        <v>0</v>
      </c>
      <c r="K1831" t="s">
        <v>207</v>
      </c>
      <c r="L1831">
        <v>2017</v>
      </c>
      <c r="M1831" t="s">
        <v>210</v>
      </c>
    </row>
    <row r="1832" spans="1:13" x14ac:dyDescent="0.2">
      <c r="A1832" s="1">
        <v>42993</v>
      </c>
      <c r="B1832" t="s">
        <v>8</v>
      </c>
      <c r="C1832" t="s">
        <v>8</v>
      </c>
      <c r="D1832" t="s">
        <v>411</v>
      </c>
      <c r="E1832" t="s">
        <v>371</v>
      </c>
      <c r="F1832" s="1">
        <v>40537</v>
      </c>
      <c r="G1832" t="s">
        <v>163</v>
      </c>
      <c r="H1832">
        <v>1</v>
      </c>
      <c r="I1832">
        <v>0</v>
      </c>
      <c r="J1832">
        <v>0</v>
      </c>
      <c r="K1832" t="s">
        <v>207</v>
      </c>
      <c r="L1832">
        <v>2017</v>
      </c>
      <c r="M1832" t="s">
        <v>210</v>
      </c>
    </row>
    <row r="1833" spans="1:13" x14ac:dyDescent="0.2">
      <c r="A1833" s="1">
        <v>42993</v>
      </c>
      <c r="B1833" t="s">
        <v>8</v>
      </c>
      <c r="C1833" t="s">
        <v>8</v>
      </c>
      <c r="D1833" t="s">
        <v>411</v>
      </c>
      <c r="E1833" t="s">
        <v>412</v>
      </c>
      <c r="F1833" s="1">
        <v>41493</v>
      </c>
      <c r="G1833" t="s">
        <v>169</v>
      </c>
      <c r="H1833">
        <v>1</v>
      </c>
      <c r="I1833">
        <v>0</v>
      </c>
      <c r="J1833">
        <v>0</v>
      </c>
      <c r="K1833" t="s">
        <v>207</v>
      </c>
      <c r="L1833">
        <v>2017</v>
      </c>
      <c r="M1833" t="s">
        <v>208</v>
      </c>
    </row>
    <row r="1834" spans="1:13" x14ac:dyDescent="0.2">
      <c r="A1834" s="1">
        <v>42993</v>
      </c>
      <c r="B1834" t="s">
        <v>8</v>
      </c>
      <c r="C1834" t="s">
        <v>8</v>
      </c>
      <c r="D1834" t="s">
        <v>531</v>
      </c>
      <c r="E1834" t="s">
        <v>532</v>
      </c>
      <c r="F1834" s="1">
        <v>40681</v>
      </c>
      <c r="G1834" t="s">
        <v>167</v>
      </c>
      <c r="H1834">
        <v>1</v>
      </c>
      <c r="I1834">
        <v>0</v>
      </c>
      <c r="J1834">
        <v>0</v>
      </c>
      <c r="K1834" t="s">
        <v>207</v>
      </c>
      <c r="L1834">
        <v>2017</v>
      </c>
      <c r="M1834" t="s">
        <v>208</v>
      </c>
    </row>
    <row r="1835" spans="1:13" x14ac:dyDescent="0.2">
      <c r="A1835" s="1">
        <v>42993</v>
      </c>
      <c r="B1835" t="s">
        <v>8</v>
      </c>
      <c r="C1835" t="s">
        <v>8</v>
      </c>
      <c r="D1835" t="s">
        <v>413</v>
      </c>
      <c r="E1835" t="s">
        <v>393</v>
      </c>
      <c r="F1835" s="1">
        <v>40880</v>
      </c>
      <c r="G1835" t="s">
        <v>168</v>
      </c>
      <c r="H1835">
        <v>1</v>
      </c>
      <c r="I1835">
        <v>0</v>
      </c>
      <c r="J1835">
        <v>0</v>
      </c>
      <c r="K1835" t="s">
        <v>207</v>
      </c>
      <c r="L1835">
        <v>2017</v>
      </c>
      <c r="M1835" t="s">
        <v>208</v>
      </c>
    </row>
    <row r="1836" spans="1:13" x14ac:dyDescent="0.2">
      <c r="A1836" s="1">
        <v>42993</v>
      </c>
      <c r="B1836" t="s">
        <v>8</v>
      </c>
      <c r="C1836" t="s">
        <v>8</v>
      </c>
      <c r="D1836" t="s">
        <v>675</v>
      </c>
      <c r="E1836" t="s">
        <v>676</v>
      </c>
      <c r="F1836" s="1">
        <v>40567</v>
      </c>
      <c r="G1836" t="s">
        <v>168</v>
      </c>
      <c r="H1836">
        <v>1</v>
      </c>
      <c r="I1836">
        <v>0</v>
      </c>
      <c r="J1836">
        <v>0</v>
      </c>
      <c r="K1836" t="s">
        <v>207</v>
      </c>
      <c r="L1836">
        <v>2017</v>
      </c>
      <c r="M1836" t="s">
        <v>208</v>
      </c>
    </row>
    <row r="1837" spans="1:13" x14ac:dyDescent="0.2">
      <c r="A1837" s="1">
        <v>42993</v>
      </c>
      <c r="B1837" t="s">
        <v>8</v>
      </c>
      <c r="C1837" t="s">
        <v>8</v>
      </c>
      <c r="D1837" t="s">
        <v>416</v>
      </c>
      <c r="E1837" t="s">
        <v>417</v>
      </c>
      <c r="F1837" s="1">
        <v>40045</v>
      </c>
      <c r="G1837" t="s">
        <v>163</v>
      </c>
      <c r="H1837">
        <v>1</v>
      </c>
      <c r="I1837">
        <v>0</v>
      </c>
      <c r="J1837">
        <v>0</v>
      </c>
      <c r="K1837" t="s">
        <v>207</v>
      </c>
      <c r="L1837">
        <v>2017</v>
      </c>
      <c r="M1837" t="s">
        <v>210</v>
      </c>
    </row>
    <row r="1838" spans="1:13" x14ac:dyDescent="0.2">
      <c r="A1838" s="1">
        <v>42993</v>
      </c>
      <c r="B1838" t="s">
        <v>8</v>
      </c>
      <c r="C1838" t="s">
        <v>8</v>
      </c>
      <c r="D1838" t="s">
        <v>416</v>
      </c>
      <c r="E1838" t="s">
        <v>418</v>
      </c>
      <c r="F1838" s="1">
        <v>40800</v>
      </c>
      <c r="G1838" t="s">
        <v>168</v>
      </c>
      <c r="H1838">
        <v>1</v>
      </c>
      <c r="I1838">
        <v>0</v>
      </c>
      <c r="J1838">
        <v>0</v>
      </c>
      <c r="K1838" t="s">
        <v>207</v>
      </c>
      <c r="L1838">
        <v>2017</v>
      </c>
      <c r="M1838" t="s">
        <v>208</v>
      </c>
    </row>
    <row r="1839" spans="1:13" x14ac:dyDescent="0.2">
      <c r="A1839" s="1">
        <v>42993</v>
      </c>
      <c r="B1839" t="s">
        <v>8</v>
      </c>
      <c r="C1839" t="s">
        <v>8</v>
      </c>
      <c r="D1839" t="s">
        <v>419</v>
      </c>
      <c r="E1839" t="s">
        <v>420</v>
      </c>
      <c r="F1839" s="1">
        <v>40014</v>
      </c>
      <c r="G1839" t="s">
        <v>166</v>
      </c>
      <c r="H1839">
        <v>1</v>
      </c>
      <c r="I1839">
        <v>0</v>
      </c>
      <c r="J1839">
        <v>0</v>
      </c>
      <c r="K1839" t="s">
        <v>207</v>
      </c>
      <c r="L1839">
        <v>2017</v>
      </c>
      <c r="M1839" t="s">
        <v>210</v>
      </c>
    </row>
    <row r="1840" spans="1:13" x14ac:dyDescent="0.2">
      <c r="A1840" s="1">
        <v>42993</v>
      </c>
      <c r="B1840" t="s">
        <v>8</v>
      </c>
      <c r="C1840" t="s">
        <v>8</v>
      </c>
      <c r="D1840" t="s">
        <v>421</v>
      </c>
      <c r="E1840" t="s">
        <v>353</v>
      </c>
      <c r="F1840" s="1">
        <v>39760</v>
      </c>
      <c r="G1840" t="s">
        <v>165</v>
      </c>
      <c r="H1840">
        <v>1</v>
      </c>
      <c r="I1840">
        <v>0</v>
      </c>
      <c r="J1840">
        <v>0</v>
      </c>
      <c r="K1840" t="s">
        <v>207</v>
      </c>
      <c r="L1840">
        <v>2017</v>
      </c>
      <c r="M1840" t="s">
        <v>210</v>
      </c>
    </row>
    <row r="1841" spans="1:13" x14ac:dyDescent="0.2">
      <c r="A1841" s="1">
        <v>42993</v>
      </c>
      <c r="B1841" t="s">
        <v>8</v>
      </c>
      <c r="C1841" t="s">
        <v>8</v>
      </c>
      <c r="D1841" t="s">
        <v>422</v>
      </c>
      <c r="E1841" t="s">
        <v>423</v>
      </c>
      <c r="F1841" s="1">
        <v>41076</v>
      </c>
      <c r="G1841" t="s">
        <v>106</v>
      </c>
      <c r="H1841">
        <v>1</v>
      </c>
      <c r="I1841">
        <v>0</v>
      </c>
      <c r="J1841">
        <v>0</v>
      </c>
      <c r="K1841" t="s">
        <v>207</v>
      </c>
      <c r="L1841">
        <v>2017</v>
      </c>
      <c r="M1841" t="s">
        <v>208</v>
      </c>
    </row>
    <row r="1842" spans="1:13" x14ac:dyDescent="0.2">
      <c r="A1842" s="1">
        <v>42993</v>
      </c>
      <c r="B1842" t="s">
        <v>8</v>
      </c>
      <c r="C1842" t="s">
        <v>8</v>
      </c>
      <c r="D1842" t="s">
        <v>422</v>
      </c>
      <c r="E1842" t="s">
        <v>424</v>
      </c>
      <c r="F1842" s="1">
        <v>39534</v>
      </c>
      <c r="G1842" t="s">
        <v>165</v>
      </c>
      <c r="H1842">
        <v>1</v>
      </c>
      <c r="I1842">
        <v>0</v>
      </c>
      <c r="J1842">
        <v>0</v>
      </c>
      <c r="K1842" t="s">
        <v>207</v>
      </c>
      <c r="L1842">
        <v>2017</v>
      </c>
      <c r="M1842" t="s">
        <v>210</v>
      </c>
    </row>
    <row r="1843" spans="1:13" x14ac:dyDescent="0.2">
      <c r="A1843" s="1">
        <v>42993</v>
      </c>
      <c r="B1843" t="s">
        <v>8</v>
      </c>
      <c r="C1843" t="s">
        <v>8</v>
      </c>
      <c r="D1843" t="s">
        <v>425</v>
      </c>
      <c r="E1843" t="s">
        <v>326</v>
      </c>
      <c r="F1843" s="1">
        <v>40918</v>
      </c>
      <c r="G1843" t="s">
        <v>168</v>
      </c>
      <c r="H1843">
        <v>1</v>
      </c>
      <c r="I1843">
        <v>0</v>
      </c>
      <c r="J1843">
        <v>0</v>
      </c>
      <c r="K1843" t="s">
        <v>207</v>
      </c>
      <c r="L1843">
        <v>2017</v>
      </c>
      <c r="M1843" t="s">
        <v>208</v>
      </c>
    </row>
    <row r="1844" spans="1:13" x14ac:dyDescent="0.2">
      <c r="A1844" s="1">
        <v>42993</v>
      </c>
      <c r="B1844" t="s">
        <v>8</v>
      </c>
      <c r="C1844" t="s">
        <v>8</v>
      </c>
      <c r="D1844" t="s">
        <v>512</v>
      </c>
      <c r="E1844" t="s">
        <v>513</v>
      </c>
      <c r="F1844" s="1">
        <v>39414</v>
      </c>
      <c r="G1844" t="s">
        <v>164</v>
      </c>
      <c r="H1844">
        <v>1</v>
      </c>
      <c r="I1844">
        <v>0</v>
      </c>
      <c r="J1844">
        <v>0</v>
      </c>
      <c r="K1844" t="s">
        <v>207</v>
      </c>
      <c r="L1844">
        <v>2017</v>
      </c>
      <c r="M1844" t="s">
        <v>210</v>
      </c>
    </row>
    <row r="1845" spans="1:13" x14ac:dyDescent="0.2">
      <c r="A1845" s="1">
        <v>42993</v>
      </c>
      <c r="B1845" t="s">
        <v>8</v>
      </c>
      <c r="C1845" t="s">
        <v>8</v>
      </c>
      <c r="D1845" t="s">
        <v>533</v>
      </c>
      <c r="E1845" t="s">
        <v>534</v>
      </c>
      <c r="F1845" s="1">
        <v>39609</v>
      </c>
      <c r="G1845" t="s">
        <v>166</v>
      </c>
      <c r="H1845">
        <v>0</v>
      </c>
      <c r="I1845">
        <v>0</v>
      </c>
      <c r="J1845">
        <v>0</v>
      </c>
      <c r="K1845" t="s">
        <v>207</v>
      </c>
      <c r="L1845">
        <v>2017</v>
      </c>
      <c r="M1845" t="s">
        <v>210</v>
      </c>
    </row>
    <row r="1846" spans="1:13" x14ac:dyDescent="0.2">
      <c r="A1846" s="1">
        <v>42993</v>
      </c>
      <c r="B1846" t="s">
        <v>8</v>
      </c>
      <c r="C1846" t="s">
        <v>8</v>
      </c>
      <c r="D1846" t="s">
        <v>533</v>
      </c>
      <c r="E1846" t="s">
        <v>535</v>
      </c>
      <c r="F1846" s="1">
        <v>41173</v>
      </c>
      <c r="G1846" t="s">
        <v>44</v>
      </c>
      <c r="H1846">
        <v>0</v>
      </c>
      <c r="I1846">
        <v>0</v>
      </c>
      <c r="J1846">
        <v>0</v>
      </c>
      <c r="K1846" t="s">
        <v>207</v>
      </c>
      <c r="L1846">
        <v>2017</v>
      </c>
      <c r="M1846" t="s">
        <v>208</v>
      </c>
    </row>
    <row r="1847" spans="1:13" x14ac:dyDescent="0.2">
      <c r="A1847" s="1">
        <v>42993</v>
      </c>
      <c r="B1847" t="s">
        <v>8</v>
      </c>
      <c r="C1847" t="s">
        <v>8</v>
      </c>
      <c r="D1847" t="s">
        <v>274</v>
      </c>
      <c r="E1847" t="s">
        <v>275</v>
      </c>
      <c r="F1847" s="1">
        <v>40836</v>
      </c>
      <c r="G1847" t="s">
        <v>167</v>
      </c>
      <c r="H1847">
        <v>1</v>
      </c>
      <c r="I1847">
        <v>0</v>
      </c>
      <c r="J1847">
        <v>0</v>
      </c>
      <c r="K1847" t="s">
        <v>207</v>
      </c>
      <c r="L1847">
        <v>2017</v>
      </c>
      <c r="M1847" t="s">
        <v>208</v>
      </c>
    </row>
    <row r="1848" spans="1:13" x14ac:dyDescent="0.2">
      <c r="A1848" s="1">
        <v>42993</v>
      </c>
      <c r="B1848" t="s">
        <v>8</v>
      </c>
      <c r="C1848" t="s">
        <v>8</v>
      </c>
      <c r="D1848" t="s">
        <v>428</v>
      </c>
      <c r="E1848" t="s">
        <v>429</v>
      </c>
      <c r="F1848" s="1">
        <v>40224</v>
      </c>
      <c r="G1848" t="s">
        <v>163</v>
      </c>
      <c r="H1848">
        <v>1</v>
      </c>
      <c r="I1848">
        <v>0</v>
      </c>
      <c r="J1848">
        <v>0</v>
      </c>
      <c r="K1848" t="s">
        <v>207</v>
      </c>
      <c r="L1848">
        <v>2017</v>
      </c>
      <c r="M1848" t="s">
        <v>210</v>
      </c>
    </row>
    <row r="1849" spans="1:13" x14ac:dyDescent="0.2">
      <c r="A1849" s="1">
        <v>42993</v>
      </c>
      <c r="B1849" t="s">
        <v>8</v>
      </c>
      <c r="C1849" t="s">
        <v>8</v>
      </c>
      <c r="D1849" t="s">
        <v>536</v>
      </c>
      <c r="E1849" t="s">
        <v>537</v>
      </c>
      <c r="F1849" s="1">
        <v>41032</v>
      </c>
      <c r="G1849" t="s">
        <v>44</v>
      </c>
      <c r="H1849">
        <v>1</v>
      </c>
      <c r="I1849">
        <v>0</v>
      </c>
      <c r="J1849">
        <v>0</v>
      </c>
      <c r="K1849" t="s">
        <v>207</v>
      </c>
      <c r="L1849">
        <v>2017</v>
      </c>
      <c r="M1849" t="s">
        <v>208</v>
      </c>
    </row>
    <row r="1850" spans="1:13" x14ac:dyDescent="0.2">
      <c r="A1850" s="1">
        <v>42993</v>
      </c>
      <c r="B1850" t="s">
        <v>8</v>
      </c>
      <c r="C1850" t="s">
        <v>8</v>
      </c>
      <c r="D1850" t="s">
        <v>430</v>
      </c>
      <c r="E1850" t="s">
        <v>227</v>
      </c>
      <c r="F1850" s="1">
        <v>40928</v>
      </c>
      <c r="G1850" t="s">
        <v>106</v>
      </c>
      <c r="H1850">
        <v>1</v>
      </c>
      <c r="I1850">
        <v>0</v>
      </c>
      <c r="J1850">
        <v>0</v>
      </c>
      <c r="K1850" t="s">
        <v>207</v>
      </c>
      <c r="L1850">
        <v>2017</v>
      </c>
      <c r="M1850" t="s">
        <v>208</v>
      </c>
    </row>
    <row r="1851" spans="1:13" x14ac:dyDescent="0.2">
      <c r="A1851" s="1">
        <v>42993</v>
      </c>
      <c r="B1851" t="s">
        <v>8</v>
      </c>
      <c r="C1851" t="s">
        <v>8</v>
      </c>
      <c r="D1851" t="s">
        <v>276</v>
      </c>
      <c r="E1851" t="s">
        <v>277</v>
      </c>
      <c r="F1851" s="1">
        <v>40657</v>
      </c>
      <c r="G1851" t="s">
        <v>167</v>
      </c>
      <c r="H1851">
        <v>1</v>
      </c>
      <c r="I1851">
        <v>0</v>
      </c>
      <c r="J1851">
        <v>0</v>
      </c>
      <c r="K1851" t="s">
        <v>207</v>
      </c>
      <c r="L1851">
        <v>2017</v>
      </c>
      <c r="M1851" t="s">
        <v>208</v>
      </c>
    </row>
    <row r="1852" spans="1:13" x14ac:dyDescent="0.2">
      <c r="A1852" s="1">
        <v>42993</v>
      </c>
      <c r="B1852" t="s">
        <v>8</v>
      </c>
      <c r="C1852" t="s">
        <v>8</v>
      </c>
      <c r="D1852" t="s">
        <v>431</v>
      </c>
      <c r="E1852" t="s">
        <v>342</v>
      </c>
      <c r="F1852" s="1">
        <v>41258</v>
      </c>
      <c r="G1852" t="s">
        <v>106</v>
      </c>
      <c r="H1852">
        <v>1</v>
      </c>
      <c r="I1852">
        <v>0</v>
      </c>
      <c r="J1852">
        <v>0</v>
      </c>
      <c r="K1852" t="s">
        <v>207</v>
      </c>
      <c r="L1852">
        <v>2017</v>
      </c>
      <c r="M1852" t="s">
        <v>208</v>
      </c>
    </row>
    <row r="1853" spans="1:13" x14ac:dyDescent="0.2">
      <c r="A1853" s="1">
        <v>42993</v>
      </c>
      <c r="B1853" t="s">
        <v>8</v>
      </c>
      <c r="C1853" t="s">
        <v>8</v>
      </c>
      <c r="D1853" t="s">
        <v>432</v>
      </c>
      <c r="E1853" t="s">
        <v>433</v>
      </c>
      <c r="F1853" s="1">
        <v>40751</v>
      </c>
      <c r="G1853" t="s">
        <v>168</v>
      </c>
      <c r="H1853">
        <v>1</v>
      </c>
      <c r="I1853">
        <v>0</v>
      </c>
      <c r="J1853">
        <v>0</v>
      </c>
      <c r="K1853" t="s">
        <v>207</v>
      </c>
      <c r="L1853">
        <v>2017</v>
      </c>
      <c r="M1853" t="s">
        <v>208</v>
      </c>
    </row>
    <row r="1854" spans="1:13" x14ac:dyDescent="0.2">
      <c r="A1854" s="1">
        <v>42993</v>
      </c>
      <c r="B1854" t="s">
        <v>8</v>
      </c>
      <c r="C1854" t="s">
        <v>8</v>
      </c>
      <c r="D1854" t="s">
        <v>432</v>
      </c>
      <c r="E1854" t="s">
        <v>434</v>
      </c>
      <c r="F1854" s="1">
        <v>39103</v>
      </c>
      <c r="G1854" t="s">
        <v>164</v>
      </c>
      <c r="H1854">
        <v>1</v>
      </c>
      <c r="I1854">
        <v>0</v>
      </c>
      <c r="J1854">
        <v>0</v>
      </c>
      <c r="K1854" t="s">
        <v>207</v>
      </c>
      <c r="L1854">
        <v>2017</v>
      </c>
      <c r="M1854" t="s">
        <v>210</v>
      </c>
    </row>
    <row r="1855" spans="1:13" x14ac:dyDescent="0.2">
      <c r="A1855" s="1">
        <v>42993</v>
      </c>
      <c r="B1855" t="s">
        <v>8</v>
      </c>
      <c r="C1855" t="s">
        <v>8</v>
      </c>
      <c r="D1855" t="s">
        <v>538</v>
      </c>
      <c r="E1855" t="s">
        <v>365</v>
      </c>
      <c r="F1855" s="1">
        <v>39212</v>
      </c>
      <c r="G1855" t="s">
        <v>164</v>
      </c>
      <c r="H1855">
        <v>1</v>
      </c>
      <c r="I1855">
        <v>0</v>
      </c>
      <c r="J1855">
        <v>0</v>
      </c>
      <c r="K1855" t="s">
        <v>207</v>
      </c>
      <c r="L1855">
        <v>2017</v>
      </c>
      <c r="M1855" t="s">
        <v>210</v>
      </c>
    </row>
    <row r="1856" spans="1:13" x14ac:dyDescent="0.2">
      <c r="A1856" s="1">
        <v>42993</v>
      </c>
      <c r="B1856" t="s">
        <v>8</v>
      </c>
      <c r="C1856" t="s">
        <v>8</v>
      </c>
      <c r="D1856" t="s">
        <v>538</v>
      </c>
      <c r="E1856" t="s">
        <v>539</v>
      </c>
      <c r="F1856" s="1">
        <v>40776</v>
      </c>
      <c r="G1856" t="s">
        <v>168</v>
      </c>
      <c r="H1856">
        <v>1</v>
      </c>
      <c r="I1856">
        <v>0</v>
      </c>
      <c r="J1856">
        <v>0</v>
      </c>
      <c r="K1856" t="s">
        <v>207</v>
      </c>
      <c r="L1856">
        <v>2017</v>
      </c>
      <c r="M1856" t="s">
        <v>208</v>
      </c>
    </row>
    <row r="1857" spans="1:13" x14ac:dyDescent="0.2">
      <c r="A1857" s="1">
        <v>42993</v>
      </c>
      <c r="B1857" t="s">
        <v>8</v>
      </c>
      <c r="C1857" t="s">
        <v>8</v>
      </c>
      <c r="D1857" t="s">
        <v>439</v>
      </c>
      <c r="E1857" t="s">
        <v>440</v>
      </c>
      <c r="F1857" s="1">
        <v>40982</v>
      </c>
      <c r="G1857" t="s">
        <v>44</v>
      </c>
      <c r="H1857">
        <v>1</v>
      </c>
      <c r="I1857">
        <v>0</v>
      </c>
      <c r="J1857">
        <v>0</v>
      </c>
      <c r="K1857" t="s">
        <v>207</v>
      </c>
      <c r="L1857">
        <v>2017</v>
      </c>
      <c r="M1857" t="s">
        <v>208</v>
      </c>
    </row>
    <row r="1858" spans="1:13" x14ac:dyDescent="0.2">
      <c r="A1858" s="1">
        <v>42993</v>
      </c>
      <c r="B1858" t="s">
        <v>8</v>
      </c>
      <c r="C1858" t="s">
        <v>8</v>
      </c>
      <c r="D1858" t="s">
        <v>441</v>
      </c>
      <c r="E1858" t="s">
        <v>442</v>
      </c>
      <c r="F1858" s="1">
        <v>41482</v>
      </c>
      <c r="G1858" t="s">
        <v>170</v>
      </c>
      <c r="H1858">
        <v>1</v>
      </c>
      <c r="I1858">
        <v>0</v>
      </c>
      <c r="J1858">
        <v>0</v>
      </c>
      <c r="K1858" t="s">
        <v>207</v>
      </c>
      <c r="L1858">
        <v>2017</v>
      </c>
      <c r="M1858" t="s">
        <v>208</v>
      </c>
    </row>
    <row r="1859" spans="1:13" x14ac:dyDescent="0.2">
      <c r="A1859" s="1">
        <v>42993</v>
      </c>
      <c r="B1859" t="s">
        <v>8</v>
      </c>
      <c r="C1859" t="s">
        <v>8</v>
      </c>
      <c r="D1859" t="s">
        <v>441</v>
      </c>
      <c r="E1859" t="s">
        <v>443</v>
      </c>
      <c r="F1859" s="1">
        <v>40237</v>
      </c>
      <c r="G1859" t="s">
        <v>167</v>
      </c>
      <c r="H1859">
        <v>1</v>
      </c>
      <c r="I1859">
        <v>0</v>
      </c>
      <c r="J1859">
        <v>0</v>
      </c>
      <c r="K1859" t="s">
        <v>207</v>
      </c>
      <c r="L1859">
        <v>2017</v>
      </c>
      <c r="M1859" t="s">
        <v>210</v>
      </c>
    </row>
    <row r="1860" spans="1:13" x14ac:dyDescent="0.2">
      <c r="A1860" s="1">
        <v>42993</v>
      </c>
      <c r="B1860" t="s">
        <v>8</v>
      </c>
      <c r="C1860" t="s">
        <v>8</v>
      </c>
      <c r="D1860" t="s">
        <v>516</v>
      </c>
      <c r="E1860" t="s">
        <v>483</v>
      </c>
      <c r="F1860" s="1">
        <v>40334</v>
      </c>
      <c r="G1860" t="s">
        <v>163</v>
      </c>
      <c r="H1860">
        <v>1</v>
      </c>
      <c r="I1860">
        <v>0</v>
      </c>
      <c r="J1860">
        <v>0</v>
      </c>
      <c r="K1860" t="s">
        <v>207</v>
      </c>
      <c r="L1860">
        <v>2017</v>
      </c>
      <c r="M1860" t="s">
        <v>210</v>
      </c>
    </row>
    <row r="1861" spans="1:13" x14ac:dyDescent="0.2">
      <c r="A1861" s="1">
        <v>42993</v>
      </c>
      <c r="B1861" t="s">
        <v>8</v>
      </c>
      <c r="C1861" t="s">
        <v>8</v>
      </c>
      <c r="D1861" t="s">
        <v>516</v>
      </c>
      <c r="E1861" t="s">
        <v>517</v>
      </c>
      <c r="F1861" s="1">
        <v>40828</v>
      </c>
      <c r="G1861" t="s">
        <v>168</v>
      </c>
      <c r="H1861">
        <v>1</v>
      </c>
      <c r="I1861">
        <v>0</v>
      </c>
      <c r="J1861">
        <v>0</v>
      </c>
      <c r="K1861" t="s">
        <v>207</v>
      </c>
      <c r="L1861">
        <v>2017</v>
      </c>
      <c r="M1861" t="s">
        <v>208</v>
      </c>
    </row>
    <row r="1862" spans="1:13" x14ac:dyDescent="0.2">
      <c r="A1862" s="1">
        <v>42993</v>
      </c>
      <c r="B1862" t="s">
        <v>8</v>
      </c>
      <c r="C1862" t="s">
        <v>8</v>
      </c>
      <c r="D1862" t="s">
        <v>444</v>
      </c>
      <c r="E1862" t="s">
        <v>372</v>
      </c>
      <c r="F1862" s="1">
        <v>40612</v>
      </c>
      <c r="G1862" t="s">
        <v>167</v>
      </c>
      <c r="H1862">
        <v>1</v>
      </c>
      <c r="I1862">
        <v>0</v>
      </c>
      <c r="J1862">
        <v>0</v>
      </c>
      <c r="K1862" t="s">
        <v>207</v>
      </c>
      <c r="L1862">
        <v>2017</v>
      </c>
      <c r="M1862" t="s">
        <v>208</v>
      </c>
    </row>
    <row r="1863" spans="1:13" x14ac:dyDescent="0.2">
      <c r="A1863" s="1">
        <v>42993</v>
      </c>
      <c r="B1863" t="s">
        <v>8</v>
      </c>
      <c r="C1863" t="s">
        <v>8</v>
      </c>
      <c r="D1863" t="s">
        <v>545</v>
      </c>
      <c r="E1863" t="s">
        <v>546</v>
      </c>
      <c r="F1863" s="1">
        <v>39736</v>
      </c>
      <c r="G1863" t="s">
        <v>166</v>
      </c>
      <c r="H1863">
        <v>1</v>
      </c>
      <c r="I1863">
        <v>0</v>
      </c>
      <c r="J1863">
        <v>0</v>
      </c>
      <c r="K1863" t="s">
        <v>207</v>
      </c>
      <c r="L1863">
        <v>2017</v>
      </c>
      <c r="M1863" t="s">
        <v>210</v>
      </c>
    </row>
    <row r="1864" spans="1:13" x14ac:dyDescent="0.2">
      <c r="A1864" s="1">
        <v>42993</v>
      </c>
      <c r="B1864" t="s">
        <v>8</v>
      </c>
      <c r="C1864" t="s">
        <v>8</v>
      </c>
      <c r="D1864" t="s">
        <v>545</v>
      </c>
      <c r="E1864" t="s">
        <v>230</v>
      </c>
      <c r="F1864" s="1">
        <v>40596</v>
      </c>
      <c r="G1864" t="s">
        <v>168</v>
      </c>
      <c r="H1864">
        <v>1</v>
      </c>
      <c r="I1864">
        <v>0</v>
      </c>
      <c r="J1864">
        <v>0</v>
      </c>
      <c r="K1864" t="s">
        <v>207</v>
      </c>
      <c r="L1864">
        <v>2017</v>
      </c>
      <c r="M1864" t="s">
        <v>208</v>
      </c>
    </row>
    <row r="1865" spans="1:13" x14ac:dyDescent="0.2">
      <c r="A1865" s="1">
        <v>42993</v>
      </c>
      <c r="B1865" t="s">
        <v>8</v>
      </c>
      <c r="C1865" t="s">
        <v>8</v>
      </c>
      <c r="D1865" t="s">
        <v>445</v>
      </c>
      <c r="E1865" t="s">
        <v>446</v>
      </c>
      <c r="F1865" s="1">
        <v>40095</v>
      </c>
      <c r="G1865" t="s">
        <v>166</v>
      </c>
      <c r="H1865">
        <v>1</v>
      </c>
      <c r="I1865">
        <v>0</v>
      </c>
      <c r="J1865">
        <v>0</v>
      </c>
      <c r="K1865" t="s">
        <v>207</v>
      </c>
      <c r="L1865">
        <v>2017</v>
      </c>
      <c r="M1865" t="s">
        <v>210</v>
      </c>
    </row>
    <row r="1866" spans="1:13" x14ac:dyDescent="0.2">
      <c r="A1866" s="1">
        <v>42993</v>
      </c>
      <c r="B1866" t="s">
        <v>8</v>
      </c>
      <c r="C1866" t="s">
        <v>8</v>
      </c>
      <c r="D1866" t="s">
        <v>447</v>
      </c>
      <c r="E1866" t="s">
        <v>448</v>
      </c>
      <c r="F1866" s="1">
        <v>40768</v>
      </c>
      <c r="G1866" t="s">
        <v>167</v>
      </c>
      <c r="H1866">
        <v>1</v>
      </c>
      <c r="I1866">
        <v>0</v>
      </c>
      <c r="J1866">
        <v>0</v>
      </c>
      <c r="K1866" t="s">
        <v>207</v>
      </c>
      <c r="L1866">
        <v>2017</v>
      </c>
      <c r="M1866" t="s">
        <v>208</v>
      </c>
    </row>
    <row r="1867" spans="1:13" x14ac:dyDescent="0.2">
      <c r="A1867" s="1">
        <v>42993</v>
      </c>
      <c r="B1867" t="s">
        <v>8</v>
      </c>
      <c r="C1867" t="s">
        <v>8</v>
      </c>
      <c r="D1867" t="s">
        <v>447</v>
      </c>
      <c r="E1867" t="s">
        <v>449</v>
      </c>
      <c r="F1867" s="1">
        <v>39296</v>
      </c>
      <c r="G1867" t="s">
        <v>164</v>
      </c>
      <c r="H1867">
        <v>1</v>
      </c>
      <c r="I1867">
        <v>0</v>
      </c>
      <c r="J1867">
        <v>0</v>
      </c>
      <c r="K1867" t="s">
        <v>207</v>
      </c>
      <c r="L1867">
        <v>2017</v>
      </c>
      <c r="M1867" t="s">
        <v>210</v>
      </c>
    </row>
    <row r="1868" spans="1:13" x14ac:dyDescent="0.2">
      <c r="A1868" s="1">
        <v>42993</v>
      </c>
      <c r="B1868" t="s">
        <v>8</v>
      </c>
      <c r="C1868" t="s">
        <v>8</v>
      </c>
      <c r="D1868" t="s">
        <v>452</v>
      </c>
      <c r="E1868" t="s">
        <v>453</v>
      </c>
      <c r="F1868" s="1">
        <v>41053</v>
      </c>
      <c r="G1868" t="s">
        <v>106</v>
      </c>
      <c r="H1868">
        <v>1</v>
      </c>
      <c r="I1868">
        <v>0</v>
      </c>
      <c r="J1868">
        <v>0</v>
      </c>
      <c r="K1868" t="s">
        <v>207</v>
      </c>
      <c r="L1868">
        <v>2017</v>
      </c>
      <c r="M1868" t="s">
        <v>208</v>
      </c>
    </row>
    <row r="1869" spans="1:13" x14ac:dyDescent="0.2">
      <c r="A1869" s="1">
        <v>42993</v>
      </c>
      <c r="B1869" t="s">
        <v>8</v>
      </c>
      <c r="C1869" t="s">
        <v>8</v>
      </c>
      <c r="D1869" t="s">
        <v>540</v>
      </c>
      <c r="E1869" t="s">
        <v>541</v>
      </c>
      <c r="F1869" s="1">
        <v>40458</v>
      </c>
      <c r="G1869" t="s">
        <v>167</v>
      </c>
      <c r="H1869">
        <v>1</v>
      </c>
      <c r="I1869">
        <v>0</v>
      </c>
      <c r="J1869">
        <v>0</v>
      </c>
      <c r="K1869" t="s">
        <v>207</v>
      </c>
      <c r="L1869">
        <v>2017</v>
      </c>
      <c r="M1869" t="s">
        <v>210</v>
      </c>
    </row>
    <row r="1870" spans="1:13" x14ac:dyDescent="0.2">
      <c r="A1870" s="1">
        <v>42993</v>
      </c>
      <c r="B1870" t="s">
        <v>8</v>
      </c>
      <c r="C1870" t="s">
        <v>8</v>
      </c>
      <c r="D1870" t="s">
        <v>540</v>
      </c>
      <c r="E1870" t="s">
        <v>542</v>
      </c>
      <c r="F1870" s="1">
        <v>39357</v>
      </c>
      <c r="G1870" t="s">
        <v>164</v>
      </c>
      <c r="H1870">
        <v>1</v>
      </c>
      <c r="I1870">
        <v>0</v>
      </c>
      <c r="J1870">
        <v>0</v>
      </c>
      <c r="K1870" t="s">
        <v>207</v>
      </c>
      <c r="L1870">
        <v>2017</v>
      </c>
      <c r="M1870" t="s">
        <v>210</v>
      </c>
    </row>
    <row r="1871" spans="1:13" x14ac:dyDescent="0.2">
      <c r="A1871" s="1">
        <v>42993</v>
      </c>
      <c r="B1871" t="s">
        <v>8</v>
      </c>
      <c r="C1871" t="s">
        <v>8</v>
      </c>
      <c r="D1871" t="s">
        <v>519</v>
      </c>
      <c r="E1871" t="s">
        <v>253</v>
      </c>
      <c r="F1871" s="1">
        <v>40140</v>
      </c>
      <c r="G1871" t="s">
        <v>163</v>
      </c>
      <c r="H1871">
        <v>1</v>
      </c>
      <c r="I1871">
        <v>0</v>
      </c>
      <c r="J1871">
        <v>0</v>
      </c>
      <c r="K1871" t="s">
        <v>207</v>
      </c>
      <c r="L1871">
        <v>2017</v>
      </c>
      <c r="M1871" t="s">
        <v>210</v>
      </c>
    </row>
    <row r="1872" spans="1:13" x14ac:dyDescent="0.2">
      <c r="A1872" s="1">
        <v>42993</v>
      </c>
      <c r="B1872" t="s">
        <v>8</v>
      </c>
      <c r="C1872" t="s">
        <v>8</v>
      </c>
      <c r="D1872" t="s">
        <v>454</v>
      </c>
      <c r="E1872" t="s">
        <v>455</v>
      </c>
      <c r="F1872" s="1">
        <v>40310</v>
      </c>
      <c r="G1872" t="s">
        <v>167</v>
      </c>
      <c r="H1872">
        <v>1</v>
      </c>
      <c r="I1872">
        <v>0</v>
      </c>
      <c r="J1872">
        <v>0</v>
      </c>
      <c r="K1872" t="s">
        <v>207</v>
      </c>
      <c r="L1872">
        <v>2017</v>
      </c>
      <c r="M1872" t="s">
        <v>210</v>
      </c>
    </row>
    <row r="1873" spans="1:13" x14ac:dyDescent="0.2">
      <c r="A1873" s="1">
        <v>42993</v>
      </c>
      <c r="B1873" t="s">
        <v>8</v>
      </c>
      <c r="C1873" t="s">
        <v>8</v>
      </c>
      <c r="D1873" t="s">
        <v>456</v>
      </c>
      <c r="E1873" t="s">
        <v>333</v>
      </c>
      <c r="F1873" s="1">
        <v>41029</v>
      </c>
      <c r="G1873" t="s">
        <v>44</v>
      </c>
      <c r="H1873">
        <v>1</v>
      </c>
      <c r="I1873">
        <v>0</v>
      </c>
      <c r="J1873">
        <v>0</v>
      </c>
      <c r="K1873" t="s">
        <v>207</v>
      </c>
      <c r="L1873">
        <v>2017</v>
      </c>
      <c r="M1873" t="s">
        <v>208</v>
      </c>
    </row>
    <row r="1874" spans="1:13" x14ac:dyDescent="0.2">
      <c r="A1874" s="1">
        <v>42993</v>
      </c>
      <c r="B1874" t="s">
        <v>8</v>
      </c>
      <c r="C1874" t="s">
        <v>8</v>
      </c>
      <c r="D1874" t="s">
        <v>456</v>
      </c>
      <c r="E1874" t="s">
        <v>457</v>
      </c>
      <c r="F1874" s="1">
        <v>39612</v>
      </c>
      <c r="G1874" t="s">
        <v>165</v>
      </c>
      <c r="H1874">
        <v>1</v>
      </c>
      <c r="I1874">
        <v>0</v>
      </c>
      <c r="J1874">
        <v>0</v>
      </c>
      <c r="K1874" t="s">
        <v>207</v>
      </c>
      <c r="L1874">
        <v>2017</v>
      </c>
      <c r="M1874" t="s">
        <v>210</v>
      </c>
    </row>
    <row r="1875" spans="1:13" x14ac:dyDescent="0.2">
      <c r="A1875" s="1">
        <v>42993</v>
      </c>
      <c r="B1875" t="s">
        <v>8</v>
      </c>
      <c r="C1875" t="s">
        <v>8</v>
      </c>
      <c r="D1875" t="s">
        <v>458</v>
      </c>
      <c r="E1875" t="s">
        <v>459</v>
      </c>
      <c r="F1875" s="1">
        <v>40344</v>
      </c>
      <c r="G1875" t="s">
        <v>163</v>
      </c>
      <c r="H1875">
        <v>1</v>
      </c>
      <c r="I1875">
        <v>0</v>
      </c>
      <c r="J1875">
        <v>0</v>
      </c>
      <c r="K1875" t="s">
        <v>207</v>
      </c>
      <c r="L1875">
        <v>2017</v>
      </c>
      <c r="M1875" t="s">
        <v>210</v>
      </c>
    </row>
    <row r="1876" spans="1:13" x14ac:dyDescent="0.2">
      <c r="A1876" s="1">
        <v>42993</v>
      </c>
      <c r="B1876" t="s">
        <v>8</v>
      </c>
      <c r="C1876" t="s">
        <v>8</v>
      </c>
      <c r="D1876" t="s">
        <v>462</v>
      </c>
      <c r="E1876" t="s">
        <v>463</v>
      </c>
      <c r="F1876" s="1">
        <v>40385</v>
      </c>
      <c r="G1876" t="s">
        <v>163</v>
      </c>
      <c r="H1876">
        <v>1</v>
      </c>
      <c r="I1876">
        <v>0</v>
      </c>
      <c r="J1876">
        <v>0</v>
      </c>
      <c r="K1876" t="s">
        <v>207</v>
      </c>
      <c r="L1876">
        <v>2017</v>
      </c>
      <c r="M1876" t="s">
        <v>210</v>
      </c>
    </row>
    <row r="1877" spans="1:13" x14ac:dyDescent="0.2">
      <c r="A1877" s="1">
        <v>42993</v>
      </c>
      <c r="B1877" t="s">
        <v>8</v>
      </c>
      <c r="C1877" t="s">
        <v>8</v>
      </c>
      <c r="D1877" t="s">
        <v>520</v>
      </c>
      <c r="E1877" t="s">
        <v>433</v>
      </c>
      <c r="F1877" s="1">
        <v>39694</v>
      </c>
      <c r="G1877" t="s">
        <v>165</v>
      </c>
      <c r="H1877">
        <v>1</v>
      </c>
      <c r="I1877">
        <v>0</v>
      </c>
      <c r="J1877">
        <v>0</v>
      </c>
      <c r="K1877" t="s">
        <v>207</v>
      </c>
      <c r="L1877">
        <v>2017</v>
      </c>
      <c r="M1877" t="s">
        <v>210</v>
      </c>
    </row>
    <row r="1878" spans="1:13" x14ac:dyDescent="0.2">
      <c r="A1878" s="1">
        <v>42993</v>
      </c>
      <c r="B1878" t="s">
        <v>8</v>
      </c>
      <c r="C1878" t="s">
        <v>8</v>
      </c>
      <c r="D1878" t="s">
        <v>465</v>
      </c>
      <c r="E1878" t="s">
        <v>466</v>
      </c>
      <c r="F1878" s="1">
        <v>40662</v>
      </c>
      <c r="G1878" t="s">
        <v>168</v>
      </c>
      <c r="H1878">
        <v>1</v>
      </c>
      <c r="I1878">
        <v>0</v>
      </c>
      <c r="J1878">
        <v>0</v>
      </c>
      <c r="K1878" t="s">
        <v>207</v>
      </c>
      <c r="L1878">
        <v>2017</v>
      </c>
      <c r="M1878" t="s">
        <v>208</v>
      </c>
    </row>
    <row r="1879" spans="1:13" x14ac:dyDescent="0.2">
      <c r="A1879" s="1">
        <v>42993</v>
      </c>
      <c r="B1879" t="s">
        <v>8</v>
      </c>
      <c r="C1879" t="s">
        <v>8</v>
      </c>
      <c r="D1879" t="s">
        <v>465</v>
      </c>
      <c r="E1879" t="s">
        <v>467</v>
      </c>
      <c r="F1879" s="1">
        <v>41335</v>
      </c>
      <c r="G1879" t="s">
        <v>170</v>
      </c>
      <c r="H1879">
        <v>1</v>
      </c>
      <c r="I1879">
        <v>0</v>
      </c>
      <c r="J1879">
        <v>0</v>
      </c>
      <c r="K1879" t="s">
        <v>207</v>
      </c>
      <c r="L1879">
        <v>2017</v>
      </c>
      <c r="M1879" t="s">
        <v>208</v>
      </c>
    </row>
    <row r="1880" spans="1:13" x14ac:dyDescent="0.2">
      <c r="A1880" s="1">
        <v>42993</v>
      </c>
      <c r="B1880" t="s">
        <v>8</v>
      </c>
      <c r="C1880" t="s">
        <v>8</v>
      </c>
      <c r="D1880" t="s">
        <v>465</v>
      </c>
      <c r="E1880" t="s">
        <v>468</v>
      </c>
      <c r="F1880" s="1">
        <v>41603</v>
      </c>
      <c r="G1880" t="s">
        <v>169</v>
      </c>
      <c r="H1880">
        <v>1</v>
      </c>
      <c r="I1880">
        <v>0</v>
      </c>
      <c r="J1880">
        <v>0</v>
      </c>
      <c r="K1880" t="s">
        <v>207</v>
      </c>
      <c r="L1880">
        <v>2017</v>
      </c>
      <c r="M1880" t="s">
        <v>208</v>
      </c>
    </row>
    <row r="1881" spans="1:13" x14ac:dyDescent="0.2">
      <c r="A1881" s="1">
        <v>42993</v>
      </c>
      <c r="B1881" t="s">
        <v>8</v>
      </c>
      <c r="C1881" t="s">
        <v>8</v>
      </c>
      <c r="D1881" t="s">
        <v>309</v>
      </c>
      <c r="E1881" t="s">
        <v>310</v>
      </c>
      <c r="F1881" s="1">
        <v>41489</v>
      </c>
      <c r="G1881" t="s">
        <v>169</v>
      </c>
      <c r="H1881">
        <v>1</v>
      </c>
      <c r="I1881">
        <v>0</v>
      </c>
      <c r="J1881">
        <v>0</v>
      </c>
      <c r="K1881" t="s">
        <v>207</v>
      </c>
      <c r="L1881">
        <v>2017</v>
      </c>
      <c r="M1881" t="s">
        <v>208</v>
      </c>
    </row>
    <row r="1882" spans="1:13" x14ac:dyDescent="0.2">
      <c r="A1882" s="1">
        <v>42993</v>
      </c>
      <c r="B1882" t="s">
        <v>8</v>
      </c>
      <c r="C1882" t="s">
        <v>8</v>
      </c>
      <c r="D1882" t="s">
        <v>309</v>
      </c>
      <c r="E1882" t="s">
        <v>311</v>
      </c>
      <c r="F1882" s="1">
        <v>40270</v>
      </c>
      <c r="G1882" t="s">
        <v>163</v>
      </c>
      <c r="H1882">
        <v>1</v>
      </c>
      <c r="I1882">
        <v>0</v>
      </c>
      <c r="J1882">
        <v>0</v>
      </c>
      <c r="K1882" t="s">
        <v>207</v>
      </c>
      <c r="L1882">
        <v>2017</v>
      </c>
      <c r="M1882" t="s">
        <v>210</v>
      </c>
    </row>
    <row r="1883" spans="1:13" x14ac:dyDescent="0.2">
      <c r="A1883" s="1">
        <v>42993</v>
      </c>
      <c r="B1883" t="s">
        <v>8</v>
      </c>
      <c r="C1883" t="s">
        <v>8</v>
      </c>
      <c r="D1883" t="s">
        <v>312</v>
      </c>
      <c r="E1883" t="s">
        <v>313</v>
      </c>
      <c r="F1883" s="1">
        <v>41869</v>
      </c>
      <c r="G1883" t="s">
        <v>170</v>
      </c>
      <c r="H1883">
        <v>1</v>
      </c>
      <c r="I1883">
        <v>0</v>
      </c>
      <c r="J1883">
        <v>0</v>
      </c>
      <c r="K1883" t="s">
        <v>207</v>
      </c>
      <c r="L1883">
        <v>2017</v>
      </c>
      <c r="M1883" t="s">
        <v>208</v>
      </c>
    </row>
    <row r="1884" spans="1:13" x14ac:dyDescent="0.2">
      <c r="A1884" s="1">
        <v>42993</v>
      </c>
      <c r="B1884" t="s">
        <v>8</v>
      </c>
      <c r="C1884" t="s">
        <v>8</v>
      </c>
      <c r="D1884" t="s">
        <v>473</v>
      </c>
      <c r="E1884" t="s">
        <v>383</v>
      </c>
      <c r="F1884" s="1">
        <v>41671</v>
      </c>
      <c r="G1884" t="s">
        <v>44</v>
      </c>
      <c r="H1884">
        <v>1</v>
      </c>
      <c r="I1884">
        <v>0</v>
      </c>
      <c r="J1884">
        <v>0</v>
      </c>
      <c r="K1884" t="s">
        <v>207</v>
      </c>
      <c r="L1884">
        <v>2017</v>
      </c>
      <c r="M1884" t="s">
        <v>208</v>
      </c>
    </row>
    <row r="1885" spans="1:13" x14ac:dyDescent="0.2">
      <c r="A1885" s="1">
        <v>42993</v>
      </c>
      <c r="B1885" t="s">
        <v>8</v>
      </c>
      <c r="C1885" t="s">
        <v>8</v>
      </c>
      <c r="D1885" t="s">
        <v>701</v>
      </c>
      <c r="E1885" t="s">
        <v>702</v>
      </c>
      <c r="F1885" s="1">
        <v>43084</v>
      </c>
      <c r="G1885" t="s">
        <v>169</v>
      </c>
      <c r="H1885">
        <v>1</v>
      </c>
      <c r="I1885">
        <v>0</v>
      </c>
      <c r="J1885">
        <v>0</v>
      </c>
      <c r="K1885" t="s">
        <v>207</v>
      </c>
      <c r="L1885">
        <v>2017</v>
      </c>
      <c r="M1885" t="s">
        <v>208</v>
      </c>
    </row>
    <row r="1886" spans="1:13" x14ac:dyDescent="0.2">
      <c r="A1886" s="1">
        <v>42993</v>
      </c>
      <c r="B1886" t="s">
        <v>8</v>
      </c>
      <c r="C1886" t="s">
        <v>8</v>
      </c>
      <c r="D1886" t="s">
        <v>474</v>
      </c>
      <c r="E1886" t="s">
        <v>475</v>
      </c>
      <c r="F1886" s="1">
        <v>41487</v>
      </c>
      <c r="G1886" t="s">
        <v>169</v>
      </c>
      <c r="H1886">
        <v>1</v>
      </c>
      <c r="I1886">
        <v>0</v>
      </c>
      <c r="J1886">
        <v>0</v>
      </c>
      <c r="K1886" t="s">
        <v>207</v>
      </c>
      <c r="L1886">
        <v>2017</v>
      </c>
      <c r="M1886" t="s">
        <v>208</v>
      </c>
    </row>
    <row r="1887" spans="1:13" x14ac:dyDescent="0.2">
      <c r="A1887" s="1">
        <v>42993</v>
      </c>
      <c r="B1887" t="s">
        <v>8</v>
      </c>
      <c r="C1887" t="s">
        <v>8</v>
      </c>
      <c r="D1887" t="s">
        <v>476</v>
      </c>
      <c r="E1887" t="s">
        <v>342</v>
      </c>
      <c r="F1887" s="1">
        <v>40490</v>
      </c>
      <c r="G1887" t="s">
        <v>163</v>
      </c>
      <c r="H1887">
        <v>1</v>
      </c>
      <c r="I1887">
        <v>0</v>
      </c>
      <c r="J1887">
        <v>0</v>
      </c>
      <c r="K1887" t="s">
        <v>207</v>
      </c>
      <c r="L1887">
        <v>2017</v>
      </c>
      <c r="M1887" t="s">
        <v>210</v>
      </c>
    </row>
    <row r="1888" spans="1:13" x14ac:dyDescent="0.2">
      <c r="A1888" s="1">
        <v>42993</v>
      </c>
      <c r="B1888" t="s">
        <v>8</v>
      </c>
      <c r="C1888" t="s">
        <v>8</v>
      </c>
      <c r="D1888" t="s">
        <v>476</v>
      </c>
      <c r="E1888" t="s">
        <v>385</v>
      </c>
      <c r="F1888" s="1">
        <v>41524</v>
      </c>
      <c r="G1888" t="s">
        <v>170</v>
      </c>
      <c r="H1888">
        <v>1</v>
      </c>
      <c r="I1888">
        <v>0</v>
      </c>
      <c r="J1888">
        <v>0</v>
      </c>
      <c r="K1888" t="s">
        <v>207</v>
      </c>
      <c r="L1888">
        <v>2017</v>
      </c>
      <c r="M1888" t="s">
        <v>208</v>
      </c>
    </row>
    <row r="1889" spans="1:13" x14ac:dyDescent="0.2">
      <c r="A1889" s="1">
        <v>42993</v>
      </c>
      <c r="B1889" t="s">
        <v>8</v>
      </c>
      <c r="C1889" t="s">
        <v>8</v>
      </c>
      <c r="D1889" t="s">
        <v>477</v>
      </c>
      <c r="E1889" t="s">
        <v>264</v>
      </c>
      <c r="F1889" s="1">
        <v>39713</v>
      </c>
      <c r="G1889" t="s">
        <v>165</v>
      </c>
      <c r="H1889">
        <v>1</v>
      </c>
      <c r="I1889">
        <v>0</v>
      </c>
      <c r="J1889">
        <v>0</v>
      </c>
      <c r="K1889" t="s">
        <v>207</v>
      </c>
      <c r="L1889">
        <v>2017</v>
      </c>
      <c r="M1889" t="s">
        <v>210</v>
      </c>
    </row>
    <row r="1890" spans="1:13" x14ac:dyDescent="0.2">
      <c r="A1890" s="1">
        <v>42993</v>
      </c>
      <c r="B1890" t="s">
        <v>8</v>
      </c>
      <c r="C1890" t="s">
        <v>8</v>
      </c>
      <c r="D1890" t="s">
        <v>477</v>
      </c>
      <c r="E1890" t="s">
        <v>423</v>
      </c>
      <c r="F1890" s="1">
        <v>40918</v>
      </c>
      <c r="G1890" t="s">
        <v>44</v>
      </c>
      <c r="H1890">
        <v>1</v>
      </c>
      <c r="I1890">
        <v>0</v>
      </c>
      <c r="J1890">
        <v>0</v>
      </c>
      <c r="K1890" t="s">
        <v>207</v>
      </c>
      <c r="L1890">
        <v>2017</v>
      </c>
      <c r="M1890" t="s">
        <v>208</v>
      </c>
    </row>
    <row r="1891" spans="1:13" x14ac:dyDescent="0.2">
      <c r="A1891" s="1">
        <v>42993</v>
      </c>
      <c r="B1891" t="s">
        <v>8</v>
      </c>
      <c r="C1891" t="s">
        <v>8</v>
      </c>
      <c r="D1891" t="s">
        <v>477</v>
      </c>
      <c r="E1891" t="s">
        <v>316</v>
      </c>
      <c r="F1891" s="1">
        <v>40265</v>
      </c>
      <c r="G1891" t="s">
        <v>163</v>
      </c>
      <c r="H1891">
        <v>1</v>
      </c>
      <c r="I1891">
        <v>0</v>
      </c>
      <c r="J1891">
        <v>0</v>
      </c>
      <c r="K1891" t="s">
        <v>207</v>
      </c>
      <c r="L1891">
        <v>2017</v>
      </c>
      <c r="M1891" t="s">
        <v>210</v>
      </c>
    </row>
    <row r="1892" spans="1:13" x14ac:dyDescent="0.2">
      <c r="A1892" s="1">
        <v>42993</v>
      </c>
      <c r="B1892" t="s">
        <v>8</v>
      </c>
      <c r="C1892" t="s">
        <v>8</v>
      </c>
      <c r="D1892" t="s">
        <v>478</v>
      </c>
      <c r="E1892" t="s">
        <v>479</v>
      </c>
      <c r="F1892" s="1">
        <v>40951</v>
      </c>
      <c r="G1892" t="s">
        <v>44</v>
      </c>
      <c r="H1892">
        <v>0</v>
      </c>
      <c r="I1892">
        <v>0</v>
      </c>
      <c r="J1892">
        <v>0</v>
      </c>
      <c r="K1892" t="s">
        <v>207</v>
      </c>
      <c r="L1892">
        <v>2017</v>
      </c>
      <c r="M1892" t="s">
        <v>208</v>
      </c>
    </row>
    <row r="1893" spans="1:13" x14ac:dyDescent="0.2">
      <c r="A1893" s="1">
        <v>42993</v>
      </c>
      <c r="B1893" t="s">
        <v>8</v>
      </c>
      <c r="C1893" t="s">
        <v>8</v>
      </c>
      <c r="D1893" t="s">
        <v>481</v>
      </c>
      <c r="E1893" t="s">
        <v>482</v>
      </c>
      <c r="F1893" s="1">
        <v>41961</v>
      </c>
      <c r="G1893" t="s">
        <v>170</v>
      </c>
      <c r="H1893">
        <v>1</v>
      </c>
      <c r="I1893">
        <v>0</v>
      </c>
      <c r="J1893">
        <v>0</v>
      </c>
      <c r="K1893" t="s">
        <v>207</v>
      </c>
      <c r="L1893">
        <v>2017</v>
      </c>
      <c r="M1893" t="s">
        <v>208</v>
      </c>
    </row>
    <row r="1894" spans="1:13" x14ac:dyDescent="0.2">
      <c r="A1894" s="1">
        <v>42993</v>
      </c>
      <c r="B1894" t="s">
        <v>8</v>
      </c>
      <c r="C1894" t="s">
        <v>8</v>
      </c>
      <c r="D1894" t="s">
        <v>352</v>
      </c>
      <c r="E1894" t="s">
        <v>483</v>
      </c>
      <c r="F1894" s="1">
        <v>41866</v>
      </c>
      <c r="G1894" t="s">
        <v>106</v>
      </c>
      <c r="H1894">
        <v>1</v>
      </c>
      <c r="I1894">
        <v>0</v>
      </c>
      <c r="J1894">
        <v>0</v>
      </c>
      <c r="K1894" t="s">
        <v>207</v>
      </c>
      <c r="L1894">
        <v>2017</v>
      </c>
      <c r="M1894" t="s">
        <v>208</v>
      </c>
    </row>
    <row r="1895" spans="1:13" x14ac:dyDescent="0.2">
      <c r="A1895" s="1">
        <v>42993</v>
      </c>
      <c r="B1895" t="s">
        <v>8</v>
      </c>
      <c r="C1895" t="s">
        <v>8</v>
      </c>
      <c r="D1895" t="s">
        <v>351</v>
      </c>
      <c r="E1895" t="s">
        <v>484</v>
      </c>
      <c r="F1895" s="1">
        <v>41642</v>
      </c>
      <c r="G1895" t="s">
        <v>44</v>
      </c>
      <c r="H1895">
        <v>1</v>
      </c>
      <c r="I1895">
        <v>0</v>
      </c>
      <c r="J1895">
        <v>0</v>
      </c>
      <c r="K1895" t="s">
        <v>207</v>
      </c>
      <c r="L1895">
        <v>2017</v>
      </c>
      <c r="M1895" t="s">
        <v>208</v>
      </c>
    </row>
    <row r="1896" spans="1:13" x14ac:dyDescent="0.2">
      <c r="A1896" s="1">
        <v>42993</v>
      </c>
      <c r="B1896" t="s">
        <v>8</v>
      </c>
      <c r="C1896" t="s">
        <v>8</v>
      </c>
      <c r="D1896" t="s">
        <v>430</v>
      </c>
      <c r="E1896" t="s">
        <v>485</v>
      </c>
      <c r="F1896" s="1">
        <v>41657</v>
      </c>
      <c r="G1896" t="s">
        <v>169</v>
      </c>
      <c r="H1896">
        <v>1</v>
      </c>
      <c r="I1896">
        <v>0</v>
      </c>
      <c r="J1896">
        <v>0</v>
      </c>
      <c r="K1896" t="s">
        <v>207</v>
      </c>
      <c r="L1896">
        <v>2017</v>
      </c>
      <c r="M1896" t="s">
        <v>208</v>
      </c>
    </row>
    <row r="1897" spans="1:13" x14ac:dyDescent="0.2">
      <c r="A1897" s="1">
        <v>42993</v>
      </c>
      <c r="B1897" t="s">
        <v>8</v>
      </c>
      <c r="C1897" t="s">
        <v>8</v>
      </c>
      <c r="D1897" t="s">
        <v>488</v>
      </c>
      <c r="E1897" t="s">
        <v>273</v>
      </c>
      <c r="F1897" s="1">
        <v>40654</v>
      </c>
      <c r="G1897" t="s">
        <v>168</v>
      </c>
      <c r="H1897">
        <v>1</v>
      </c>
      <c r="I1897">
        <v>0</v>
      </c>
      <c r="J1897">
        <v>0</v>
      </c>
      <c r="K1897" t="s">
        <v>207</v>
      </c>
      <c r="L1897">
        <v>2017</v>
      </c>
      <c r="M1897" t="s">
        <v>208</v>
      </c>
    </row>
    <row r="1898" spans="1:13" x14ac:dyDescent="0.2">
      <c r="A1898" s="1">
        <v>42993</v>
      </c>
      <c r="B1898" t="s">
        <v>8</v>
      </c>
      <c r="C1898" t="s">
        <v>8</v>
      </c>
      <c r="D1898" t="s">
        <v>488</v>
      </c>
      <c r="E1898" t="s">
        <v>489</v>
      </c>
      <c r="F1898" s="1">
        <v>41502</v>
      </c>
      <c r="G1898" t="s">
        <v>170</v>
      </c>
      <c r="H1898">
        <v>1</v>
      </c>
      <c r="I1898">
        <v>0</v>
      </c>
      <c r="J1898">
        <v>0</v>
      </c>
      <c r="K1898" t="s">
        <v>207</v>
      </c>
      <c r="L1898">
        <v>2017</v>
      </c>
      <c r="M1898" t="s">
        <v>208</v>
      </c>
    </row>
    <row r="1899" spans="1:13" x14ac:dyDescent="0.2">
      <c r="A1899" s="1">
        <v>42993</v>
      </c>
      <c r="B1899" t="s">
        <v>8</v>
      </c>
      <c r="C1899" t="s">
        <v>8</v>
      </c>
      <c r="D1899" t="s">
        <v>388</v>
      </c>
      <c r="E1899" t="s">
        <v>301</v>
      </c>
      <c r="F1899" s="1">
        <v>41901</v>
      </c>
      <c r="G1899" t="s">
        <v>169</v>
      </c>
      <c r="H1899">
        <v>1</v>
      </c>
      <c r="I1899">
        <v>0</v>
      </c>
      <c r="J1899">
        <v>0</v>
      </c>
      <c r="K1899" t="s">
        <v>207</v>
      </c>
      <c r="L1899">
        <v>2017</v>
      </c>
      <c r="M1899" t="s">
        <v>208</v>
      </c>
    </row>
    <row r="1900" spans="1:13" x14ac:dyDescent="0.2">
      <c r="A1900" s="1">
        <v>42993</v>
      </c>
      <c r="B1900" t="s">
        <v>8</v>
      </c>
      <c r="C1900" t="s">
        <v>8</v>
      </c>
      <c r="D1900" t="s">
        <v>490</v>
      </c>
      <c r="E1900" t="s">
        <v>491</v>
      </c>
      <c r="F1900" s="1">
        <v>39110</v>
      </c>
      <c r="G1900" t="s">
        <v>164</v>
      </c>
      <c r="H1900">
        <v>1</v>
      </c>
      <c r="I1900">
        <v>0</v>
      </c>
      <c r="J1900">
        <v>0</v>
      </c>
      <c r="K1900" t="s">
        <v>207</v>
      </c>
      <c r="L1900">
        <v>2017</v>
      </c>
      <c r="M1900" t="s">
        <v>210</v>
      </c>
    </row>
    <row r="1901" spans="1:13" x14ac:dyDescent="0.2">
      <c r="A1901" s="1">
        <v>42993</v>
      </c>
      <c r="B1901" t="s">
        <v>8</v>
      </c>
      <c r="C1901" t="s">
        <v>8</v>
      </c>
      <c r="D1901" t="s">
        <v>254</v>
      </c>
      <c r="E1901" t="s">
        <v>314</v>
      </c>
      <c r="F1901" s="1">
        <v>41815</v>
      </c>
      <c r="G1901" t="s">
        <v>44</v>
      </c>
      <c r="H1901">
        <v>1</v>
      </c>
      <c r="I1901">
        <v>0</v>
      </c>
      <c r="J1901">
        <v>0</v>
      </c>
      <c r="K1901" t="s">
        <v>207</v>
      </c>
      <c r="L1901">
        <v>2017</v>
      </c>
      <c r="M1901" t="s">
        <v>208</v>
      </c>
    </row>
    <row r="1902" spans="1:13" x14ac:dyDescent="0.2">
      <c r="A1902" s="1">
        <v>42993</v>
      </c>
      <c r="B1902" t="s">
        <v>8</v>
      </c>
      <c r="C1902" t="s">
        <v>8</v>
      </c>
      <c r="D1902" t="s">
        <v>315</v>
      </c>
      <c r="E1902" t="s">
        <v>316</v>
      </c>
      <c r="F1902" s="1">
        <v>41422</v>
      </c>
      <c r="G1902" t="s">
        <v>170</v>
      </c>
      <c r="H1902">
        <v>1</v>
      </c>
      <c r="I1902">
        <v>0</v>
      </c>
      <c r="J1902">
        <v>0</v>
      </c>
      <c r="K1902" t="s">
        <v>207</v>
      </c>
      <c r="L1902">
        <v>2017</v>
      </c>
      <c r="M1902" t="s">
        <v>208</v>
      </c>
    </row>
    <row r="1903" spans="1:13" x14ac:dyDescent="0.2">
      <c r="A1903" s="1">
        <v>42993</v>
      </c>
      <c r="B1903" t="s">
        <v>8</v>
      </c>
      <c r="C1903" t="s">
        <v>8</v>
      </c>
      <c r="D1903" t="s">
        <v>315</v>
      </c>
      <c r="E1903" t="s">
        <v>317</v>
      </c>
      <c r="F1903" s="1">
        <v>40039</v>
      </c>
      <c r="G1903" t="s">
        <v>166</v>
      </c>
      <c r="H1903">
        <v>1</v>
      </c>
      <c r="I1903">
        <v>0</v>
      </c>
      <c r="J1903">
        <v>0</v>
      </c>
      <c r="K1903" t="s">
        <v>207</v>
      </c>
      <c r="L1903">
        <v>2017</v>
      </c>
      <c r="M1903" t="s">
        <v>210</v>
      </c>
    </row>
    <row r="1904" spans="1:13" x14ac:dyDescent="0.2">
      <c r="A1904" s="1">
        <v>42993</v>
      </c>
      <c r="B1904" t="s">
        <v>8</v>
      </c>
      <c r="C1904" t="s">
        <v>8</v>
      </c>
      <c r="D1904" t="s">
        <v>492</v>
      </c>
      <c r="E1904" t="s">
        <v>493</v>
      </c>
      <c r="F1904" s="1">
        <v>43016</v>
      </c>
      <c r="G1904" t="s">
        <v>44</v>
      </c>
      <c r="H1904">
        <v>1</v>
      </c>
      <c r="I1904">
        <v>0</v>
      </c>
      <c r="J1904">
        <v>0</v>
      </c>
      <c r="K1904" t="s">
        <v>207</v>
      </c>
      <c r="L1904">
        <v>2017</v>
      </c>
      <c r="M1904" t="s">
        <v>208</v>
      </c>
    </row>
    <row r="1905" spans="1:13" x14ac:dyDescent="0.2">
      <c r="A1905" s="1">
        <v>42993</v>
      </c>
      <c r="B1905" t="s">
        <v>8</v>
      </c>
      <c r="C1905" t="s">
        <v>8</v>
      </c>
      <c r="D1905" t="s">
        <v>416</v>
      </c>
      <c r="E1905" t="s">
        <v>494</v>
      </c>
      <c r="F1905" s="1">
        <v>41887</v>
      </c>
      <c r="G1905" t="s">
        <v>169</v>
      </c>
      <c r="H1905">
        <v>0</v>
      </c>
      <c r="I1905">
        <v>0</v>
      </c>
      <c r="J1905">
        <v>0</v>
      </c>
      <c r="K1905" t="s">
        <v>207</v>
      </c>
      <c r="L1905">
        <v>2017</v>
      </c>
      <c r="M1905" t="s">
        <v>208</v>
      </c>
    </row>
    <row r="1906" spans="1:13" x14ac:dyDescent="0.2">
      <c r="A1906" s="1">
        <v>42993</v>
      </c>
      <c r="B1906" t="s">
        <v>8</v>
      </c>
      <c r="C1906" t="s">
        <v>8</v>
      </c>
      <c r="D1906" t="s">
        <v>495</v>
      </c>
      <c r="E1906" t="s">
        <v>433</v>
      </c>
      <c r="F1906" s="1">
        <v>41824</v>
      </c>
      <c r="G1906" t="s">
        <v>106</v>
      </c>
      <c r="H1906">
        <v>1</v>
      </c>
      <c r="I1906">
        <v>0</v>
      </c>
      <c r="J1906">
        <v>0</v>
      </c>
      <c r="K1906" t="s">
        <v>207</v>
      </c>
      <c r="L1906">
        <v>2017</v>
      </c>
      <c r="M1906" t="s">
        <v>208</v>
      </c>
    </row>
    <row r="1907" spans="1:13" x14ac:dyDescent="0.2">
      <c r="A1907" s="1">
        <v>42993</v>
      </c>
      <c r="B1907" t="s">
        <v>8</v>
      </c>
      <c r="C1907" t="s">
        <v>8</v>
      </c>
      <c r="D1907" t="s">
        <v>454</v>
      </c>
      <c r="E1907" t="s">
        <v>328</v>
      </c>
      <c r="F1907" s="1">
        <v>41902</v>
      </c>
      <c r="G1907" t="s">
        <v>106</v>
      </c>
      <c r="H1907">
        <v>0</v>
      </c>
      <c r="I1907">
        <v>0</v>
      </c>
      <c r="J1907">
        <v>0</v>
      </c>
      <c r="K1907" t="s">
        <v>207</v>
      </c>
      <c r="L1907">
        <v>2017</v>
      </c>
      <c r="M1907" t="s">
        <v>208</v>
      </c>
    </row>
    <row r="1908" spans="1:13" x14ac:dyDescent="0.2">
      <c r="A1908" s="1">
        <v>42993</v>
      </c>
      <c r="B1908" t="s">
        <v>8</v>
      </c>
      <c r="C1908" t="s">
        <v>8</v>
      </c>
      <c r="D1908" t="s">
        <v>498</v>
      </c>
      <c r="E1908" t="s">
        <v>499</v>
      </c>
      <c r="F1908" s="1">
        <v>39528</v>
      </c>
      <c r="G1908" t="s">
        <v>165</v>
      </c>
      <c r="H1908">
        <v>1</v>
      </c>
      <c r="I1908">
        <v>0</v>
      </c>
      <c r="J1908">
        <v>0</v>
      </c>
      <c r="K1908" t="s">
        <v>207</v>
      </c>
      <c r="L1908">
        <v>2017</v>
      </c>
      <c r="M1908" t="s">
        <v>210</v>
      </c>
    </row>
  </sheetData>
  <autoFilter ref="A1:M755"/>
  <sortState ref="A2:M1896">
    <sortCondition ref="D2:D1896"/>
    <sortCondition ref="E2:E1896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947"/>
  <sheetViews>
    <sheetView workbookViewId="0">
      <pane ySplit="1" topLeftCell="A1917" activePane="bottomLeft" state="frozen"/>
      <selection pane="bottomLeft" activeCell="N1909" sqref="N1909:T1947"/>
    </sheetView>
  </sheetViews>
  <sheetFormatPr baseColWidth="10" defaultColWidth="1.85546875" defaultRowHeight="12.75" x14ac:dyDescent="0.2"/>
  <cols>
    <col min="1" max="1" width="10.140625" bestFit="1" customWidth="1" collapsed="1"/>
    <col min="2" max="2" width="8.85546875" customWidth="1" collapsed="1"/>
    <col min="3" max="3" width="8.28515625" customWidth="1" collapsed="1"/>
    <col min="4" max="4" width="14.140625" customWidth="1" collapsed="1"/>
    <col min="5" max="5" width="13.28515625" customWidth="1" collapsed="1"/>
    <col min="6" max="6" width="18" bestFit="1" customWidth="1" collapsed="1"/>
    <col min="7" max="7" width="20.85546875" bestFit="1" customWidth="1" collapsed="1"/>
    <col min="8" max="8" width="10.85546875" style="8" bestFit="1" customWidth="1" collapsed="1"/>
    <col min="9" max="9" width="9.28515625" style="8" bestFit="1" customWidth="1" collapsed="1"/>
    <col min="10" max="10" width="11.7109375" style="8" customWidth="1" collapsed="1"/>
    <col min="11" max="11" width="5.5703125" customWidth="1"/>
    <col min="12" max="12" width="7" customWidth="1"/>
    <col min="13" max="13" width="15.140625" customWidth="1" collapsed="1"/>
    <col min="14" max="14" width="29.85546875" style="14" bestFit="1" customWidth="1"/>
    <col min="15" max="15" width="7.42578125" style="14" bestFit="1" customWidth="1"/>
    <col min="16" max="16" width="10.85546875" style="14" bestFit="1" customWidth="1"/>
    <col min="17" max="17" width="9.7109375" style="14" bestFit="1" customWidth="1"/>
    <col min="18" max="18" width="24.28515625" style="14" customWidth="1"/>
    <col min="19" max="19" width="8.7109375" bestFit="1" customWidth="1"/>
    <col min="20" max="20" width="11.7109375" bestFit="1" customWidth="1"/>
  </cols>
  <sheetData>
    <row r="1" spans="1:20" s="11" customFormat="1" ht="15.75" x14ac:dyDescent="0.25">
      <c r="A1" s="70" t="s">
        <v>191</v>
      </c>
      <c r="B1" s="70" t="s">
        <v>192</v>
      </c>
      <c r="C1" s="70" t="s">
        <v>193</v>
      </c>
      <c r="D1" s="70" t="s">
        <v>194</v>
      </c>
      <c r="E1" s="70" t="s">
        <v>195</v>
      </c>
      <c r="F1" s="70" t="s">
        <v>196</v>
      </c>
      <c r="G1" s="70" t="s">
        <v>197</v>
      </c>
      <c r="H1" s="71" t="s">
        <v>198</v>
      </c>
      <c r="I1" s="71" t="s">
        <v>199</v>
      </c>
      <c r="J1" s="71" t="s">
        <v>200</v>
      </c>
      <c r="K1" s="71" t="s">
        <v>201</v>
      </c>
      <c r="L1" s="71" t="s">
        <v>202</v>
      </c>
      <c r="M1" s="71" t="s">
        <v>203</v>
      </c>
      <c r="N1" s="10" t="s">
        <v>549</v>
      </c>
      <c r="O1" s="10" t="s">
        <v>618</v>
      </c>
      <c r="P1" s="10" t="s">
        <v>617</v>
      </c>
      <c r="Q1" s="10" t="s">
        <v>750</v>
      </c>
      <c r="R1" s="10" t="s">
        <v>711</v>
      </c>
      <c r="S1" s="10" t="s">
        <v>710</v>
      </c>
      <c r="T1" s="10" t="s">
        <v>825</v>
      </c>
    </row>
    <row r="2" spans="1:20" x14ac:dyDescent="0.2">
      <c r="A2" s="1">
        <v>42989</v>
      </c>
      <c r="B2" t="s">
        <v>3</v>
      </c>
      <c r="C2" t="s">
        <v>204</v>
      </c>
      <c r="D2" t="s">
        <v>205</v>
      </c>
      <c r="E2" t="s">
        <v>206</v>
      </c>
      <c r="F2" s="1">
        <v>41166</v>
      </c>
      <c r="G2" t="s">
        <v>106</v>
      </c>
      <c r="H2">
        <v>1</v>
      </c>
      <c r="I2">
        <v>0</v>
      </c>
      <c r="J2">
        <v>0</v>
      </c>
      <c r="K2" t="s">
        <v>207</v>
      </c>
      <c r="L2">
        <v>2017</v>
      </c>
      <c r="M2" t="s">
        <v>208</v>
      </c>
      <c r="N2" s="14" t="str">
        <f t="shared" ref="N2:N65" si="0">CONCATENATE(D2," ",E2)</f>
        <v>ABBIATECI Alexandre</v>
      </c>
      <c r="O2" s="14" t="str">
        <f>VLOOKUP(N2,'Données Enfants'!$C$2:$F$298,4,FALSE)</f>
        <v>GS</v>
      </c>
      <c r="P2" s="14" t="str">
        <f>VLOOKUP(N2,'Données Enfants'!$C$2:$F$298,2,FALSE)</f>
        <v>Standard</v>
      </c>
      <c r="Q2" s="14">
        <f>IF(MID(B2,1,3)="Bus",VLOOKUP(N2,'Données Bus'!$A$2:$B$90,2,FALSE),0)</f>
        <v>1</v>
      </c>
      <c r="R2" s="14" t="str">
        <f>IF(Q2&gt;0,VLOOKUP(N2,'Données Bus'!$A$2:$C$90,3,FALSE),"")</f>
        <v>Services Techniques</v>
      </c>
      <c r="S2" t="str">
        <f>IF(INDEX('Tournées Bus'!$C$4:$H$18,Q2,VLOOKUP(B2,'Tournées Bus'!$J$3:$L$6,2,FALSE))=0,INDEX('Tournées Bus'!$C$4:$H$18,Q2,VLOOKUP(B2,'Tournées Bus'!$J$3:$L$6,3,FALSE)),INDEX('Tournées Bus'!$C$4:$H$18,Q2,VLOOKUP(B2,'Tournées Bus'!$J$3:$L$6,2,FALSE)))</f>
        <v>T081-01</v>
      </c>
      <c r="T2" t="str">
        <f t="shared" ref="T2:T65" si="1">MID(S2,1,4)</f>
        <v>T081</v>
      </c>
    </row>
    <row r="3" spans="1:20" x14ac:dyDescent="0.2">
      <c r="A3" s="1">
        <v>42989</v>
      </c>
      <c r="B3" t="s">
        <v>3</v>
      </c>
      <c r="C3" t="s">
        <v>204</v>
      </c>
      <c r="D3" t="s">
        <v>205</v>
      </c>
      <c r="E3" t="s">
        <v>209</v>
      </c>
      <c r="F3" s="1">
        <v>40234</v>
      </c>
      <c r="G3" t="s">
        <v>163</v>
      </c>
      <c r="H3">
        <v>1</v>
      </c>
      <c r="I3">
        <v>0</v>
      </c>
      <c r="J3">
        <v>0</v>
      </c>
      <c r="K3" t="s">
        <v>207</v>
      </c>
      <c r="L3">
        <v>2017</v>
      </c>
      <c r="M3" t="s">
        <v>210</v>
      </c>
      <c r="N3" s="14" t="str">
        <f t="shared" si="0"/>
        <v>ABBIATECI Mathieu</v>
      </c>
      <c r="O3" s="14" t="str">
        <f>VLOOKUP(N3,'Données Enfants'!$C$2:$F$298,4,FALSE)</f>
        <v>CE1</v>
      </c>
      <c r="P3" s="14" t="str">
        <f>VLOOKUP(N3,'Données Enfants'!$C$2:$F$298,2,FALSE)</f>
        <v>Standard</v>
      </c>
      <c r="Q3" s="14">
        <f>IF(MID(B3,1,3)="Bus",VLOOKUP(N3,'Données Bus'!$A$2:$B$90,2,FALSE),0)</f>
        <v>1</v>
      </c>
      <c r="R3" s="14" t="str">
        <f>IF(Q3&gt;0,VLOOKUP(N3,'Données Bus'!$A$2:$C$90,3,FALSE),"")</f>
        <v>Services Techniques</v>
      </c>
      <c r="S3" t="str">
        <f>IF(INDEX('Tournées Bus'!$C$4:$H$18,Q3,VLOOKUP(B3,'Tournées Bus'!$J$3:$L$6,2,FALSE))=0,INDEX('Tournées Bus'!$C$4:$H$18,Q3,VLOOKUP(B3,'Tournées Bus'!$J$3:$L$6,3,FALSE)),INDEX('Tournées Bus'!$C$4:$H$18,Q3,VLOOKUP(B3,'Tournées Bus'!$J$3:$L$6,2,FALSE)))</f>
        <v>T081-01</v>
      </c>
      <c r="T3" t="str">
        <f t="shared" si="1"/>
        <v>T081</v>
      </c>
    </row>
    <row r="4" spans="1:20" x14ac:dyDescent="0.2">
      <c r="A4" s="1">
        <v>42989</v>
      </c>
      <c r="B4" t="s">
        <v>3</v>
      </c>
      <c r="C4" t="s">
        <v>204</v>
      </c>
      <c r="D4" t="s">
        <v>211</v>
      </c>
      <c r="E4" t="s">
        <v>212</v>
      </c>
      <c r="F4" s="1">
        <v>39272</v>
      </c>
      <c r="G4" t="s">
        <v>164</v>
      </c>
      <c r="H4">
        <v>1</v>
      </c>
      <c r="I4">
        <v>0</v>
      </c>
      <c r="J4">
        <v>0</v>
      </c>
      <c r="K4" t="s">
        <v>207</v>
      </c>
      <c r="L4">
        <v>2017</v>
      </c>
      <c r="M4" t="s">
        <v>210</v>
      </c>
      <c r="N4" s="14" t="str">
        <f t="shared" si="0"/>
        <v>AIMON Cassie</v>
      </c>
      <c r="O4" s="14" t="str">
        <f>VLOOKUP(N4,'Données Enfants'!$C$2:$F$298,4,FALSE)</f>
        <v>CM2</v>
      </c>
      <c r="P4" s="14" t="str">
        <f>VLOOKUP(N4,'Données Enfants'!$C$2:$F$298,2,FALSE)</f>
        <v>Standard</v>
      </c>
      <c r="Q4" s="14">
        <f>IF(MID(B4,1,3)="Bus",VLOOKUP(N4,'Données Bus'!$A$2:$B$90,2,FALSE),0)</f>
        <v>9</v>
      </c>
      <c r="R4" s="14" t="str">
        <f>IF(Q4&gt;0,VLOOKUP(N4,'Données Bus'!$A$2:$C$90,3,FALSE),"")</f>
        <v>Chemin des Houches (Impasse)</v>
      </c>
      <c r="S4" t="str">
        <f>IF(INDEX('Tournées Bus'!$C$4:$H$18,Q4,VLOOKUP(B4,'Tournées Bus'!$J$3:$L$6,2,FALSE))=0,INDEX('Tournées Bus'!$C$4:$H$18,Q4,VLOOKUP(B4,'Tournées Bus'!$J$3:$L$6,3,FALSE)),INDEX('Tournées Bus'!$C$4:$H$18,Q4,VLOOKUP(B4,'Tournées Bus'!$J$3:$L$6,2,FALSE)))</f>
        <v>T082-13</v>
      </c>
      <c r="T4" t="str">
        <f t="shared" si="1"/>
        <v>T082</v>
      </c>
    </row>
    <row r="5" spans="1:20" x14ac:dyDescent="0.2">
      <c r="A5" s="1">
        <v>42989</v>
      </c>
      <c r="B5" t="s">
        <v>3</v>
      </c>
      <c r="C5" t="s">
        <v>204</v>
      </c>
      <c r="D5" t="s">
        <v>211</v>
      </c>
      <c r="E5" t="s">
        <v>213</v>
      </c>
      <c r="F5" s="1">
        <v>40216</v>
      </c>
      <c r="G5" t="s">
        <v>163</v>
      </c>
      <c r="H5">
        <v>1</v>
      </c>
      <c r="I5">
        <v>0</v>
      </c>
      <c r="J5">
        <v>0</v>
      </c>
      <c r="K5" t="s">
        <v>207</v>
      </c>
      <c r="L5">
        <v>2017</v>
      </c>
      <c r="M5" t="s">
        <v>210</v>
      </c>
      <c r="N5" s="14" t="str">
        <f t="shared" si="0"/>
        <v>AIMON Matthew</v>
      </c>
      <c r="O5" s="14" t="str">
        <f>VLOOKUP(N5,'Données Enfants'!$C$2:$F$298,4,FALSE)</f>
        <v>CE1</v>
      </c>
      <c r="P5" s="14" t="str">
        <f>VLOOKUP(N5,'Données Enfants'!$C$2:$F$298,2,FALSE)</f>
        <v>Standard</v>
      </c>
      <c r="Q5" s="14">
        <f>IF(MID(B5,1,3)="Bus",VLOOKUP(N5,'Données Bus'!$A$2:$B$90,2,FALSE),0)</f>
        <v>9</v>
      </c>
      <c r="R5" s="14" t="str">
        <f>IF(Q5&gt;0,VLOOKUP(N5,'Données Bus'!$A$2:$C$90,3,FALSE),"")</f>
        <v>Chemin des Houches (Impasse)</v>
      </c>
      <c r="S5" t="str">
        <f>IF(INDEX('Tournées Bus'!$C$4:$H$18,Q5,VLOOKUP(B5,'Tournées Bus'!$J$3:$L$6,2,FALSE))=0,INDEX('Tournées Bus'!$C$4:$H$18,Q5,VLOOKUP(B5,'Tournées Bus'!$J$3:$L$6,3,FALSE)),INDEX('Tournées Bus'!$C$4:$H$18,Q5,VLOOKUP(B5,'Tournées Bus'!$J$3:$L$6,2,FALSE)))</f>
        <v>T082-13</v>
      </c>
      <c r="T5" t="str">
        <f t="shared" si="1"/>
        <v>T082</v>
      </c>
    </row>
    <row r="6" spans="1:20" x14ac:dyDescent="0.2">
      <c r="A6" s="1">
        <v>42989</v>
      </c>
      <c r="B6" t="s">
        <v>3</v>
      </c>
      <c r="C6" t="s">
        <v>204</v>
      </c>
      <c r="D6" t="s">
        <v>214</v>
      </c>
      <c r="E6" t="s">
        <v>215</v>
      </c>
      <c r="F6" s="1">
        <v>41239</v>
      </c>
      <c r="G6" t="s">
        <v>44</v>
      </c>
      <c r="H6">
        <v>1</v>
      </c>
      <c r="I6">
        <v>0</v>
      </c>
      <c r="J6">
        <v>0</v>
      </c>
      <c r="K6" t="s">
        <v>207</v>
      </c>
      <c r="L6">
        <v>2017</v>
      </c>
      <c r="M6" t="s">
        <v>208</v>
      </c>
      <c r="N6" s="14" t="str">
        <f t="shared" si="0"/>
        <v>ALOUANI Naël</v>
      </c>
      <c r="O6" s="14" t="str">
        <f>VLOOKUP(N6,'Données Enfants'!$C$2:$F$298,4,FALSE)</f>
        <v>GS</v>
      </c>
      <c r="P6" s="14" t="str">
        <f>VLOOKUP(N6,'Données Enfants'!$C$2:$F$298,2,FALSE)</f>
        <v>Sans porc</v>
      </c>
      <c r="Q6" s="14">
        <f>IF(MID(B6,1,3)="Bus",VLOOKUP(N6,'Données Bus'!$A$2:$B$90,2,FALSE),0)</f>
        <v>6</v>
      </c>
      <c r="R6" s="14" t="str">
        <f>IF(Q6&gt;0,VLOOKUP(N6,'Données Bus'!$A$2:$C$90,3,FALSE),"")</f>
        <v>Gallia</v>
      </c>
      <c r="S6" t="str">
        <f>IF(INDEX('Tournées Bus'!$C$4:$H$18,Q6,VLOOKUP(B6,'Tournées Bus'!$J$3:$L$6,2,FALSE))=0,INDEX('Tournées Bus'!$C$4:$H$18,Q6,VLOOKUP(B6,'Tournées Bus'!$J$3:$L$6,3,FALSE)),INDEX('Tournées Bus'!$C$4:$H$18,Q6,VLOOKUP(B6,'Tournées Bus'!$J$3:$L$6,2,FALSE)))</f>
        <v>T081-07</v>
      </c>
      <c r="T6" t="str">
        <f t="shared" si="1"/>
        <v>T081</v>
      </c>
    </row>
    <row r="7" spans="1:20" x14ac:dyDescent="0.2">
      <c r="A7" s="1">
        <v>42989</v>
      </c>
      <c r="B7" t="s">
        <v>3</v>
      </c>
      <c r="C7" t="s">
        <v>204</v>
      </c>
      <c r="D7" t="s">
        <v>214</v>
      </c>
      <c r="E7" t="s">
        <v>216</v>
      </c>
      <c r="F7" s="1">
        <v>39832</v>
      </c>
      <c r="G7" t="s">
        <v>166</v>
      </c>
      <c r="H7">
        <v>1</v>
      </c>
      <c r="I7">
        <v>0</v>
      </c>
      <c r="J7">
        <v>0</v>
      </c>
      <c r="K7" t="s">
        <v>207</v>
      </c>
      <c r="L7">
        <v>2017</v>
      </c>
      <c r="M7" t="s">
        <v>210</v>
      </c>
      <c r="N7" s="14" t="str">
        <f t="shared" si="0"/>
        <v>ALOUANI Rayan</v>
      </c>
      <c r="O7" s="14" t="str">
        <f>VLOOKUP(N7,'Données Enfants'!$C$2:$F$298,4,FALSE)</f>
        <v>CE2</v>
      </c>
      <c r="P7" s="14" t="str">
        <f>VLOOKUP(N7,'Données Enfants'!$C$2:$F$298,2,FALSE)</f>
        <v>Sans porc</v>
      </c>
      <c r="Q7" s="14">
        <f>IF(MID(B7,1,3)="Bus",VLOOKUP(N7,'Données Bus'!$A$2:$B$90,2,FALSE),0)</f>
        <v>6</v>
      </c>
      <c r="R7" s="14" t="str">
        <f>IF(Q7&gt;0,VLOOKUP(N7,'Données Bus'!$A$2:$C$90,3,FALSE),"")</f>
        <v>Gallia</v>
      </c>
      <c r="S7" t="str">
        <f>IF(INDEX('Tournées Bus'!$C$4:$H$18,Q7,VLOOKUP(B7,'Tournées Bus'!$J$3:$L$6,2,FALSE))=0,INDEX('Tournées Bus'!$C$4:$H$18,Q7,VLOOKUP(B7,'Tournées Bus'!$J$3:$L$6,3,FALSE)),INDEX('Tournées Bus'!$C$4:$H$18,Q7,VLOOKUP(B7,'Tournées Bus'!$J$3:$L$6,2,FALSE)))</f>
        <v>T081-07</v>
      </c>
      <c r="T7" t="str">
        <f t="shared" si="1"/>
        <v>T081</v>
      </c>
    </row>
    <row r="8" spans="1:20" x14ac:dyDescent="0.2">
      <c r="A8" s="1">
        <v>42989</v>
      </c>
      <c r="B8" t="s">
        <v>3</v>
      </c>
      <c r="C8" t="s">
        <v>204</v>
      </c>
      <c r="D8" t="s">
        <v>217</v>
      </c>
      <c r="E8" t="s">
        <v>218</v>
      </c>
      <c r="F8" s="1">
        <v>41303</v>
      </c>
      <c r="G8" t="s">
        <v>169</v>
      </c>
      <c r="H8">
        <v>0</v>
      </c>
      <c r="I8">
        <v>0</v>
      </c>
      <c r="J8">
        <v>0</v>
      </c>
      <c r="K8" t="s">
        <v>207</v>
      </c>
      <c r="L8">
        <v>2017</v>
      </c>
      <c r="M8" t="s">
        <v>208</v>
      </c>
      <c r="N8" s="14" t="str">
        <f t="shared" si="0"/>
        <v>ALPERN David</v>
      </c>
      <c r="O8" s="14" t="str">
        <f>VLOOKUP(N8,'Données Enfants'!$C$2:$F$298,4,FALSE)</f>
        <v>MS</v>
      </c>
      <c r="P8" s="14" t="str">
        <f>VLOOKUP(N8,'Données Enfants'!$C$2:$F$298,2,FALSE)</f>
        <v>Standard</v>
      </c>
      <c r="Q8" s="14">
        <f>IF(MID(B8,1,3)="Bus",VLOOKUP(N8,'Données Bus'!$A$2:$B$90,2,FALSE),0)</f>
        <v>8</v>
      </c>
      <c r="R8" s="14" t="str">
        <f>IF(Q8&gt;0,VLOOKUP(N8,'Données Bus'!$A$2:$C$90,3,FALSE),"")</f>
        <v>Avenue du Léman (cimetière)</v>
      </c>
      <c r="S8" t="str">
        <f>IF(INDEX('Tournées Bus'!$C$4:$H$18,Q8,VLOOKUP(B8,'Tournées Bus'!$J$3:$L$6,2,FALSE))=0,INDEX('Tournées Bus'!$C$4:$H$18,Q8,VLOOKUP(B8,'Tournées Bus'!$J$3:$L$6,3,FALSE)),INDEX('Tournées Bus'!$C$4:$H$18,Q8,VLOOKUP(B8,'Tournées Bus'!$J$3:$L$6,2,FALSE)))</f>
        <v>T082-11</v>
      </c>
      <c r="T8" t="str">
        <f t="shared" si="1"/>
        <v>T082</v>
      </c>
    </row>
    <row r="9" spans="1:20" x14ac:dyDescent="0.2">
      <c r="A9" s="1">
        <v>42989</v>
      </c>
      <c r="B9" t="s">
        <v>3</v>
      </c>
      <c r="C9" t="s">
        <v>204</v>
      </c>
      <c r="D9" t="s">
        <v>219</v>
      </c>
      <c r="E9" t="s">
        <v>220</v>
      </c>
      <c r="F9" s="1">
        <v>41221</v>
      </c>
      <c r="G9" t="s">
        <v>44</v>
      </c>
      <c r="H9">
        <v>1</v>
      </c>
      <c r="I9">
        <v>0</v>
      </c>
      <c r="J9">
        <v>0</v>
      </c>
      <c r="K9" t="s">
        <v>207</v>
      </c>
      <c r="L9">
        <v>2017</v>
      </c>
      <c r="M9" t="s">
        <v>208</v>
      </c>
      <c r="N9" s="14" t="str">
        <f t="shared" si="0"/>
        <v>BABIN Timéo</v>
      </c>
      <c r="O9" s="14" t="str">
        <f>VLOOKUP(N9,'Données Enfants'!$C$2:$F$298,4,FALSE)</f>
        <v>GS</v>
      </c>
      <c r="P9" s="14" t="str">
        <f>VLOOKUP(N9,'Données Enfants'!$C$2:$F$298,2,FALSE)</f>
        <v>Standard</v>
      </c>
      <c r="Q9" s="14">
        <f>IF(MID(B9,1,3)="Bus",VLOOKUP(N9,'Données Bus'!$A$2:$B$90,2,FALSE),0)</f>
        <v>1</v>
      </c>
      <c r="R9" s="14" t="str">
        <f>IF(Q9&gt;0,VLOOKUP(N9,'Données Bus'!$A$2:$C$90,3,FALSE),"")</f>
        <v>Services Techniques</v>
      </c>
      <c r="S9" t="str">
        <f>IF(INDEX('Tournées Bus'!$C$4:$H$18,Q9,VLOOKUP(B9,'Tournées Bus'!$J$3:$L$6,2,FALSE))=0,INDEX('Tournées Bus'!$C$4:$H$18,Q9,VLOOKUP(B9,'Tournées Bus'!$J$3:$L$6,3,FALSE)),INDEX('Tournées Bus'!$C$4:$H$18,Q9,VLOOKUP(B9,'Tournées Bus'!$J$3:$L$6,2,FALSE)))</f>
        <v>T081-01</v>
      </c>
      <c r="T9" t="str">
        <f t="shared" si="1"/>
        <v>T081</v>
      </c>
    </row>
    <row r="10" spans="1:20" x14ac:dyDescent="0.2">
      <c r="A10" s="1">
        <v>42989</v>
      </c>
      <c r="B10" t="s">
        <v>3</v>
      </c>
      <c r="C10" t="s">
        <v>204</v>
      </c>
      <c r="D10" t="s">
        <v>221</v>
      </c>
      <c r="E10" t="s">
        <v>222</v>
      </c>
      <c r="F10" s="1">
        <v>39646</v>
      </c>
      <c r="G10" t="s">
        <v>165</v>
      </c>
      <c r="H10">
        <v>0</v>
      </c>
      <c r="I10">
        <v>0</v>
      </c>
      <c r="J10">
        <v>0</v>
      </c>
      <c r="K10" t="s">
        <v>207</v>
      </c>
      <c r="L10">
        <v>2017</v>
      </c>
      <c r="M10" t="s">
        <v>210</v>
      </c>
      <c r="N10" s="14" t="str">
        <f t="shared" si="0"/>
        <v>BEN ROMDANE Hilal</v>
      </c>
      <c r="O10" s="14" t="str">
        <f>VLOOKUP(N10,'Données Enfants'!$C$2:$F$298,4,FALSE)</f>
        <v>CM1</v>
      </c>
      <c r="P10" s="14" t="str">
        <f>VLOOKUP(N10,'Données Enfants'!$C$2:$F$298,2,FALSE)</f>
        <v>Sans viande</v>
      </c>
      <c r="Q10" s="14">
        <f>IF(MID(B10,1,3)="Bus",VLOOKUP(N10,'Données Bus'!$A$2:$B$90,2,FALSE),0)</f>
        <v>9</v>
      </c>
      <c r="R10" s="14" t="str">
        <f>IF(Q10&gt;0,VLOOKUP(N10,'Données Bus'!$A$2:$C$90,3,FALSE),"")</f>
        <v>Chemin des Houches (Impasse)</v>
      </c>
      <c r="S10" t="str">
        <f>IF(INDEX('Tournées Bus'!$C$4:$H$18,Q10,VLOOKUP(B10,'Tournées Bus'!$J$3:$L$6,2,FALSE))=0,INDEX('Tournées Bus'!$C$4:$H$18,Q10,VLOOKUP(B10,'Tournées Bus'!$J$3:$L$6,3,FALSE)),INDEX('Tournées Bus'!$C$4:$H$18,Q10,VLOOKUP(B10,'Tournées Bus'!$J$3:$L$6,2,FALSE)))</f>
        <v>T082-13</v>
      </c>
      <c r="T10" t="str">
        <f t="shared" si="1"/>
        <v>T082</v>
      </c>
    </row>
    <row r="11" spans="1:20" x14ac:dyDescent="0.2">
      <c r="A11" s="1">
        <v>42989</v>
      </c>
      <c r="B11" t="s">
        <v>3</v>
      </c>
      <c r="C11" t="s">
        <v>204</v>
      </c>
      <c r="D11" t="s">
        <v>221</v>
      </c>
      <c r="E11" t="s">
        <v>223</v>
      </c>
      <c r="F11" s="1">
        <v>39646</v>
      </c>
      <c r="G11" t="s">
        <v>165</v>
      </c>
      <c r="H11">
        <v>1</v>
      </c>
      <c r="I11">
        <v>0</v>
      </c>
      <c r="J11">
        <v>0</v>
      </c>
      <c r="K11" t="s">
        <v>207</v>
      </c>
      <c r="L11">
        <v>2017</v>
      </c>
      <c r="M11" t="s">
        <v>210</v>
      </c>
      <c r="N11" s="14" t="str">
        <f t="shared" si="0"/>
        <v>BEN ROMDANE Younès</v>
      </c>
      <c r="O11" s="14" t="str">
        <f>VLOOKUP(N11,'Données Enfants'!$C$2:$F$298,4,FALSE)</f>
        <v>CM1</v>
      </c>
      <c r="P11" s="14" t="str">
        <f>VLOOKUP(N11,'Données Enfants'!$C$2:$F$298,2,FALSE)</f>
        <v>Sans viande</v>
      </c>
      <c r="Q11" s="14">
        <f>IF(MID(B11,1,3)="Bus",VLOOKUP(N11,'Données Bus'!$A$2:$B$90,2,FALSE),0)</f>
        <v>9</v>
      </c>
      <c r="R11" s="14" t="str">
        <f>IF(Q11&gt;0,VLOOKUP(N11,'Données Bus'!$A$2:$C$90,3,FALSE),"")</f>
        <v>Chemin des Houches (Impasse)</v>
      </c>
      <c r="S11" t="str">
        <f>IF(INDEX('Tournées Bus'!$C$4:$H$18,Q11,VLOOKUP(B11,'Tournées Bus'!$J$3:$L$6,2,FALSE))=0,INDEX('Tournées Bus'!$C$4:$H$18,Q11,VLOOKUP(B11,'Tournées Bus'!$J$3:$L$6,3,FALSE)),INDEX('Tournées Bus'!$C$4:$H$18,Q11,VLOOKUP(B11,'Tournées Bus'!$J$3:$L$6,2,FALSE)))</f>
        <v>T082-13</v>
      </c>
      <c r="T11" t="str">
        <f t="shared" si="1"/>
        <v>T082</v>
      </c>
    </row>
    <row r="12" spans="1:20" x14ac:dyDescent="0.2">
      <c r="A12" s="1">
        <v>42989</v>
      </c>
      <c r="B12" t="s">
        <v>3</v>
      </c>
      <c r="C12" t="s">
        <v>204</v>
      </c>
      <c r="D12" t="s">
        <v>224</v>
      </c>
      <c r="E12" t="s">
        <v>225</v>
      </c>
      <c r="F12" s="1">
        <v>39286</v>
      </c>
      <c r="G12" t="s">
        <v>164</v>
      </c>
      <c r="H12">
        <v>1</v>
      </c>
      <c r="I12">
        <v>0</v>
      </c>
      <c r="J12">
        <v>0</v>
      </c>
      <c r="K12" t="s">
        <v>207</v>
      </c>
      <c r="L12">
        <v>2017</v>
      </c>
      <c r="M12" t="s">
        <v>210</v>
      </c>
      <c r="N12" s="14" t="str">
        <f t="shared" si="0"/>
        <v>BONNEVIE Anthony</v>
      </c>
      <c r="O12" s="14" t="str">
        <f>VLOOKUP(N12,'Données Enfants'!$C$2:$F$298,4,FALSE)</f>
        <v>CM2</v>
      </c>
      <c r="P12" s="14" t="str">
        <f>VLOOKUP(N12,'Données Enfants'!$C$2:$F$298,2,FALSE)</f>
        <v>Standard</v>
      </c>
      <c r="Q12" s="14">
        <f>IF(MID(B12,1,3)="Bus",VLOOKUP(N12,'Données Bus'!$A$2:$B$90,2,FALSE),0)</f>
        <v>4</v>
      </c>
      <c r="R12" s="14" t="str">
        <f>IF(Q12&gt;0,VLOOKUP(N12,'Données Bus'!$A$2:$C$90,3,FALSE),"")</f>
        <v>Grande Rive (Crémaillère)</v>
      </c>
      <c r="S12" t="str">
        <f>IF(INDEX('Tournées Bus'!$C$4:$H$18,Q12,VLOOKUP(B12,'Tournées Bus'!$J$3:$L$6,2,FALSE))=0,INDEX('Tournées Bus'!$C$4:$H$18,Q12,VLOOKUP(B12,'Tournées Bus'!$J$3:$L$6,3,FALSE)),INDEX('Tournées Bus'!$C$4:$H$18,Q12,VLOOKUP(B12,'Tournées Bus'!$J$3:$L$6,2,FALSE)))</f>
        <v>T081-05</v>
      </c>
      <c r="T12" t="str">
        <f t="shared" si="1"/>
        <v>T081</v>
      </c>
    </row>
    <row r="13" spans="1:20" x14ac:dyDescent="0.2">
      <c r="A13" s="1">
        <v>42989</v>
      </c>
      <c r="B13" t="s">
        <v>3</v>
      </c>
      <c r="C13" t="s">
        <v>204</v>
      </c>
      <c r="D13" t="s">
        <v>226</v>
      </c>
      <c r="E13" t="s">
        <v>227</v>
      </c>
      <c r="F13" s="1">
        <v>40006</v>
      </c>
      <c r="G13" t="s">
        <v>166</v>
      </c>
      <c r="H13">
        <v>1</v>
      </c>
      <c r="I13">
        <v>0</v>
      </c>
      <c r="J13">
        <v>0</v>
      </c>
      <c r="K13" t="s">
        <v>207</v>
      </c>
      <c r="L13">
        <v>2017</v>
      </c>
      <c r="M13" t="s">
        <v>210</v>
      </c>
      <c r="N13" s="14" t="str">
        <f t="shared" si="0"/>
        <v>BOUILLEZ Elise</v>
      </c>
      <c r="O13" s="14" t="str">
        <f>VLOOKUP(N13,'Données Enfants'!$C$2:$F$298,4,FALSE)</f>
        <v>CE2</v>
      </c>
      <c r="P13" s="14" t="str">
        <f>VLOOKUP(N13,'Données Enfants'!$C$2:$F$298,2,FALSE)</f>
        <v>Standard</v>
      </c>
      <c r="Q13" s="14">
        <f>IF(MID(B13,1,3)="Bus",VLOOKUP(N13,'Données Bus'!$A$2:$B$90,2,FALSE),0)</f>
        <v>15</v>
      </c>
      <c r="R13" s="14" t="str">
        <f>IF(Q13&gt;0,VLOOKUP(N13,'Données Bus'!$A$2:$C$90,3,FALSE),"")</f>
        <v>Chemin de Gravannes (Mi Tiesa)</v>
      </c>
      <c r="S13" t="str">
        <f>IF(INDEX('Tournées Bus'!$C$4:$H$18,Q13,VLOOKUP(B13,'Tournées Bus'!$J$3:$L$6,2,FALSE))=0,INDEX('Tournées Bus'!$C$4:$H$18,Q13,VLOOKUP(B13,'Tournées Bus'!$J$3:$L$6,3,FALSE)),INDEX('Tournées Bus'!$C$4:$H$18,Q13,VLOOKUP(B13,'Tournées Bus'!$J$3:$L$6,2,FALSE)))</f>
        <v>T082-17</v>
      </c>
      <c r="T13" t="str">
        <f t="shared" si="1"/>
        <v>T082</v>
      </c>
    </row>
    <row r="14" spans="1:20" x14ac:dyDescent="0.2">
      <c r="A14" s="1">
        <v>42989</v>
      </c>
      <c r="B14" t="s">
        <v>3</v>
      </c>
      <c r="C14" t="s">
        <v>204</v>
      </c>
      <c r="D14" t="s">
        <v>228</v>
      </c>
      <c r="E14" t="s">
        <v>220</v>
      </c>
      <c r="F14" s="1">
        <v>39780</v>
      </c>
      <c r="G14" t="s">
        <v>165</v>
      </c>
      <c r="H14">
        <v>1</v>
      </c>
      <c r="I14">
        <v>0</v>
      </c>
      <c r="J14">
        <v>0</v>
      </c>
      <c r="K14" t="s">
        <v>207</v>
      </c>
      <c r="L14">
        <v>2017</v>
      </c>
      <c r="M14" t="s">
        <v>210</v>
      </c>
      <c r="N14" s="14" t="str">
        <f t="shared" si="0"/>
        <v>BURGAUD Timéo</v>
      </c>
      <c r="O14" s="14" t="str">
        <f>VLOOKUP(N14,'Données Enfants'!$C$2:$F$298,4,FALSE)</f>
        <v>CM1</v>
      </c>
      <c r="P14" s="14" t="str">
        <f>VLOOKUP(N14,'Données Enfants'!$C$2:$F$298,2,FALSE)</f>
        <v>Standard</v>
      </c>
      <c r="Q14" s="14">
        <f>IF(MID(B14,1,3)="Bus",VLOOKUP(N14,'Données Bus'!$A$2:$B$90,2,FALSE),0)</f>
        <v>2</v>
      </c>
      <c r="R14" s="14" t="str">
        <f>IF(Q14&gt;0,VLOOKUP(N14,'Données Bus'!$A$2:$C$90,3,FALSE),"")</f>
        <v>Parc de l'Abbaye - Buisson</v>
      </c>
      <c r="S14" t="str">
        <f>IF(INDEX('Tournées Bus'!$C$4:$H$18,Q14,VLOOKUP(B14,'Tournées Bus'!$J$3:$L$6,2,FALSE))=0,INDEX('Tournées Bus'!$C$4:$H$18,Q14,VLOOKUP(B14,'Tournées Bus'!$J$3:$L$6,3,FALSE)),INDEX('Tournées Bus'!$C$4:$H$18,Q14,VLOOKUP(B14,'Tournées Bus'!$J$3:$L$6,2,FALSE)))</f>
        <v>T081-03</v>
      </c>
      <c r="T14" t="str">
        <f t="shared" si="1"/>
        <v>T081</v>
      </c>
    </row>
    <row r="15" spans="1:20" x14ac:dyDescent="0.2">
      <c r="A15" s="1">
        <v>42989</v>
      </c>
      <c r="B15" t="s">
        <v>3</v>
      </c>
      <c r="C15" t="s">
        <v>204</v>
      </c>
      <c r="D15" t="s">
        <v>229</v>
      </c>
      <c r="E15" t="s">
        <v>230</v>
      </c>
      <c r="F15" s="1">
        <v>40470</v>
      </c>
      <c r="G15" t="s">
        <v>163</v>
      </c>
      <c r="H15">
        <v>0</v>
      </c>
      <c r="I15">
        <v>0</v>
      </c>
      <c r="J15">
        <v>0</v>
      </c>
      <c r="K15" t="s">
        <v>207</v>
      </c>
      <c r="L15">
        <v>2017</v>
      </c>
      <c r="M15" t="s">
        <v>210</v>
      </c>
      <c r="N15" s="14" t="str">
        <f t="shared" si="0"/>
        <v>CETTOUR MEUNIER Emma</v>
      </c>
      <c r="O15" s="14" t="str">
        <f>VLOOKUP(N15,'Données Enfants'!$C$2:$F$298,4,FALSE)</f>
        <v>CE1</v>
      </c>
      <c r="P15" s="14" t="str">
        <f>VLOOKUP(N15,'Données Enfants'!$C$2:$F$298,2,FALSE)</f>
        <v>Standard</v>
      </c>
      <c r="Q15" s="14">
        <f>IF(MID(B15,1,3)="Bus",VLOOKUP(N15,'Données Bus'!$A$2:$B$90,2,FALSE),0)</f>
        <v>15</v>
      </c>
      <c r="R15" s="14" t="str">
        <f>IF(Q15&gt;0,VLOOKUP(N15,'Données Bus'!$A$2:$C$90,3,FALSE),"")</f>
        <v>Chemin de Gravannes (Mi Tiesa)</v>
      </c>
      <c r="S15" t="str">
        <f>IF(INDEX('Tournées Bus'!$C$4:$H$18,Q15,VLOOKUP(B15,'Tournées Bus'!$J$3:$L$6,2,FALSE))=0,INDEX('Tournées Bus'!$C$4:$H$18,Q15,VLOOKUP(B15,'Tournées Bus'!$J$3:$L$6,3,FALSE)),INDEX('Tournées Bus'!$C$4:$H$18,Q15,VLOOKUP(B15,'Tournées Bus'!$J$3:$L$6,2,FALSE)))</f>
        <v>T082-17</v>
      </c>
      <c r="T15" t="str">
        <f t="shared" si="1"/>
        <v>T082</v>
      </c>
    </row>
    <row r="16" spans="1:20" x14ac:dyDescent="0.2">
      <c r="A16" s="1">
        <v>42989</v>
      </c>
      <c r="B16" t="s">
        <v>3</v>
      </c>
      <c r="C16" t="s">
        <v>204</v>
      </c>
      <c r="D16" t="s">
        <v>229</v>
      </c>
      <c r="E16" t="s">
        <v>231</v>
      </c>
      <c r="F16" s="1">
        <v>41290</v>
      </c>
      <c r="G16" t="s">
        <v>170</v>
      </c>
      <c r="H16">
        <v>0</v>
      </c>
      <c r="I16">
        <v>0</v>
      </c>
      <c r="J16">
        <v>0</v>
      </c>
      <c r="K16" t="s">
        <v>207</v>
      </c>
      <c r="L16">
        <v>2017</v>
      </c>
      <c r="M16" t="s">
        <v>208</v>
      </c>
      <c r="N16" s="14" t="str">
        <f t="shared" si="0"/>
        <v>CETTOUR MEUNIER Margot</v>
      </c>
      <c r="O16" s="14" t="str">
        <f>VLOOKUP(N16,'Données Enfants'!$C$2:$F$298,4,FALSE)</f>
        <v>MS</v>
      </c>
      <c r="P16" s="14" t="str">
        <f>VLOOKUP(N16,'Données Enfants'!$C$2:$F$298,2,FALSE)</f>
        <v>Standard</v>
      </c>
      <c r="Q16" s="14">
        <f>IF(MID(B16,1,3)="Bus",VLOOKUP(N16,'Données Bus'!$A$2:$B$90,2,FALSE),0)</f>
        <v>15</v>
      </c>
      <c r="R16" s="14" t="str">
        <f>IF(Q16&gt;0,VLOOKUP(N16,'Données Bus'!$A$2:$C$90,3,FALSE),"")</f>
        <v>Chemin de Gravannes (Mi Tiesa)</v>
      </c>
      <c r="S16" t="str">
        <f>IF(INDEX('Tournées Bus'!$C$4:$H$18,Q16,VLOOKUP(B16,'Tournées Bus'!$J$3:$L$6,2,FALSE))=0,INDEX('Tournées Bus'!$C$4:$H$18,Q16,VLOOKUP(B16,'Tournées Bus'!$J$3:$L$6,3,FALSE)),INDEX('Tournées Bus'!$C$4:$H$18,Q16,VLOOKUP(B16,'Tournées Bus'!$J$3:$L$6,2,FALSE)))</f>
        <v>T082-17</v>
      </c>
      <c r="T16" t="str">
        <f t="shared" si="1"/>
        <v>T082</v>
      </c>
    </row>
    <row r="17" spans="1:20" x14ac:dyDescent="0.2">
      <c r="A17" s="1">
        <v>42989</v>
      </c>
      <c r="B17" t="s">
        <v>3</v>
      </c>
      <c r="C17" t="s">
        <v>204</v>
      </c>
      <c r="D17" t="s">
        <v>232</v>
      </c>
      <c r="E17" t="s">
        <v>233</v>
      </c>
      <c r="F17" s="1">
        <v>40248</v>
      </c>
      <c r="G17" t="s">
        <v>167</v>
      </c>
      <c r="H17">
        <v>1</v>
      </c>
      <c r="I17">
        <v>0</v>
      </c>
      <c r="J17">
        <v>0</v>
      </c>
      <c r="K17" t="s">
        <v>207</v>
      </c>
      <c r="L17">
        <v>2017</v>
      </c>
      <c r="M17" t="s">
        <v>210</v>
      </c>
      <c r="N17" s="14" t="str">
        <f t="shared" si="0"/>
        <v>COLLOMB Clémentine</v>
      </c>
      <c r="O17" s="14" t="str">
        <f>VLOOKUP(N17,'Données Enfants'!$C$2:$F$298,4,FALSE)</f>
        <v>CE1</v>
      </c>
      <c r="P17" s="14" t="str">
        <f>VLOOKUP(N17,'Données Enfants'!$C$2:$F$298,2,FALSE)</f>
        <v>Standard</v>
      </c>
      <c r="Q17" s="14">
        <f>IF(MID(B17,1,3)="Bus",VLOOKUP(N17,'Données Bus'!$A$2:$B$90,2,FALSE),0)</f>
        <v>12</v>
      </c>
      <c r="R17" s="14" t="str">
        <f>IF(Q17&gt;0,VLOOKUP(N17,'Données Bus'!$A$2:$C$90,3,FALSE),"")</f>
        <v>Chemin de Gravannes (parking)</v>
      </c>
      <c r="S17" t="str">
        <f>IF(INDEX('Tournées Bus'!$C$4:$H$18,Q17,VLOOKUP(B17,'Tournées Bus'!$J$3:$L$6,2,FALSE))=0,INDEX('Tournées Bus'!$C$4:$H$18,Q17,VLOOKUP(B17,'Tournées Bus'!$J$3:$L$6,3,FALSE)),INDEX('Tournées Bus'!$C$4:$H$18,Q17,VLOOKUP(B17,'Tournées Bus'!$J$3:$L$6,2,FALSE)))</f>
        <v>T082-18</v>
      </c>
      <c r="T17" t="str">
        <f t="shared" si="1"/>
        <v>T082</v>
      </c>
    </row>
    <row r="18" spans="1:20" x14ac:dyDescent="0.2">
      <c r="A18" s="1">
        <v>42989</v>
      </c>
      <c r="B18" t="s">
        <v>3</v>
      </c>
      <c r="C18" t="s">
        <v>204</v>
      </c>
      <c r="D18" t="s">
        <v>234</v>
      </c>
      <c r="E18" t="s">
        <v>235</v>
      </c>
      <c r="F18" s="1">
        <v>40973</v>
      </c>
      <c r="G18" t="s">
        <v>106</v>
      </c>
      <c r="H18">
        <v>1</v>
      </c>
      <c r="I18">
        <v>0</v>
      </c>
      <c r="J18">
        <v>0</v>
      </c>
      <c r="K18" t="s">
        <v>207</v>
      </c>
      <c r="L18">
        <v>2017</v>
      </c>
      <c r="M18" t="s">
        <v>208</v>
      </c>
      <c r="N18" s="14" t="str">
        <f t="shared" si="0"/>
        <v>DALBERGUE Peter</v>
      </c>
      <c r="O18" s="14" t="str">
        <f>VLOOKUP(N18,'Données Enfants'!$C$2:$F$298,4,FALSE)</f>
        <v>GS</v>
      </c>
      <c r="P18" s="14" t="str">
        <f>VLOOKUP(N18,'Données Enfants'!$C$2:$F$298,2,FALSE)</f>
        <v>Standard</v>
      </c>
      <c r="Q18" s="14">
        <f>IF(MID(B18,1,3)="Bus",VLOOKUP(N18,'Données Bus'!$A$2:$B$90,2,FALSE),0)</f>
        <v>6</v>
      </c>
      <c r="R18" s="14" t="str">
        <f>IF(Q18&gt;0,VLOOKUP(N18,'Données Bus'!$A$2:$C$90,3,FALSE),"")</f>
        <v>Gallia</v>
      </c>
      <c r="S18" t="str">
        <f>IF(INDEX('Tournées Bus'!$C$4:$H$18,Q18,VLOOKUP(B18,'Tournées Bus'!$J$3:$L$6,2,FALSE))=0,INDEX('Tournées Bus'!$C$4:$H$18,Q18,VLOOKUP(B18,'Tournées Bus'!$J$3:$L$6,3,FALSE)),INDEX('Tournées Bus'!$C$4:$H$18,Q18,VLOOKUP(B18,'Tournées Bus'!$J$3:$L$6,2,FALSE)))</f>
        <v>T081-07</v>
      </c>
      <c r="T18" t="str">
        <f t="shared" si="1"/>
        <v>T081</v>
      </c>
    </row>
    <row r="19" spans="1:20" x14ac:dyDescent="0.2">
      <c r="A19" s="1">
        <v>42989</v>
      </c>
      <c r="B19" t="s">
        <v>3</v>
      </c>
      <c r="C19" t="s">
        <v>204</v>
      </c>
      <c r="D19" t="s">
        <v>236</v>
      </c>
      <c r="E19" t="s">
        <v>237</v>
      </c>
      <c r="F19" s="1">
        <v>39386</v>
      </c>
      <c r="G19" t="s">
        <v>164</v>
      </c>
      <c r="H19">
        <v>1</v>
      </c>
      <c r="I19">
        <v>0</v>
      </c>
      <c r="J19">
        <v>0</v>
      </c>
      <c r="K19" t="s">
        <v>207</v>
      </c>
      <c r="L19">
        <v>2017</v>
      </c>
      <c r="M19" t="s">
        <v>210</v>
      </c>
      <c r="N19" s="14" t="str">
        <f t="shared" si="0"/>
        <v>DELLENBACH Milla</v>
      </c>
      <c r="O19" s="14" t="str">
        <f>VLOOKUP(N19,'Données Enfants'!$C$2:$F$298,4,FALSE)</f>
        <v>CM2</v>
      </c>
      <c r="P19" s="14" t="str">
        <f>VLOOKUP(N19,'Données Enfants'!$C$2:$F$298,2,FALSE)</f>
        <v>Standard</v>
      </c>
      <c r="Q19" s="14">
        <f>IF(MID(B19,1,3)="Bus",VLOOKUP(N19,'Données Bus'!$A$2:$B$90,2,FALSE),0)</f>
        <v>2</v>
      </c>
      <c r="R19" s="14" t="str">
        <f>IF(Q19&gt;0,VLOOKUP(N19,'Données Bus'!$A$2:$C$90,3,FALSE),"")</f>
        <v>Parc de l'Abbaye - Buisson</v>
      </c>
      <c r="S19" t="str">
        <f>IF(INDEX('Tournées Bus'!$C$4:$H$18,Q19,VLOOKUP(B19,'Tournées Bus'!$J$3:$L$6,2,FALSE))=0,INDEX('Tournées Bus'!$C$4:$H$18,Q19,VLOOKUP(B19,'Tournées Bus'!$J$3:$L$6,3,FALSE)),INDEX('Tournées Bus'!$C$4:$H$18,Q19,VLOOKUP(B19,'Tournées Bus'!$J$3:$L$6,2,FALSE)))</f>
        <v>T081-03</v>
      </c>
      <c r="T19" t="str">
        <f t="shared" si="1"/>
        <v>T081</v>
      </c>
    </row>
    <row r="20" spans="1:20" x14ac:dyDescent="0.2">
      <c r="A20" s="1">
        <v>42989</v>
      </c>
      <c r="B20" t="s">
        <v>3</v>
      </c>
      <c r="C20" t="s">
        <v>204</v>
      </c>
      <c r="D20" t="s">
        <v>238</v>
      </c>
      <c r="E20" t="s">
        <v>239</v>
      </c>
      <c r="F20" s="1">
        <v>40372</v>
      </c>
      <c r="G20" t="s">
        <v>163</v>
      </c>
      <c r="H20">
        <v>1</v>
      </c>
      <c r="I20">
        <v>0</v>
      </c>
      <c r="J20">
        <v>0</v>
      </c>
      <c r="K20" t="s">
        <v>207</v>
      </c>
      <c r="L20">
        <v>2017</v>
      </c>
      <c r="M20" t="s">
        <v>210</v>
      </c>
      <c r="N20" s="14" t="str">
        <f t="shared" si="0"/>
        <v>DESIR Honoré</v>
      </c>
      <c r="O20" s="14" t="str">
        <f>VLOOKUP(N20,'Données Enfants'!$C$2:$F$298,4,FALSE)</f>
        <v>CE1</v>
      </c>
      <c r="P20" s="14" t="str">
        <f>VLOOKUP(N20,'Données Enfants'!$C$2:$F$298,2,FALSE)</f>
        <v>Standard</v>
      </c>
      <c r="Q20" s="14">
        <f>IF(MID(B20,1,3)="Bus",VLOOKUP(N20,'Données Bus'!$A$2:$B$90,2,FALSE),0)</f>
        <v>13</v>
      </c>
      <c r="R20" s="14" t="str">
        <f>IF(Q20&gt;0,VLOOKUP(N20,'Données Bus'!$A$2:$C$90,3,FALSE),"")</f>
        <v>Parc de l'Abbaye - Containers</v>
      </c>
      <c r="S20" t="str">
        <f>IF(INDEX('Tournées Bus'!$C$4:$H$18,Q20,VLOOKUP(B20,'Tournées Bus'!$J$3:$L$6,2,FALSE))=0,INDEX('Tournées Bus'!$C$4:$H$18,Q20,VLOOKUP(B20,'Tournées Bus'!$J$3:$L$6,3,FALSE)),INDEX('Tournées Bus'!$C$4:$H$18,Q20,VLOOKUP(B20,'Tournées Bus'!$J$3:$L$6,2,FALSE)))</f>
        <v>T081-02</v>
      </c>
      <c r="T20" t="str">
        <f t="shared" si="1"/>
        <v>T081</v>
      </c>
    </row>
    <row r="21" spans="1:20" x14ac:dyDescent="0.2">
      <c r="A21" s="1">
        <v>42989</v>
      </c>
      <c r="B21" t="s">
        <v>3</v>
      </c>
      <c r="C21" t="s">
        <v>204</v>
      </c>
      <c r="D21" t="s">
        <v>238</v>
      </c>
      <c r="E21" t="s">
        <v>240</v>
      </c>
      <c r="F21" s="1">
        <v>39094</v>
      </c>
      <c r="G21" t="s">
        <v>164</v>
      </c>
      <c r="H21">
        <v>1</v>
      </c>
      <c r="I21">
        <v>0</v>
      </c>
      <c r="J21">
        <v>0</v>
      </c>
      <c r="K21" t="s">
        <v>207</v>
      </c>
      <c r="L21">
        <v>2017</v>
      </c>
      <c r="M21" t="s">
        <v>210</v>
      </c>
      <c r="N21" s="14" t="str">
        <f t="shared" si="0"/>
        <v>DESIR Odette</v>
      </c>
      <c r="O21" s="14" t="str">
        <f>VLOOKUP(N21,'Données Enfants'!$C$2:$F$298,4,FALSE)</f>
        <v>CM2</v>
      </c>
      <c r="P21" s="14" t="str">
        <f>VLOOKUP(N21,'Données Enfants'!$C$2:$F$298,2,FALSE)</f>
        <v>Standard</v>
      </c>
      <c r="Q21" s="14">
        <f>IF(MID(B21,1,3)="Bus",VLOOKUP(N21,'Données Bus'!$A$2:$B$90,2,FALSE),0)</f>
        <v>13</v>
      </c>
      <c r="R21" s="14" t="str">
        <f>IF(Q21&gt;0,VLOOKUP(N21,'Données Bus'!$A$2:$C$90,3,FALSE),"")</f>
        <v>Parc de l'Abbaye - Containers</v>
      </c>
      <c r="S21" t="str">
        <f>IF(INDEX('Tournées Bus'!$C$4:$H$18,Q21,VLOOKUP(B21,'Tournées Bus'!$J$3:$L$6,2,FALSE))=0,INDEX('Tournées Bus'!$C$4:$H$18,Q21,VLOOKUP(B21,'Tournées Bus'!$J$3:$L$6,3,FALSE)),INDEX('Tournées Bus'!$C$4:$H$18,Q21,VLOOKUP(B21,'Tournées Bus'!$J$3:$L$6,2,FALSE)))</f>
        <v>T081-02</v>
      </c>
      <c r="T21" t="str">
        <f t="shared" si="1"/>
        <v>T081</v>
      </c>
    </row>
    <row r="22" spans="1:20" x14ac:dyDescent="0.2">
      <c r="A22" s="1">
        <v>42989</v>
      </c>
      <c r="B22" t="s">
        <v>3</v>
      </c>
      <c r="C22" t="s">
        <v>204</v>
      </c>
      <c r="D22" t="s">
        <v>241</v>
      </c>
      <c r="E22" t="s">
        <v>242</v>
      </c>
      <c r="F22" s="1">
        <v>39522</v>
      </c>
      <c r="G22" t="s">
        <v>165</v>
      </c>
      <c r="H22">
        <v>0</v>
      </c>
      <c r="I22">
        <v>0</v>
      </c>
      <c r="J22">
        <v>0</v>
      </c>
      <c r="K22" t="s">
        <v>207</v>
      </c>
      <c r="L22">
        <v>2017</v>
      </c>
      <c r="M22" t="s">
        <v>210</v>
      </c>
      <c r="N22" s="14" t="str">
        <f t="shared" si="0"/>
        <v>DEVIGNY Lyséa</v>
      </c>
      <c r="O22" s="14" t="str">
        <f>VLOOKUP(N22,'Données Enfants'!$C$2:$F$298,4,FALSE)</f>
        <v>CM1</v>
      </c>
      <c r="P22" s="14" t="str">
        <f>VLOOKUP(N22,'Données Enfants'!$C$2:$F$298,2,FALSE)</f>
        <v>Standard</v>
      </c>
      <c r="Q22" s="14">
        <f>IF(MID(B22,1,3)="Bus",VLOOKUP(N22,'Données Bus'!$A$2:$B$90,2,FALSE),0)</f>
        <v>1</v>
      </c>
      <c r="R22" s="14" t="str">
        <f>IF(Q22&gt;0,VLOOKUP(N22,'Données Bus'!$A$2:$C$90,3,FALSE),"")</f>
        <v>Services Techniques</v>
      </c>
      <c r="S22" t="str">
        <f>IF(INDEX('Tournées Bus'!$C$4:$H$18,Q22,VLOOKUP(B22,'Tournées Bus'!$J$3:$L$6,2,FALSE))=0,INDEX('Tournées Bus'!$C$4:$H$18,Q22,VLOOKUP(B22,'Tournées Bus'!$J$3:$L$6,3,FALSE)),INDEX('Tournées Bus'!$C$4:$H$18,Q22,VLOOKUP(B22,'Tournées Bus'!$J$3:$L$6,2,FALSE)))</f>
        <v>T081-01</v>
      </c>
      <c r="T22" t="str">
        <f t="shared" si="1"/>
        <v>T081</v>
      </c>
    </row>
    <row r="23" spans="1:20" x14ac:dyDescent="0.2">
      <c r="A23" s="1">
        <v>42989</v>
      </c>
      <c r="B23" t="s">
        <v>3</v>
      </c>
      <c r="C23" t="s">
        <v>204</v>
      </c>
      <c r="D23" t="s">
        <v>244</v>
      </c>
      <c r="E23" t="s">
        <v>245</v>
      </c>
      <c r="F23" s="1">
        <v>40339</v>
      </c>
      <c r="G23" t="s">
        <v>167</v>
      </c>
      <c r="H23">
        <v>1</v>
      </c>
      <c r="I23">
        <v>0</v>
      </c>
      <c r="J23">
        <v>0</v>
      </c>
      <c r="K23" t="s">
        <v>207</v>
      </c>
      <c r="L23">
        <v>2017</v>
      </c>
      <c r="M23" t="s">
        <v>210</v>
      </c>
      <c r="N23" s="14" t="str">
        <f t="shared" si="0"/>
        <v>DOUCET Arsène</v>
      </c>
      <c r="O23" s="14" t="str">
        <f>VLOOKUP(N23,'Données Enfants'!$C$2:$F$298,4,FALSE)</f>
        <v>CE1</v>
      </c>
      <c r="P23" s="14" t="str">
        <f>VLOOKUP(N23,'Données Enfants'!$C$2:$F$298,2,FALSE)</f>
        <v>Standard</v>
      </c>
      <c r="Q23" s="14">
        <f>IF(MID(B23,1,3)="Bus",VLOOKUP(N23,'Données Bus'!$A$2:$B$90,2,FALSE),0)</f>
        <v>1</v>
      </c>
      <c r="R23" s="14" t="str">
        <f>IF(Q23&gt;0,VLOOKUP(N23,'Données Bus'!$A$2:$C$90,3,FALSE),"")</f>
        <v>Services Techniques</v>
      </c>
      <c r="S23" t="str">
        <f>IF(INDEX('Tournées Bus'!$C$4:$H$18,Q23,VLOOKUP(B23,'Tournées Bus'!$J$3:$L$6,2,FALSE))=0,INDEX('Tournées Bus'!$C$4:$H$18,Q23,VLOOKUP(B23,'Tournées Bus'!$J$3:$L$6,3,FALSE)),INDEX('Tournées Bus'!$C$4:$H$18,Q23,VLOOKUP(B23,'Tournées Bus'!$J$3:$L$6,2,FALSE)))</f>
        <v>T081-01</v>
      </c>
      <c r="T23" t="str">
        <f t="shared" si="1"/>
        <v>T081</v>
      </c>
    </row>
    <row r="24" spans="1:20" x14ac:dyDescent="0.2">
      <c r="A24" s="1">
        <v>42989</v>
      </c>
      <c r="B24" t="s">
        <v>3</v>
      </c>
      <c r="C24" t="s">
        <v>204</v>
      </c>
      <c r="D24" t="s">
        <v>244</v>
      </c>
      <c r="E24" t="s">
        <v>246</v>
      </c>
      <c r="F24" s="1">
        <v>39775</v>
      </c>
      <c r="G24" t="s">
        <v>165</v>
      </c>
      <c r="H24">
        <v>1</v>
      </c>
      <c r="I24">
        <v>0</v>
      </c>
      <c r="J24">
        <v>0</v>
      </c>
      <c r="K24" t="s">
        <v>207</v>
      </c>
      <c r="L24">
        <v>2017</v>
      </c>
      <c r="M24" t="s">
        <v>210</v>
      </c>
      <c r="N24" s="14" t="str">
        <f t="shared" si="0"/>
        <v>DOUCET Edgar</v>
      </c>
      <c r="O24" s="14" t="str">
        <f>VLOOKUP(N24,'Données Enfants'!$C$2:$F$298,4,FALSE)</f>
        <v>CM1</v>
      </c>
      <c r="P24" s="14" t="str">
        <f>VLOOKUP(N24,'Données Enfants'!$C$2:$F$298,2,FALSE)</f>
        <v>Standard</v>
      </c>
      <c r="Q24" s="14">
        <f>IF(MID(B24,1,3)="Bus",VLOOKUP(N24,'Données Bus'!$A$2:$B$90,2,FALSE),0)</f>
        <v>1</v>
      </c>
      <c r="R24" s="14" t="str">
        <f>IF(Q24&gt;0,VLOOKUP(N24,'Données Bus'!$A$2:$C$90,3,FALSE),"")</f>
        <v>Services Techniques</v>
      </c>
      <c r="S24" t="str">
        <f>IF(INDEX('Tournées Bus'!$C$4:$H$18,Q24,VLOOKUP(B24,'Tournées Bus'!$J$3:$L$6,2,FALSE))=0,INDEX('Tournées Bus'!$C$4:$H$18,Q24,VLOOKUP(B24,'Tournées Bus'!$J$3:$L$6,3,FALSE)),INDEX('Tournées Bus'!$C$4:$H$18,Q24,VLOOKUP(B24,'Tournées Bus'!$J$3:$L$6,2,FALSE)))</f>
        <v>T081-01</v>
      </c>
      <c r="T24" t="str">
        <f t="shared" si="1"/>
        <v>T081</v>
      </c>
    </row>
    <row r="25" spans="1:20" x14ac:dyDescent="0.2">
      <c r="A25" s="1">
        <v>42989</v>
      </c>
      <c r="B25" t="s">
        <v>3</v>
      </c>
      <c r="C25" t="s">
        <v>204</v>
      </c>
      <c r="D25" t="s">
        <v>837</v>
      </c>
      <c r="E25" t="s">
        <v>247</v>
      </c>
      <c r="F25" s="1">
        <v>40702</v>
      </c>
      <c r="G25" t="s">
        <v>168</v>
      </c>
      <c r="H25">
        <v>1</v>
      </c>
      <c r="I25">
        <v>0</v>
      </c>
      <c r="J25">
        <v>0</v>
      </c>
      <c r="K25" t="s">
        <v>207</v>
      </c>
      <c r="L25">
        <v>2017</v>
      </c>
      <c r="M25" t="s">
        <v>208</v>
      </c>
      <c r="N25" s="14" t="str">
        <f t="shared" si="0"/>
        <v>DUBOIS LOUKIL Liam</v>
      </c>
      <c r="O25" s="14" t="str">
        <f>VLOOKUP(N25,'Données Enfants'!$C$2:$F$298,4,FALSE)</f>
        <v>CP</v>
      </c>
      <c r="P25" s="14" t="str">
        <f>VLOOKUP(N25,'Données Enfants'!$C$2:$F$298,2,FALSE)</f>
        <v>Standard</v>
      </c>
      <c r="Q25" s="14">
        <f>IF(MID(B25,1,3)="Bus",VLOOKUP(N25,'Données Bus'!$A$2:$B$90,2,FALSE),0)</f>
        <v>2</v>
      </c>
      <c r="R25" s="14" t="str">
        <f>IF(Q25&gt;0,VLOOKUP(N25,'Données Bus'!$A$2:$C$90,3,FALSE),"")</f>
        <v>Parc de l'Abbaye - Buisson</v>
      </c>
      <c r="S25" t="str">
        <f>IF(INDEX('Tournées Bus'!$C$4:$H$18,Q25,VLOOKUP(B25,'Tournées Bus'!$J$3:$L$6,2,FALSE))=0,INDEX('Tournées Bus'!$C$4:$H$18,Q25,VLOOKUP(B25,'Tournées Bus'!$J$3:$L$6,3,FALSE)),INDEX('Tournées Bus'!$C$4:$H$18,Q25,VLOOKUP(B25,'Tournées Bus'!$J$3:$L$6,2,FALSE)))</f>
        <v>T081-03</v>
      </c>
      <c r="T25" t="str">
        <f t="shared" si="1"/>
        <v>T081</v>
      </c>
    </row>
    <row r="26" spans="1:20" x14ac:dyDescent="0.2">
      <c r="A26" s="1">
        <v>42989</v>
      </c>
      <c r="B26" t="s">
        <v>3</v>
      </c>
      <c r="C26" t="s">
        <v>204</v>
      </c>
      <c r="D26" t="s">
        <v>248</v>
      </c>
      <c r="E26" t="s">
        <v>249</v>
      </c>
      <c r="F26" s="1">
        <v>40264</v>
      </c>
      <c r="G26" t="s">
        <v>163</v>
      </c>
      <c r="H26">
        <v>1</v>
      </c>
      <c r="I26">
        <v>0</v>
      </c>
      <c r="J26">
        <v>0</v>
      </c>
      <c r="K26" t="s">
        <v>207</v>
      </c>
      <c r="L26">
        <v>2017</v>
      </c>
      <c r="M26" t="s">
        <v>210</v>
      </c>
      <c r="N26" s="14" t="str">
        <f t="shared" si="0"/>
        <v>DULARY Noa</v>
      </c>
      <c r="O26" s="14" t="str">
        <f>VLOOKUP(N26,'Données Enfants'!$C$2:$F$298,4,FALSE)</f>
        <v>CE1</v>
      </c>
      <c r="P26" s="14" t="str">
        <f>VLOOKUP(N26,'Données Enfants'!$C$2:$F$298,2,FALSE)</f>
        <v>Standard</v>
      </c>
      <c r="Q26" s="14">
        <f>IF(MID(B26,1,3)="Bus",VLOOKUP(N26,'Données Bus'!$A$2:$B$90,2,FALSE),0)</f>
        <v>6</v>
      </c>
      <c r="R26" s="14" t="str">
        <f>IF(Q26&gt;0,VLOOKUP(N26,'Données Bus'!$A$2:$C$90,3,FALSE),"")</f>
        <v>Gallia</v>
      </c>
      <c r="S26" t="str">
        <f>IF(INDEX('Tournées Bus'!$C$4:$H$18,Q26,VLOOKUP(B26,'Tournées Bus'!$J$3:$L$6,2,FALSE))=0,INDEX('Tournées Bus'!$C$4:$H$18,Q26,VLOOKUP(B26,'Tournées Bus'!$J$3:$L$6,3,FALSE)),INDEX('Tournées Bus'!$C$4:$H$18,Q26,VLOOKUP(B26,'Tournées Bus'!$J$3:$L$6,2,FALSE)))</f>
        <v>T081-07</v>
      </c>
      <c r="T26" t="str">
        <f t="shared" si="1"/>
        <v>T081</v>
      </c>
    </row>
    <row r="27" spans="1:20" x14ac:dyDescent="0.2">
      <c r="A27" s="1">
        <v>42989</v>
      </c>
      <c r="B27" t="s">
        <v>3</v>
      </c>
      <c r="C27" t="s">
        <v>204</v>
      </c>
      <c r="D27" t="s">
        <v>250</v>
      </c>
      <c r="E27" t="s">
        <v>251</v>
      </c>
      <c r="F27" s="1">
        <v>40932</v>
      </c>
      <c r="G27" t="s">
        <v>106</v>
      </c>
      <c r="H27">
        <v>1</v>
      </c>
      <c r="I27">
        <v>0</v>
      </c>
      <c r="J27">
        <v>0</v>
      </c>
      <c r="K27" t="s">
        <v>207</v>
      </c>
      <c r="L27">
        <v>2017</v>
      </c>
      <c r="M27" t="s">
        <v>208</v>
      </c>
      <c r="N27" s="14" t="str">
        <f t="shared" si="0"/>
        <v>DUVAL Matys</v>
      </c>
      <c r="O27" s="14" t="str">
        <f>VLOOKUP(N27,'Données Enfants'!$C$2:$F$298,4,FALSE)</f>
        <v>GS</v>
      </c>
      <c r="P27" s="14" t="str">
        <f>VLOOKUP(N27,'Données Enfants'!$C$2:$F$298,2,FALSE)</f>
        <v>Standard</v>
      </c>
      <c r="Q27" s="14">
        <f>IF(MID(B27,1,3)="Bus",VLOOKUP(N27,'Données Bus'!$A$2:$B$90,2,FALSE),0)</f>
        <v>6</v>
      </c>
      <c r="R27" s="14" t="str">
        <f>IF(Q27&gt;0,VLOOKUP(N27,'Données Bus'!$A$2:$C$90,3,FALSE),"")</f>
        <v>Gallia</v>
      </c>
      <c r="S27" t="str">
        <f>IF(INDEX('Tournées Bus'!$C$4:$H$18,Q27,VLOOKUP(B27,'Tournées Bus'!$J$3:$L$6,2,FALSE))=0,INDEX('Tournées Bus'!$C$4:$H$18,Q27,VLOOKUP(B27,'Tournées Bus'!$J$3:$L$6,3,FALSE)),INDEX('Tournées Bus'!$C$4:$H$18,Q27,VLOOKUP(B27,'Tournées Bus'!$J$3:$L$6,2,FALSE)))</f>
        <v>T081-07</v>
      </c>
      <c r="T27" t="str">
        <f t="shared" si="1"/>
        <v>T081</v>
      </c>
    </row>
    <row r="28" spans="1:20" x14ac:dyDescent="0.2">
      <c r="A28" s="1">
        <v>42989</v>
      </c>
      <c r="B28" t="s">
        <v>3</v>
      </c>
      <c r="C28" t="s">
        <v>204</v>
      </c>
      <c r="D28" t="s">
        <v>252</v>
      </c>
      <c r="E28" t="s">
        <v>253</v>
      </c>
      <c r="F28" s="1">
        <v>41126</v>
      </c>
      <c r="G28" t="s">
        <v>106</v>
      </c>
      <c r="H28">
        <v>1</v>
      </c>
      <c r="I28">
        <v>0</v>
      </c>
      <c r="J28">
        <v>0</v>
      </c>
      <c r="K28" t="s">
        <v>207</v>
      </c>
      <c r="L28">
        <v>2017</v>
      </c>
      <c r="M28" t="s">
        <v>208</v>
      </c>
      <c r="N28" s="14" t="str">
        <f t="shared" si="0"/>
        <v>DUVAL MICHOUD Jade</v>
      </c>
      <c r="O28" s="14" t="str">
        <f>VLOOKUP(N28,'Données Enfants'!$C$2:$F$298,4,FALSE)</f>
        <v>GS</v>
      </c>
      <c r="P28" s="14" t="str">
        <f>VLOOKUP(N28,'Données Enfants'!$C$2:$F$298,2,FALSE)</f>
        <v>Standard</v>
      </c>
      <c r="Q28" s="14">
        <f>IF(MID(B28,1,3)="Bus",VLOOKUP(N28,'Données Bus'!$A$2:$B$90,2,FALSE),0)</f>
        <v>14</v>
      </c>
      <c r="R28" s="14" t="str">
        <f>IF(Q28&gt;0,VLOOKUP(N28,'Données Bus'!$A$2:$C$90,3,FALSE),"")</f>
        <v>Avenue Forchex</v>
      </c>
      <c r="S28" t="str">
        <f>IF(INDEX('Tournées Bus'!$C$4:$H$18,Q28,VLOOKUP(B28,'Tournées Bus'!$J$3:$L$6,2,FALSE))=0,INDEX('Tournées Bus'!$C$4:$H$18,Q28,VLOOKUP(B28,'Tournées Bus'!$J$3:$L$6,3,FALSE)),INDEX('Tournées Bus'!$C$4:$H$18,Q28,VLOOKUP(B28,'Tournées Bus'!$J$3:$L$6,2,FALSE)))</f>
        <v>T082-16</v>
      </c>
      <c r="T28" t="str">
        <f t="shared" si="1"/>
        <v>T082</v>
      </c>
    </row>
    <row r="29" spans="1:20" x14ac:dyDescent="0.2">
      <c r="A29" s="1">
        <v>42989</v>
      </c>
      <c r="B29" t="s">
        <v>3</v>
      </c>
      <c r="C29" t="s">
        <v>204</v>
      </c>
      <c r="D29" t="s">
        <v>254</v>
      </c>
      <c r="E29" t="s">
        <v>255</v>
      </c>
      <c r="F29" s="1">
        <v>40439</v>
      </c>
      <c r="G29" t="s">
        <v>167</v>
      </c>
      <c r="H29">
        <v>1</v>
      </c>
      <c r="I29">
        <v>0</v>
      </c>
      <c r="J29">
        <v>0</v>
      </c>
      <c r="K29" t="s">
        <v>207</v>
      </c>
      <c r="L29">
        <v>2017</v>
      </c>
      <c r="M29" t="s">
        <v>210</v>
      </c>
      <c r="N29" s="14" t="str">
        <f t="shared" si="0"/>
        <v>EL MRADMI Marwane</v>
      </c>
      <c r="O29" s="14" t="str">
        <f>VLOOKUP(N29,'Données Enfants'!$C$2:$F$298,4,FALSE)</f>
        <v>CE1</v>
      </c>
      <c r="P29" s="14" t="str">
        <f>VLOOKUP(N29,'Données Enfants'!$C$2:$F$298,2,FALSE)</f>
        <v>Sans porc</v>
      </c>
      <c r="Q29" s="14">
        <f>IF(MID(B29,1,3)="Bus",VLOOKUP(N29,'Données Bus'!$A$2:$B$90,2,FALSE),0)</f>
        <v>1</v>
      </c>
      <c r="R29" s="14" t="str">
        <f>IF(Q29&gt;0,VLOOKUP(N29,'Données Bus'!$A$2:$C$90,3,FALSE),"")</f>
        <v>Services Techniques</v>
      </c>
      <c r="S29" t="str">
        <f>IF(INDEX('Tournées Bus'!$C$4:$H$18,Q29,VLOOKUP(B29,'Tournées Bus'!$J$3:$L$6,2,FALSE))=0,INDEX('Tournées Bus'!$C$4:$H$18,Q29,VLOOKUP(B29,'Tournées Bus'!$J$3:$L$6,3,FALSE)),INDEX('Tournées Bus'!$C$4:$H$18,Q29,VLOOKUP(B29,'Tournées Bus'!$J$3:$L$6,2,FALSE)))</f>
        <v>T081-01</v>
      </c>
      <c r="T29" t="str">
        <f t="shared" si="1"/>
        <v>T081</v>
      </c>
    </row>
    <row r="30" spans="1:20" x14ac:dyDescent="0.2">
      <c r="A30" s="1">
        <v>42989</v>
      </c>
      <c r="B30" t="s">
        <v>3</v>
      </c>
      <c r="C30" t="s">
        <v>204</v>
      </c>
      <c r="D30" t="s">
        <v>256</v>
      </c>
      <c r="E30" t="s">
        <v>257</v>
      </c>
      <c r="F30" s="1">
        <v>41230</v>
      </c>
      <c r="G30" t="s">
        <v>44</v>
      </c>
      <c r="H30">
        <v>1</v>
      </c>
      <c r="I30">
        <v>0</v>
      </c>
      <c r="J30">
        <v>0</v>
      </c>
      <c r="K30" t="s">
        <v>207</v>
      </c>
      <c r="L30">
        <v>2017</v>
      </c>
      <c r="M30" t="s">
        <v>208</v>
      </c>
      <c r="N30" s="14" t="str">
        <f t="shared" si="0"/>
        <v>EVENO Manel</v>
      </c>
      <c r="O30" s="14" t="str">
        <f>VLOOKUP(N30,'Données Enfants'!$C$2:$F$298,4,FALSE)</f>
        <v>GS</v>
      </c>
      <c r="P30" s="14" t="str">
        <f>VLOOKUP(N30,'Données Enfants'!$C$2:$F$298,2,FALSE)</f>
        <v>Sans viande</v>
      </c>
      <c r="Q30" s="14">
        <f>IF(MID(B30,1,3)="Bus",VLOOKUP(N30,'Données Bus'!$A$2:$B$90,2,FALSE),0)</f>
        <v>1</v>
      </c>
      <c r="R30" s="14" t="str">
        <f>IF(Q30&gt;0,VLOOKUP(N30,'Données Bus'!$A$2:$C$90,3,FALSE),"")</f>
        <v>Services Techniques</v>
      </c>
      <c r="S30" t="str">
        <f>IF(INDEX('Tournées Bus'!$C$4:$H$18,Q30,VLOOKUP(B30,'Tournées Bus'!$J$3:$L$6,2,FALSE))=0,INDEX('Tournées Bus'!$C$4:$H$18,Q30,VLOOKUP(B30,'Tournées Bus'!$J$3:$L$6,3,FALSE)),INDEX('Tournées Bus'!$C$4:$H$18,Q30,VLOOKUP(B30,'Tournées Bus'!$J$3:$L$6,2,FALSE)))</f>
        <v>T081-01</v>
      </c>
      <c r="T30" t="str">
        <f t="shared" si="1"/>
        <v>T081</v>
      </c>
    </row>
    <row r="31" spans="1:20" x14ac:dyDescent="0.2">
      <c r="A31" s="1">
        <v>42989</v>
      </c>
      <c r="B31" t="s">
        <v>3</v>
      </c>
      <c r="C31" t="s">
        <v>204</v>
      </c>
      <c r="D31" t="s">
        <v>258</v>
      </c>
      <c r="E31" t="s">
        <v>247</v>
      </c>
      <c r="F31" s="1">
        <v>41278</v>
      </c>
      <c r="G31" t="s">
        <v>169</v>
      </c>
      <c r="H31">
        <v>1</v>
      </c>
      <c r="I31">
        <v>0</v>
      </c>
      <c r="J31">
        <v>0</v>
      </c>
      <c r="K31" t="s">
        <v>207</v>
      </c>
      <c r="L31">
        <v>2017</v>
      </c>
      <c r="M31" t="s">
        <v>208</v>
      </c>
      <c r="N31" s="14" t="str">
        <f t="shared" si="0"/>
        <v>FRITEAU Liam</v>
      </c>
      <c r="O31" s="14" t="str">
        <f>VLOOKUP(N31,'Données Enfants'!$C$2:$F$298,4,FALSE)</f>
        <v>MS</v>
      </c>
      <c r="P31" s="14" t="str">
        <f>VLOOKUP(N31,'Données Enfants'!$C$2:$F$298,2,FALSE)</f>
        <v>Standard</v>
      </c>
      <c r="Q31" s="14">
        <f>IF(MID(B31,1,3)="Bus",VLOOKUP(N31,'Données Bus'!$A$2:$B$90,2,FALSE),0)</f>
        <v>5</v>
      </c>
      <c r="R31" s="14" t="str">
        <f>IF(Q31&gt;0,VLOOKUP(N31,'Données Bus'!$A$2:$C$90,3,FALSE),"")</f>
        <v>Grande Rive (Av maraiche)</v>
      </c>
      <c r="S31" t="str">
        <f>IF(INDEX('Tournées Bus'!$C$4:$H$18,Q31,VLOOKUP(B31,'Tournées Bus'!$J$3:$L$6,2,FALSE))=0,INDEX('Tournées Bus'!$C$4:$H$18,Q31,VLOOKUP(B31,'Tournées Bus'!$J$3:$L$6,3,FALSE)),INDEX('Tournées Bus'!$C$4:$H$18,Q31,VLOOKUP(B31,'Tournées Bus'!$J$3:$L$6,2,FALSE)))</f>
        <v>T081-06</v>
      </c>
      <c r="T31" t="str">
        <f t="shared" si="1"/>
        <v>T081</v>
      </c>
    </row>
    <row r="32" spans="1:20" x14ac:dyDescent="0.2">
      <c r="A32" s="1">
        <v>42989</v>
      </c>
      <c r="B32" t="s">
        <v>3</v>
      </c>
      <c r="C32" t="s">
        <v>204</v>
      </c>
      <c r="D32" t="s">
        <v>259</v>
      </c>
      <c r="E32" t="s">
        <v>260</v>
      </c>
      <c r="F32" s="1">
        <v>40395</v>
      </c>
      <c r="G32" t="s">
        <v>167</v>
      </c>
      <c r="H32">
        <v>1</v>
      </c>
      <c r="I32">
        <v>0</v>
      </c>
      <c r="J32">
        <v>0</v>
      </c>
      <c r="K32" t="s">
        <v>207</v>
      </c>
      <c r="L32">
        <v>2017</v>
      </c>
      <c r="M32" t="s">
        <v>210</v>
      </c>
      <c r="N32" s="14" t="str">
        <f t="shared" si="0"/>
        <v>GAYAT Louis</v>
      </c>
      <c r="O32" s="14" t="str">
        <f>VLOOKUP(N32,'Données Enfants'!$C$2:$F$298,4,FALSE)</f>
        <v>CE1</v>
      </c>
      <c r="P32" s="14" t="str">
        <f>VLOOKUP(N32,'Données Enfants'!$C$2:$F$298,2,FALSE)</f>
        <v>Standard</v>
      </c>
      <c r="Q32" s="14">
        <f>IF(MID(B32,1,3)="Bus",VLOOKUP(N32,'Données Bus'!$A$2:$B$90,2,FALSE),0)</f>
        <v>10</v>
      </c>
      <c r="R32" s="14" t="str">
        <f>IF(Q32&gt;0,VLOOKUP(N32,'Données Bus'!$A$2:$C$90,3,FALSE),"")</f>
        <v>Mairie</v>
      </c>
      <c r="S32" t="str">
        <f>IF(INDEX('Tournées Bus'!$C$4:$H$18,Q32,VLOOKUP(B32,'Tournées Bus'!$J$3:$L$6,2,FALSE))=0,INDEX('Tournées Bus'!$C$4:$H$18,Q32,VLOOKUP(B32,'Tournées Bus'!$J$3:$L$6,3,FALSE)),INDEX('Tournées Bus'!$C$4:$H$18,Q32,VLOOKUP(B32,'Tournées Bus'!$J$3:$L$6,2,FALSE)))</f>
        <v>T082-14</v>
      </c>
      <c r="T32" t="str">
        <f t="shared" si="1"/>
        <v>T082</v>
      </c>
    </row>
    <row r="33" spans="1:20" x14ac:dyDescent="0.2">
      <c r="A33" s="1">
        <v>42989</v>
      </c>
      <c r="B33" t="s">
        <v>3</v>
      </c>
      <c r="C33" t="s">
        <v>204</v>
      </c>
      <c r="D33" t="s">
        <v>261</v>
      </c>
      <c r="E33" t="s">
        <v>262</v>
      </c>
      <c r="F33" s="1">
        <v>40366</v>
      </c>
      <c r="G33" t="s">
        <v>167</v>
      </c>
      <c r="H33">
        <v>0</v>
      </c>
      <c r="I33">
        <v>0</v>
      </c>
      <c r="J33">
        <v>0</v>
      </c>
      <c r="K33" t="s">
        <v>207</v>
      </c>
      <c r="L33">
        <v>2017</v>
      </c>
      <c r="M33" t="s">
        <v>210</v>
      </c>
      <c r="N33" s="14" t="str">
        <f t="shared" si="0"/>
        <v>HELLI Indy</v>
      </c>
      <c r="O33" s="14" t="str">
        <f>VLOOKUP(N33,'Données Enfants'!$C$2:$F$298,4,FALSE)</f>
        <v>CE1</v>
      </c>
      <c r="P33" s="14" t="str">
        <f>VLOOKUP(N33,'Données Enfants'!$C$2:$F$298,2,FALSE)</f>
        <v>Sans viande</v>
      </c>
      <c r="Q33" s="14">
        <f>IF(MID(B33,1,3)="Bus",VLOOKUP(N33,'Données Bus'!$A$2:$B$90,2,FALSE),0)</f>
        <v>4</v>
      </c>
      <c r="R33" s="14" t="str">
        <f>IF(Q33&gt;0,VLOOKUP(N33,'Données Bus'!$A$2:$C$90,3,FALSE),"")</f>
        <v>Grande Rive (Crémaillère)</v>
      </c>
      <c r="S33" t="str">
        <f>IF(INDEX('Tournées Bus'!$C$4:$H$18,Q33,VLOOKUP(B33,'Tournées Bus'!$J$3:$L$6,2,FALSE))=0,INDEX('Tournées Bus'!$C$4:$H$18,Q33,VLOOKUP(B33,'Tournées Bus'!$J$3:$L$6,3,FALSE)),INDEX('Tournées Bus'!$C$4:$H$18,Q33,VLOOKUP(B33,'Tournées Bus'!$J$3:$L$6,2,FALSE)))</f>
        <v>T081-05</v>
      </c>
      <c r="T33" t="str">
        <f t="shared" si="1"/>
        <v>T081</v>
      </c>
    </row>
    <row r="34" spans="1:20" x14ac:dyDescent="0.2">
      <c r="A34" s="1">
        <v>42989</v>
      </c>
      <c r="B34" t="s">
        <v>3</v>
      </c>
      <c r="C34" t="s">
        <v>204</v>
      </c>
      <c r="D34" t="s">
        <v>263</v>
      </c>
      <c r="E34" t="s">
        <v>264</v>
      </c>
      <c r="F34" s="1">
        <v>39337</v>
      </c>
      <c r="G34" t="s">
        <v>164</v>
      </c>
      <c r="H34">
        <v>1</v>
      </c>
      <c r="I34">
        <v>0</v>
      </c>
      <c r="J34">
        <v>0</v>
      </c>
      <c r="K34" t="s">
        <v>207</v>
      </c>
      <c r="L34">
        <v>2017</v>
      </c>
      <c r="M34" t="s">
        <v>210</v>
      </c>
      <c r="N34" s="14" t="str">
        <f t="shared" si="0"/>
        <v>HENRY Ethan</v>
      </c>
      <c r="O34" s="14" t="str">
        <f>VLOOKUP(N34,'Données Enfants'!$C$2:$F$298,4,FALSE)</f>
        <v>CM2</v>
      </c>
      <c r="P34" s="14" t="str">
        <f>VLOOKUP(N34,'Données Enfants'!$C$2:$F$298,2,FALSE)</f>
        <v>Standard</v>
      </c>
      <c r="Q34" s="14">
        <f>IF(MID(B34,1,3)="Bus",VLOOKUP(N34,'Données Bus'!$A$2:$B$90,2,FALSE),0)</f>
        <v>2</v>
      </c>
      <c r="R34" s="14" t="str">
        <f>IF(Q34&gt;0,VLOOKUP(N34,'Données Bus'!$A$2:$C$90,3,FALSE),"")</f>
        <v>Parc de l'Abbaye - Buisson</v>
      </c>
      <c r="S34" t="str">
        <f>IF(INDEX('Tournées Bus'!$C$4:$H$18,Q34,VLOOKUP(B34,'Tournées Bus'!$J$3:$L$6,2,FALSE))=0,INDEX('Tournées Bus'!$C$4:$H$18,Q34,VLOOKUP(B34,'Tournées Bus'!$J$3:$L$6,3,FALSE)),INDEX('Tournées Bus'!$C$4:$H$18,Q34,VLOOKUP(B34,'Tournées Bus'!$J$3:$L$6,2,FALSE)))</f>
        <v>T081-03</v>
      </c>
      <c r="T34" t="str">
        <f t="shared" si="1"/>
        <v>T081</v>
      </c>
    </row>
    <row r="35" spans="1:20" x14ac:dyDescent="0.2">
      <c r="A35" s="1">
        <v>42989</v>
      </c>
      <c r="B35" t="s">
        <v>3</v>
      </c>
      <c r="C35" t="s">
        <v>204</v>
      </c>
      <c r="D35" t="s">
        <v>265</v>
      </c>
      <c r="E35" t="s">
        <v>266</v>
      </c>
      <c r="F35" s="1">
        <v>40707</v>
      </c>
      <c r="G35" t="s">
        <v>168</v>
      </c>
      <c r="H35">
        <v>1</v>
      </c>
      <c r="I35">
        <v>0</v>
      </c>
      <c r="J35">
        <v>0</v>
      </c>
      <c r="K35" t="s">
        <v>207</v>
      </c>
      <c r="L35">
        <v>2017</v>
      </c>
      <c r="M35" t="s">
        <v>208</v>
      </c>
      <c r="N35" s="14" t="str">
        <f t="shared" si="0"/>
        <v>KOSUMI Audrina</v>
      </c>
      <c r="O35" s="14" t="str">
        <f>VLOOKUP(N35,'Données Enfants'!$C$2:$F$298,4,FALSE)</f>
        <v>CP</v>
      </c>
      <c r="P35" s="14" t="str">
        <f>VLOOKUP(N35,'Données Enfants'!$C$2:$F$298,2,FALSE)</f>
        <v>Standard</v>
      </c>
      <c r="Q35" s="14">
        <f>IF(MID(B35,1,3)="Bus",VLOOKUP(N35,'Données Bus'!$A$2:$B$90,2,FALSE),0)</f>
        <v>1</v>
      </c>
      <c r="R35" s="14" t="str">
        <f>IF(Q35&gt;0,VLOOKUP(N35,'Données Bus'!$A$2:$C$90,3,FALSE),"")</f>
        <v>Services Techniques</v>
      </c>
      <c r="S35" t="str">
        <f>IF(INDEX('Tournées Bus'!$C$4:$H$18,Q35,VLOOKUP(B35,'Tournées Bus'!$J$3:$L$6,2,FALSE))=0,INDEX('Tournées Bus'!$C$4:$H$18,Q35,VLOOKUP(B35,'Tournées Bus'!$J$3:$L$6,3,FALSE)),INDEX('Tournées Bus'!$C$4:$H$18,Q35,VLOOKUP(B35,'Tournées Bus'!$J$3:$L$6,2,FALSE)))</f>
        <v>T081-01</v>
      </c>
      <c r="T35" t="str">
        <f t="shared" si="1"/>
        <v>T081</v>
      </c>
    </row>
    <row r="36" spans="1:20" x14ac:dyDescent="0.2">
      <c r="A36" s="1">
        <v>42989</v>
      </c>
      <c r="B36" t="s">
        <v>3</v>
      </c>
      <c r="C36" t="s">
        <v>204</v>
      </c>
      <c r="D36" t="s">
        <v>324</v>
      </c>
      <c r="E36" t="s">
        <v>253</v>
      </c>
      <c r="F36" s="1">
        <v>39783</v>
      </c>
      <c r="G36" t="s">
        <v>165</v>
      </c>
      <c r="H36">
        <v>1</v>
      </c>
      <c r="I36">
        <v>0</v>
      </c>
      <c r="J36">
        <v>0</v>
      </c>
      <c r="K36" t="s">
        <v>207</v>
      </c>
      <c r="L36">
        <v>2017</v>
      </c>
      <c r="M36" t="s">
        <v>210</v>
      </c>
      <c r="N36" s="14" t="str">
        <f t="shared" si="0"/>
        <v>LAMBRECHT Jade</v>
      </c>
      <c r="O36" s="14" t="str">
        <f>VLOOKUP(N36,'Données Enfants'!$C$2:$F$298,4,FALSE)</f>
        <v>CM1</v>
      </c>
      <c r="P36" s="14" t="str">
        <f>VLOOKUP(N36,'Données Enfants'!$C$2:$F$298,2,FALSE)</f>
        <v>Standard</v>
      </c>
      <c r="Q36" s="14">
        <f>IF(MID(B36,1,3)="Bus",VLOOKUP(N36,'Données Bus'!$A$2:$B$90,2,FALSE),0)</f>
        <v>11</v>
      </c>
      <c r="R36" s="14" t="str">
        <f>IF(Q36&gt;0,VLOOKUP(N36,'Données Bus'!$A$2:$C$90,3,FALSE),"")</f>
        <v>Chemin des Moulins</v>
      </c>
      <c r="S36" t="str">
        <f>IF(INDEX('Tournées Bus'!$C$4:$H$18,Q36,VLOOKUP(B36,'Tournées Bus'!$J$3:$L$6,2,FALSE))=0,INDEX('Tournées Bus'!$C$4:$H$18,Q36,VLOOKUP(B36,'Tournées Bus'!$J$3:$L$6,3,FALSE)),INDEX('Tournées Bus'!$C$4:$H$18,Q36,VLOOKUP(B36,'Tournées Bus'!$J$3:$L$6,2,FALSE)))</f>
        <v>T082-15</v>
      </c>
      <c r="T36" t="str">
        <f t="shared" si="1"/>
        <v>T082</v>
      </c>
    </row>
    <row r="37" spans="1:20" x14ac:dyDescent="0.2">
      <c r="A37" s="1">
        <v>42989</v>
      </c>
      <c r="B37" t="s">
        <v>3</v>
      </c>
      <c r="C37" t="s">
        <v>204</v>
      </c>
      <c r="D37" t="s">
        <v>324</v>
      </c>
      <c r="E37" t="s">
        <v>331</v>
      </c>
      <c r="F37" s="1">
        <v>40840</v>
      </c>
      <c r="G37" t="s">
        <v>167</v>
      </c>
      <c r="H37">
        <v>1</v>
      </c>
      <c r="I37">
        <v>0</v>
      </c>
      <c r="J37">
        <v>0</v>
      </c>
      <c r="K37" t="s">
        <v>207</v>
      </c>
      <c r="L37">
        <v>2017</v>
      </c>
      <c r="M37" t="s">
        <v>208</v>
      </c>
      <c r="N37" s="14" t="str">
        <f t="shared" si="0"/>
        <v>LAMBRECHT Maxence</v>
      </c>
      <c r="O37" s="14" t="str">
        <f>VLOOKUP(N37,'Données Enfants'!$C$2:$F$298,4,FALSE)</f>
        <v>CP</v>
      </c>
      <c r="P37" s="14" t="str">
        <f>VLOOKUP(N37,'Données Enfants'!$C$2:$F$298,2,FALSE)</f>
        <v>Standard</v>
      </c>
      <c r="Q37" s="14">
        <f>IF(MID(B37,1,3)="Bus",VLOOKUP(N37,'Données Bus'!$A$2:$B$90,2,FALSE),0)</f>
        <v>11</v>
      </c>
      <c r="R37" s="14" t="str">
        <f>IF(Q37&gt;0,VLOOKUP(N37,'Données Bus'!$A$2:$C$90,3,FALSE),"")</f>
        <v>Chemin des Moulins</v>
      </c>
      <c r="S37" t="str">
        <f>IF(INDEX('Tournées Bus'!$C$4:$H$18,Q37,VLOOKUP(B37,'Tournées Bus'!$J$3:$L$6,2,FALSE))=0,INDEX('Tournées Bus'!$C$4:$H$18,Q37,VLOOKUP(B37,'Tournées Bus'!$J$3:$L$6,3,FALSE)),INDEX('Tournées Bus'!$C$4:$H$18,Q37,VLOOKUP(B37,'Tournées Bus'!$J$3:$L$6,2,FALSE)))</f>
        <v>T082-15</v>
      </c>
      <c r="T37" t="str">
        <f t="shared" si="1"/>
        <v>T082</v>
      </c>
    </row>
    <row r="38" spans="1:20" x14ac:dyDescent="0.2">
      <c r="A38" s="1">
        <v>42989</v>
      </c>
      <c r="B38" t="s">
        <v>3</v>
      </c>
      <c r="C38" t="s">
        <v>204</v>
      </c>
      <c r="D38" t="s">
        <v>267</v>
      </c>
      <c r="E38" t="s">
        <v>268</v>
      </c>
      <c r="F38" s="1">
        <v>39332</v>
      </c>
      <c r="G38" t="s">
        <v>164</v>
      </c>
      <c r="H38">
        <v>1</v>
      </c>
      <c r="I38">
        <v>0</v>
      </c>
      <c r="J38">
        <v>0</v>
      </c>
      <c r="K38" t="s">
        <v>207</v>
      </c>
      <c r="L38">
        <v>2017</v>
      </c>
      <c r="M38" t="s">
        <v>210</v>
      </c>
      <c r="N38" s="14" t="str">
        <f t="shared" si="0"/>
        <v>MANICHE Soryan</v>
      </c>
      <c r="O38" s="14" t="str">
        <f>VLOOKUP(N38,'Données Enfants'!$C$2:$F$298,4,FALSE)</f>
        <v>CM2</v>
      </c>
      <c r="P38" s="14" t="str">
        <f>VLOOKUP(N38,'Données Enfants'!$C$2:$F$298,2,FALSE)</f>
        <v>Sans porc</v>
      </c>
      <c r="Q38" s="14">
        <f>IF(MID(B38,1,3)="Bus",VLOOKUP(N38,'Données Bus'!$A$2:$B$90,2,FALSE),0)</f>
        <v>6</v>
      </c>
      <c r="R38" s="14" t="str">
        <f>IF(Q38&gt;0,VLOOKUP(N38,'Données Bus'!$A$2:$C$90,3,FALSE),"")</f>
        <v>Gallia</v>
      </c>
      <c r="S38" t="str">
        <f>IF(INDEX('Tournées Bus'!$C$4:$H$18,Q38,VLOOKUP(B38,'Tournées Bus'!$J$3:$L$6,2,FALSE))=0,INDEX('Tournées Bus'!$C$4:$H$18,Q38,VLOOKUP(B38,'Tournées Bus'!$J$3:$L$6,3,FALSE)),INDEX('Tournées Bus'!$C$4:$H$18,Q38,VLOOKUP(B38,'Tournées Bus'!$J$3:$L$6,2,FALSE)))</f>
        <v>T081-07</v>
      </c>
      <c r="T38" t="str">
        <f t="shared" si="1"/>
        <v>T081</v>
      </c>
    </row>
    <row r="39" spans="1:20" x14ac:dyDescent="0.2">
      <c r="A39" s="1">
        <v>42989</v>
      </c>
      <c r="B39" t="s">
        <v>3</v>
      </c>
      <c r="C39" t="s">
        <v>204</v>
      </c>
      <c r="D39" t="s">
        <v>269</v>
      </c>
      <c r="E39" t="s">
        <v>270</v>
      </c>
      <c r="F39" s="1">
        <v>41123</v>
      </c>
      <c r="G39" t="s">
        <v>44</v>
      </c>
      <c r="H39">
        <v>1</v>
      </c>
      <c r="I39">
        <v>0</v>
      </c>
      <c r="J39">
        <v>0</v>
      </c>
      <c r="K39" t="s">
        <v>207</v>
      </c>
      <c r="L39">
        <v>2017</v>
      </c>
      <c r="M39" t="s">
        <v>208</v>
      </c>
      <c r="N39" s="14" t="str">
        <f t="shared" si="0"/>
        <v>MICHOUD Arnaud</v>
      </c>
      <c r="O39" s="14" t="str">
        <f>VLOOKUP(N39,'Données Enfants'!$C$2:$F$298,4,FALSE)</f>
        <v>GS</v>
      </c>
      <c r="P39" s="14" t="str">
        <f>VLOOKUP(N39,'Données Enfants'!$C$2:$F$298,2,FALSE)</f>
        <v>Standard</v>
      </c>
      <c r="Q39" s="14">
        <f>IF(MID(B39,1,3)="Bus",VLOOKUP(N39,'Données Bus'!$A$2:$B$90,2,FALSE),0)</f>
        <v>14</v>
      </c>
      <c r="R39" s="14" t="str">
        <f>IF(Q39&gt;0,VLOOKUP(N39,'Données Bus'!$A$2:$C$90,3,FALSE),"")</f>
        <v>Avenue Forchex</v>
      </c>
      <c r="S39" t="str">
        <f>IF(INDEX('Tournées Bus'!$C$4:$H$18,Q39,VLOOKUP(B39,'Tournées Bus'!$J$3:$L$6,2,FALSE))=0,INDEX('Tournées Bus'!$C$4:$H$18,Q39,VLOOKUP(B39,'Tournées Bus'!$J$3:$L$6,3,FALSE)),INDEX('Tournées Bus'!$C$4:$H$18,Q39,VLOOKUP(B39,'Tournées Bus'!$J$3:$L$6,2,FALSE)))</f>
        <v>T082-16</v>
      </c>
      <c r="T39" t="str">
        <f t="shared" si="1"/>
        <v>T082</v>
      </c>
    </row>
    <row r="40" spans="1:20" x14ac:dyDescent="0.2">
      <c r="A40" s="1">
        <v>42989</v>
      </c>
      <c r="B40" t="s">
        <v>3</v>
      </c>
      <c r="C40" t="s">
        <v>204</v>
      </c>
      <c r="D40" t="s">
        <v>271</v>
      </c>
      <c r="E40" t="s">
        <v>272</v>
      </c>
      <c r="F40" s="1">
        <v>41047</v>
      </c>
      <c r="G40" t="s">
        <v>44</v>
      </c>
      <c r="H40">
        <v>1</v>
      </c>
      <c r="I40">
        <v>0</v>
      </c>
      <c r="J40">
        <v>0</v>
      </c>
      <c r="K40" t="s">
        <v>207</v>
      </c>
      <c r="L40">
        <v>2017</v>
      </c>
      <c r="M40" t="s">
        <v>208</v>
      </c>
      <c r="N40" s="14" t="str">
        <f t="shared" si="0"/>
        <v>MONNET Fanny</v>
      </c>
      <c r="O40" s="14" t="str">
        <f>VLOOKUP(N40,'Données Enfants'!$C$2:$F$298,4,FALSE)</f>
        <v>GS</v>
      </c>
      <c r="P40" s="14" t="str">
        <f>VLOOKUP(N40,'Données Enfants'!$C$2:$F$298,2,FALSE)</f>
        <v>Standard</v>
      </c>
      <c r="Q40" s="14">
        <f>IF(MID(B40,1,3)="Bus",VLOOKUP(N40,'Données Bus'!$A$2:$B$90,2,FALSE),0)</f>
        <v>3</v>
      </c>
      <c r="R40" s="14" t="str">
        <f>IF(Q40&gt;0,VLOOKUP(N40,'Données Bus'!$A$2:$C$90,3,FALSE),"")</f>
        <v>Av de la Creusaz (croist Rte Gde Rive)</v>
      </c>
      <c r="S40" t="str">
        <f>IF(INDEX('Tournées Bus'!$C$4:$H$18,Q40,VLOOKUP(B40,'Tournées Bus'!$J$3:$L$6,2,FALSE))=0,INDEX('Tournées Bus'!$C$4:$H$18,Q40,VLOOKUP(B40,'Tournées Bus'!$J$3:$L$6,3,FALSE)),INDEX('Tournées Bus'!$C$4:$H$18,Q40,VLOOKUP(B40,'Tournées Bus'!$J$3:$L$6,2,FALSE)))</f>
        <v>T081-04</v>
      </c>
      <c r="T40" t="str">
        <f t="shared" si="1"/>
        <v>T081</v>
      </c>
    </row>
    <row r="41" spans="1:20" x14ac:dyDescent="0.2">
      <c r="A41" s="1">
        <v>42989</v>
      </c>
      <c r="B41" t="s">
        <v>3</v>
      </c>
      <c r="C41" t="s">
        <v>204</v>
      </c>
      <c r="D41" t="s">
        <v>271</v>
      </c>
      <c r="E41" t="s">
        <v>273</v>
      </c>
      <c r="F41" s="1">
        <v>40459</v>
      </c>
      <c r="G41" t="s">
        <v>163</v>
      </c>
      <c r="H41">
        <v>1</v>
      </c>
      <c r="I41">
        <v>0</v>
      </c>
      <c r="J41">
        <v>0</v>
      </c>
      <c r="K41" t="s">
        <v>207</v>
      </c>
      <c r="L41">
        <v>2017</v>
      </c>
      <c r="M41" t="s">
        <v>210</v>
      </c>
      <c r="N41" s="14" t="str">
        <f t="shared" si="0"/>
        <v>MONNET Nina</v>
      </c>
      <c r="O41" s="14" t="str">
        <f>VLOOKUP(N41,'Données Enfants'!$C$2:$F$298,4,FALSE)</f>
        <v>CE1</v>
      </c>
      <c r="P41" s="14" t="str">
        <f>VLOOKUP(N41,'Données Enfants'!$C$2:$F$298,2,FALSE)</f>
        <v>Standard</v>
      </c>
      <c r="Q41" s="14">
        <f>IF(MID(B41,1,3)="Bus",VLOOKUP(N41,'Données Bus'!$A$2:$B$90,2,FALSE),0)</f>
        <v>3</v>
      </c>
      <c r="R41" s="14" t="str">
        <f>IF(Q41&gt;0,VLOOKUP(N41,'Données Bus'!$A$2:$C$90,3,FALSE),"")</f>
        <v>Av de la Creusaz (croist Rte Gde Rive)</v>
      </c>
      <c r="S41" t="str">
        <f>IF(INDEX('Tournées Bus'!$C$4:$H$18,Q41,VLOOKUP(B41,'Tournées Bus'!$J$3:$L$6,2,FALSE))=0,INDEX('Tournées Bus'!$C$4:$H$18,Q41,VLOOKUP(B41,'Tournées Bus'!$J$3:$L$6,3,FALSE)),INDEX('Tournées Bus'!$C$4:$H$18,Q41,VLOOKUP(B41,'Tournées Bus'!$J$3:$L$6,2,FALSE)))</f>
        <v>T081-04</v>
      </c>
      <c r="T41" t="str">
        <f t="shared" si="1"/>
        <v>T081</v>
      </c>
    </row>
    <row r="42" spans="1:20" x14ac:dyDescent="0.2">
      <c r="A42" s="1">
        <v>42989</v>
      </c>
      <c r="B42" t="s">
        <v>3</v>
      </c>
      <c r="C42" t="s">
        <v>204</v>
      </c>
      <c r="D42" t="s">
        <v>274</v>
      </c>
      <c r="E42" t="s">
        <v>275</v>
      </c>
      <c r="F42" s="1">
        <v>40836</v>
      </c>
      <c r="G42" t="s">
        <v>167</v>
      </c>
      <c r="H42">
        <v>1</v>
      </c>
      <c r="I42">
        <v>0</v>
      </c>
      <c r="J42">
        <v>0</v>
      </c>
      <c r="K42" t="s">
        <v>207</v>
      </c>
      <c r="L42">
        <v>2017</v>
      </c>
      <c r="M42" t="s">
        <v>208</v>
      </c>
      <c r="N42" s="14" t="str">
        <f t="shared" si="0"/>
        <v>MONTES Mattéo</v>
      </c>
      <c r="O42" s="14" t="str">
        <f>VLOOKUP(N42,'Données Enfants'!$C$2:$F$298,4,FALSE)</f>
        <v>CP</v>
      </c>
      <c r="P42" s="14" t="str">
        <f>VLOOKUP(N42,'Données Enfants'!$C$2:$F$298,2,FALSE)</f>
        <v>Standard</v>
      </c>
      <c r="Q42" s="14">
        <f>IF(MID(B42,1,3)="Bus",VLOOKUP(N42,'Données Bus'!$A$2:$B$90,2,FALSE),0)</f>
        <v>6</v>
      </c>
      <c r="R42" s="14" t="str">
        <f>IF(Q42&gt;0,VLOOKUP(N42,'Données Bus'!$A$2:$C$90,3,FALSE),"")</f>
        <v>Gallia</v>
      </c>
      <c r="S42" t="str">
        <f>IF(INDEX('Tournées Bus'!$C$4:$H$18,Q42,VLOOKUP(B42,'Tournées Bus'!$J$3:$L$6,2,FALSE))=0,INDEX('Tournées Bus'!$C$4:$H$18,Q42,VLOOKUP(B42,'Tournées Bus'!$J$3:$L$6,3,FALSE)),INDEX('Tournées Bus'!$C$4:$H$18,Q42,VLOOKUP(B42,'Tournées Bus'!$J$3:$L$6,2,FALSE)))</f>
        <v>T081-07</v>
      </c>
      <c r="T42" t="str">
        <f t="shared" si="1"/>
        <v>T081</v>
      </c>
    </row>
    <row r="43" spans="1:20" x14ac:dyDescent="0.2">
      <c r="A43" s="1">
        <v>42989</v>
      </c>
      <c r="B43" t="s">
        <v>3</v>
      </c>
      <c r="C43" t="s">
        <v>204</v>
      </c>
      <c r="D43" t="s">
        <v>276</v>
      </c>
      <c r="E43" t="s">
        <v>277</v>
      </c>
      <c r="F43" s="1">
        <v>40657</v>
      </c>
      <c r="G43" t="s">
        <v>167</v>
      </c>
      <c r="H43">
        <v>1</v>
      </c>
      <c r="I43">
        <v>0</v>
      </c>
      <c r="J43">
        <v>0</v>
      </c>
      <c r="K43" t="s">
        <v>207</v>
      </c>
      <c r="L43">
        <v>2017</v>
      </c>
      <c r="M43" t="s">
        <v>208</v>
      </c>
      <c r="N43" s="14" t="str">
        <f t="shared" si="0"/>
        <v>MUNSCH Charlotte</v>
      </c>
      <c r="O43" s="14" t="str">
        <f>VLOOKUP(N43,'Données Enfants'!$C$2:$F$298,4,FALSE)</f>
        <v>CP</v>
      </c>
      <c r="P43" s="14" t="str">
        <f>VLOOKUP(N43,'Données Enfants'!$C$2:$F$298,2,FALSE)</f>
        <v>Standard</v>
      </c>
      <c r="Q43" s="14">
        <f>IF(MID(B43,1,3)="Bus",VLOOKUP(N43,'Données Bus'!$A$2:$B$90,2,FALSE),0)</f>
        <v>6</v>
      </c>
      <c r="R43" s="14" t="str">
        <f>IF(Q43&gt;0,VLOOKUP(N43,'Données Bus'!$A$2:$C$90,3,FALSE),"")</f>
        <v>Gallia</v>
      </c>
      <c r="S43" t="str">
        <f>IF(INDEX('Tournées Bus'!$C$4:$H$18,Q43,VLOOKUP(B43,'Tournées Bus'!$J$3:$L$6,2,FALSE))=0,INDEX('Tournées Bus'!$C$4:$H$18,Q43,VLOOKUP(B43,'Tournées Bus'!$J$3:$L$6,3,FALSE)),INDEX('Tournées Bus'!$C$4:$H$18,Q43,VLOOKUP(B43,'Tournées Bus'!$J$3:$L$6,2,FALSE)))</f>
        <v>T081-07</v>
      </c>
      <c r="T43" t="str">
        <f t="shared" si="1"/>
        <v>T081</v>
      </c>
    </row>
    <row r="44" spans="1:20" x14ac:dyDescent="0.2">
      <c r="A44" s="1">
        <v>42989</v>
      </c>
      <c r="B44" t="s">
        <v>3</v>
      </c>
      <c r="C44" t="s">
        <v>204</v>
      </c>
      <c r="D44" t="s">
        <v>278</v>
      </c>
      <c r="E44" t="s">
        <v>279</v>
      </c>
      <c r="F44" s="1">
        <v>41629</v>
      </c>
      <c r="G44" t="s">
        <v>170</v>
      </c>
      <c r="H44">
        <v>1</v>
      </c>
      <c r="I44">
        <v>0</v>
      </c>
      <c r="J44">
        <v>0</v>
      </c>
      <c r="K44" t="s">
        <v>207</v>
      </c>
      <c r="L44">
        <v>2017</v>
      </c>
      <c r="M44" t="s">
        <v>208</v>
      </c>
      <c r="N44" s="14" t="str">
        <f t="shared" si="0"/>
        <v>PERROT BLENNER Alice</v>
      </c>
      <c r="O44" s="14" t="str">
        <f>VLOOKUP(N44,'Données Enfants'!$C$2:$F$298,4,FALSE)</f>
        <v>MS</v>
      </c>
      <c r="P44" s="14" t="str">
        <f>VLOOKUP(N44,'Données Enfants'!$C$2:$F$298,2,FALSE)</f>
        <v>Standard</v>
      </c>
      <c r="Q44" s="14">
        <f>IF(MID(B44,1,3)="Bus",VLOOKUP(N44,'Données Bus'!$A$2:$B$90,2,FALSE),0)</f>
        <v>4</v>
      </c>
      <c r="R44" s="14" t="str">
        <f>IF(Q44&gt;0,VLOOKUP(N44,'Données Bus'!$A$2:$C$90,3,FALSE),"")</f>
        <v>Grande Rive (Crémaillère)</v>
      </c>
      <c r="S44" t="str">
        <f>IF(INDEX('Tournées Bus'!$C$4:$H$18,Q44,VLOOKUP(B44,'Tournées Bus'!$J$3:$L$6,2,FALSE))=0,INDEX('Tournées Bus'!$C$4:$H$18,Q44,VLOOKUP(B44,'Tournées Bus'!$J$3:$L$6,3,FALSE)),INDEX('Tournées Bus'!$C$4:$H$18,Q44,VLOOKUP(B44,'Tournées Bus'!$J$3:$L$6,2,FALSE)))</f>
        <v>T081-05</v>
      </c>
      <c r="T44" t="str">
        <f t="shared" si="1"/>
        <v>T081</v>
      </c>
    </row>
    <row r="45" spans="1:20" x14ac:dyDescent="0.2">
      <c r="A45" s="1">
        <v>42989</v>
      </c>
      <c r="B45" t="s">
        <v>3</v>
      </c>
      <c r="C45" t="s">
        <v>204</v>
      </c>
      <c r="D45" t="s">
        <v>283</v>
      </c>
      <c r="E45" t="s">
        <v>284</v>
      </c>
      <c r="F45" s="1">
        <v>39891</v>
      </c>
      <c r="G45" t="s">
        <v>166</v>
      </c>
      <c r="H45">
        <v>1</v>
      </c>
      <c r="I45">
        <v>0</v>
      </c>
      <c r="J45">
        <v>0</v>
      </c>
      <c r="K45" t="s">
        <v>207</v>
      </c>
      <c r="L45">
        <v>2017</v>
      </c>
      <c r="M45" t="s">
        <v>210</v>
      </c>
      <c r="N45" s="14" t="str">
        <f t="shared" si="0"/>
        <v>PONTICELLI Axel</v>
      </c>
      <c r="O45" s="14" t="str">
        <f>VLOOKUP(N45,'Données Enfants'!$C$2:$F$298,4,FALSE)</f>
        <v>CE2</v>
      </c>
      <c r="P45" s="14" t="str">
        <f>VLOOKUP(N45,'Données Enfants'!$C$2:$F$298,2,FALSE)</f>
        <v>Standard</v>
      </c>
      <c r="Q45" s="14">
        <f>IF(MID(B45,1,3)="Bus",VLOOKUP(N45,'Données Bus'!$A$2:$B$90,2,FALSE),0)</f>
        <v>15</v>
      </c>
      <c r="R45" s="14" t="str">
        <f>IF(Q45&gt;0,VLOOKUP(N45,'Données Bus'!$A$2:$C$90,3,FALSE),"")</f>
        <v>Chemin de Gravannes (Mi Tiesa)</v>
      </c>
      <c r="S45" t="str">
        <f>IF(INDEX('Tournées Bus'!$C$4:$H$18,Q45,VLOOKUP(B45,'Tournées Bus'!$J$3:$L$6,2,FALSE))=0,INDEX('Tournées Bus'!$C$4:$H$18,Q45,VLOOKUP(B45,'Tournées Bus'!$J$3:$L$6,3,FALSE)),INDEX('Tournées Bus'!$C$4:$H$18,Q45,VLOOKUP(B45,'Tournées Bus'!$J$3:$L$6,2,FALSE)))</f>
        <v>T082-17</v>
      </c>
      <c r="T45" t="str">
        <f t="shared" si="1"/>
        <v>T082</v>
      </c>
    </row>
    <row r="46" spans="1:20" x14ac:dyDescent="0.2">
      <c r="A46" s="1">
        <v>42989</v>
      </c>
      <c r="B46" t="s">
        <v>3</v>
      </c>
      <c r="C46" t="s">
        <v>204</v>
      </c>
      <c r="D46" t="s">
        <v>285</v>
      </c>
      <c r="E46" t="s">
        <v>316</v>
      </c>
      <c r="F46" s="1">
        <v>40879</v>
      </c>
      <c r="G46" t="s">
        <v>167</v>
      </c>
      <c r="H46">
        <v>1</v>
      </c>
      <c r="I46">
        <v>0</v>
      </c>
      <c r="J46">
        <v>0</v>
      </c>
      <c r="K46" t="s">
        <v>207</v>
      </c>
      <c r="L46">
        <v>2017</v>
      </c>
      <c r="M46" t="s">
        <v>208</v>
      </c>
      <c r="N46" s="14" t="str">
        <f t="shared" si="0"/>
        <v>ROUVIERE Léa</v>
      </c>
      <c r="O46" s="14" t="str">
        <f>VLOOKUP(N46,'Données Enfants'!$C$2:$F$298,4,FALSE)</f>
        <v>CP</v>
      </c>
      <c r="P46" s="14" t="str">
        <f>VLOOKUP(N46,'Données Enfants'!$C$2:$F$298,2,FALSE)</f>
        <v>Standard</v>
      </c>
      <c r="Q46" s="14">
        <f>IF(MID(B46,1,3)="Bus",VLOOKUP(N46,'Données Bus'!$A$2:$B$90,2,FALSE),0)</f>
        <v>6</v>
      </c>
      <c r="R46" s="14" t="str">
        <f>IF(Q46&gt;0,VLOOKUP(N46,'Données Bus'!$A$2:$C$90,3,FALSE),"")</f>
        <v>Gallia</v>
      </c>
      <c r="S46" t="str">
        <f>IF(INDEX('Tournées Bus'!$C$4:$H$18,Q46,VLOOKUP(B46,'Tournées Bus'!$J$3:$L$6,2,FALSE))=0,INDEX('Tournées Bus'!$C$4:$H$18,Q46,VLOOKUP(B46,'Tournées Bus'!$J$3:$L$6,3,FALSE)),INDEX('Tournées Bus'!$C$4:$H$18,Q46,VLOOKUP(B46,'Tournées Bus'!$J$3:$L$6,2,FALSE)))</f>
        <v>T081-07</v>
      </c>
      <c r="T46" t="str">
        <f t="shared" si="1"/>
        <v>T081</v>
      </c>
    </row>
    <row r="47" spans="1:20" x14ac:dyDescent="0.2">
      <c r="A47" s="1">
        <v>42989</v>
      </c>
      <c r="B47" t="s">
        <v>3</v>
      </c>
      <c r="C47" t="s">
        <v>204</v>
      </c>
      <c r="D47" t="s">
        <v>285</v>
      </c>
      <c r="E47" t="s">
        <v>281</v>
      </c>
      <c r="F47" s="1">
        <v>40095</v>
      </c>
      <c r="G47" t="s">
        <v>166</v>
      </c>
      <c r="H47">
        <v>1</v>
      </c>
      <c r="I47">
        <v>0</v>
      </c>
      <c r="J47">
        <v>0</v>
      </c>
      <c r="K47" t="s">
        <v>207</v>
      </c>
      <c r="L47">
        <v>2017</v>
      </c>
      <c r="M47" t="s">
        <v>210</v>
      </c>
      <c r="N47" s="14" t="str">
        <f t="shared" si="0"/>
        <v>ROUVIERE Lilou</v>
      </c>
      <c r="O47" s="14" t="str">
        <f>VLOOKUP(N47,'Données Enfants'!$C$2:$F$298,4,FALSE)</f>
        <v>CE2</v>
      </c>
      <c r="P47" s="14" t="str">
        <f>VLOOKUP(N47,'Données Enfants'!$C$2:$F$298,2,FALSE)</f>
        <v>Standard</v>
      </c>
      <c r="Q47" s="14">
        <f>IF(MID(B47,1,3)="Bus",VLOOKUP(N47,'Données Bus'!$A$2:$B$90,2,FALSE),0)</f>
        <v>6</v>
      </c>
      <c r="R47" s="14" t="str">
        <f>IF(Q47&gt;0,VLOOKUP(N47,'Données Bus'!$A$2:$C$90,3,FALSE),"")</f>
        <v>Gallia</v>
      </c>
      <c r="S47" t="str">
        <f>IF(INDEX('Tournées Bus'!$C$4:$H$18,Q47,VLOOKUP(B47,'Tournées Bus'!$J$3:$L$6,2,FALSE))=0,INDEX('Tournées Bus'!$C$4:$H$18,Q47,VLOOKUP(B47,'Tournées Bus'!$J$3:$L$6,3,FALSE)),INDEX('Tournées Bus'!$C$4:$H$18,Q47,VLOOKUP(B47,'Tournées Bus'!$J$3:$L$6,2,FALSE)))</f>
        <v>T081-07</v>
      </c>
      <c r="T47" t="str">
        <f t="shared" si="1"/>
        <v>T081</v>
      </c>
    </row>
    <row r="48" spans="1:20" x14ac:dyDescent="0.2">
      <c r="A48" s="1">
        <v>42989</v>
      </c>
      <c r="B48" t="s">
        <v>3</v>
      </c>
      <c r="C48" t="s">
        <v>204</v>
      </c>
      <c r="D48" t="s">
        <v>286</v>
      </c>
      <c r="E48" t="s">
        <v>287</v>
      </c>
      <c r="F48" s="1">
        <v>40843</v>
      </c>
      <c r="G48" t="s">
        <v>168</v>
      </c>
      <c r="H48">
        <v>1</v>
      </c>
      <c r="I48">
        <v>0</v>
      </c>
      <c r="J48">
        <v>0</v>
      </c>
      <c r="K48" t="s">
        <v>207</v>
      </c>
      <c r="L48">
        <v>2017</v>
      </c>
      <c r="M48" t="s">
        <v>208</v>
      </c>
      <c r="N48" s="14" t="str">
        <f t="shared" si="0"/>
        <v>SECK Erwann</v>
      </c>
      <c r="O48" s="14" t="str">
        <f>VLOOKUP(N48,'Données Enfants'!$C$2:$F$298,4,FALSE)</f>
        <v>CP</v>
      </c>
      <c r="P48" s="14" t="str">
        <f>VLOOKUP(N48,'Données Enfants'!$C$2:$F$298,2,FALSE)</f>
        <v>Sans porc</v>
      </c>
      <c r="Q48" s="14">
        <f>IF(MID(B48,1,3)="Bus",VLOOKUP(N48,'Données Bus'!$A$2:$B$90,2,FALSE),0)</f>
        <v>9</v>
      </c>
      <c r="R48" s="14" t="str">
        <f>IF(Q48&gt;0,VLOOKUP(N48,'Données Bus'!$A$2:$C$90,3,FALSE),"")</f>
        <v>Chemin des Houches (Impasse)</v>
      </c>
      <c r="S48" t="str">
        <f>IF(INDEX('Tournées Bus'!$C$4:$H$18,Q48,VLOOKUP(B48,'Tournées Bus'!$J$3:$L$6,2,FALSE))=0,INDEX('Tournées Bus'!$C$4:$H$18,Q48,VLOOKUP(B48,'Tournées Bus'!$J$3:$L$6,3,FALSE)),INDEX('Tournées Bus'!$C$4:$H$18,Q48,VLOOKUP(B48,'Tournées Bus'!$J$3:$L$6,2,FALSE)))</f>
        <v>T082-13</v>
      </c>
      <c r="T48" t="str">
        <f t="shared" si="1"/>
        <v>T082</v>
      </c>
    </row>
    <row r="49" spans="1:20" x14ac:dyDescent="0.2">
      <c r="A49" s="1">
        <v>42989</v>
      </c>
      <c r="B49" t="s">
        <v>3</v>
      </c>
      <c r="C49" t="s">
        <v>204</v>
      </c>
      <c r="D49" t="s">
        <v>286</v>
      </c>
      <c r="E49" t="s">
        <v>288</v>
      </c>
      <c r="F49" s="1">
        <v>39329</v>
      </c>
      <c r="G49" t="s">
        <v>164</v>
      </c>
      <c r="H49">
        <v>1</v>
      </c>
      <c r="I49">
        <v>0</v>
      </c>
      <c r="J49">
        <v>0</v>
      </c>
      <c r="K49" t="s">
        <v>207</v>
      </c>
      <c r="L49">
        <v>2017</v>
      </c>
      <c r="M49" t="s">
        <v>210</v>
      </c>
      <c r="N49" s="14" t="str">
        <f t="shared" si="0"/>
        <v>SECK Norah</v>
      </c>
      <c r="O49" s="14" t="str">
        <f>VLOOKUP(N49,'Données Enfants'!$C$2:$F$298,4,FALSE)</f>
        <v>CM2</v>
      </c>
      <c r="P49" s="14" t="str">
        <f>VLOOKUP(N49,'Données Enfants'!$C$2:$F$298,2,FALSE)</f>
        <v>Sans porc</v>
      </c>
      <c r="Q49" s="14">
        <f>IF(MID(B49,1,3)="Bus",VLOOKUP(N49,'Données Bus'!$A$2:$B$90,2,FALSE),0)</f>
        <v>9</v>
      </c>
      <c r="R49" s="14" t="str">
        <f>IF(Q49&gt;0,VLOOKUP(N49,'Données Bus'!$A$2:$C$90,3,FALSE),"")</f>
        <v>Chemin des Houches (Impasse)</v>
      </c>
      <c r="S49" t="str">
        <f>IF(INDEX('Tournées Bus'!$C$4:$H$18,Q49,VLOOKUP(B49,'Tournées Bus'!$J$3:$L$6,2,FALSE))=0,INDEX('Tournées Bus'!$C$4:$H$18,Q49,VLOOKUP(B49,'Tournées Bus'!$J$3:$L$6,3,FALSE)),INDEX('Tournées Bus'!$C$4:$H$18,Q49,VLOOKUP(B49,'Tournées Bus'!$J$3:$L$6,2,FALSE)))</f>
        <v>T082-13</v>
      </c>
      <c r="T49" t="str">
        <f t="shared" si="1"/>
        <v>T082</v>
      </c>
    </row>
    <row r="50" spans="1:20" x14ac:dyDescent="0.2">
      <c r="A50" s="1">
        <v>42989</v>
      </c>
      <c r="B50" t="s">
        <v>3</v>
      </c>
      <c r="C50" t="s">
        <v>204</v>
      </c>
      <c r="D50" t="s">
        <v>332</v>
      </c>
      <c r="E50" t="s">
        <v>333</v>
      </c>
      <c r="F50" s="1">
        <v>41327</v>
      </c>
      <c r="G50" t="s">
        <v>169</v>
      </c>
      <c r="H50">
        <v>1</v>
      </c>
      <c r="I50">
        <v>0</v>
      </c>
      <c r="J50">
        <v>0</v>
      </c>
      <c r="K50" t="s">
        <v>207</v>
      </c>
      <c r="L50">
        <v>2017</v>
      </c>
      <c r="M50" t="s">
        <v>208</v>
      </c>
      <c r="N50" s="14" t="str">
        <f t="shared" si="0"/>
        <v>STEPHAN Lola</v>
      </c>
      <c r="O50" s="14" t="str">
        <f>VLOOKUP(N50,'Données Enfants'!$C$2:$F$298,4,FALSE)</f>
        <v>MS</v>
      </c>
      <c r="P50" s="14" t="str">
        <f>VLOOKUP(N50,'Données Enfants'!$C$2:$F$298,2,FALSE)</f>
        <v>Standard</v>
      </c>
      <c r="Q50" s="14">
        <f>IF(MID(B50,1,3)="Bus",VLOOKUP(N50,'Données Bus'!$A$2:$B$90,2,FALSE),0)</f>
        <v>6</v>
      </c>
      <c r="R50" s="14" t="str">
        <f>IF(Q50&gt;0,VLOOKUP(N50,'Données Bus'!$A$2:$C$90,3,FALSE),"")</f>
        <v>Gallia</v>
      </c>
      <c r="S50" t="str">
        <f>IF(INDEX('Tournées Bus'!$C$4:$H$18,Q50,VLOOKUP(B50,'Tournées Bus'!$J$3:$L$6,2,FALSE))=0,INDEX('Tournées Bus'!$C$4:$H$18,Q50,VLOOKUP(B50,'Tournées Bus'!$J$3:$L$6,3,FALSE)),INDEX('Tournées Bus'!$C$4:$H$18,Q50,VLOOKUP(B50,'Tournées Bus'!$J$3:$L$6,2,FALSE)))</f>
        <v>T081-07</v>
      </c>
      <c r="T50" t="str">
        <f t="shared" si="1"/>
        <v>T081</v>
      </c>
    </row>
    <row r="51" spans="1:20" x14ac:dyDescent="0.2">
      <c r="A51" s="1">
        <v>42989</v>
      </c>
      <c r="B51" t="s">
        <v>3</v>
      </c>
      <c r="C51" t="s">
        <v>204</v>
      </c>
      <c r="D51" t="s">
        <v>289</v>
      </c>
      <c r="E51" t="s">
        <v>216</v>
      </c>
      <c r="F51" s="1">
        <v>41091</v>
      </c>
      <c r="G51" t="s">
        <v>106</v>
      </c>
      <c r="H51">
        <v>1</v>
      </c>
      <c r="I51">
        <v>0</v>
      </c>
      <c r="J51">
        <v>0</v>
      </c>
      <c r="K51" t="s">
        <v>207</v>
      </c>
      <c r="L51">
        <v>2017</v>
      </c>
      <c r="M51" t="s">
        <v>208</v>
      </c>
      <c r="N51" s="14" t="str">
        <f t="shared" si="0"/>
        <v>TOUTA Rayan</v>
      </c>
      <c r="O51" s="14" t="str">
        <f>VLOOKUP(N51,'Données Enfants'!$C$2:$F$298,4,FALSE)</f>
        <v>GS</v>
      </c>
      <c r="P51" s="14" t="str">
        <f>VLOOKUP(N51,'Données Enfants'!$C$2:$F$298,2,FALSE)</f>
        <v>Sans viande</v>
      </c>
      <c r="Q51" s="14">
        <f>IF(MID(B51,1,3)="Bus",VLOOKUP(N51,'Données Bus'!$A$2:$B$90,2,FALSE),0)</f>
        <v>6</v>
      </c>
      <c r="R51" s="14" t="str">
        <f>IF(Q51&gt;0,VLOOKUP(N51,'Données Bus'!$A$2:$C$90,3,FALSE),"")</f>
        <v>Gallia</v>
      </c>
      <c r="S51" t="str">
        <f>IF(INDEX('Tournées Bus'!$C$4:$H$18,Q51,VLOOKUP(B51,'Tournées Bus'!$J$3:$L$6,2,FALSE))=0,INDEX('Tournées Bus'!$C$4:$H$18,Q51,VLOOKUP(B51,'Tournées Bus'!$J$3:$L$6,3,FALSE)),INDEX('Tournées Bus'!$C$4:$H$18,Q51,VLOOKUP(B51,'Tournées Bus'!$J$3:$L$6,2,FALSE)))</f>
        <v>T081-07</v>
      </c>
      <c r="T51" t="str">
        <f t="shared" si="1"/>
        <v>T081</v>
      </c>
    </row>
    <row r="52" spans="1:20" x14ac:dyDescent="0.2">
      <c r="A52" s="1">
        <v>42989</v>
      </c>
      <c r="B52" t="s">
        <v>3</v>
      </c>
      <c r="C52" t="s">
        <v>204</v>
      </c>
      <c r="D52" t="s">
        <v>289</v>
      </c>
      <c r="E52" t="s">
        <v>290</v>
      </c>
      <c r="F52" s="1">
        <v>40273</v>
      </c>
      <c r="G52" t="s">
        <v>163</v>
      </c>
      <c r="H52">
        <v>1</v>
      </c>
      <c r="I52">
        <v>0</v>
      </c>
      <c r="J52">
        <v>0</v>
      </c>
      <c r="K52" t="s">
        <v>207</v>
      </c>
      <c r="L52">
        <v>2017</v>
      </c>
      <c r="M52" t="s">
        <v>210</v>
      </c>
      <c r="N52" s="14" t="str">
        <f t="shared" si="0"/>
        <v>TOUTA Samir</v>
      </c>
      <c r="O52" s="14" t="str">
        <f>VLOOKUP(N52,'Données Enfants'!$C$2:$F$298,4,FALSE)</f>
        <v>CE1</v>
      </c>
      <c r="P52" s="14" t="str">
        <f>VLOOKUP(N52,'Données Enfants'!$C$2:$F$298,2,FALSE)</f>
        <v>Sans viande</v>
      </c>
      <c r="Q52" s="14">
        <f>IF(MID(B52,1,3)="Bus",VLOOKUP(N52,'Données Bus'!$A$2:$B$90,2,FALSE),0)</f>
        <v>6</v>
      </c>
      <c r="R52" s="14" t="str">
        <f>IF(Q52&gt;0,VLOOKUP(N52,'Données Bus'!$A$2:$C$90,3,FALSE),"")</f>
        <v>Gallia</v>
      </c>
      <c r="S52" t="str">
        <f>IF(INDEX('Tournées Bus'!$C$4:$H$18,Q52,VLOOKUP(B52,'Tournées Bus'!$J$3:$L$6,2,FALSE))=0,INDEX('Tournées Bus'!$C$4:$H$18,Q52,VLOOKUP(B52,'Tournées Bus'!$J$3:$L$6,3,FALSE)),INDEX('Tournées Bus'!$C$4:$H$18,Q52,VLOOKUP(B52,'Tournées Bus'!$J$3:$L$6,2,FALSE)))</f>
        <v>T081-07</v>
      </c>
      <c r="T52" t="str">
        <f t="shared" si="1"/>
        <v>T081</v>
      </c>
    </row>
    <row r="53" spans="1:20" x14ac:dyDescent="0.2">
      <c r="A53" s="1">
        <v>42989</v>
      </c>
      <c r="B53" t="s">
        <v>3</v>
      </c>
      <c r="C53" t="s">
        <v>204</v>
      </c>
      <c r="D53" t="s">
        <v>291</v>
      </c>
      <c r="E53" t="s">
        <v>292</v>
      </c>
      <c r="F53" s="1">
        <v>40178</v>
      </c>
      <c r="G53" t="s">
        <v>166</v>
      </c>
      <c r="H53">
        <v>1</v>
      </c>
      <c r="I53">
        <v>0</v>
      </c>
      <c r="J53">
        <v>0</v>
      </c>
      <c r="K53" t="s">
        <v>207</v>
      </c>
      <c r="L53">
        <v>2017</v>
      </c>
      <c r="M53" t="s">
        <v>210</v>
      </c>
      <c r="N53" s="14" t="str">
        <f t="shared" si="0"/>
        <v>VESIN Gloria</v>
      </c>
      <c r="O53" s="14" t="str">
        <f>VLOOKUP(N53,'Données Enfants'!$C$2:$F$298,4,FALSE)</f>
        <v>CE2</v>
      </c>
      <c r="P53" s="14" t="str">
        <f>VLOOKUP(N53,'Données Enfants'!$C$2:$F$298,2,FALSE)</f>
        <v>Standard</v>
      </c>
      <c r="Q53" s="14">
        <f>IF(MID(B53,1,3)="Bus",VLOOKUP(N53,'Données Bus'!$A$2:$B$90,2,FALSE),0)</f>
        <v>13</v>
      </c>
      <c r="R53" s="14" t="str">
        <f>IF(Q53&gt;0,VLOOKUP(N53,'Données Bus'!$A$2:$C$90,3,FALSE),"")</f>
        <v>Parc de l'Abbaye - Containers</v>
      </c>
      <c r="S53" t="str">
        <f>IF(INDEX('Tournées Bus'!$C$4:$H$18,Q53,VLOOKUP(B53,'Tournées Bus'!$J$3:$L$6,2,FALSE))=0,INDEX('Tournées Bus'!$C$4:$H$18,Q53,VLOOKUP(B53,'Tournées Bus'!$J$3:$L$6,3,FALSE)),INDEX('Tournées Bus'!$C$4:$H$18,Q53,VLOOKUP(B53,'Tournées Bus'!$J$3:$L$6,2,FALSE)))</f>
        <v>T081-02</v>
      </c>
      <c r="T53" t="str">
        <f t="shared" si="1"/>
        <v>T081</v>
      </c>
    </row>
    <row r="54" spans="1:20" x14ac:dyDescent="0.2">
      <c r="A54" s="1">
        <v>42989</v>
      </c>
      <c r="B54" t="s">
        <v>3</v>
      </c>
      <c r="C54" t="s">
        <v>204</v>
      </c>
      <c r="D54" t="s">
        <v>293</v>
      </c>
      <c r="E54" t="s">
        <v>294</v>
      </c>
      <c r="F54" s="1">
        <v>39747</v>
      </c>
      <c r="G54" t="s">
        <v>165</v>
      </c>
      <c r="H54">
        <v>1</v>
      </c>
      <c r="I54">
        <v>0</v>
      </c>
      <c r="J54">
        <v>0</v>
      </c>
      <c r="K54" t="s">
        <v>207</v>
      </c>
      <c r="L54">
        <v>2017</v>
      </c>
      <c r="M54" t="s">
        <v>210</v>
      </c>
      <c r="N54" s="14" t="str">
        <f t="shared" si="0"/>
        <v>VIRETON Diego</v>
      </c>
      <c r="O54" s="14" t="str">
        <f>VLOOKUP(N54,'Données Enfants'!$C$2:$F$298,4,FALSE)</f>
        <v>CM1</v>
      </c>
      <c r="P54" s="14" t="str">
        <f>VLOOKUP(N54,'Données Enfants'!$C$2:$F$298,2,FALSE)</f>
        <v>Standard</v>
      </c>
      <c r="Q54" s="14">
        <f>IF(MID(B54,1,3)="Bus",VLOOKUP(N54,'Données Bus'!$A$2:$B$90,2,FALSE),0)</f>
        <v>2</v>
      </c>
      <c r="R54" s="14" t="str">
        <f>IF(Q54&gt;0,VLOOKUP(N54,'Données Bus'!$A$2:$C$90,3,FALSE),"")</f>
        <v>Parc de l'Abbaye - Buisson</v>
      </c>
      <c r="S54" t="str">
        <f>IF(INDEX('Tournées Bus'!$C$4:$H$18,Q54,VLOOKUP(B54,'Tournées Bus'!$J$3:$L$6,2,FALSE))=0,INDEX('Tournées Bus'!$C$4:$H$18,Q54,VLOOKUP(B54,'Tournées Bus'!$J$3:$L$6,3,FALSE)),INDEX('Tournées Bus'!$C$4:$H$18,Q54,VLOOKUP(B54,'Tournées Bus'!$J$3:$L$6,2,FALSE)))</f>
        <v>T081-03</v>
      </c>
      <c r="T54" t="str">
        <f t="shared" si="1"/>
        <v>T081</v>
      </c>
    </row>
    <row r="55" spans="1:20" x14ac:dyDescent="0.2">
      <c r="A55" s="1">
        <v>42989</v>
      </c>
      <c r="B55" t="s">
        <v>3</v>
      </c>
      <c r="C55" t="s">
        <v>204</v>
      </c>
      <c r="D55" t="s">
        <v>293</v>
      </c>
      <c r="E55" t="s">
        <v>295</v>
      </c>
      <c r="F55" s="1">
        <v>41539</v>
      </c>
      <c r="G55" t="s">
        <v>170</v>
      </c>
      <c r="H55">
        <v>1</v>
      </c>
      <c r="I55">
        <v>0</v>
      </c>
      <c r="J55">
        <v>0</v>
      </c>
      <c r="K55" t="s">
        <v>207</v>
      </c>
      <c r="L55">
        <v>2017</v>
      </c>
      <c r="M55" t="s">
        <v>208</v>
      </c>
      <c r="N55" s="14" t="str">
        <f t="shared" si="0"/>
        <v>VIRETON Nilla</v>
      </c>
      <c r="O55" s="14" t="str">
        <f>VLOOKUP(N55,'Données Enfants'!$C$2:$F$298,4,FALSE)</f>
        <v>MS</v>
      </c>
      <c r="P55" s="14" t="str">
        <f>VLOOKUP(N55,'Données Enfants'!$C$2:$F$298,2,FALSE)</f>
        <v>Standard</v>
      </c>
      <c r="Q55" s="14">
        <f>IF(MID(B55,1,3)="Bus",VLOOKUP(N55,'Données Bus'!$A$2:$B$90,2,FALSE),0)</f>
        <v>2</v>
      </c>
      <c r="R55" s="14" t="str">
        <f>IF(Q55&gt;0,VLOOKUP(N55,'Données Bus'!$A$2:$C$90,3,FALSE),"")</f>
        <v>Parc de l'Abbaye - Buisson</v>
      </c>
      <c r="S55" t="str">
        <f>IF(INDEX('Tournées Bus'!$C$4:$H$18,Q55,VLOOKUP(B55,'Tournées Bus'!$J$3:$L$6,2,FALSE))=0,INDEX('Tournées Bus'!$C$4:$H$18,Q55,VLOOKUP(B55,'Tournées Bus'!$J$3:$L$6,3,FALSE)),INDEX('Tournées Bus'!$C$4:$H$18,Q55,VLOOKUP(B55,'Tournées Bus'!$J$3:$L$6,2,FALSE)))</f>
        <v>T081-03</v>
      </c>
      <c r="T55" t="str">
        <f t="shared" si="1"/>
        <v>T081</v>
      </c>
    </row>
    <row r="56" spans="1:20" x14ac:dyDescent="0.2">
      <c r="A56" s="1">
        <v>42989</v>
      </c>
      <c r="B56" t="s">
        <v>3</v>
      </c>
      <c r="C56" t="s">
        <v>204</v>
      </c>
      <c r="D56" t="s">
        <v>296</v>
      </c>
      <c r="E56" t="s">
        <v>297</v>
      </c>
      <c r="F56" s="1">
        <v>40756</v>
      </c>
      <c r="G56" t="s">
        <v>168</v>
      </c>
      <c r="H56">
        <v>1</v>
      </c>
      <c r="I56">
        <v>0</v>
      </c>
      <c r="J56">
        <v>0</v>
      </c>
      <c r="K56" t="s">
        <v>207</v>
      </c>
      <c r="L56">
        <v>2017</v>
      </c>
      <c r="M56" t="s">
        <v>208</v>
      </c>
      <c r="N56" s="14" t="str">
        <f t="shared" si="0"/>
        <v>WAMBST Johanne</v>
      </c>
      <c r="O56" s="14" t="str">
        <f>VLOOKUP(N56,'Données Enfants'!$C$2:$F$298,4,FALSE)</f>
        <v>CP</v>
      </c>
      <c r="P56" s="14" t="str">
        <f>VLOOKUP(N56,'Données Enfants'!$C$2:$F$298,2,FALSE)</f>
        <v>Standard</v>
      </c>
      <c r="Q56" s="14">
        <f>IF(MID(B56,1,3)="Bus",VLOOKUP(N56,'Données Bus'!$A$2:$B$90,2,FALSE),0)</f>
        <v>14</v>
      </c>
      <c r="R56" s="14" t="str">
        <f>IF(Q56&gt;0,VLOOKUP(N56,'Données Bus'!$A$2:$C$90,3,FALSE),"")</f>
        <v>Avenue Forchex</v>
      </c>
      <c r="S56" t="str">
        <f>IF(INDEX('Tournées Bus'!$C$4:$H$18,Q56,VLOOKUP(B56,'Tournées Bus'!$J$3:$L$6,2,FALSE))=0,INDEX('Tournées Bus'!$C$4:$H$18,Q56,VLOOKUP(B56,'Tournées Bus'!$J$3:$L$6,3,FALSE)),INDEX('Tournées Bus'!$C$4:$H$18,Q56,VLOOKUP(B56,'Tournées Bus'!$J$3:$L$6,2,FALSE)))</f>
        <v>T082-16</v>
      </c>
      <c r="T56" t="str">
        <f t="shared" si="1"/>
        <v>T082</v>
      </c>
    </row>
    <row r="57" spans="1:20" x14ac:dyDescent="0.2">
      <c r="A57" s="1">
        <v>42989</v>
      </c>
      <c r="B57" t="s">
        <v>3</v>
      </c>
      <c r="C57" t="s">
        <v>204</v>
      </c>
      <c r="D57" t="s">
        <v>296</v>
      </c>
      <c r="E57" t="s">
        <v>298</v>
      </c>
      <c r="F57" s="1">
        <v>39525</v>
      </c>
      <c r="G57" t="s">
        <v>166</v>
      </c>
      <c r="H57">
        <v>1</v>
      </c>
      <c r="I57">
        <v>0</v>
      </c>
      <c r="J57">
        <v>0</v>
      </c>
      <c r="K57" t="s">
        <v>207</v>
      </c>
      <c r="L57">
        <v>2017</v>
      </c>
      <c r="M57" t="s">
        <v>210</v>
      </c>
      <c r="N57" s="14" t="str">
        <f t="shared" si="0"/>
        <v>WAMBST Léo-Paul</v>
      </c>
      <c r="O57" s="14" t="str">
        <f>VLOOKUP(N57,'Données Enfants'!$C$2:$F$298,4,FALSE)</f>
        <v>CM1</v>
      </c>
      <c r="P57" s="14" t="str">
        <f>VLOOKUP(N57,'Données Enfants'!$C$2:$F$298,2,FALSE)</f>
        <v>Standard</v>
      </c>
      <c r="Q57" s="14">
        <f>IF(MID(B57,1,3)="Bus",VLOOKUP(N57,'Données Bus'!$A$2:$B$90,2,FALSE),0)</f>
        <v>14</v>
      </c>
      <c r="R57" s="14" t="str">
        <f>IF(Q57&gt;0,VLOOKUP(N57,'Données Bus'!$A$2:$C$90,3,FALSE),"")</f>
        <v>Avenue Forchex</v>
      </c>
      <c r="S57" t="str">
        <f>IF(INDEX('Tournées Bus'!$C$4:$H$18,Q57,VLOOKUP(B57,'Tournées Bus'!$J$3:$L$6,2,FALSE))=0,INDEX('Tournées Bus'!$C$4:$H$18,Q57,VLOOKUP(B57,'Tournées Bus'!$J$3:$L$6,3,FALSE)),INDEX('Tournées Bus'!$C$4:$H$18,Q57,VLOOKUP(B57,'Tournées Bus'!$J$3:$L$6,2,FALSE)))</f>
        <v>T082-16</v>
      </c>
      <c r="T57" t="str">
        <f t="shared" si="1"/>
        <v>T082</v>
      </c>
    </row>
    <row r="58" spans="1:20" x14ac:dyDescent="0.2">
      <c r="A58" s="1">
        <v>42989</v>
      </c>
      <c r="B58" t="s">
        <v>3</v>
      </c>
      <c r="C58" t="s">
        <v>204</v>
      </c>
      <c r="D58" t="s">
        <v>299</v>
      </c>
      <c r="E58" t="s">
        <v>300</v>
      </c>
      <c r="F58" s="1">
        <v>39324</v>
      </c>
      <c r="G58" t="s">
        <v>164</v>
      </c>
      <c r="H58">
        <v>1</v>
      </c>
      <c r="I58">
        <v>0</v>
      </c>
      <c r="J58">
        <v>0</v>
      </c>
      <c r="K58" t="s">
        <v>207</v>
      </c>
      <c r="L58">
        <v>2017</v>
      </c>
      <c r="M58" t="s">
        <v>210</v>
      </c>
      <c r="N58" s="14" t="str">
        <f t="shared" si="0"/>
        <v>YAKER Maksen</v>
      </c>
      <c r="O58" s="14" t="str">
        <f>VLOOKUP(N58,'Données Enfants'!$C$2:$F$298,4,FALSE)</f>
        <v>CM2</v>
      </c>
      <c r="P58" s="14" t="str">
        <f>VLOOKUP(N58,'Données Enfants'!$C$2:$F$298,2,FALSE)</f>
        <v>Sans porc</v>
      </c>
      <c r="Q58" s="14">
        <f>IF(MID(B58,1,3)="Bus",VLOOKUP(N58,'Données Bus'!$A$2:$B$90,2,FALSE),0)</f>
        <v>2</v>
      </c>
      <c r="R58" s="14" t="str">
        <f>IF(Q58&gt;0,VLOOKUP(N58,'Données Bus'!$A$2:$C$90,3,FALSE),"")</f>
        <v>Parc de l'Abbaye - Buisson</v>
      </c>
      <c r="S58" t="str">
        <f>IF(INDEX('Tournées Bus'!$C$4:$H$18,Q58,VLOOKUP(B58,'Tournées Bus'!$J$3:$L$6,2,FALSE))=0,INDEX('Tournées Bus'!$C$4:$H$18,Q58,VLOOKUP(B58,'Tournées Bus'!$J$3:$L$6,3,FALSE)),INDEX('Tournées Bus'!$C$4:$H$18,Q58,VLOOKUP(B58,'Tournées Bus'!$J$3:$L$6,2,FALSE)))</f>
        <v>T081-03</v>
      </c>
      <c r="T58" t="str">
        <f t="shared" si="1"/>
        <v>T081</v>
      </c>
    </row>
    <row r="59" spans="1:20" x14ac:dyDescent="0.2">
      <c r="A59" s="1">
        <v>42989</v>
      </c>
      <c r="B59" t="s">
        <v>3</v>
      </c>
      <c r="C59" t="s">
        <v>204</v>
      </c>
      <c r="D59" t="s">
        <v>299</v>
      </c>
      <c r="E59" t="s">
        <v>301</v>
      </c>
      <c r="F59" s="1">
        <v>40040</v>
      </c>
      <c r="G59" t="s">
        <v>163</v>
      </c>
      <c r="H59">
        <v>1</v>
      </c>
      <c r="I59">
        <v>0</v>
      </c>
      <c r="J59">
        <v>0</v>
      </c>
      <c r="K59" t="s">
        <v>207</v>
      </c>
      <c r="L59">
        <v>2017</v>
      </c>
      <c r="M59" t="s">
        <v>210</v>
      </c>
      <c r="N59" s="14" t="str">
        <f t="shared" si="0"/>
        <v>YAKER Nora</v>
      </c>
      <c r="O59" s="14" t="str">
        <f>VLOOKUP(N59,'Données Enfants'!$C$2:$F$298,4,FALSE)</f>
        <v>CE2</v>
      </c>
      <c r="P59" s="14" t="str">
        <f>VLOOKUP(N59,'Données Enfants'!$C$2:$F$298,2,FALSE)</f>
        <v>Sans porc</v>
      </c>
      <c r="Q59" s="14">
        <f>IF(MID(B59,1,3)="Bus",VLOOKUP(N59,'Données Bus'!$A$2:$B$90,2,FALSE),0)</f>
        <v>2</v>
      </c>
      <c r="R59" s="14" t="str">
        <f>IF(Q59&gt;0,VLOOKUP(N59,'Données Bus'!$A$2:$C$90,3,FALSE),"")</f>
        <v>Parc de l'Abbaye - Buisson</v>
      </c>
      <c r="S59" t="str">
        <f>IF(INDEX('Tournées Bus'!$C$4:$H$18,Q59,VLOOKUP(B59,'Tournées Bus'!$J$3:$L$6,2,FALSE))=0,INDEX('Tournées Bus'!$C$4:$H$18,Q59,VLOOKUP(B59,'Tournées Bus'!$J$3:$L$6,3,FALSE)),INDEX('Tournées Bus'!$C$4:$H$18,Q59,VLOOKUP(B59,'Tournées Bus'!$J$3:$L$6,2,FALSE)))</f>
        <v>T081-03</v>
      </c>
      <c r="T59" t="str">
        <f t="shared" si="1"/>
        <v>T081</v>
      </c>
    </row>
    <row r="60" spans="1:20" x14ac:dyDescent="0.2">
      <c r="A60" s="1">
        <v>42989</v>
      </c>
      <c r="B60" t="s">
        <v>3</v>
      </c>
      <c r="C60" t="s">
        <v>204</v>
      </c>
      <c r="D60" t="s">
        <v>238</v>
      </c>
      <c r="E60" t="s">
        <v>302</v>
      </c>
      <c r="F60" s="1">
        <v>41695</v>
      </c>
      <c r="G60" t="s">
        <v>44</v>
      </c>
      <c r="H60">
        <v>0</v>
      </c>
      <c r="I60">
        <v>0</v>
      </c>
      <c r="J60">
        <v>0</v>
      </c>
      <c r="K60" t="s">
        <v>207</v>
      </c>
      <c r="L60">
        <v>2017</v>
      </c>
      <c r="M60" t="s">
        <v>208</v>
      </c>
      <c r="N60" s="14" t="str">
        <f t="shared" si="0"/>
        <v>DESIR Auguste</v>
      </c>
      <c r="O60" s="14" t="str">
        <f>VLOOKUP(N60,'Données Enfants'!$C$2:$F$298,4,FALSE)</f>
        <v>PS</v>
      </c>
      <c r="P60" s="14" t="str">
        <f>VLOOKUP(N60,'Données Enfants'!$C$2:$F$298,2,FALSE)</f>
        <v>Standard</v>
      </c>
      <c r="Q60" s="14">
        <f>IF(MID(B60,1,3)="Bus",VLOOKUP(N60,'Données Bus'!$A$2:$B$90,2,FALSE),0)</f>
        <v>13</v>
      </c>
      <c r="R60" s="14" t="str">
        <f>IF(Q60&gt;0,VLOOKUP(N60,'Données Bus'!$A$2:$C$90,3,FALSE),"")</f>
        <v>Parc de l'Abbaye - Containers</v>
      </c>
      <c r="S60" t="str">
        <f>IF(INDEX('Tournées Bus'!$C$4:$H$18,Q60,VLOOKUP(B60,'Tournées Bus'!$J$3:$L$6,2,FALSE))=0,INDEX('Tournées Bus'!$C$4:$H$18,Q60,VLOOKUP(B60,'Tournées Bus'!$J$3:$L$6,3,FALSE)),INDEX('Tournées Bus'!$C$4:$H$18,Q60,VLOOKUP(B60,'Tournées Bus'!$J$3:$L$6,2,FALSE)))</f>
        <v>T081-02</v>
      </c>
      <c r="T60" t="str">
        <f t="shared" si="1"/>
        <v>T081</v>
      </c>
    </row>
    <row r="61" spans="1:20" x14ac:dyDescent="0.2">
      <c r="A61" s="1">
        <v>42989</v>
      </c>
      <c r="B61" t="s">
        <v>3</v>
      </c>
      <c r="C61" t="s">
        <v>204</v>
      </c>
      <c r="D61" t="s">
        <v>250</v>
      </c>
      <c r="E61" t="s">
        <v>303</v>
      </c>
      <c r="F61" s="1">
        <v>41898</v>
      </c>
      <c r="G61" t="s">
        <v>170</v>
      </c>
      <c r="H61">
        <v>1</v>
      </c>
      <c r="I61">
        <v>0</v>
      </c>
      <c r="J61">
        <v>0</v>
      </c>
      <c r="K61" t="s">
        <v>207</v>
      </c>
      <c r="L61">
        <v>2017</v>
      </c>
      <c r="M61" t="s">
        <v>208</v>
      </c>
      <c r="N61" s="14" t="str">
        <f t="shared" si="0"/>
        <v>DUVAL Enora</v>
      </c>
      <c r="O61" s="14" t="str">
        <f>VLOOKUP(N61,'Données Enfants'!$C$2:$F$298,4,FALSE)</f>
        <v>PS</v>
      </c>
      <c r="P61" s="14" t="str">
        <f>VLOOKUP(N61,'Données Enfants'!$C$2:$F$298,2,FALSE)</f>
        <v>Standard</v>
      </c>
      <c r="Q61" s="14">
        <f>IF(MID(B61,1,3)="Bus",VLOOKUP(N61,'Données Bus'!$A$2:$B$90,2,FALSE),0)</f>
        <v>6</v>
      </c>
      <c r="R61" s="14" t="str">
        <f>IF(Q61&gt;0,VLOOKUP(N61,'Données Bus'!$A$2:$C$90,3,FALSE),"")</f>
        <v>Gallia</v>
      </c>
      <c r="S61" t="str">
        <f>IF(INDEX('Tournées Bus'!$C$4:$H$18,Q61,VLOOKUP(B61,'Tournées Bus'!$J$3:$L$6,2,FALSE))=0,INDEX('Tournées Bus'!$C$4:$H$18,Q61,VLOOKUP(B61,'Tournées Bus'!$J$3:$L$6,3,FALSE)),INDEX('Tournées Bus'!$C$4:$H$18,Q61,VLOOKUP(B61,'Tournées Bus'!$J$3:$L$6,2,FALSE)))</f>
        <v>T081-07</v>
      </c>
      <c r="T61" t="str">
        <f t="shared" si="1"/>
        <v>T081</v>
      </c>
    </row>
    <row r="62" spans="1:20" x14ac:dyDescent="0.2">
      <c r="A62" s="1">
        <v>42989</v>
      </c>
      <c r="B62" t="s">
        <v>3</v>
      </c>
      <c r="C62" t="s">
        <v>204</v>
      </c>
      <c r="D62" t="s">
        <v>269</v>
      </c>
      <c r="E62" t="s">
        <v>304</v>
      </c>
      <c r="F62" s="1">
        <v>41898</v>
      </c>
      <c r="G62" t="s">
        <v>106</v>
      </c>
      <c r="H62">
        <v>1</v>
      </c>
      <c r="I62">
        <v>0</v>
      </c>
      <c r="J62">
        <v>0</v>
      </c>
      <c r="K62" t="s">
        <v>207</v>
      </c>
      <c r="L62">
        <v>2017</v>
      </c>
      <c r="M62" t="s">
        <v>208</v>
      </c>
      <c r="N62" s="14" t="str">
        <f t="shared" si="0"/>
        <v>MICHOUD Olivia</v>
      </c>
      <c r="O62" s="14" t="str">
        <f>VLOOKUP(N62,'Données Enfants'!$C$2:$F$298,4,FALSE)</f>
        <v>PS</v>
      </c>
      <c r="P62" s="14" t="str">
        <f>VLOOKUP(N62,'Données Enfants'!$C$2:$F$298,2,FALSE)</f>
        <v>Standard</v>
      </c>
      <c r="Q62" s="14">
        <f>IF(MID(B62,1,3)="Bus",VLOOKUP(N62,'Données Bus'!$A$2:$B$90,2,FALSE),0)</f>
        <v>14</v>
      </c>
      <c r="R62" s="14" t="str">
        <f>IF(Q62&gt;0,VLOOKUP(N62,'Données Bus'!$A$2:$C$90,3,FALSE),"")</f>
        <v>Avenue Forchex</v>
      </c>
      <c r="S62" t="str">
        <f>IF(INDEX('Tournées Bus'!$C$4:$H$18,Q62,VLOOKUP(B62,'Tournées Bus'!$J$3:$L$6,2,FALSE))=0,INDEX('Tournées Bus'!$C$4:$H$18,Q62,VLOOKUP(B62,'Tournées Bus'!$J$3:$L$6,3,FALSE)),INDEX('Tournées Bus'!$C$4:$H$18,Q62,VLOOKUP(B62,'Tournées Bus'!$J$3:$L$6,2,FALSE)))</f>
        <v>T082-16</v>
      </c>
      <c r="T62" t="str">
        <f t="shared" si="1"/>
        <v>T082</v>
      </c>
    </row>
    <row r="63" spans="1:20" x14ac:dyDescent="0.2">
      <c r="A63" s="1">
        <v>42989</v>
      </c>
      <c r="B63" t="s">
        <v>3</v>
      </c>
      <c r="C63" t="s">
        <v>204</v>
      </c>
      <c r="D63" t="s">
        <v>286</v>
      </c>
      <c r="E63" t="s">
        <v>305</v>
      </c>
      <c r="F63" s="1">
        <v>41650</v>
      </c>
      <c r="G63" t="s">
        <v>170</v>
      </c>
      <c r="H63">
        <v>1</v>
      </c>
      <c r="I63">
        <v>0</v>
      </c>
      <c r="J63">
        <v>0</v>
      </c>
      <c r="K63" t="s">
        <v>207</v>
      </c>
      <c r="L63">
        <v>2017</v>
      </c>
      <c r="M63" t="s">
        <v>208</v>
      </c>
      <c r="N63" s="14" t="str">
        <f t="shared" si="0"/>
        <v>SECK Ismaël</v>
      </c>
      <c r="O63" s="14" t="str">
        <f>VLOOKUP(N63,'Données Enfants'!$C$2:$F$298,4,FALSE)</f>
        <v>PS</v>
      </c>
      <c r="P63" s="14" t="str">
        <f>VLOOKUP(N63,'Données Enfants'!$C$2:$F$298,2,FALSE)</f>
        <v>Sans porc</v>
      </c>
      <c r="Q63" s="14">
        <f>IF(MID(B63,1,3)="Bus",VLOOKUP(N63,'Données Bus'!$A$2:$B$90,2,FALSE),0)</f>
        <v>9</v>
      </c>
      <c r="R63" s="14" t="str">
        <f>IF(Q63&gt;0,VLOOKUP(N63,'Données Bus'!$A$2:$C$90,3,FALSE),"")</f>
        <v>Chemin des Houches (Impasse)</v>
      </c>
      <c r="S63" t="str">
        <f>IF(INDEX('Tournées Bus'!$C$4:$H$18,Q63,VLOOKUP(B63,'Tournées Bus'!$J$3:$L$6,2,FALSE))=0,INDEX('Tournées Bus'!$C$4:$H$18,Q63,VLOOKUP(B63,'Tournées Bus'!$J$3:$L$6,3,FALSE)),INDEX('Tournées Bus'!$C$4:$H$18,Q63,VLOOKUP(B63,'Tournées Bus'!$J$3:$L$6,2,FALSE)))</f>
        <v>T082-13</v>
      </c>
      <c r="T63" t="str">
        <f t="shared" si="1"/>
        <v>T082</v>
      </c>
    </row>
    <row r="64" spans="1:20" x14ac:dyDescent="0.2">
      <c r="A64" s="1">
        <v>42989</v>
      </c>
      <c r="B64" t="s">
        <v>3</v>
      </c>
      <c r="C64" t="s">
        <v>204</v>
      </c>
      <c r="D64" t="s">
        <v>289</v>
      </c>
      <c r="E64" t="s">
        <v>306</v>
      </c>
      <c r="F64" s="1">
        <v>41888</v>
      </c>
      <c r="G64" t="s">
        <v>44</v>
      </c>
      <c r="H64">
        <v>1</v>
      </c>
      <c r="I64">
        <v>0</v>
      </c>
      <c r="J64">
        <v>0</v>
      </c>
      <c r="K64" t="s">
        <v>207</v>
      </c>
      <c r="L64">
        <v>2017</v>
      </c>
      <c r="M64" t="s">
        <v>208</v>
      </c>
      <c r="N64" s="14" t="str">
        <f t="shared" si="0"/>
        <v>TOUTA Ines</v>
      </c>
      <c r="O64" s="14" t="str">
        <f>VLOOKUP(N64,'Données Enfants'!$C$2:$F$298,4,FALSE)</f>
        <v>PS</v>
      </c>
      <c r="P64" s="14" t="str">
        <f>VLOOKUP(N64,'Données Enfants'!$C$2:$F$298,2,FALSE)</f>
        <v>Sans viande</v>
      </c>
      <c r="Q64" s="14">
        <f>IF(MID(B64,1,3)="Bus",VLOOKUP(N64,'Données Bus'!$A$2:$B$90,2,FALSE),0)</f>
        <v>6</v>
      </c>
      <c r="R64" s="14" t="str">
        <f>IF(Q64&gt;0,VLOOKUP(N64,'Données Bus'!$A$2:$C$90,3,FALSE),"")</f>
        <v>Gallia</v>
      </c>
      <c r="S64" t="str">
        <f>IF(INDEX('Tournées Bus'!$C$4:$H$18,Q64,VLOOKUP(B64,'Tournées Bus'!$J$3:$L$6,2,FALSE))=0,INDEX('Tournées Bus'!$C$4:$H$18,Q64,VLOOKUP(B64,'Tournées Bus'!$J$3:$L$6,3,FALSE)),INDEX('Tournées Bus'!$C$4:$H$18,Q64,VLOOKUP(B64,'Tournées Bus'!$J$3:$L$6,2,FALSE)))</f>
        <v>T081-07</v>
      </c>
      <c r="T64" t="str">
        <f t="shared" si="1"/>
        <v>T081</v>
      </c>
    </row>
    <row r="65" spans="1:20" x14ac:dyDescent="0.2">
      <c r="A65" s="1">
        <v>42989</v>
      </c>
      <c r="B65" t="s">
        <v>3</v>
      </c>
      <c r="C65" t="s">
        <v>204</v>
      </c>
      <c r="D65" t="s">
        <v>325</v>
      </c>
      <c r="E65" t="s">
        <v>326</v>
      </c>
      <c r="F65" s="1">
        <v>41701</v>
      </c>
      <c r="G65" t="s">
        <v>170</v>
      </c>
      <c r="H65">
        <v>0</v>
      </c>
      <c r="I65">
        <v>0</v>
      </c>
      <c r="J65">
        <v>0</v>
      </c>
      <c r="K65" t="s">
        <v>207</v>
      </c>
      <c r="L65">
        <v>2017</v>
      </c>
      <c r="M65" t="s">
        <v>208</v>
      </c>
      <c r="N65" s="14" t="str">
        <f t="shared" si="0"/>
        <v>RABU SOMERS Antonin</v>
      </c>
      <c r="O65" s="14" t="str">
        <f>VLOOKUP(N65,'Données Enfants'!$C$2:$F$298,4,FALSE)</f>
        <v>PS</v>
      </c>
      <c r="P65" s="14" t="str">
        <f>VLOOKUP(N65,'Données Enfants'!$C$2:$F$298,2,FALSE)</f>
        <v>Standard</v>
      </c>
      <c r="Q65" s="14">
        <f>IF(MID(B65,1,3)="Bus",VLOOKUP(N65,'Données Bus'!$A$2:$B$90,2,FALSE),0)</f>
        <v>6</v>
      </c>
      <c r="R65" s="14" t="str">
        <f>IF(Q65&gt;0,VLOOKUP(N65,'Données Bus'!$A$2:$C$90,3,FALSE),"")</f>
        <v>Gallia</v>
      </c>
      <c r="S65" t="str">
        <f>IF(INDEX('Tournées Bus'!$C$4:$H$18,Q65,VLOOKUP(B65,'Tournées Bus'!$J$3:$L$6,2,FALSE))=0,INDEX('Tournées Bus'!$C$4:$H$18,Q65,VLOOKUP(B65,'Tournées Bus'!$J$3:$L$6,3,FALSE)),INDEX('Tournées Bus'!$C$4:$H$18,Q65,VLOOKUP(B65,'Tournées Bus'!$J$3:$L$6,2,FALSE)))</f>
        <v>T081-07</v>
      </c>
      <c r="T65" t="str">
        <f t="shared" si="1"/>
        <v>T081</v>
      </c>
    </row>
    <row r="66" spans="1:20" x14ac:dyDescent="0.2">
      <c r="A66" s="1">
        <v>42989</v>
      </c>
      <c r="B66" t="s">
        <v>3</v>
      </c>
      <c r="C66" t="s">
        <v>204</v>
      </c>
      <c r="D66" t="s">
        <v>307</v>
      </c>
      <c r="E66" t="s">
        <v>308</v>
      </c>
      <c r="F66" s="1">
        <v>39474</v>
      </c>
      <c r="G66" t="s">
        <v>165</v>
      </c>
      <c r="H66">
        <v>1</v>
      </c>
      <c r="I66">
        <v>0</v>
      </c>
      <c r="J66">
        <v>0</v>
      </c>
      <c r="K66" t="s">
        <v>207</v>
      </c>
      <c r="L66">
        <v>2017</v>
      </c>
      <c r="M66" t="s">
        <v>210</v>
      </c>
      <c r="N66" s="14" t="str">
        <f t="shared" ref="N66:N129" si="2">CONCATENATE(D66," ",E66)</f>
        <v>TERRENI Flavia</v>
      </c>
      <c r="O66" s="14" t="str">
        <f>VLOOKUP(N66,'Données Enfants'!$C$2:$F$298,4,FALSE)</f>
        <v>CM1</v>
      </c>
      <c r="P66" s="14" t="str">
        <f>VLOOKUP(N66,'Données Enfants'!$C$2:$F$298,2,FALSE)</f>
        <v>Standard</v>
      </c>
      <c r="Q66" s="14">
        <f>IF(MID(B66,1,3)="Bus",VLOOKUP(N66,'Données Bus'!$A$2:$B$90,2,FALSE),0)</f>
        <v>6</v>
      </c>
      <c r="R66" s="14" t="str">
        <f>IF(Q66&gt;0,VLOOKUP(N66,'Données Bus'!$A$2:$C$90,3,FALSE),"")</f>
        <v>Gallia</v>
      </c>
      <c r="S66" t="str">
        <f>IF(INDEX('Tournées Bus'!$C$4:$H$18,Q66,VLOOKUP(B66,'Tournées Bus'!$J$3:$L$6,2,FALSE))=0,INDEX('Tournées Bus'!$C$4:$H$18,Q66,VLOOKUP(B66,'Tournées Bus'!$J$3:$L$6,3,FALSE)),INDEX('Tournées Bus'!$C$4:$H$18,Q66,VLOOKUP(B66,'Tournées Bus'!$J$3:$L$6,2,FALSE)))</f>
        <v>T081-07</v>
      </c>
      <c r="T66" t="str">
        <f t="shared" ref="T66:T129" si="3">MID(S66,1,4)</f>
        <v>T081</v>
      </c>
    </row>
    <row r="67" spans="1:20" x14ac:dyDescent="0.2">
      <c r="A67" s="1">
        <v>42989</v>
      </c>
      <c r="B67" t="s">
        <v>3</v>
      </c>
      <c r="C67" t="s">
        <v>204</v>
      </c>
      <c r="D67" t="s">
        <v>309</v>
      </c>
      <c r="E67" t="s">
        <v>310</v>
      </c>
      <c r="F67" s="1">
        <v>41489</v>
      </c>
      <c r="G67" t="s">
        <v>169</v>
      </c>
      <c r="H67">
        <v>1</v>
      </c>
      <c r="I67">
        <v>0</v>
      </c>
      <c r="J67">
        <v>0</v>
      </c>
      <c r="K67" t="s">
        <v>207</v>
      </c>
      <c r="L67">
        <v>2017</v>
      </c>
      <c r="M67" t="s">
        <v>208</v>
      </c>
      <c r="N67" s="14" t="str">
        <f t="shared" si="2"/>
        <v>LEHMANN Liv</v>
      </c>
      <c r="O67" s="14" t="str">
        <f>VLOOKUP(N67,'Données Enfants'!$C$2:$F$298,4,FALSE)</f>
        <v>MS</v>
      </c>
      <c r="P67" s="14" t="str">
        <f>VLOOKUP(N67,'Données Enfants'!$C$2:$F$298,2,FALSE)</f>
        <v>Standard</v>
      </c>
      <c r="Q67" s="14">
        <f>IF(MID(B67,1,3)="Bus",VLOOKUP(N67,'Données Bus'!$A$2:$B$90,2,FALSE),0)</f>
        <v>7</v>
      </c>
      <c r="R67" s="14" t="str">
        <f>IF(Q67&gt;0,VLOOKUP(N67,'Données Bus'!$A$2:$C$90,3,FALSE),"")</f>
        <v>Salle Animation, place de l'église</v>
      </c>
      <c r="S67" t="str">
        <f>IF(INDEX('Tournées Bus'!$C$4:$H$18,Q67,VLOOKUP(B67,'Tournées Bus'!$J$3:$L$6,2,FALSE))=0,INDEX('Tournées Bus'!$C$4:$H$18,Q67,VLOOKUP(B67,'Tournées Bus'!$J$3:$L$6,3,FALSE)),INDEX('Tournées Bus'!$C$4:$H$18,Q67,VLOOKUP(B67,'Tournées Bus'!$J$3:$L$6,2,FALSE)))</f>
        <v>T082-10</v>
      </c>
      <c r="T67" t="str">
        <f t="shared" si="3"/>
        <v>T082</v>
      </c>
    </row>
    <row r="68" spans="1:20" x14ac:dyDescent="0.2">
      <c r="A68" s="1">
        <v>42989</v>
      </c>
      <c r="B68" t="s">
        <v>3</v>
      </c>
      <c r="C68" t="s">
        <v>204</v>
      </c>
      <c r="D68" t="s">
        <v>309</v>
      </c>
      <c r="E68" t="s">
        <v>311</v>
      </c>
      <c r="F68" s="1">
        <v>40270</v>
      </c>
      <c r="G68" t="s">
        <v>163</v>
      </c>
      <c r="H68">
        <v>1</v>
      </c>
      <c r="I68">
        <v>0</v>
      </c>
      <c r="J68">
        <v>0</v>
      </c>
      <c r="K68" t="s">
        <v>207</v>
      </c>
      <c r="L68">
        <v>2017</v>
      </c>
      <c r="M68" t="s">
        <v>210</v>
      </c>
      <c r="N68" s="14" t="str">
        <f t="shared" si="2"/>
        <v>LEHMANN Abel</v>
      </c>
      <c r="O68" s="14" t="str">
        <f>VLOOKUP(N68,'Données Enfants'!$C$2:$F$298,4,FALSE)</f>
        <v>CE1</v>
      </c>
      <c r="P68" s="14" t="str">
        <f>VLOOKUP(N68,'Données Enfants'!$C$2:$F$298,2,FALSE)</f>
        <v>Standard</v>
      </c>
      <c r="Q68" s="14">
        <f>IF(MID(B68,1,3)="Bus",VLOOKUP(N68,'Données Bus'!$A$2:$B$90,2,FALSE),0)</f>
        <v>7</v>
      </c>
      <c r="R68" s="14" t="str">
        <f>IF(Q68&gt;0,VLOOKUP(N68,'Données Bus'!$A$2:$C$90,3,FALSE),"")</f>
        <v>Salle Animation, place de l'église</v>
      </c>
      <c r="S68" t="str">
        <f>IF(INDEX('Tournées Bus'!$C$4:$H$18,Q68,VLOOKUP(B68,'Tournées Bus'!$J$3:$L$6,2,FALSE))=0,INDEX('Tournées Bus'!$C$4:$H$18,Q68,VLOOKUP(B68,'Tournées Bus'!$J$3:$L$6,3,FALSE)),INDEX('Tournées Bus'!$C$4:$H$18,Q68,VLOOKUP(B68,'Tournées Bus'!$J$3:$L$6,2,FALSE)))</f>
        <v>T082-10</v>
      </c>
      <c r="T68" t="str">
        <f t="shared" si="3"/>
        <v>T082</v>
      </c>
    </row>
    <row r="69" spans="1:20" x14ac:dyDescent="0.2">
      <c r="A69" s="1">
        <v>42989</v>
      </c>
      <c r="B69" t="s">
        <v>3</v>
      </c>
      <c r="C69" t="s">
        <v>204</v>
      </c>
      <c r="D69" t="s">
        <v>312</v>
      </c>
      <c r="E69" t="s">
        <v>313</v>
      </c>
      <c r="F69" s="1">
        <v>41869</v>
      </c>
      <c r="G69" t="s">
        <v>170</v>
      </c>
      <c r="H69">
        <v>1</v>
      </c>
      <c r="I69">
        <v>0</v>
      </c>
      <c r="J69">
        <v>0</v>
      </c>
      <c r="K69" t="s">
        <v>207</v>
      </c>
      <c r="L69">
        <v>2017</v>
      </c>
      <c r="M69" t="s">
        <v>208</v>
      </c>
      <c r="N69" s="14" t="str">
        <f t="shared" si="2"/>
        <v>CORREDOR IZQUIERDO Adriana</v>
      </c>
      <c r="O69" s="14" t="str">
        <f>VLOOKUP(N69,'Données Enfants'!$C$2:$F$298,4,FALSE)</f>
        <v>PS</v>
      </c>
      <c r="P69" s="14" t="str">
        <f>VLOOKUP(N69,'Données Enfants'!$C$2:$F$298,2,FALSE)</f>
        <v>Standard</v>
      </c>
      <c r="Q69" s="14">
        <f>IF(MID(B69,1,3)="Bus",VLOOKUP(N69,'Données Bus'!$A$2:$B$90,2,FALSE),0)</f>
        <v>14</v>
      </c>
      <c r="R69" s="14" t="str">
        <f>IF(Q69&gt;0,VLOOKUP(N69,'Données Bus'!$A$2:$C$90,3,FALSE),"")</f>
        <v>Avenue Forchex</v>
      </c>
      <c r="S69" t="str">
        <f>IF(INDEX('Tournées Bus'!$C$4:$H$18,Q69,VLOOKUP(B69,'Tournées Bus'!$J$3:$L$6,2,FALSE))=0,INDEX('Tournées Bus'!$C$4:$H$18,Q69,VLOOKUP(B69,'Tournées Bus'!$J$3:$L$6,3,FALSE)),INDEX('Tournées Bus'!$C$4:$H$18,Q69,VLOOKUP(B69,'Tournées Bus'!$J$3:$L$6,2,FALSE)))</f>
        <v>T082-16</v>
      </c>
      <c r="T69" t="str">
        <f t="shared" si="3"/>
        <v>T082</v>
      </c>
    </row>
    <row r="70" spans="1:20" x14ac:dyDescent="0.2">
      <c r="A70" s="1">
        <v>42989</v>
      </c>
      <c r="B70" t="s">
        <v>3</v>
      </c>
      <c r="C70" t="s">
        <v>204</v>
      </c>
      <c r="D70" t="s">
        <v>254</v>
      </c>
      <c r="E70" t="s">
        <v>314</v>
      </c>
      <c r="F70" s="1">
        <v>41815</v>
      </c>
      <c r="G70" t="s">
        <v>44</v>
      </c>
      <c r="H70">
        <v>1</v>
      </c>
      <c r="I70">
        <v>0</v>
      </c>
      <c r="J70">
        <v>0</v>
      </c>
      <c r="K70" t="s">
        <v>207</v>
      </c>
      <c r="L70">
        <v>2017</v>
      </c>
      <c r="M70" t="s">
        <v>208</v>
      </c>
      <c r="N70" s="14" t="str">
        <f t="shared" si="2"/>
        <v>EL MRADMI Noham</v>
      </c>
      <c r="O70" s="14" t="str">
        <f>VLOOKUP(N70,'Données Enfants'!$C$2:$F$298,4,FALSE)</f>
        <v>PS</v>
      </c>
      <c r="P70" s="14" t="str">
        <f>VLOOKUP(N70,'Données Enfants'!$C$2:$F$298,2,FALSE)</f>
        <v>Sans porc</v>
      </c>
      <c r="Q70" s="14">
        <f>IF(MID(B70,1,3)="Bus",VLOOKUP(N70,'Données Bus'!$A$2:$B$90,2,FALSE),0)</f>
        <v>1</v>
      </c>
      <c r="R70" s="14" t="str">
        <f>IF(Q70&gt;0,VLOOKUP(N70,'Données Bus'!$A$2:$C$90,3,FALSE),"")</f>
        <v>Services Techniques</v>
      </c>
      <c r="S70" t="str">
        <f>IF(INDEX('Tournées Bus'!$C$4:$H$18,Q70,VLOOKUP(B70,'Tournées Bus'!$J$3:$L$6,2,FALSE))=0,INDEX('Tournées Bus'!$C$4:$H$18,Q70,VLOOKUP(B70,'Tournées Bus'!$J$3:$L$6,3,FALSE)),INDEX('Tournées Bus'!$C$4:$H$18,Q70,VLOOKUP(B70,'Tournées Bus'!$J$3:$L$6,2,FALSE)))</f>
        <v>T081-01</v>
      </c>
      <c r="T70" t="str">
        <f t="shared" si="3"/>
        <v>T081</v>
      </c>
    </row>
    <row r="71" spans="1:20" x14ac:dyDescent="0.2">
      <c r="A71" s="1">
        <v>42989</v>
      </c>
      <c r="B71" t="s">
        <v>3</v>
      </c>
      <c r="C71" t="s">
        <v>204</v>
      </c>
      <c r="D71" t="s">
        <v>315</v>
      </c>
      <c r="E71" t="s">
        <v>316</v>
      </c>
      <c r="F71" s="1">
        <v>41422</v>
      </c>
      <c r="G71" t="s">
        <v>170</v>
      </c>
      <c r="H71">
        <v>1</v>
      </c>
      <c r="I71">
        <v>0</v>
      </c>
      <c r="J71">
        <v>0</v>
      </c>
      <c r="K71" t="s">
        <v>207</v>
      </c>
      <c r="L71">
        <v>2017</v>
      </c>
      <c r="M71" t="s">
        <v>208</v>
      </c>
      <c r="N71" s="14" t="str">
        <f t="shared" si="2"/>
        <v>DE CORDIER Léa</v>
      </c>
      <c r="O71" s="14" t="str">
        <f>VLOOKUP(N71,'Données Enfants'!$C$2:$F$298,4,FALSE)</f>
        <v>MS</v>
      </c>
      <c r="P71" s="14" t="str">
        <f>VLOOKUP(N71,'Données Enfants'!$C$2:$F$298,2,FALSE)</f>
        <v>Standard</v>
      </c>
      <c r="Q71" s="14">
        <f>IF(MID(B71,1,3)="Bus",VLOOKUP(N71,'Données Bus'!$A$2:$B$90,2,FALSE),0)</f>
        <v>2</v>
      </c>
      <c r="R71" s="14" t="str">
        <f>IF(Q71&gt;0,VLOOKUP(N71,'Données Bus'!$A$2:$C$90,3,FALSE),"")</f>
        <v>Parc de l'Abbaye - Buisson</v>
      </c>
      <c r="S71" t="str">
        <f>IF(INDEX('Tournées Bus'!$C$4:$H$18,Q71,VLOOKUP(B71,'Tournées Bus'!$J$3:$L$6,2,FALSE))=0,INDEX('Tournées Bus'!$C$4:$H$18,Q71,VLOOKUP(B71,'Tournées Bus'!$J$3:$L$6,3,FALSE)),INDEX('Tournées Bus'!$C$4:$H$18,Q71,VLOOKUP(B71,'Tournées Bus'!$J$3:$L$6,2,FALSE)))</f>
        <v>T081-03</v>
      </c>
      <c r="T71" t="str">
        <f t="shared" si="3"/>
        <v>T081</v>
      </c>
    </row>
    <row r="72" spans="1:20" x14ac:dyDescent="0.2">
      <c r="A72" s="1">
        <v>42989</v>
      </c>
      <c r="B72" t="s">
        <v>3</v>
      </c>
      <c r="C72" t="s">
        <v>204</v>
      </c>
      <c r="D72" t="s">
        <v>315</v>
      </c>
      <c r="E72" t="s">
        <v>317</v>
      </c>
      <c r="F72" s="1">
        <v>40039</v>
      </c>
      <c r="G72" t="s">
        <v>166</v>
      </c>
      <c r="H72">
        <v>1</v>
      </c>
      <c r="I72">
        <v>0</v>
      </c>
      <c r="J72">
        <v>0</v>
      </c>
      <c r="K72" t="s">
        <v>207</v>
      </c>
      <c r="L72">
        <v>2017</v>
      </c>
      <c r="M72" t="s">
        <v>210</v>
      </c>
      <c r="N72" s="14" t="str">
        <f t="shared" si="2"/>
        <v>DE CORDIER Kylian</v>
      </c>
      <c r="O72" s="14" t="str">
        <f>VLOOKUP(N72,'Données Enfants'!$C$2:$F$298,4,FALSE)</f>
        <v>CE2</v>
      </c>
      <c r="P72" s="14" t="str">
        <f>VLOOKUP(N72,'Données Enfants'!$C$2:$F$298,2,FALSE)</f>
        <v>Standard</v>
      </c>
      <c r="Q72" s="14">
        <f>IF(MID(B72,1,3)="Bus",VLOOKUP(N72,'Données Bus'!$A$2:$B$90,2,FALSE),0)</f>
        <v>2</v>
      </c>
      <c r="R72" s="14" t="str">
        <f>IF(Q72&gt;0,VLOOKUP(N72,'Données Bus'!$A$2:$C$90,3,FALSE),"")</f>
        <v>Parc de l'Abbaye - Buisson</v>
      </c>
      <c r="S72" t="str">
        <f>IF(INDEX('Tournées Bus'!$C$4:$H$18,Q72,VLOOKUP(B72,'Tournées Bus'!$J$3:$L$6,2,FALSE))=0,INDEX('Tournées Bus'!$C$4:$H$18,Q72,VLOOKUP(B72,'Tournées Bus'!$J$3:$L$6,3,FALSE)),INDEX('Tournées Bus'!$C$4:$H$18,Q72,VLOOKUP(B72,'Tournées Bus'!$J$3:$L$6,2,FALSE)))</f>
        <v>T081-03</v>
      </c>
      <c r="T72" t="str">
        <f t="shared" si="3"/>
        <v>T081</v>
      </c>
    </row>
    <row r="73" spans="1:20" x14ac:dyDescent="0.2">
      <c r="A73" s="1">
        <v>42989</v>
      </c>
      <c r="B73" t="s">
        <v>3</v>
      </c>
      <c r="C73" t="s">
        <v>204</v>
      </c>
      <c r="D73" t="s">
        <v>318</v>
      </c>
      <c r="E73" t="s">
        <v>319</v>
      </c>
      <c r="F73" s="1">
        <v>41948</v>
      </c>
      <c r="G73" t="s">
        <v>44</v>
      </c>
      <c r="H73">
        <v>0</v>
      </c>
      <c r="I73">
        <v>0</v>
      </c>
      <c r="J73">
        <v>0</v>
      </c>
      <c r="K73" t="s">
        <v>207</v>
      </c>
      <c r="L73">
        <v>2017</v>
      </c>
      <c r="M73" t="s">
        <v>208</v>
      </c>
      <c r="N73" s="14" t="str">
        <f t="shared" si="2"/>
        <v>JACQUIER-QUERO Eleonore</v>
      </c>
      <c r="O73" s="14" t="str">
        <f>VLOOKUP(N73,'Données Enfants'!$C$2:$F$298,4,FALSE)</f>
        <v>PS</v>
      </c>
      <c r="P73" s="14" t="str">
        <f>VLOOKUP(N73,'Données Enfants'!$C$2:$F$298,2,FALSE)</f>
        <v>Standard</v>
      </c>
      <c r="Q73" s="14">
        <f>IF(MID(B73,1,3)="Bus",VLOOKUP(N73,'Données Bus'!$A$2:$B$90,2,FALSE),0)</f>
        <v>9</v>
      </c>
      <c r="R73" s="14" t="str">
        <f>IF(Q73&gt;0,VLOOKUP(N73,'Données Bus'!$A$2:$C$90,3,FALSE),"")</f>
        <v>Chemin des Houches (Impasse)</v>
      </c>
      <c r="S73" t="str">
        <f>IF(INDEX('Tournées Bus'!$C$4:$H$18,Q73,VLOOKUP(B73,'Tournées Bus'!$J$3:$L$6,2,FALSE))=0,INDEX('Tournées Bus'!$C$4:$H$18,Q73,VLOOKUP(B73,'Tournées Bus'!$J$3:$L$6,3,FALSE)),INDEX('Tournées Bus'!$C$4:$H$18,Q73,VLOOKUP(B73,'Tournées Bus'!$J$3:$L$6,2,FALSE)))</f>
        <v>T082-13</v>
      </c>
      <c r="T73" t="str">
        <f t="shared" si="3"/>
        <v>T082</v>
      </c>
    </row>
    <row r="74" spans="1:20" x14ac:dyDescent="0.2">
      <c r="A74" s="1">
        <v>42989</v>
      </c>
      <c r="B74" t="s">
        <v>3</v>
      </c>
      <c r="C74" t="s">
        <v>204</v>
      </c>
      <c r="D74" t="s">
        <v>500</v>
      </c>
      <c r="E74" t="s">
        <v>501</v>
      </c>
      <c r="F74" s="1">
        <v>39861</v>
      </c>
      <c r="G74" t="s">
        <v>166</v>
      </c>
      <c r="H74">
        <v>1</v>
      </c>
      <c r="I74">
        <v>0</v>
      </c>
      <c r="J74">
        <v>0</v>
      </c>
      <c r="K74" t="s">
        <v>207</v>
      </c>
      <c r="L74">
        <v>2017</v>
      </c>
      <c r="M74" t="s">
        <v>210</v>
      </c>
      <c r="N74" s="14" t="str">
        <f t="shared" si="2"/>
        <v>MOUNDJI Keziah</v>
      </c>
      <c r="O74" s="14" t="str">
        <f>VLOOKUP(N74,'Données Enfants'!$C$2:$F$298,4,FALSE)</f>
        <v>CE2</v>
      </c>
      <c r="P74" s="14" t="str">
        <f>VLOOKUP(N74,'Données Enfants'!$C$2:$F$298,2,FALSE)</f>
        <v>Sans porc</v>
      </c>
      <c r="Q74" s="14">
        <f>IF(MID(B74,1,3)="Bus",VLOOKUP(N74,'Données Bus'!$A$2:$B$90,2,FALSE),0)</f>
        <v>7</v>
      </c>
      <c r="R74" s="14" t="str">
        <f>IF(Q74&gt;0,VLOOKUP(N74,'Données Bus'!$A$2:$C$90,3,FALSE),"")</f>
        <v>Salle Animation, place de l'église</v>
      </c>
      <c r="S74" t="str">
        <f>IF(INDEX('Tournées Bus'!$C$4:$H$18,Q74,VLOOKUP(B74,'Tournées Bus'!$J$3:$L$6,2,FALSE))=0,INDEX('Tournées Bus'!$C$4:$H$18,Q74,VLOOKUP(B74,'Tournées Bus'!$J$3:$L$6,3,FALSE)),INDEX('Tournées Bus'!$C$4:$H$18,Q74,VLOOKUP(B74,'Tournées Bus'!$J$3:$L$6,2,FALSE)))</f>
        <v>T082-10</v>
      </c>
      <c r="T74" t="str">
        <f t="shared" si="3"/>
        <v>T082</v>
      </c>
    </row>
    <row r="75" spans="1:20" x14ac:dyDescent="0.2">
      <c r="A75" s="1">
        <v>42990</v>
      </c>
      <c r="B75" t="s">
        <v>3</v>
      </c>
      <c r="C75" t="s">
        <v>204</v>
      </c>
      <c r="D75" t="s">
        <v>205</v>
      </c>
      <c r="E75" t="s">
        <v>206</v>
      </c>
      <c r="F75" s="1">
        <v>41166</v>
      </c>
      <c r="G75" t="s">
        <v>106</v>
      </c>
      <c r="H75">
        <v>1</v>
      </c>
      <c r="I75">
        <v>0</v>
      </c>
      <c r="J75">
        <v>0</v>
      </c>
      <c r="K75" t="s">
        <v>207</v>
      </c>
      <c r="L75">
        <v>2017</v>
      </c>
      <c r="M75" t="s">
        <v>208</v>
      </c>
      <c r="N75" s="14" t="str">
        <f t="shared" si="2"/>
        <v>ABBIATECI Alexandre</v>
      </c>
      <c r="O75" s="14" t="str">
        <f>VLOOKUP(N75,'Données Enfants'!$C$2:$F$298,4,FALSE)</f>
        <v>GS</v>
      </c>
      <c r="P75" s="14" t="str">
        <f>VLOOKUP(N75,'Données Enfants'!$C$2:$F$298,2,FALSE)</f>
        <v>Standard</v>
      </c>
      <c r="Q75" s="14">
        <f>IF(MID(B75,1,3)="Bus",VLOOKUP(N75,'Données Bus'!$A$2:$B$90,2,FALSE),0)</f>
        <v>1</v>
      </c>
      <c r="R75" s="14" t="str">
        <f>IF(Q75&gt;0,VLOOKUP(N75,'Données Bus'!$A$2:$C$90,3,FALSE),"")</f>
        <v>Services Techniques</v>
      </c>
      <c r="S75" t="str">
        <f>IF(INDEX('Tournées Bus'!$C$4:$H$18,Q75,VLOOKUP(B75,'Tournées Bus'!$J$3:$L$6,2,FALSE))=0,INDEX('Tournées Bus'!$C$4:$H$18,Q75,VLOOKUP(B75,'Tournées Bus'!$J$3:$L$6,3,FALSE)),INDEX('Tournées Bus'!$C$4:$H$18,Q75,VLOOKUP(B75,'Tournées Bus'!$J$3:$L$6,2,FALSE)))</f>
        <v>T081-01</v>
      </c>
      <c r="T75" t="str">
        <f t="shared" si="3"/>
        <v>T081</v>
      </c>
    </row>
    <row r="76" spans="1:20" x14ac:dyDescent="0.2">
      <c r="A76" s="1">
        <v>42990</v>
      </c>
      <c r="B76" t="s">
        <v>3</v>
      </c>
      <c r="C76" t="s">
        <v>204</v>
      </c>
      <c r="D76" t="s">
        <v>205</v>
      </c>
      <c r="E76" t="s">
        <v>209</v>
      </c>
      <c r="F76" s="1">
        <v>40234</v>
      </c>
      <c r="G76" t="s">
        <v>163</v>
      </c>
      <c r="H76">
        <v>1</v>
      </c>
      <c r="I76">
        <v>0</v>
      </c>
      <c r="J76">
        <v>0</v>
      </c>
      <c r="K76" t="s">
        <v>207</v>
      </c>
      <c r="L76">
        <v>2017</v>
      </c>
      <c r="M76" t="s">
        <v>210</v>
      </c>
      <c r="N76" s="14" t="str">
        <f t="shared" si="2"/>
        <v>ABBIATECI Mathieu</v>
      </c>
      <c r="O76" s="14" t="str">
        <f>VLOOKUP(N76,'Données Enfants'!$C$2:$F$298,4,FALSE)</f>
        <v>CE1</v>
      </c>
      <c r="P76" s="14" t="str">
        <f>VLOOKUP(N76,'Données Enfants'!$C$2:$F$298,2,FALSE)</f>
        <v>Standard</v>
      </c>
      <c r="Q76" s="14">
        <f>IF(MID(B76,1,3)="Bus",VLOOKUP(N76,'Données Bus'!$A$2:$B$90,2,FALSE),0)</f>
        <v>1</v>
      </c>
      <c r="R76" s="14" t="str">
        <f>IF(Q76&gt;0,VLOOKUP(N76,'Données Bus'!$A$2:$C$90,3,FALSE),"")</f>
        <v>Services Techniques</v>
      </c>
      <c r="S76" t="str">
        <f>IF(INDEX('Tournées Bus'!$C$4:$H$18,Q76,VLOOKUP(B76,'Tournées Bus'!$J$3:$L$6,2,FALSE))=0,INDEX('Tournées Bus'!$C$4:$H$18,Q76,VLOOKUP(B76,'Tournées Bus'!$J$3:$L$6,3,FALSE)),INDEX('Tournées Bus'!$C$4:$H$18,Q76,VLOOKUP(B76,'Tournées Bus'!$J$3:$L$6,2,FALSE)))</f>
        <v>T081-01</v>
      </c>
      <c r="T76" t="str">
        <f t="shared" si="3"/>
        <v>T081</v>
      </c>
    </row>
    <row r="77" spans="1:20" x14ac:dyDescent="0.2">
      <c r="A77" s="1">
        <v>42990</v>
      </c>
      <c r="B77" t="s">
        <v>3</v>
      </c>
      <c r="C77" t="s">
        <v>204</v>
      </c>
      <c r="D77" t="s">
        <v>211</v>
      </c>
      <c r="E77" t="s">
        <v>212</v>
      </c>
      <c r="F77" s="1">
        <v>39272</v>
      </c>
      <c r="G77" t="s">
        <v>164</v>
      </c>
      <c r="H77">
        <v>1</v>
      </c>
      <c r="I77">
        <v>0</v>
      </c>
      <c r="J77">
        <v>0</v>
      </c>
      <c r="K77" t="s">
        <v>207</v>
      </c>
      <c r="L77">
        <v>2017</v>
      </c>
      <c r="M77" t="s">
        <v>210</v>
      </c>
      <c r="N77" s="14" t="str">
        <f t="shared" si="2"/>
        <v>AIMON Cassie</v>
      </c>
      <c r="O77" s="14" t="str">
        <f>VLOOKUP(N77,'Données Enfants'!$C$2:$F$298,4,FALSE)</f>
        <v>CM2</v>
      </c>
      <c r="P77" s="14" t="str">
        <f>VLOOKUP(N77,'Données Enfants'!$C$2:$F$298,2,FALSE)</f>
        <v>Standard</v>
      </c>
      <c r="Q77" s="14">
        <f>IF(MID(B77,1,3)="Bus",VLOOKUP(N77,'Données Bus'!$A$2:$B$90,2,FALSE),0)</f>
        <v>9</v>
      </c>
      <c r="R77" s="14" t="str">
        <f>IF(Q77&gt;0,VLOOKUP(N77,'Données Bus'!$A$2:$C$90,3,FALSE),"")</f>
        <v>Chemin des Houches (Impasse)</v>
      </c>
      <c r="S77" t="str">
        <f>IF(INDEX('Tournées Bus'!$C$4:$H$18,Q77,VLOOKUP(B77,'Tournées Bus'!$J$3:$L$6,2,FALSE))=0,INDEX('Tournées Bus'!$C$4:$H$18,Q77,VLOOKUP(B77,'Tournées Bus'!$J$3:$L$6,3,FALSE)),INDEX('Tournées Bus'!$C$4:$H$18,Q77,VLOOKUP(B77,'Tournées Bus'!$J$3:$L$6,2,FALSE)))</f>
        <v>T082-13</v>
      </c>
      <c r="T77" t="str">
        <f t="shared" si="3"/>
        <v>T082</v>
      </c>
    </row>
    <row r="78" spans="1:20" x14ac:dyDescent="0.2">
      <c r="A78" s="1">
        <v>42990</v>
      </c>
      <c r="B78" t="s">
        <v>3</v>
      </c>
      <c r="C78" t="s">
        <v>204</v>
      </c>
      <c r="D78" t="s">
        <v>211</v>
      </c>
      <c r="E78" t="s">
        <v>213</v>
      </c>
      <c r="F78" s="1">
        <v>40216</v>
      </c>
      <c r="G78" t="s">
        <v>163</v>
      </c>
      <c r="H78">
        <v>1</v>
      </c>
      <c r="I78">
        <v>0</v>
      </c>
      <c r="J78">
        <v>0</v>
      </c>
      <c r="K78" t="s">
        <v>207</v>
      </c>
      <c r="L78">
        <v>2017</v>
      </c>
      <c r="M78" t="s">
        <v>210</v>
      </c>
      <c r="N78" s="14" t="str">
        <f t="shared" si="2"/>
        <v>AIMON Matthew</v>
      </c>
      <c r="O78" s="14" t="str">
        <f>VLOOKUP(N78,'Données Enfants'!$C$2:$F$298,4,FALSE)</f>
        <v>CE1</v>
      </c>
      <c r="P78" s="14" t="str">
        <f>VLOOKUP(N78,'Données Enfants'!$C$2:$F$298,2,FALSE)</f>
        <v>Standard</v>
      </c>
      <c r="Q78" s="14">
        <f>IF(MID(B78,1,3)="Bus",VLOOKUP(N78,'Données Bus'!$A$2:$B$90,2,FALSE),0)</f>
        <v>9</v>
      </c>
      <c r="R78" s="14" t="str">
        <f>IF(Q78&gt;0,VLOOKUP(N78,'Données Bus'!$A$2:$C$90,3,FALSE),"")</f>
        <v>Chemin des Houches (Impasse)</v>
      </c>
      <c r="S78" t="str">
        <f>IF(INDEX('Tournées Bus'!$C$4:$H$18,Q78,VLOOKUP(B78,'Tournées Bus'!$J$3:$L$6,2,FALSE))=0,INDEX('Tournées Bus'!$C$4:$H$18,Q78,VLOOKUP(B78,'Tournées Bus'!$J$3:$L$6,3,FALSE)),INDEX('Tournées Bus'!$C$4:$H$18,Q78,VLOOKUP(B78,'Tournées Bus'!$J$3:$L$6,2,FALSE)))</f>
        <v>T082-13</v>
      </c>
      <c r="T78" t="str">
        <f t="shared" si="3"/>
        <v>T082</v>
      </c>
    </row>
    <row r="79" spans="1:20" x14ac:dyDescent="0.2">
      <c r="A79" s="1">
        <v>42990</v>
      </c>
      <c r="B79" t="s">
        <v>3</v>
      </c>
      <c r="C79" t="s">
        <v>204</v>
      </c>
      <c r="D79" t="s">
        <v>214</v>
      </c>
      <c r="E79" t="s">
        <v>215</v>
      </c>
      <c r="F79" s="1">
        <v>41239</v>
      </c>
      <c r="G79" t="s">
        <v>44</v>
      </c>
      <c r="H79">
        <v>1</v>
      </c>
      <c r="I79">
        <v>0</v>
      </c>
      <c r="J79">
        <v>0</v>
      </c>
      <c r="K79" t="s">
        <v>207</v>
      </c>
      <c r="L79">
        <v>2017</v>
      </c>
      <c r="M79" t="s">
        <v>208</v>
      </c>
      <c r="N79" s="14" t="str">
        <f t="shared" si="2"/>
        <v>ALOUANI Naël</v>
      </c>
      <c r="O79" s="14" t="str">
        <f>VLOOKUP(N79,'Données Enfants'!$C$2:$F$298,4,FALSE)</f>
        <v>GS</v>
      </c>
      <c r="P79" s="14" t="str">
        <f>VLOOKUP(N79,'Données Enfants'!$C$2:$F$298,2,FALSE)</f>
        <v>Sans porc</v>
      </c>
      <c r="Q79" s="14">
        <f>IF(MID(B79,1,3)="Bus",VLOOKUP(N79,'Données Bus'!$A$2:$B$90,2,FALSE),0)</f>
        <v>6</v>
      </c>
      <c r="R79" s="14" t="str">
        <f>IF(Q79&gt;0,VLOOKUP(N79,'Données Bus'!$A$2:$C$90,3,FALSE),"")</f>
        <v>Gallia</v>
      </c>
      <c r="S79" t="str">
        <f>IF(INDEX('Tournées Bus'!$C$4:$H$18,Q79,VLOOKUP(B79,'Tournées Bus'!$J$3:$L$6,2,FALSE))=0,INDEX('Tournées Bus'!$C$4:$H$18,Q79,VLOOKUP(B79,'Tournées Bus'!$J$3:$L$6,3,FALSE)),INDEX('Tournées Bus'!$C$4:$H$18,Q79,VLOOKUP(B79,'Tournées Bus'!$J$3:$L$6,2,FALSE)))</f>
        <v>T081-07</v>
      </c>
      <c r="T79" t="str">
        <f t="shared" si="3"/>
        <v>T081</v>
      </c>
    </row>
    <row r="80" spans="1:20" x14ac:dyDescent="0.2">
      <c r="A80" s="1">
        <v>42990</v>
      </c>
      <c r="B80" t="s">
        <v>3</v>
      </c>
      <c r="C80" t="s">
        <v>204</v>
      </c>
      <c r="D80" t="s">
        <v>214</v>
      </c>
      <c r="E80" t="s">
        <v>216</v>
      </c>
      <c r="F80" s="1">
        <v>39832</v>
      </c>
      <c r="G80" t="s">
        <v>166</v>
      </c>
      <c r="H80">
        <v>1</v>
      </c>
      <c r="I80">
        <v>0</v>
      </c>
      <c r="J80">
        <v>0</v>
      </c>
      <c r="K80" t="s">
        <v>207</v>
      </c>
      <c r="L80">
        <v>2017</v>
      </c>
      <c r="M80" t="s">
        <v>210</v>
      </c>
      <c r="N80" s="14" t="str">
        <f t="shared" si="2"/>
        <v>ALOUANI Rayan</v>
      </c>
      <c r="O80" s="14" t="str">
        <f>VLOOKUP(N80,'Données Enfants'!$C$2:$F$298,4,FALSE)</f>
        <v>CE2</v>
      </c>
      <c r="P80" s="14" t="str">
        <f>VLOOKUP(N80,'Données Enfants'!$C$2:$F$298,2,FALSE)</f>
        <v>Sans porc</v>
      </c>
      <c r="Q80" s="14">
        <f>IF(MID(B80,1,3)="Bus",VLOOKUP(N80,'Données Bus'!$A$2:$B$90,2,FALSE),0)</f>
        <v>6</v>
      </c>
      <c r="R80" s="14" t="str">
        <f>IF(Q80&gt;0,VLOOKUP(N80,'Données Bus'!$A$2:$C$90,3,FALSE),"")</f>
        <v>Gallia</v>
      </c>
      <c r="S80" t="str">
        <f>IF(INDEX('Tournées Bus'!$C$4:$H$18,Q80,VLOOKUP(B80,'Tournées Bus'!$J$3:$L$6,2,FALSE))=0,INDEX('Tournées Bus'!$C$4:$H$18,Q80,VLOOKUP(B80,'Tournées Bus'!$J$3:$L$6,3,FALSE)),INDEX('Tournées Bus'!$C$4:$H$18,Q80,VLOOKUP(B80,'Tournées Bus'!$J$3:$L$6,2,FALSE)))</f>
        <v>T081-07</v>
      </c>
      <c r="T80" t="str">
        <f t="shared" si="3"/>
        <v>T081</v>
      </c>
    </row>
    <row r="81" spans="1:20" x14ac:dyDescent="0.2">
      <c r="A81" s="1">
        <v>42990</v>
      </c>
      <c r="B81" t="s">
        <v>3</v>
      </c>
      <c r="C81" t="s">
        <v>204</v>
      </c>
      <c r="D81" t="s">
        <v>217</v>
      </c>
      <c r="E81" t="s">
        <v>218</v>
      </c>
      <c r="F81" s="1">
        <v>41303</v>
      </c>
      <c r="G81" t="s">
        <v>169</v>
      </c>
      <c r="H81">
        <v>0</v>
      </c>
      <c r="I81">
        <v>0</v>
      </c>
      <c r="J81">
        <v>0</v>
      </c>
      <c r="K81" t="s">
        <v>207</v>
      </c>
      <c r="L81">
        <v>2017</v>
      </c>
      <c r="M81" t="s">
        <v>208</v>
      </c>
      <c r="N81" s="14" t="str">
        <f t="shared" si="2"/>
        <v>ALPERN David</v>
      </c>
      <c r="O81" s="14" t="str">
        <f>VLOOKUP(N81,'Données Enfants'!$C$2:$F$298,4,FALSE)</f>
        <v>MS</v>
      </c>
      <c r="P81" s="14" t="str">
        <f>VLOOKUP(N81,'Données Enfants'!$C$2:$F$298,2,FALSE)</f>
        <v>Standard</v>
      </c>
      <c r="Q81" s="14">
        <f>IF(MID(B81,1,3)="Bus",VLOOKUP(N81,'Données Bus'!$A$2:$B$90,2,FALSE),0)</f>
        <v>8</v>
      </c>
      <c r="R81" s="14" t="str">
        <f>IF(Q81&gt;0,VLOOKUP(N81,'Données Bus'!$A$2:$C$90,3,FALSE),"")</f>
        <v>Avenue du Léman (cimetière)</v>
      </c>
      <c r="S81" t="str">
        <f>IF(INDEX('Tournées Bus'!$C$4:$H$18,Q81,VLOOKUP(B81,'Tournées Bus'!$J$3:$L$6,2,FALSE))=0,INDEX('Tournées Bus'!$C$4:$H$18,Q81,VLOOKUP(B81,'Tournées Bus'!$J$3:$L$6,3,FALSE)),INDEX('Tournées Bus'!$C$4:$H$18,Q81,VLOOKUP(B81,'Tournées Bus'!$J$3:$L$6,2,FALSE)))</f>
        <v>T082-11</v>
      </c>
      <c r="T81" t="str">
        <f t="shared" si="3"/>
        <v>T082</v>
      </c>
    </row>
    <row r="82" spans="1:20" x14ac:dyDescent="0.2">
      <c r="A82" s="1">
        <v>42990</v>
      </c>
      <c r="B82" t="s">
        <v>3</v>
      </c>
      <c r="C82" t="s">
        <v>204</v>
      </c>
      <c r="D82" t="s">
        <v>219</v>
      </c>
      <c r="E82" t="s">
        <v>220</v>
      </c>
      <c r="F82" s="1">
        <v>41221</v>
      </c>
      <c r="G82" t="s">
        <v>44</v>
      </c>
      <c r="H82">
        <v>1</v>
      </c>
      <c r="I82">
        <v>0</v>
      </c>
      <c r="J82">
        <v>0</v>
      </c>
      <c r="K82" t="s">
        <v>207</v>
      </c>
      <c r="L82">
        <v>2017</v>
      </c>
      <c r="M82" t="s">
        <v>208</v>
      </c>
      <c r="N82" s="14" t="str">
        <f t="shared" si="2"/>
        <v>BABIN Timéo</v>
      </c>
      <c r="O82" s="14" t="str">
        <f>VLOOKUP(N82,'Données Enfants'!$C$2:$F$298,4,FALSE)</f>
        <v>GS</v>
      </c>
      <c r="P82" s="14" t="str">
        <f>VLOOKUP(N82,'Données Enfants'!$C$2:$F$298,2,FALSE)</f>
        <v>Standard</v>
      </c>
      <c r="Q82" s="14">
        <f>IF(MID(B82,1,3)="Bus",VLOOKUP(N82,'Données Bus'!$A$2:$B$90,2,FALSE),0)</f>
        <v>1</v>
      </c>
      <c r="R82" s="14" t="str">
        <f>IF(Q82&gt;0,VLOOKUP(N82,'Données Bus'!$A$2:$C$90,3,FALSE),"")</f>
        <v>Services Techniques</v>
      </c>
      <c r="S82" t="str">
        <f>IF(INDEX('Tournées Bus'!$C$4:$H$18,Q82,VLOOKUP(B82,'Tournées Bus'!$J$3:$L$6,2,FALSE))=0,INDEX('Tournées Bus'!$C$4:$H$18,Q82,VLOOKUP(B82,'Tournées Bus'!$J$3:$L$6,3,FALSE)),INDEX('Tournées Bus'!$C$4:$H$18,Q82,VLOOKUP(B82,'Tournées Bus'!$J$3:$L$6,2,FALSE)))</f>
        <v>T081-01</v>
      </c>
      <c r="T82" t="str">
        <f t="shared" si="3"/>
        <v>T081</v>
      </c>
    </row>
    <row r="83" spans="1:20" x14ac:dyDescent="0.2">
      <c r="A83" s="1">
        <v>42990</v>
      </c>
      <c r="B83" t="s">
        <v>3</v>
      </c>
      <c r="C83" t="s">
        <v>204</v>
      </c>
      <c r="D83" t="s">
        <v>320</v>
      </c>
      <c r="E83" t="s">
        <v>321</v>
      </c>
      <c r="F83" s="1">
        <v>40438</v>
      </c>
      <c r="G83" t="s">
        <v>167</v>
      </c>
      <c r="H83">
        <v>0</v>
      </c>
      <c r="I83">
        <v>0</v>
      </c>
      <c r="J83">
        <v>0</v>
      </c>
      <c r="K83" t="s">
        <v>207</v>
      </c>
      <c r="L83">
        <v>2017</v>
      </c>
      <c r="M83" t="s">
        <v>210</v>
      </c>
      <c r="N83" s="14" t="str">
        <f t="shared" si="2"/>
        <v>BELLORINI Raphaëlle</v>
      </c>
      <c r="O83" s="14" t="str">
        <f>VLOOKUP(N83,'Données Enfants'!$C$2:$F$298,4,FALSE)</f>
        <v>CE1</v>
      </c>
      <c r="P83" s="14" t="str">
        <f>VLOOKUP(N83,'Données Enfants'!$C$2:$F$298,2,FALSE)</f>
        <v>Standard</v>
      </c>
      <c r="Q83" s="14">
        <f>IF(MID(B83,1,3)="Bus",VLOOKUP(N83,'Données Bus'!$A$2:$B$90,2,FALSE),0)</f>
        <v>10</v>
      </c>
      <c r="R83" s="14" t="str">
        <f>IF(Q83&gt;0,VLOOKUP(N83,'Données Bus'!$A$2:$C$90,3,FALSE),"")</f>
        <v>Mairie</v>
      </c>
      <c r="S83" t="str">
        <f>IF(INDEX('Tournées Bus'!$C$4:$H$18,Q83,VLOOKUP(B83,'Tournées Bus'!$J$3:$L$6,2,FALSE))=0,INDEX('Tournées Bus'!$C$4:$H$18,Q83,VLOOKUP(B83,'Tournées Bus'!$J$3:$L$6,3,FALSE)),INDEX('Tournées Bus'!$C$4:$H$18,Q83,VLOOKUP(B83,'Tournées Bus'!$J$3:$L$6,2,FALSE)))</f>
        <v>T082-14</v>
      </c>
      <c r="T83" t="str">
        <f t="shared" si="3"/>
        <v>T082</v>
      </c>
    </row>
    <row r="84" spans="1:20" x14ac:dyDescent="0.2">
      <c r="A84" s="1">
        <v>42990</v>
      </c>
      <c r="B84" t="s">
        <v>3</v>
      </c>
      <c r="C84" t="s">
        <v>204</v>
      </c>
      <c r="D84" t="s">
        <v>221</v>
      </c>
      <c r="E84" t="s">
        <v>222</v>
      </c>
      <c r="F84" s="1">
        <v>39646</v>
      </c>
      <c r="G84" t="s">
        <v>165</v>
      </c>
      <c r="H84">
        <v>1</v>
      </c>
      <c r="I84">
        <v>0</v>
      </c>
      <c r="J84">
        <v>0</v>
      </c>
      <c r="K84" t="s">
        <v>207</v>
      </c>
      <c r="L84">
        <v>2017</v>
      </c>
      <c r="M84" t="s">
        <v>210</v>
      </c>
      <c r="N84" s="14" t="str">
        <f t="shared" si="2"/>
        <v>BEN ROMDANE Hilal</v>
      </c>
      <c r="O84" s="14" t="str">
        <f>VLOOKUP(N84,'Données Enfants'!$C$2:$F$298,4,FALSE)</f>
        <v>CM1</v>
      </c>
      <c r="P84" s="14" t="str">
        <f>VLOOKUP(N84,'Données Enfants'!$C$2:$F$298,2,FALSE)</f>
        <v>Sans viande</v>
      </c>
      <c r="Q84" s="14">
        <f>IF(MID(B84,1,3)="Bus",VLOOKUP(N84,'Données Bus'!$A$2:$B$90,2,FALSE),0)</f>
        <v>9</v>
      </c>
      <c r="R84" s="14" t="str">
        <f>IF(Q84&gt;0,VLOOKUP(N84,'Données Bus'!$A$2:$C$90,3,FALSE),"")</f>
        <v>Chemin des Houches (Impasse)</v>
      </c>
      <c r="S84" t="str">
        <f>IF(INDEX('Tournées Bus'!$C$4:$H$18,Q84,VLOOKUP(B84,'Tournées Bus'!$J$3:$L$6,2,FALSE))=0,INDEX('Tournées Bus'!$C$4:$H$18,Q84,VLOOKUP(B84,'Tournées Bus'!$J$3:$L$6,3,FALSE)),INDEX('Tournées Bus'!$C$4:$H$18,Q84,VLOOKUP(B84,'Tournées Bus'!$J$3:$L$6,2,FALSE)))</f>
        <v>T082-13</v>
      </c>
      <c r="T84" t="str">
        <f t="shared" si="3"/>
        <v>T082</v>
      </c>
    </row>
    <row r="85" spans="1:20" x14ac:dyDescent="0.2">
      <c r="A85" s="1">
        <v>42990</v>
      </c>
      <c r="B85" t="s">
        <v>3</v>
      </c>
      <c r="C85" t="s">
        <v>204</v>
      </c>
      <c r="D85" t="s">
        <v>221</v>
      </c>
      <c r="E85" t="s">
        <v>223</v>
      </c>
      <c r="F85" s="1">
        <v>39646</v>
      </c>
      <c r="G85" t="s">
        <v>165</v>
      </c>
      <c r="H85">
        <v>1</v>
      </c>
      <c r="I85">
        <v>0</v>
      </c>
      <c r="J85">
        <v>0</v>
      </c>
      <c r="K85" t="s">
        <v>207</v>
      </c>
      <c r="L85">
        <v>2017</v>
      </c>
      <c r="M85" t="s">
        <v>210</v>
      </c>
      <c r="N85" s="14" t="str">
        <f t="shared" si="2"/>
        <v>BEN ROMDANE Younès</v>
      </c>
      <c r="O85" s="14" t="str">
        <f>VLOOKUP(N85,'Données Enfants'!$C$2:$F$298,4,FALSE)</f>
        <v>CM1</v>
      </c>
      <c r="P85" s="14" t="str">
        <f>VLOOKUP(N85,'Données Enfants'!$C$2:$F$298,2,FALSE)</f>
        <v>Sans viande</v>
      </c>
      <c r="Q85" s="14">
        <f>IF(MID(B85,1,3)="Bus",VLOOKUP(N85,'Données Bus'!$A$2:$B$90,2,FALSE),0)</f>
        <v>9</v>
      </c>
      <c r="R85" s="14" t="str">
        <f>IF(Q85&gt;0,VLOOKUP(N85,'Données Bus'!$A$2:$C$90,3,FALSE),"")</f>
        <v>Chemin des Houches (Impasse)</v>
      </c>
      <c r="S85" t="str">
        <f>IF(INDEX('Tournées Bus'!$C$4:$H$18,Q85,VLOOKUP(B85,'Tournées Bus'!$J$3:$L$6,2,FALSE))=0,INDEX('Tournées Bus'!$C$4:$H$18,Q85,VLOOKUP(B85,'Tournées Bus'!$J$3:$L$6,3,FALSE)),INDEX('Tournées Bus'!$C$4:$H$18,Q85,VLOOKUP(B85,'Tournées Bus'!$J$3:$L$6,2,FALSE)))</f>
        <v>T082-13</v>
      </c>
      <c r="T85" t="str">
        <f t="shared" si="3"/>
        <v>T082</v>
      </c>
    </row>
    <row r="86" spans="1:20" x14ac:dyDescent="0.2">
      <c r="A86" s="1">
        <v>42990</v>
      </c>
      <c r="B86" t="s">
        <v>3</v>
      </c>
      <c r="C86" t="s">
        <v>204</v>
      </c>
      <c r="D86" t="s">
        <v>224</v>
      </c>
      <c r="E86" t="s">
        <v>225</v>
      </c>
      <c r="F86" s="1">
        <v>39286</v>
      </c>
      <c r="G86" t="s">
        <v>164</v>
      </c>
      <c r="H86">
        <v>1</v>
      </c>
      <c r="I86">
        <v>0</v>
      </c>
      <c r="J86">
        <v>0</v>
      </c>
      <c r="K86" t="s">
        <v>207</v>
      </c>
      <c r="L86">
        <v>2017</v>
      </c>
      <c r="M86" t="s">
        <v>210</v>
      </c>
      <c r="N86" s="14" t="str">
        <f t="shared" si="2"/>
        <v>BONNEVIE Anthony</v>
      </c>
      <c r="O86" s="14" t="str">
        <f>VLOOKUP(N86,'Données Enfants'!$C$2:$F$298,4,FALSE)</f>
        <v>CM2</v>
      </c>
      <c r="P86" s="14" t="str">
        <f>VLOOKUP(N86,'Données Enfants'!$C$2:$F$298,2,FALSE)</f>
        <v>Standard</v>
      </c>
      <c r="Q86" s="14">
        <f>IF(MID(B86,1,3)="Bus",VLOOKUP(N86,'Données Bus'!$A$2:$B$90,2,FALSE),0)</f>
        <v>4</v>
      </c>
      <c r="R86" s="14" t="str">
        <f>IF(Q86&gt;0,VLOOKUP(N86,'Données Bus'!$A$2:$C$90,3,FALSE),"")</f>
        <v>Grande Rive (Crémaillère)</v>
      </c>
      <c r="S86" t="str">
        <f>IF(INDEX('Tournées Bus'!$C$4:$H$18,Q86,VLOOKUP(B86,'Tournées Bus'!$J$3:$L$6,2,FALSE))=0,INDEX('Tournées Bus'!$C$4:$H$18,Q86,VLOOKUP(B86,'Tournées Bus'!$J$3:$L$6,3,FALSE)),INDEX('Tournées Bus'!$C$4:$H$18,Q86,VLOOKUP(B86,'Tournées Bus'!$J$3:$L$6,2,FALSE)))</f>
        <v>T081-05</v>
      </c>
      <c r="T86" t="str">
        <f t="shared" si="3"/>
        <v>T081</v>
      </c>
    </row>
    <row r="87" spans="1:20" x14ac:dyDescent="0.2">
      <c r="A87" s="1">
        <v>42990</v>
      </c>
      <c r="B87" t="s">
        <v>3</v>
      </c>
      <c r="C87" t="s">
        <v>204</v>
      </c>
      <c r="D87" t="s">
        <v>226</v>
      </c>
      <c r="E87" t="s">
        <v>227</v>
      </c>
      <c r="F87" s="1">
        <v>40006</v>
      </c>
      <c r="G87" t="s">
        <v>166</v>
      </c>
      <c r="H87">
        <v>0</v>
      </c>
      <c r="I87">
        <v>0</v>
      </c>
      <c r="J87">
        <v>0</v>
      </c>
      <c r="K87" t="s">
        <v>207</v>
      </c>
      <c r="L87">
        <v>2017</v>
      </c>
      <c r="M87" t="s">
        <v>210</v>
      </c>
      <c r="N87" s="14" t="str">
        <f t="shared" si="2"/>
        <v>BOUILLEZ Elise</v>
      </c>
      <c r="O87" s="14" t="str">
        <f>VLOOKUP(N87,'Données Enfants'!$C$2:$F$298,4,FALSE)</f>
        <v>CE2</v>
      </c>
      <c r="P87" s="14" t="str">
        <f>VLOOKUP(N87,'Données Enfants'!$C$2:$F$298,2,FALSE)</f>
        <v>Standard</v>
      </c>
      <c r="Q87" s="14">
        <f>IF(MID(B87,1,3)="Bus",VLOOKUP(N87,'Données Bus'!$A$2:$B$90,2,FALSE),0)</f>
        <v>15</v>
      </c>
      <c r="R87" s="14" t="str">
        <f>IF(Q87&gt;0,VLOOKUP(N87,'Données Bus'!$A$2:$C$90,3,FALSE),"")</f>
        <v>Chemin de Gravannes (Mi Tiesa)</v>
      </c>
      <c r="S87" t="str">
        <f>IF(INDEX('Tournées Bus'!$C$4:$H$18,Q87,VLOOKUP(B87,'Tournées Bus'!$J$3:$L$6,2,FALSE))=0,INDEX('Tournées Bus'!$C$4:$H$18,Q87,VLOOKUP(B87,'Tournées Bus'!$J$3:$L$6,3,FALSE)),INDEX('Tournées Bus'!$C$4:$H$18,Q87,VLOOKUP(B87,'Tournées Bus'!$J$3:$L$6,2,FALSE)))</f>
        <v>T082-17</v>
      </c>
      <c r="T87" t="str">
        <f t="shared" si="3"/>
        <v>T082</v>
      </c>
    </row>
    <row r="88" spans="1:20" x14ac:dyDescent="0.2">
      <c r="A88" s="1">
        <v>42990</v>
      </c>
      <c r="B88" t="s">
        <v>3</v>
      </c>
      <c r="C88" t="s">
        <v>204</v>
      </c>
      <c r="D88" t="s">
        <v>228</v>
      </c>
      <c r="E88" t="s">
        <v>220</v>
      </c>
      <c r="F88" s="1">
        <v>39780</v>
      </c>
      <c r="G88" t="s">
        <v>165</v>
      </c>
      <c r="H88">
        <v>1</v>
      </c>
      <c r="I88">
        <v>0</v>
      </c>
      <c r="J88">
        <v>0</v>
      </c>
      <c r="K88" t="s">
        <v>207</v>
      </c>
      <c r="L88">
        <v>2017</v>
      </c>
      <c r="M88" t="s">
        <v>210</v>
      </c>
      <c r="N88" s="14" t="str">
        <f t="shared" si="2"/>
        <v>BURGAUD Timéo</v>
      </c>
      <c r="O88" s="14" t="str">
        <f>VLOOKUP(N88,'Données Enfants'!$C$2:$F$298,4,FALSE)</f>
        <v>CM1</v>
      </c>
      <c r="P88" s="14" t="str">
        <f>VLOOKUP(N88,'Données Enfants'!$C$2:$F$298,2,FALSE)</f>
        <v>Standard</v>
      </c>
      <c r="Q88" s="14">
        <f>IF(MID(B88,1,3)="Bus",VLOOKUP(N88,'Données Bus'!$A$2:$B$90,2,FALSE),0)</f>
        <v>2</v>
      </c>
      <c r="R88" s="14" t="str">
        <f>IF(Q88&gt;0,VLOOKUP(N88,'Données Bus'!$A$2:$C$90,3,FALSE),"")</f>
        <v>Parc de l'Abbaye - Buisson</v>
      </c>
      <c r="S88" t="str">
        <f>IF(INDEX('Tournées Bus'!$C$4:$H$18,Q88,VLOOKUP(B88,'Tournées Bus'!$J$3:$L$6,2,FALSE))=0,INDEX('Tournées Bus'!$C$4:$H$18,Q88,VLOOKUP(B88,'Tournées Bus'!$J$3:$L$6,3,FALSE)),INDEX('Tournées Bus'!$C$4:$H$18,Q88,VLOOKUP(B88,'Tournées Bus'!$J$3:$L$6,2,FALSE)))</f>
        <v>T081-03</v>
      </c>
      <c r="T88" t="str">
        <f t="shared" si="3"/>
        <v>T081</v>
      </c>
    </row>
    <row r="89" spans="1:20" x14ac:dyDescent="0.2">
      <c r="A89" s="1">
        <v>42990</v>
      </c>
      <c r="B89" t="s">
        <v>3</v>
      </c>
      <c r="C89" t="s">
        <v>204</v>
      </c>
      <c r="D89" t="s">
        <v>229</v>
      </c>
      <c r="E89" t="s">
        <v>230</v>
      </c>
      <c r="F89" s="1">
        <v>40470</v>
      </c>
      <c r="G89" t="s">
        <v>163</v>
      </c>
      <c r="H89">
        <v>1</v>
      </c>
      <c r="I89">
        <v>0</v>
      </c>
      <c r="J89">
        <v>0</v>
      </c>
      <c r="K89" t="s">
        <v>207</v>
      </c>
      <c r="L89">
        <v>2017</v>
      </c>
      <c r="M89" t="s">
        <v>210</v>
      </c>
      <c r="N89" s="14" t="str">
        <f t="shared" si="2"/>
        <v>CETTOUR MEUNIER Emma</v>
      </c>
      <c r="O89" s="14" t="str">
        <f>VLOOKUP(N89,'Données Enfants'!$C$2:$F$298,4,FALSE)</f>
        <v>CE1</v>
      </c>
      <c r="P89" s="14" t="str">
        <f>VLOOKUP(N89,'Données Enfants'!$C$2:$F$298,2,FALSE)</f>
        <v>Standard</v>
      </c>
      <c r="Q89" s="14">
        <f>IF(MID(B89,1,3)="Bus",VLOOKUP(N89,'Données Bus'!$A$2:$B$90,2,FALSE),0)</f>
        <v>15</v>
      </c>
      <c r="R89" s="14" t="str">
        <f>IF(Q89&gt;0,VLOOKUP(N89,'Données Bus'!$A$2:$C$90,3,FALSE),"")</f>
        <v>Chemin de Gravannes (Mi Tiesa)</v>
      </c>
      <c r="S89" t="str">
        <f>IF(INDEX('Tournées Bus'!$C$4:$H$18,Q89,VLOOKUP(B89,'Tournées Bus'!$J$3:$L$6,2,FALSE))=0,INDEX('Tournées Bus'!$C$4:$H$18,Q89,VLOOKUP(B89,'Tournées Bus'!$J$3:$L$6,3,FALSE)),INDEX('Tournées Bus'!$C$4:$H$18,Q89,VLOOKUP(B89,'Tournées Bus'!$J$3:$L$6,2,FALSE)))</f>
        <v>T082-17</v>
      </c>
      <c r="T89" t="str">
        <f t="shared" si="3"/>
        <v>T082</v>
      </c>
    </row>
    <row r="90" spans="1:20" x14ac:dyDescent="0.2">
      <c r="A90" s="1">
        <v>42990</v>
      </c>
      <c r="B90" t="s">
        <v>3</v>
      </c>
      <c r="C90" t="s">
        <v>204</v>
      </c>
      <c r="D90" t="s">
        <v>229</v>
      </c>
      <c r="E90" t="s">
        <v>231</v>
      </c>
      <c r="F90" s="1">
        <v>41290</v>
      </c>
      <c r="G90" t="s">
        <v>170</v>
      </c>
      <c r="H90">
        <v>1</v>
      </c>
      <c r="I90">
        <v>0</v>
      </c>
      <c r="J90">
        <v>0</v>
      </c>
      <c r="K90" t="s">
        <v>207</v>
      </c>
      <c r="L90">
        <v>2017</v>
      </c>
      <c r="M90" t="s">
        <v>208</v>
      </c>
      <c r="N90" s="14" t="str">
        <f t="shared" si="2"/>
        <v>CETTOUR MEUNIER Margot</v>
      </c>
      <c r="O90" s="14" t="str">
        <f>VLOOKUP(N90,'Données Enfants'!$C$2:$F$298,4,FALSE)</f>
        <v>MS</v>
      </c>
      <c r="P90" s="14" t="str">
        <f>VLOOKUP(N90,'Données Enfants'!$C$2:$F$298,2,FALSE)</f>
        <v>Standard</v>
      </c>
      <c r="Q90" s="14">
        <f>IF(MID(B90,1,3)="Bus",VLOOKUP(N90,'Données Bus'!$A$2:$B$90,2,FALSE),0)</f>
        <v>15</v>
      </c>
      <c r="R90" s="14" t="str">
        <f>IF(Q90&gt;0,VLOOKUP(N90,'Données Bus'!$A$2:$C$90,3,FALSE),"")</f>
        <v>Chemin de Gravannes (Mi Tiesa)</v>
      </c>
      <c r="S90" t="str">
        <f>IF(INDEX('Tournées Bus'!$C$4:$H$18,Q90,VLOOKUP(B90,'Tournées Bus'!$J$3:$L$6,2,FALSE))=0,INDEX('Tournées Bus'!$C$4:$H$18,Q90,VLOOKUP(B90,'Tournées Bus'!$J$3:$L$6,3,FALSE)),INDEX('Tournées Bus'!$C$4:$H$18,Q90,VLOOKUP(B90,'Tournées Bus'!$J$3:$L$6,2,FALSE)))</f>
        <v>T082-17</v>
      </c>
      <c r="T90" t="str">
        <f t="shared" si="3"/>
        <v>T082</v>
      </c>
    </row>
    <row r="91" spans="1:20" x14ac:dyDescent="0.2">
      <c r="A91" s="1">
        <v>42990</v>
      </c>
      <c r="B91" t="s">
        <v>3</v>
      </c>
      <c r="C91" t="s">
        <v>204</v>
      </c>
      <c r="D91" t="s">
        <v>232</v>
      </c>
      <c r="E91" t="s">
        <v>233</v>
      </c>
      <c r="F91" s="1">
        <v>40248</v>
      </c>
      <c r="G91" t="s">
        <v>167</v>
      </c>
      <c r="H91">
        <v>1</v>
      </c>
      <c r="I91">
        <v>0</v>
      </c>
      <c r="J91">
        <v>0</v>
      </c>
      <c r="K91" t="s">
        <v>207</v>
      </c>
      <c r="L91">
        <v>2017</v>
      </c>
      <c r="M91" t="s">
        <v>210</v>
      </c>
      <c r="N91" s="14" t="str">
        <f t="shared" si="2"/>
        <v>COLLOMB Clémentine</v>
      </c>
      <c r="O91" s="14" t="str">
        <f>VLOOKUP(N91,'Données Enfants'!$C$2:$F$298,4,FALSE)</f>
        <v>CE1</v>
      </c>
      <c r="P91" s="14" t="str">
        <f>VLOOKUP(N91,'Données Enfants'!$C$2:$F$298,2,FALSE)</f>
        <v>Standard</v>
      </c>
      <c r="Q91" s="14">
        <f>IF(MID(B91,1,3)="Bus",VLOOKUP(N91,'Données Bus'!$A$2:$B$90,2,FALSE),0)</f>
        <v>12</v>
      </c>
      <c r="R91" s="14" t="str">
        <f>IF(Q91&gt;0,VLOOKUP(N91,'Données Bus'!$A$2:$C$90,3,FALSE),"")</f>
        <v>Chemin de Gravannes (parking)</v>
      </c>
      <c r="S91" t="str">
        <f>IF(INDEX('Tournées Bus'!$C$4:$H$18,Q91,VLOOKUP(B91,'Tournées Bus'!$J$3:$L$6,2,FALSE))=0,INDEX('Tournées Bus'!$C$4:$H$18,Q91,VLOOKUP(B91,'Tournées Bus'!$J$3:$L$6,3,FALSE)),INDEX('Tournées Bus'!$C$4:$H$18,Q91,VLOOKUP(B91,'Tournées Bus'!$J$3:$L$6,2,FALSE)))</f>
        <v>T082-18</v>
      </c>
      <c r="T91" t="str">
        <f t="shared" si="3"/>
        <v>T082</v>
      </c>
    </row>
    <row r="92" spans="1:20" x14ac:dyDescent="0.2">
      <c r="A92" s="1">
        <v>42990</v>
      </c>
      <c r="B92" t="s">
        <v>3</v>
      </c>
      <c r="C92" t="s">
        <v>204</v>
      </c>
      <c r="D92" t="s">
        <v>234</v>
      </c>
      <c r="E92" t="s">
        <v>235</v>
      </c>
      <c r="F92" s="1">
        <v>40973</v>
      </c>
      <c r="G92" t="s">
        <v>106</v>
      </c>
      <c r="H92">
        <v>1</v>
      </c>
      <c r="I92">
        <v>0</v>
      </c>
      <c r="J92">
        <v>0</v>
      </c>
      <c r="K92" t="s">
        <v>207</v>
      </c>
      <c r="L92">
        <v>2017</v>
      </c>
      <c r="M92" t="s">
        <v>208</v>
      </c>
      <c r="N92" s="14" t="str">
        <f t="shared" si="2"/>
        <v>DALBERGUE Peter</v>
      </c>
      <c r="O92" s="14" t="str">
        <f>VLOOKUP(N92,'Données Enfants'!$C$2:$F$298,4,FALSE)</f>
        <v>GS</v>
      </c>
      <c r="P92" s="14" t="str">
        <f>VLOOKUP(N92,'Données Enfants'!$C$2:$F$298,2,FALSE)</f>
        <v>Standard</v>
      </c>
      <c r="Q92" s="14">
        <f>IF(MID(B92,1,3)="Bus",VLOOKUP(N92,'Données Bus'!$A$2:$B$90,2,FALSE),0)</f>
        <v>6</v>
      </c>
      <c r="R92" s="14" t="str">
        <f>IF(Q92&gt;0,VLOOKUP(N92,'Données Bus'!$A$2:$C$90,3,FALSE),"")</f>
        <v>Gallia</v>
      </c>
      <c r="S92" t="str">
        <f>IF(INDEX('Tournées Bus'!$C$4:$H$18,Q92,VLOOKUP(B92,'Tournées Bus'!$J$3:$L$6,2,FALSE))=0,INDEX('Tournées Bus'!$C$4:$H$18,Q92,VLOOKUP(B92,'Tournées Bus'!$J$3:$L$6,3,FALSE)),INDEX('Tournées Bus'!$C$4:$H$18,Q92,VLOOKUP(B92,'Tournées Bus'!$J$3:$L$6,2,FALSE)))</f>
        <v>T081-07</v>
      </c>
      <c r="T92" t="str">
        <f t="shared" si="3"/>
        <v>T081</v>
      </c>
    </row>
    <row r="93" spans="1:20" x14ac:dyDescent="0.2">
      <c r="A93" s="1">
        <v>42990</v>
      </c>
      <c r="B93" t="s">
        <v>3</v>
      </c>
      <c r="C93" t="s">
        <v>204</v>
      </c>
      <c r="D93" t="s">
        <v>236</v>
      </c>
      <c r="E93" t="s">
        <v>237</v>
      </c>
      <c r="F93" s="1">
        <v>39386</v>
      </c>
      <c r="G93" t="s">
        <v>164</v>
      </c>
      <c r="H93">
        <v>1</v>
      </c>
      <c r="I93">
        <v>0</v>
      </c>
      <c r="J93">
        <v>0</v>
      </c>
      <c r="K93" t="s">
        <v>207</v>
      </c>
      <c r="L93">
        <v>2017</v>
      </c>
      <c r="M93" t="s">
        <v>210</v>
      </c>
      <c r="N93" s="14" t="str">
        <f t="shared" si="2"/>
        <v>DELLENBACH Milla</v>
      </c>
      <c r="O93" s="14" t="str">
        <f>VLOOKUP(N93,'Données Enfants'!$C$2:$F$298,4,FALSE)</f>
        <v>CM2</v>
      </c>
      <c r="P93" s="14" t="str">
        <f>VLOOKUP(N93,'Données Enfants'!$C$2:$F$298,2,FALSE)</f>
        <v>Standard</v>
      </c>
      <c r="Q93" s="14">
        <f>IF(MID(B93,1,3)="Bus",VLOOKUP(N93,'Données Bus'!$A$2:$B$90,2,FALSE),0)</f>
        <v>2</v>
      </c>
      <c r="R93" s="14" t="str">
        <f>IF(Q93&gt;0,VLOOKUP(N93,'Données Bus'!$A$2:$C$90,3,FALSE),"")</f>
        <v>Parc de l'Abbaye - Buisson</v>
      </c>
      <c r="S93" t="str">
        <f>IF(INDEX('Tournées Bus'!$C$4:$H$18,Q93,VLOOKUP(B93,'Tournées Bus'!$J$3:$L$6,2,FALSE))=0,INDEX('Tournées Bus'!$C$4:$H$18,Q93,VLOOKUP(B93,'Tournées Bus'!$J$3:$L$6,3,FALSE)),INDEX('Tournées Bus'!$C$4:$H$18,Q93,VLOOKUP(B93,'Tournées Bus'!$J$3:$L$6,2,FALSE)))</f>
        <v>T081-03</v>
      </c>
      <c r="T93" t="str">
        <f t="shared" si="3"/>
        <v>T081</v>
      </c>
    </row>
    <row r="94" spans="1:20" x14ac:dyDescent="0.2">
      <c r="A94" s="1">
        <v>42990</v>
      </c>
      <c r="B94" t="s">
        <v>3</v>
      </c>
      <c r="C94" t="s">
        <v>204</v>
      </c>
      <c r="D94" t="s">
        <v>238</v>
      </c>
      <c r="E94" t="s">
        <v>239</v>
      </c>
      <c r="F94" s="1">
        <v>40372</v>
      </c>
      <c r="G94" t="s">
        <v>163</v>
      </c>
      <c r="H94">
        <v>1</v>
      </c>
      <c r="I94">
        <v>0</v>
      </c>
      <c r="J94">
        <v>0</v>
      </c>
      <c r="K94" t="s">
        <v>207</v>
      </c>
      <c r="L94">
        <v>2017</v>
      </c>
      <c r="M94" t="s">
        <v>210</v>
      </c>
      <c r="N94" s="14" t="str">
        <f t="shared" si="2"/>
        <v>DESIR Honoré</v>
      </c>
      <c r="O94" s="14" t="str">
        <f>VLOOKUP(N94,'Données Enfants'!$C$2:$F$298,4,FALSE)</f>
        <v>CE1</v>
      </c>
      <c r="P94" s="14" t="str">
        <f>VLOOKUP(N94,'Données Enfants'!$C$2:$F$298,2,FALSE)</f>
        <v>Standard</v>
      </c>
      <c r="Q94" s="14">
        <f>IF(MID(B94,1,3)="Bus",VLOOKUP(N94,'Données Bus'!$A$2:$B$90,2,FALSE),0)</f>
        <v>13</v>
      </c>
      <c r="R94" s="14" t="str">
        <f>IF(Q94&gt;0,VLOOKUP(N94,'Données Bus'!$A$2:$C$90,3,FALSE),"")</f>
        <v>Parc de l'Abbaye - Containers</v>
      </c>
      <c r="S94" t="str">
        <f>IF(INDEX('Tournées Bus'!$C$4:$H$18,Q94,VLOOKUP(B94,'Tournées Bus'!$J$3:$L$6,2,FALSE))=0,INDEX('Tournées Bus'!$C$4:$H$18,Q94,VLOOKUP(B94,'Tournées Bus'!$J$3:$L$6,3,FALSE)),INDEX('Tournées Bus'!$C$4:$H$18,Q94,VLOOKUP(B94,'Tournées Bus'!$J$3:$L$6,2,FALSE)))</f>
        <v>T081-02</v>
      </c>
      <c r="T94" t="str">
        <f t="shared" si="3"/>
        <v>T081</v>
      </c>
    </row>
    <row r="95" spans="1:20" x14ac:dyDescent="0.2">
      <c r="A95" s="1">
        <v>42990</v>
      </c>
      <c r="B95" t="s">
        <v>3</v>
      </c>
      <c r="C95" t="s">
        <v>204</v>
      </c>
      <c r="D95" t="s">
        <v>238</v>
      </c>
      <c r="E95" t="s">
        <v>240</v>
      </c>
      <c r="F95" s="1">
        <v>39094</v>
      </c>
      <c r="G95" t="s">
        <v>164</v>
      </c>
      <c r="H95">
        <v>1</v>
      </c>
      <c r="I95">
        <v>0</v>
      </c>
      <c r="J95">
        <v>0</v>
      </c>
      <c r="K95" t="s">
        <v>207</v>
      </c>
      <c r="L95">
        <v>2017</v>
      </c>
      <c r="M95" t="s">
        <v>210</v>
      </c>
      <c r="N95" s="14" t="str">
        <f t="shared" si="2"/>
        <v>DESIR Odette</v>
      </c>
      <c r="O95" s="14" t="str">
        <f>VLOOKUP(N95,'Données Enfants'!$C$2:$F$298,4,FALSE)</f>
        <v>CM2</v>
      </c>
      <c r="P95" s="14" t="str">
        <f>VLOOKUP(N95,'Données Enfants'!$C$2:$F$298,2,FALSE)</f>
        <v>Standard</v>
      </c>
      <c r="Q95" s="14">
        <f>IF(MID(B95,1,3)="Bus",VLOOKUP(N95,'Données Bus'!$A$2:$B$90,2,FALSE),0)</f>
        <v>13</v>
      </c>
      <c r="R95" s="14" t="str">
        <f>IF(Q95&gt;0,VLOOKUP(N95,'Données Bus'!$A$2:$C$90,3,FALSE),"")</f>
        <v>Parc de l'Abbaye - Containers</v>
      </c>
      <c r="S95" t="str">
        <f>IF(INDEX('Tournées Bus'!$C$4:$H$18,Q95,VLOOKUP(B95,'Tournées Bus'!$J$3:$L$6,2,FALSE))=0,INDEX('Tournées Bus'!$C$4:$H$18,Q95,VLOOKUP(B95,'Tournées Bus'!$J$3:$L$6,3,FALSE)),INDEX('Tournées Bus'!$C$4:$H$18,Q95,VLOOKUP(B95,'Tournées Bus'!$J$3:$L$6,2,FALSE)))</f>
        <v>T081-02</v>
      </c>
      <c r="T95" t="str">
        <f t="shared" si="3"/>
        <v>T081</v>
      </c>
    </row>
    <row r="96" spans="1:20" x14ac:dyDescent="0.2">
      <c r="A96" s="1">
        <v>42990</v>
      </c>
      <c r="B96" t="s">
        <v>3</v>
      </c>
      <c r="C96" t="s">
        <v>204</v>
      </c>
      <c r="D96" t="s">
        <v>241</v>
      </c>
      <c r="E96" t="s">
        <v>242</v>
      </c>
      <c r="F96" s="1">
        <v>39522</v>
      </c>
      <c r="G96" t="s">
        <v>165</v>
      </c>
      <c r="H96">
        <v>0</v>
      </c>
      <c r="I96">
        <v>0</v>
      </c>
      <c r="J96">
        <v>0</v>
      </c>
      <c r="K96" t="s">
        <v>207</v>
      </c>
      <c r="L96">
        <v>2017</v>
      </c>
      <c r="M96" t="s">
        <v>210</v>
      </c>
      <c r="N96" s="14" t="str">
        <f t="shared" si="2"/>
        <v>DEVIGNY Lyséa</v>
      </c>
      <c r="O96" s="14" t="str">
        <f>VLOOKUP(N96,'Données Enfants'!$C$2:$F$298,4,FALSE)</f>
        <v>CM1</v>
      </c>
      <c r="P96" s="14" t="str">
        <f>VLOOKUP(N96,'Données Enfants'!$C$2:$F$298,2,FALSE)</f>
        <v>Standard</v>
      </c>
      <c r="Q96" s="14">
        <f>IF(MID(B96,1,3)="Bus",VLOOKUP(N96,'Données Bus'!$A$2:$B$90,2,FALSE),0)</f>
        <v>1</v>
      </c>
      <c r="R96" s="14" t="str">
        <f>IF(Q96&gt;0,VLOOKUP(N96,'Données Bus'!$A$2:$C$90,3,FALSE),"")</f>
        <v>Services Techniques</v>
      </c>
      <c r="S96" t="str">
        <f>IF(INDEX('Tournées Bus'!$C$4:$H$18,Q96,VLOOKUP(B96,'Tournées Bus'!$J$3:$L$6,2,FALSE))=0,INDEX('Tournées Bus'!$C$4:$H$18,Q96,VLOOKUP(B96,'Tournées Bus'!$J$3:$L$6,3,FALSE)),INDEX('Tournées Bus'!$C$4:$H$18,Q96,VLOOKUP(B96,'Tournées Bus'!$J$3:$L$6,2,FALSE)))</f>
        <v>T081-01</v>
      </c>
      <c r="T96" t="str">
        <f t="shared" si="3"/>
        <v>T081</v>
      </c>
    </row>
    <row r="97" spans="1:20" x14ac:dyDescent="0.2">
      <c r="A97" s="1">
        <v>42990</v>
      </c>
      <c r="B97" t="s">
        <v>3</v>
      </c>
      <c r="C97" t="s">
        <v>204</v>
      </c>
      <c r="D97" t="s">
        <v>241</v>
      </c>
      <c r="E97" t="s">
        <v>243</v>
      </c>
      <c r="F97" s="1">
        <v>40078</v>
      </c>
      <c r="G97" t="s">
        <v>166</v>
      </c>
      <c r="H97">
        <v>0</v>
      </c>
      <c r="I97">
        <v>0</v>
      </c>
      <c r="J97">
        <v>0</v>
      </c>
      <c r="K97" t="s">
        <v>207</v>
      </c>
      <c r="L97">
        <v>2017</v>
      </c>
      <c r="M97" t="s">
        <v>210</v>
      </c>
      <c r="N97" s="14" t="str">
        <f t="shared" si="2"/>
        <v>DEVIGNY Ryan</v>
      </c>
      <c r="O97" s="14" t="str">
        <f>VLOOKUP(N97,'Données Enfants'!$C$2:$F$298,4,FALSE)</f>
        <v>CE2</v>
      </c>
      <c r="P97" s="14" t="str">
        <f>VLOOKUP(N97,'Données Enfants'!$C$2:$F$298,2,FALSE)</f>
        <v>Standard</v>
      </c>
      <c r="Q97" s="14">
        <f>IF(MID(B97,1,3)="Bus",VLOOKUP(N97,'Données Bus'!$A$2:$B$90,2,FALSE),0)</f>
        <v>1</v>
      </c>
      <c r="R97" s="14" t="str">
        <f>IF(Q97&gt;0,VLOOKUP(N97,'Données Bus'!$A$2:$C$90,3,FALSE),"")</f>
        <v>Services Techniques</v>
      </c>
      <c r="S97" t="str">
        <f>IF(INDEX('Tournées Bus'!$C$4:$H$18,Q97,VLOOKUP(B97,'Tournées Bus'!$J$3:$L$6,2,FALSE))=0,INDEX('Tournées Bus'!$C$4:$H$18,Q97,VLOOKUP(B97,'Tournées Bus'!$J$3:$L$6,3,FALSE)),INDEX('Tournées Bus'!$C$4:$H$18,Q97,VLOOKUP(B97,'Tournées Bus'!$J$3:$L$6,2,FALSE)))</f>
        <v>T081-01</v>
      </c>
      <c r="T97" t="str">
        <f t="shared" si="3"/>
        <v>T081</v>
      </c>
    </row>
    <row r="98" spans="1:20" x14ac:dyDescent="0.2">
      <c r="A98" s="1">
        <v>42990</v>
      </c>
      <c r="B98" t="s">
        <v>3</v>
      </c>
      <c r="C98" t="s">
        <v>204</v>
      </c>
      <c r="D98" t="s">
        <v>244</v>
      </c>
      <c r="E98" t="s">
        <v>245</v>
      </c>
      <c r="F98" s="1">
        <v>40339</v>
      </c>
      <c r="G98" t="s">
        <v>167</v>
      </c>
      <c r="H98">
        <v>1</v>
      </c>
      <c r="I98">
        <v>0</v>
      </c>
      <c r="J98">
        <v>0</v>
      </c>
      <c r="K98" t="s">
        <v>207</v>
      </c>
      <c r="L98">
        <v>2017</v>
      </c>
      <c r="M98" t="s">
        <v>210</v>
      </c>
      <c r="N98" s="14" t="str">
        <f t="shared" si="2"/>
        <v>DOUCET Arsène</v>
      </c>
      <c r="O98" s="14" t="str">
        <f>VLOOKUP(N98,'Données Enfants'!$C$2:$F$298,4,FALSE)</f>
        <v>CE1</v>
      </c>
      <c r="P98" s="14" t="str">
        <f>VLOOKUP(N98,'Données Enfants'!$C$2:$F$298,2,FALSE)</f>
        <v>Standard</v>
      </c>
      <c r="Q98" s="14">
        <f>IF(MID(B98,1,3)="Bus",VLOOKUP(N98,'Données Bus'!$A$2:$B$90,2,FALSE),0)</f>
        <v>1</v>
      </c>
      <c r="R98" s="14" t="str">
        <f>IF(Q98&gt;0,VLOOKUP(N98,'Données Bus'!$A$2:$C$90,3,FALSE),"")</f>
        <v>Services Techniques</v>
      </c>
      <c r="S98" t="str">
        <f>IF(INDEX('Tournées Bus'!$C$4:$H$18,Q98,VLOOKUP(B98,'Tournées Bus'!$J$3:$L$6,2,FALSE))=0,INDEX('Tournées Bus'!$C$4:$H$18,Q98,VLOOKUP(B98,'Tournées Bus'!$J$3:$L$6,3,FALSE)),INDEX('Tournées Bus'!$C$4:$H$18,Q98,VLOOKUP(B98,'Tournées Bus'!$J$3:$L$6,2,FALSE)))</f>
        <v>T081-01</v>
      </c>
      <c r="T98" t="str">
        <f t="shared" si="3"/>
        <v>T081</v>
      </c>
    </row>
    <row r="99" spans="1:20" x14ac:dyDescent="0.2">
      <c r="A99" s="1">
        <v>42990</v>
      </c>
      <c r="B99" t="s">
        <v>3</v>
      </c>
      <c r="C99" t="s">
        <v>204</v>
      </c>
      <c r="D99" t="s">
        <v>244</v>
      </c>
      <c r="E99" t="s">
        <v>246</v>
      </c>
      <c r="F99" s="1">
        <v>39775</v>
      </c>
      <c r="G99" t="s">
        <v>165</v>
      </c>
      <c r="H99">
        <v>1</v>
      </c>
      <c r="I99">
        <v>0</v>
      </c>
      <c r="J99">
        <v>0</v>
      </c>
      <c r="K99" t="s">
        <v>207</v>
      </c>
      <c r="L99">
        <v>2017</v>
      </c>
      <c r="M99" t="s">
        <v>210</v>
      </c>
      <c r="N99" s="14" t="str">
        <f t="shared" si="2"/>
        <v>DOUCET Edgar</v>
      </c>
      <c r="O99" s="14" t="str">
        <f>VLOOKUP(N99,'Données Enfants'!$C$2:$F$298,4,FALSE)</f>
        <v>CM1</v>
      </c>
      <c r="P99" s="14" t="str">
        <f>VLOOKUP(N99,'Données Enfants'!$C$2:$F$298,2,FALSE)</f>
        <v>Standard</v>
      </c>
      <c r="Q99" s="14">
        <f>IF(MID(B99,1,3)="Bus",VLOOKUP(N99,'Données Bus'!$A$2:$B$90,2,FALSE),0)</f>
        <v>1</v>
      </c>
      <c r="R99" s="14" t="str">
        <f>IF(Q99&gt;0,VLOOKUP(N99,'Données Bus'!$A$2:$C$90,3,FALSE),"")</f>
        <v>Services Techniques</v>
      </c>
      <c r="S99" t="str">
        <f>IF(INDEX('Tournées Bus'!$C$4:$H$18,Q99,VLOOKUP(B99,'Tournées Bus'!$J$3:$L$6,2,FALSE))=0,INDEX('Tournées Bus'!$C$4:$H$18,Q99,VLOOKUP(B99,'Tournées Bus'!$J$3:$L$6,3,FALSE)),INDEX('Tournées Bus'!$C$4:$H$18,Q99,VLOOKUP(B99,'Tournées Bus'!$J$3:$L$6,2,FALSE)))</f>
        <v>T081-01</v>
      </c>
      <c r="T99" t="str">
        <f t="shared" si="3"/>
        <v>T081</v>
      </c>
    </row>
    <row r="100" spans="1:20" x14ac:dyDescent="0.2">
      <c r="A100" s="1">
        <v>42990</v>
      </c>
      <c r="B100" t="s">
        <v>3</v>
      </c>
      <c r="C100" t="s">
        <v>204</v>
      </c>
      <c r="D100" t="s">
        <v>837</v>
      </c>
      <c r="E100" t="s">
        <v>247</v>
      </c>
      <c r="F100" s="1">
        <v>40702</v>
      </c>
      <c r="G100" t="s">
        <v>168</v>
      </c>
      <c r="H100">
        <v>1</v>
      </c>
      <c r="I100">
        <v>0</v>
      </c>
      <c r="J100">
        <v>0</v>
      </c>
      <c r="K100" t="s">
        <v>207</v>
      </c>
      <c r="L100">
        <v>2017</v>
      </c>
      <c r="M100" t="s">
        <v>208</v>
      </c>
      <c r="N100" s="14" t="str">
        <f t="shared" si="2"/>
        <v>DUBOIS LOUKIL Liam</v>
      </c>
      <c r="O100" s="14" t="str">
        <f>VLOOKUP(N100,'Données Enfants'!$C$2:$F$298,4,FALSE)</f>
        <v>CP</v>
      </c>
      <c r="P100" s="14" t="str">
        <f>VLOOKUP(N100,'Données Enfants'!$C$2:$F$298,2,FALSE)</f>
        <v>Standard</v>
      </c>
      <c r="Q100" s="14">
        <f>IF(MID(B100,1,3)="Bus",VLOOKUP(N100,'Données Bus'!$A$2:$B$90,2,FALSE),0)</f>
        <v>2</v>
      </c>
      <c r="R100" s="14" t="str">
        <f>IF(Q100&gt;0,VLOOKUP(N100,'Données Bus'!$A$2:$C$90,3,FALSE),"")</f>
        <v>Parc de l'Abbaye - Buisson</v>
      </c>
      <c r="S100" t="str">
        <f>IF(INDEX('Tournées Bus'!$C$4:$H$18,Q100,VLOOKUP(B100,'Tournées Bus'!$J$3:$L$6,2,FALSE))=0,INDEX('Tournées Bus'!$C$4:$H$18,Q100,VLOOKUP(B100,'Tournées Bus'!$J$3:$L$6,3,FALSE)),INDEX('Tournées Bus'!$C$4:$H$18,Q100,VLOOKUP(B100,'Tournées Bus'!$J$3:$L$6,2,FALSE)))</f>
        <v>T081-03</v>
      </c>
      <c r="T100" t="str">
        <f t="shared" si="3"/>
        <v>T081</v>
      </c>
    </row>
    <row r="101" spans="1:20" x14ac:dyDescent="0.2">
      <c r="A101" s="1">
        <v>42990</v>
      </c>
      <c r="B101" t="s">
        <v>3</v>
      </c>
      <c r="C101" t="s">
        <v>204</v>
      </c>
      <c r="D101" t="s">
        <v>250</v>
      </c>
      <c r="E101" t="s">
        <v>251</v>
      </c>
      <c r="F101" s="1">
        <v>40932</v>
      </c>
      <c r="G101" t="s">
        <v>106</v>
      </c>
      <c r="H101">
        <v>1</v>
      </c>
      <c r="I101">
        <v>0</v>
      </c>
      <c r="J101">
        <v>0</v>
      </c>
      <c r="K101" t="s">
        <v>207</v>
      </c>
      <c r="L101">
        <v>2017</v>
      </c>
      <c r="M101" t="s">
        <v>208</v>
      </c>
      <c r="N101" s="14" t="str">
        <f t="shared" si="2"/>
        <v>DUVAL Matys</v>
      </c>
      <c r="O101" s="14" t="str">
        <f>VLOOKUP(N101,'Données Enfants'!$C$2:$F$298,4,FALSE)</f>
        <v>GS</v>
      </c>
      <c r="P101" s="14" t="str">
        <f>VLOOKUP(N101,'Données Enfants'!$C$2:$F$298,2,FALSE)</f>
        <v>Standard</v>
      </c>
      <c r="Q101" s="14">
        <f>IF(MID(B101,1,3)="Bus",VLOOKUP(N101,'Données Bus'!$A$2:$B$90,2,FALSE),0)</f>
        <v>6</v>
      </c>
      <c r="R101" s="14" t="str">
        <f>IF(Q101&gt;0,VLOOKUP(N101,'Données Bus'!$A$2:$C$90,3,FALSE),"")</f>
        <v>Gallia</v>
      </c>
      <c r="S101" t="str">
        <f>IF(INDEX('Tournées Bus'!$C$4:$H$18,Q101,VLOOKUP(B101,'Tournées Bus'!$J$3:$L$6,2,FALSE))=0,INDEX('Tournées Bus'!$C$4:$H$18,Q101,VLOOKUP(B101,'Tournées Bus'!$J$3:$L$6,3,FALSE)),INDEX('Tournées Bus'!$C$4:$H$18,Q101,VLOOKUP(B101,'Tournées Bus'!$J$3:$L$6,2,FALSE)))</f>
        <v>T081-07</v>
      </c>
      <c r="T101" t="str">
        <f t="shared" si="3"/>
        <v>T081</v>
      </c>
    </row>
    <row r="102" spans="1:20" x14ac:dyDescent="0.2">
      <c r="A102" s="1">
        <v>42990</v>
      </c>
      <c r="B102" t="s">
        <v>3</v>
      </c>
      <c r="C102" t="s">
        <v>204</v>
      </c>
      <c r="D102" t="s">
        <v>252</v>
      </c>
      <c r="E102" t="s">
        <v>253</v>
      </c>
      <c r="F102" s="1">
        <v>41126</v>
      </c>
      <c r="G102" t="s">
        <v>106</v>
      </c>
      <c r="H102">
        <v>1</v>
      </c>
      <c r="I102">
        <v>0</v>
      </c>
      <c r="J102">
        <v>0</v>
      </c>
      <c r="K102" t="s">
        <v>207</v>
      </c>
      <c r="L102">
        <v>2017</v>
      </c>
      <c r="M102" t="s">
        <v>208</v>
      </c>
      <c r="N102" s="14" t="str">
        <f t="shared" si="2"/>
        <v>DUVAL MICHOUD Jade</v>
      </c>
      <c r="O102" s="14" t="str">
        <f>VLOOKUP(N102,'Données Enfants'!$C$2:$F$298,4,FALSE)</f>
        <v>GS</v>
      </c>
      <c r="P102" s="14" t="str">
        <f>VLOOKUP(N102,'Données Enfants'!$C$2:$F$298,2,FALSE)</f>
        <v>Standard</v>
      </c>
      <c r="Q102" s="14">
        <f>IF(MID(B102,1,3)="Bus",VLOOKUP(N102,'Données Bus'!$A$2:$B$90,2,FALSE),0)</f>
        <v>14</v>
      </c>
      <c r="R102" s="14" t="str">
        <f>IF(Q102&gt;0,VLOOKUP(N102,'Données Bus'!$A$2:$C$90,3,FALSE),"")</f>
        <v>Avenue Forchex</v>
      </c>
      <c r="S102" t="str">
        <f>IF(INDEX('Tournées Bus'!$C$4:$H$18,Q102,VLOOKUP(B102,'Tournées Bus'!$J$3:$L$6,2,FALSE))=0,INDEX('Tournées Bus'!$C$4:$H$18,Q102,VLOOKUP(B102,'Tournées Bus'!$J$3:$L$6,3,FALSE)),INDEX('Tournées Bus'!$C$4:$H$18,Q102,VLOOKUP(B102,'Tournées Bus'!$J$3:$L$6,2,FALSE)))</f>
        <v>T082-16</v>
      </c>
      <c r="T102" t="str">
        <f t="shared" si="3"/>
        <v>T082</v>
      </c>
    </row>
    <row r="103" spans="1:20" x14ac:dyDescent="0.2">
      <c r="A103" s="1">
        <v>42990</v>
      </c>
      <c r="B103" t="s">
        <v>3</v>
      </c>
      <c r="C103" t="s">
        <v>204</v>
      </c>
      <c r="D103" t="s">
        <v>254</v>
      </c>
      <c r="E103" t="s">
        <v>255</v>
      </c>
      <c r="F103" s="1">
        <v>40439</v>
      </c>
      <c r="G103" t="s">
        <v>167</v>
      </c>
      <c r="H103">
        <v>1</v>
      </c>
      <c r="I103">
        <v>0</v>
      </c>
      <c r="J103">
        <v>0</v>
      </c>
      <c r="K103" t="s">
        <v>207</v>
      </c>
      <c r="L103">
        <v>2017</v>
      </c>
      <c r="M103" t="s">
        <v>210</v>
      </c>
      <c r="N103" s="14" t="str">
        <f t="shared" si="2"/>
        <v>EL MRADMI Marwane</v>
      </c>
      <c r="O103" s="14" t="str">
        <f>VLOOKUP(N103,'Données Enfants'!$C$2:$F$298,4,FALSE)</f>
        <v>CE1</v>
      </c>
      <c r="P103" s="14" t="str">
        <f>VLOOKUP(N103,'Données Enfants'!$C$2:$F$298,2,FALSE)</f>
        <v>Sans porc</v>
      </c>
      <c r="Q103" s="14">
        <f>IF(MID(B103,1,3)="Bus",VLOOKUP(N103,'Données Bus'!$A$2:$B$90,2,FALSE),0)</f>
        <v>1</v>
      </c>
      <c r="R103" s="14" t="str">
        <f>IF(Q103&gt;0,VLOOKUP(N103,'Données Bus'!$A$2:$C$90,3,FALSE),"")</f>
        <v>Services Techniques</v>
      </c>
      <c r="S103" t="str">
        <f>IF(INDEX('Tournées Bus'!$C$4:$H$18,Q103,VLOOKUP(B103,'Tournées Bus'!$J$3:$L$6,2,FALSE))=0,INDEX('Tournées Bus'!$C$4:$H$18,Q103,VLOOKUP(B103,'Tournées Bus'!$J$3:$L$6,3,FALSE)),INDEX('Tournées Bus'!$C$4:$H$18,Q103,VLOOKUP(B103,'Tournées Bus'!$J$3:$L$6,2,FALSE)))</f>
        <v>T081-01</v>
      </c>
      <c r="T103" t="str">
        <f t="shared" si="3"/>
        <v>T081</v>
      </c>
    </row>
    <row r="104" spans="1:20" x14ac:dyDescent="0.2">
      <c r="A104" s="1">
        <v>42990</v>
      </c>
      <c r="B104" t="s">
        <v>3</v>
      </c>
      <c r="C104" t="s">
        <v>204</v>
      </c>
      <c r="D104" t="s">
        <v>322</v>
      </c>
      <c r="E104" t="s">
        <v>323</v>
      </c>
      <c r="F104" s="1">
        <v>40972</v>
      </c>
      <c r="G104" t="s">
        <v>106</v>
      </c>
      <c r="H104">
        <v>1</v>
      </c>
      <c r="I104">
        <v>0</v>
      </c>
      <c r="J104">
        <v>0</v>
      </c>
      <c r="K104" t="s">
        <v>207</v>
      </c>
      <c r="L104">
        <v>2017</v>
      </c>
      <c r="M104" t="s">
        <v>208</v>
      </c>
      <c r="N104" s="14" t="str">
        <f t="shared" si="2"/>
        <v>ELLENRIEDER Célian</v>
      </c>
      <c r="O104" s="14" t="str">
        <f>VLOOKUP(N104,'Données Enfants'!$C$2:$F$298,4,FALSE)</f>
        <v>GS</v>
      </c>
      <c r="P104" s="14" t="str">
        <f>VLOOKUP(N104,'Données Enfants'!$C$2:$F$298,2,FALSE)</f>
        <v>Standard</v>
      </c>
      <c r="Q104" s="14">
        <f>IF(MID(B104,1,3)="Bus",VLOOKUP(N104,'Données Bus'!$A$2:$B$90,2,FALSE),0)</f>
        <v>6</v>
      </c>
      <c r="R104" s="14" t="str">
        <f>IF(Q104&gt;0,VLOOKUP(N104,'Données Bus'!$A$2:$C$90,3,FALSE),"")</f>
        <v>Gallia</v>
      </c>
      <c r="S104" t="str">
        <f>IF(INDEX('Tournées Bus'!$C$4:$H$18,Q104,VLOOKUP(B104,'Tournées Bus'!$J$3:$L$6,2,FALSE))=0,INDEX('Tournées Bus'!$C$4:$H$18,Q104,VLOOKUP(B104,'Tournées Bus'!$J$3:$L$6,3,FALSE)),INDEX('Tournées Bus'!$C$4:$H$18,Q104,VLOOKUP(B104,'Tournées Bus'!$J$3:$L$6,2,FALSE)))</f>
        <v>T081-07</v>
      </c>
      <c r="T104" t="str">
        <f t="shared" si="3"/>
        <v>T081</v>
      </c>
    </row>
    <row r="105" spans="1:20" x14ac:dyDescent="0.2">
      <c r="A105" s="1">
        <v>42990</v>
      </c>
      <c r="B105" t="s">
        <v>3</v>
      </c>
      <c r="C105" t="s">
        <v>204</v>
      </c>
      <c r="D105" t="s">
        <v>256</v>
      </c>
      <c r="E105" t="s">
        <v>257</v>
      </c>
      <c r="F105" s="1">
        <v>41230</v>
      </c>
      <c r="G105" t="s">
        <v>44</v>
      </c>
      <c r="H105">
        <v>1</v>
      </c>
      <c r="I105">
        <v>0</v>
      </c>
      <c r="J105">
        <v>0</v>
      </c>
      <c r="K105" t="s">
        <v>207</v>
      </c>
      <c r="L105">
        <v>2017</v>
      </c>
      <c r="M105" t="s">
        <v>208</v>
      </c>
      <c r="N105" s="14" t="str">
        <f t="shared" si="2"/>
        <v>EVENO Manel</v>
      </c>
      <c r="O105" s="14" t="str">
        <f>VLOOKUP(N105,'Données Enfants'!$C$2:$F$298,4,FALSE)</f>
        <v>GS</v>
      </c>
      <c r="P105" s="14" t="str">
        <f>VLOOKUP(N105,'Données Enfants'!$C$2:$F$298,2,FALSE)</f>
        <v>Sans viande</v>
      </c>
      <c r="Q105" s="14">
        <f>IF(MID(B105,1,3)="Bus",VLOOKUP(N105,'Données Bus'!$A$2:$B$90,2,FALSE),0)</f>
        <v>1</v>
      </c>
      <c r="R105" s="14" t="str">
        <f>IF(Q105&gt;0,VLOOKUP(N105,'Données Bus'!$A$2:$C$90,3,FALSE),"")</f>
        <v>Services Techniques</v>
      </c>
      <c r="S105" t="str">
        <f>IF(INDEX('Tournées Bus'!$C$4:$H$18,Q105,VLOOKUP(B105,'Tournées Bus'!$J$3:$L$6,2,FALSE))=0,INDEX('Tournées Bus'!$C$4:$H$18,Q105,VLOOKUP(B105,'Tournées Bus'!$J$3:$L$6,3,FALSE)),INDEX('Tournées Bus'!$C$4:$H$18,Q105,VLOOKUP(B105,'Tournées Bus'!$J$3:$L$6,2,FALSE)))</f>
        <v>T081-01</v>
      </c>
      <c r="T105" t="str">
        <f t="shared" si="3"/>
        <v>T081</v>
      </c>
    </row>
    <row r="106" spans="1:20" x14ac:dyDescent="0.2">
      <c r="A106" s="1">
        <v>42990</v>
      </c>
      <c r="B106" t="s">
        <v>3</v>
      </c>
      <c r="C106" t="s">
        <v>204</v>
      </c>
      <c r="D106" t="s">
        <v>258</v>
      </c>
      <c r="E106" t="s">
        <v>247</v>
      </c>
      <c r="F106" s="1">
        <v>41278</v>
      </c>
      <c r="G106" t="s">
        <v>169</v>
      </c>
      <c r="H106">
        <v>0</v>
      </c>
      <c r="I106">
        <v>0</v>
      </c>
      <c r="J106">
        <v>0</v>
      </c>
      <c r="K106" t="s">
        <v>207</v>
      </c>
      <c r="L106">
        <v>2017</v>
      </c>
      <c r="M106" t="s">
        <v>208</v>
      </c>
      <c r="N106" s="14" t="str">
        <f t="shared" si="2"/>
        <v>FRITEAU Liam</v>
      </c>
      <c r="O106" s="14" t="str">
        <f>VLOOKUP(N106,'Données Enfants'!$C$2:$F$298,4,FALSE)</f>
        <v>MS</v>
      </c>
      <c r="P106" s="14" t="str">
        <f>VLOOKUP(N106,'Données Enfants'!$C$2:$F$298,2,FALSE)</f>
        <v>Standard</v>
      </c>
      <c r="Q106" s="14">
        <f>IF(MID(B106,1,3)="Bus",VLOOKUP(N106,'Données Bus'!$A$2:$B$90,2,FALSE),0)</f>
        <v>5</v>
      </c>
      <c r="R106" s="14" t="str">
        <f>IF(Q106&gt;0,VLOOKUP(N106,'Données Bus'!$A$2:$C$90,3,FALSE),"")</f>
        <v>Grande Rive (Av maraiche)</v>
      </c>
      <c r="S106" t="str">
        <f>IF(INDEX('Tournées Bus'!$C$4:$H$18,Q106,VLOOKUP(B106,'Tournées Bus'!$J$3:$L$6,2,FALSE))=0,INDEX('Tournées Bus'!$C$4:$H$18,Q106,VLOOKUP(B106,'Tournées Bus'!$J$3:$L$6,3,FALSE)),INDEX('Tournées Bus'!$C$4:$H$18,Q106,VLOOKUP(B106,'Tournées Bus'!$J$3:$L$6,2,FALSE)))</f>
        <v>T081-06</v>
      </c>
      <c r="T106" t="str">
        <f t="shared" si="3"/>
        <v>T081</v>
      </c>
    </row>
    <row r="107" spans="1:20" x14ac:dyDescent="0.2">
      <c r="A107" s="1">
        <v>42990</v>
      </c>
      <c r="B107" t="s">
        <v>3</v>
      </c>
      <c r="C107" t="s">
        <v>204</v>
      </c>
      <c r="D107" t="s">
        <v>259</v>
      </c>
      <c r="E107" t="s">
        <v>260</v>
      </c>
      <c r="F107" s="1">
        <v>40395</v>
      </c>
      <c r="G107" t="s">
        <v>167</v>
      </c>
      <c r="H107">
        <v>1</v>
      </c>
      <c r="I107">
        <v>0</v>
      </c>
      <c r="J107">
        <v>0</v>
      </c>
      <c r="K107" t="s">
        <v>207</v>
      </c>
      <c r="L107">
        <v>2017</v>
      </c>
      <c r="M107" t="s">
        <v>210</v>
      </c>
      <c r="N107" s="14" t="str">
        <f t="shared" si="2"/>
        <v>GAYAT Louis</v>
      </c>
      <c r="O107" s="14" t="str">
        <f>VLOOKUP(N107,'Données Enfants'!$C$2:$F$298,4,FALSE)</f>
        <v>CE1</v>
      </c>
      <c r="P107" s="14" t="str">
        <f>VLOOKUP(N107,'Données Enfants'!$C$2:$F$298,2,FALSE)</f>
        <v>Standard</v>
      </c>
      <c r="Q107" s="14">
        <f>IF(MID(B107,1,3)="Bus",VLOOKUP(N107,'Données Bus'!$A$2:$B$90,2,FALSE),0)</f>
        <v>10</v>
      </c>
      <c r="R107" s="14" t="str">
        <f>IF(Q107&gt;0,VLOOKUP(N107,'Données Bus'!$A$2:$C$90,3,FALSE),"")</f>
        <v>Mairie</v>
      </c>
      <c r="S107" t="str">
        <f>IF(INDEX('Tournées Bus'!$C$4:$H$18,Q107,VLOOKUP(B107,'Tournées Bus'!$J$3:$L$6,2,FALSE))=0,INDEX('Tournées Bus'!$C$4:$H$18,Q107,VLOOKUP(B107,'Tournées Bus'!$J$3:$L$6,3,FALSE)),INDEX('Tournées Bus'!$C$4:$H$18,Q107,VLOOKUP(B107,'Tournées Bus'!$J$3:$L$6,2,FALSE)))</f>
        <v>T082-14</v>
      </c>
      <c r="T107" t="str">
        <f t="shared" si="3"/>
        <v>T082</v>
      </c>
    </row>
    <row r="108" spans="1:20" x14ac:dyDescent="0.2">
      <c r="A108" s="1">
        <v>42990</v>
      </c>
      <c r="B108" t="s">
        <v>3</v>
      </c>
      <c r="C108" t="s">
        <v>204</v>
      </c>
      <c r="D108" t="s">
        <v>261</v>
      </c>
      <c r="E108" t="s">
        <v>262</v>
      </c>
      <c r="F108" s="1">
        <v>40366</v>
      </c>
      <c r="G108" t="s">
        <v>167</v>
      </c>
      <c r="H108">
        <v>0</v>
      </c>
      <c r="I108">
        <v>0</v>
      </c>
      <c r="J108">
        <v>0</v>
      </c>
      <c r="K108" t="s">
        <v>207</v>
      </c>
      <c r="L108">
        <v>2017</v>
      </c>
      <c r="M108" t="s">
        <v>210</v>
      </c>
      <c r="N108" s="14" t="str">
        <f t="shared" si="2"/>
        <v>HELLI Indy</v>
      </c>
      <c r="O108" s="14" t="str">
        <f>VLOOKUP(N108,'Données Enfants'!$C$2:$F$298,4,FALSE)</f>
        <v>CE1</v>
      </c>
      <c r="P108" s="14" t="str">
        <f>VLOOKUP(N108,'Données Enfants'!$C$2:$F$298,2,FALSE)</f>
        <v>Sans viande</v>
      </c>
      <c r="Q108" s="14">
        <f>IF(MID(B108,1,3)="Bus",VLOOKUP(N108,'Données Bus'!$A$2:$B$90,2,FALSE),0)</f>
        <v>4</v>
      </c>
      <c r="R108" s="14" t="str">
        <f>IF(Q108&gt;0,VLOOKUP(N108,'Données Bus'!$A$2:$C$90,3,FALSE),"")</f>
        <v>Grande Rive (Crémaillère)</v>
      </c>
      <c r="S108" t="str">
        <f>IF(INDEX('Tournées Bus'!$C$4:$H$18,Q108,VLOOKUP(B108,'Tournées Bus'!$J$3:$L$6,2,FALSE))=0,INDEX('Tournées Bus'!$C$4:$H$18,Q108,VLOOKUP(B108,'Tournées Bus'!$J$3:$L$6,3,FALSE)),INDEX('Tournées Bus'!$C$4:$H$18,Q108,VLOOKUP(B108,'Tournées Bus'!$J$3:$L$6,2,FALSE)))</f>
        <v>T081-05</v>
      </c>
      <c r="T108" t="str">
        <f t="shared" si="3"/>
        <v>T081</v>
      </c>
    </row>
    <row r="109" spans="1:20" x14ac:dyDescent="0.2">
      <c r="A109" s="1">
        <v>42990</v>
      </c>
      <c r="B109" t="s">
        <v>3</v>
      </c>
      <c r="C109" t="s">
        <v>204</v>
      </c>
      <c r="D109" t="s">
        <v>263</v>
      </c>
      <c r="E109" t="s">
        <v>264</v>
      </c>
      <c r="F109" s="1">
        <v>39337</v>
      </c>
      <c r="G109" t="s">
        <v>164</v>
      </c>
      <c r="H109">
        <v>1</v>
      </c>
      <c r="I109">
        <v>0</v>
      </c>
      <c r="J109">
        <v>0</v>
      </c>
      <c r="K109" t="s">
        <v>207</v>
      </c>
      <c r="L109">
        <v>2017</v>
      </c>
      <c r="M109" t="s">
        <v>210</v>
      </c>
      <c r="N109" s="14" t="str">
        <f t="shared" si="2"/>
        <v>HENRY Ethan</v>
      </c>
      <c r="O109" s="14" t="str">
        <f>VLOOKUP(N109,'Données Enfants'!$C$2:$F$298,4,FALSE)</f>
        <v>CM2</v>
      </c>
      <c r="P109" s="14" t="str">
        <f>VLOOKUP(N109,'Données Enfants'!$C$2:$F$298,2,FALSE)</f>
        <v>Standard</v>
      </c>
      <c r="Q109" s="14">
        <f>IF(MID(B109,1,3)="Bus",VLOOKUP(N109,'Données Bus'!$A$2:$B$90,2,FALSE),0)</f>
        <v>2</v>
      </c>
      <c r="R109" s="14" t="str">
        <f>IF(Q109&gt;0,VLOOKUP(N109,'Données Bus'!$A$2:$C$90,3,FALSE),"")</f>
        <v>Parc de l'Abbaye - Buisson</v>
      </c>
      <c r="S109" t="str">
        <f>IF(INDEX('Tournées Bus'!$C$4:$H$18,Q109,VLOOKUP(B109,'Tournées Bus'!$J$3:$L$6,2,FALSE))=0,INDEX('Tournées Bus'!$C$4:$H$18,Q109,VLOOKUP(B109,'Tournées Bus'!$J$3:$L$6,3,FALSE)),INDEX('Tournées Bus'!$C$4:$H$18,Q109,VLOOKUP(B109,'Tournées Bus'!$J$3:$L$6,2,FALSE)))</f>
        <v>T081-03</v>
      </c>
      <c r="T109" t="str">
        <f t="shared" si="3"/>
        <v>T081</v>
      </c>
    </row>
    <row r="110" spans="1:20" x14ac:dyDescent="0.2">
      <c r="A110" s="1">
        <v>42990</v>
      </c>
      <c r="B110" t="s">
        <v>3</v>
      </c>
      <c r="C110" t="s">
        <v>204</v>
      </c>
      <c r="D110" t="s">
        <v>265</v>
      </c>
      <c r="E110" t="s">
        <v>266</v>
      </c>
      <c r="F110" s="1">
        <v>40707</v>
      </c>
      <c r="G110" t="s">
        <v>168</v>
      </c>
      <c r="H110">
        <v>1</v>
      </c>
      <c r="I110">
        <v>0</v>
      </c>
      <c r="J110">
        <v>0</v>
      </c>
      <c r="K110" t="s">
        <v>207</v>
      </c>
      <c r="L110">
        <v>2017</v>
      </c>
      <c r="M110" t="s">
        <v>208</v>
      </c>
      <c r="N110" s="14" t="str">
        <f t="shared" si="2"/>
        <v>KOSUMI Audrina</v>
      </c>
      <c r="O110" s="14" t="str">
        <f>VLOOKUP(N110,'Données Enfants'!$C$2:$F$298,4,FALSE)</f>
        <v>CP</v>
      </c>
      <c r="P110" s="14" t="str">
        <f>VLOOKUP(N110,'Données Enfants'!$C$2:$F$298,2,FALSE)</f>
        <v>Standard</v>
      </c>
      <c r="Q110" s="14">
        <f>IF(MID(B110,1,3)="Bus",VLOOKUP(N110,'Données Bus'!$A$2:$B$90,2,FALSE),0)</f>
        <v>1</v>
      </c>
      <c r="R110" s="14" t="str">
        <f>IF(Q110&gt;0,VLOOKUP(N110,'Données Bus'!$A$2:$C$90,3,FALSE),"")</f>
        <v>Services Techniques</v>
      </c>
      <c r="S110" t="str">
        <f>IF(INDEX('Tournées Bus'!$C$4:$H$18,Q110,VLOOKUP(B110,'Tournées Bus'!$J$3:$L$6,2,FALSE))=0,INDEX('Tournées Bus'!$C$4:$H$18,Q110,VLOOKUP(B110,'Tournées Bus'!$J$3:$L$6,3,FALSE)),INDEX('Tournées Bus'!$C$4:$H$18,Q110,VLOOKUP(B110,'Tournées Bus'!$J$3:$L$6,2,FALSE)))</f>
        <v>T081-01</v>
      </c>
      <c r="T110" t="str">
        <f t="shared" si="3"/>
        <v>T081</v>
      </c>
    </row>
    <row r="111" spans="1:20" x14ac:dyDescent="0.2">
      <c r="A111" s="1">
        <v>42990</v>
      </c>
      <c r="B111" t="s">
        <v>3</v>
      </c>
      <c r="C111" t="s">
        <v>204</v>
      </c>
      <c r="D111" t="s">
        <v>267</v>
      </c>
      <c r="E111" t="s">
        <v>268</v>
      </c>
      <c r="F111" s="1">
        <v>39332</v>
      </c>
      <c r="G111" t="s">
        <v>164</v>
      </c>
      <c r="H111">
        <v>1</v>
      </c>
      <c r="I111">
        <v>0</v>
      </c>
      <c r="J111">
        <v>0</v>
      </c>
      <c r="K111" t="s">
        <v>207</v>
      </c>
      <c r="L111">
        <v>2017</v>
      </c>
      <c r="M111" t="s">
        <v>210</v>
      </c>
      <c r="N111" s="14" t="str">
        <f t="shared" si="2"/>
        <v>MANICHE Soryan</v>
      </c>
      <c r="O111" s="14" t="str">
        <f>VLOOKUP(N111,'Données Enfants'!$C$2:$F$298,4,FALSE)</f>
        <v>CM2</v>
      </c>
      <c r="P111" s="14" t="str">
        <f>VLOOKUP(N111,'Données Enfants'!$C$2:$F$298,2,FALSE)</f>
        <v>Sans porc</v>
      </c>
      <c r="Q111" s="14">
        <f>IF(MID(B111,1,3)="Bus",VLOOKUP(N111,'Données Bus'!$A$2:$B$90,2,FALSE),0)</f>
        <v>6</v>
      </c>
      <c r="R111" s="14" t="str">
        <f>IF(Q111&gt;0,VLOOKUP(N111,'Données Bus'!$A$2:$C$90,3,FALSE),"")</f>
        <v>Gallia</v>
      </c>
      <c r="S111" t="str">
        <f>IF(INDEX('Tournées Bus'!$C$4:$H$18,Q111,VLOOKUP(B111,'Tournées Bus'!$J$3:$L$6,2,FALSE))=0,INDEX('Tournées Bus'!$C$4:$H$18,Q111,VLOOKUP(B111,'Tournées Bus'!$J$3:$L$6,3,FALSE)),INDEX('Tournées Bus'!$C$4:$H$18,Q111,VLOOKUP(B111,'Tournées Bus'!$J$3:$L$6,2,FALSE)))</f>
        <v>T081-07</v>
      </c>
      <c r="T111" t="str">
        <f t="shared" si="3"/>
        <v>T081</v>
      </c>
    </row>
    <row r="112" spans="1:20" x14ac:dyDescent="0.2">
      <c r="A112" s="1">
        <v>42990</v>
      </c>
      <c r="B112" t="s">
        <v>3</v>
      </c>
      <c r="C112" t="s">
        <v>204</v>
      </c>
      <c r="D112" t="s">
        <v>269</v>
      </c>
      <c r="E112" t="s">
        <v>270</v>
      </c>
      <c r="F112" s="1">
        <v>41123</v>
      </c>
      <c r="G112" t="s">
        <v>44</v>
      </c>
      <c r="H112">
        <v>1</v>
      </c>
      <c r="I112">
        <v>0</v>
      </c>
      <c r="J112">
        <v>0</v>
      </c>
      <c r="K112" t="s">
        <v>207</v>
      </c>
      <c r="L112">
        <v>2017</v>
      </c>
      <c r="M112" t="s">
        <v>208</v>
      </c>
      <c r="N112" s="14" t="str">
        <f t="shared" si="2"/>
        <v>MICHOUD Arnaud</v>
      </c>
      <c r="O112" s="14" t="str">
        <f>VLOOKUP(N112,'Données Enfants'!$C$2:$F$298,4,FALSE)</f>
        <v>GS</v>
      </c>
      <c r="P112" s="14" t="str">
        <f>VLOOKUP(N112,'Données Enfants'!$C$2:$F$298,2,FALSE)</f>
        <v>Standard</v>
      </c>
      <c r="Q112" s="14">
        <f>IF(MID(B112,1,3)="Bus",VLOOKUP(N112,'Données Bus'!$A$2:$B$90,2,FALSE),0)</f>
        <v>14</v>
      </c>
      <c r="R112" s="14" t="str">
        <f>IF(Q112&gt;0,VLOOKUP(N112,'Données Bus'!$A$2:$C$90,3,FALSE),"")</f>
        <v>Avenue Forchex</v>
      </c>
      <c r="S112" t="str">
        <f>IF(INDEX('Tournées Bus'!$C$4:$H$18,Q112,VLOOKUP(B112,'Tournées Bus'!$J$3:$L$6,2,FALSE))=0,INDEX('Tournées Bus'!$C$4:$H$18,Q112,VLOOKUP(B112,'Tournées Bus'!$J$3:$L$6,3,FALSE)),INDEX('Tournées Bus'!$C$4:$H$18,Q112,VLOOKUP(B112,'Tournées Bus'!$J$3:$L$6,2,FALSE)))</f>
        <v>T082-16</v>
      </c>
      <c r="T112" t="str">
        <f t="shared" si="3"/>
        <v>T082</v>
      </c>
    </row>
    <row r="113" spans="1:20" x14ac:dyDescent="0.2">
      <c r="A113" s="1">
        <v>42990</v>
      </c>
      <c r="B113" t="s">
        <v>3</v>
      </c>
      <c r="C113" t="s">
        <v>204</v>
      </c>
      <c r="D113" t="s">
        <v>271</v>
      </c>
      <c r="E113" t="s">
        <v>272</v>
      </c>
      <c r="F113" s="1">
        <v>41047</v>
      </c>
      <c r="G113" t="s">
        <v>44</v>
      </c>
      <c r="H113">
        <v>1</v>
      </c>
      <c r="I113">
        <v>0</v>
      </c>
      <c r="J113">
        <v>0</v>
      </c>
      <c r="K113" t="s">
        <v>207</v>
      </c>
      <c r="L113">
        <v>2017</v>
      </c>
      <c r="M113" t="s">
        <v>208</v>
      </c>
      <c r="N113" s="14" t="str">
        <f t="shared" si="2"/>
        <v>MONNET Fanny</v>
      </c>
      <c r="O113" s="14" t="str">
        <f>VLOOKUP(N113,'Données Enfants'!$C$2:$F$298,4,FALSE)</f>
        <v>GS</v>
      </c>
      <c r="P113" s="14" t="str">
        <f>VLOOKUP(N113,'Données Enfants'!$C$2:$F$298,2,FALSE)</f>
        <v>Standard</v>
      </c>
      <c r="Q113" s="14">
        <f>IF(MID(B113,1,3)="Bus",VLOOKUP(N113,'Données Bus'!$A$2:$B$90,2,FALSE),0)</f>
        <v>3</v>
      </c>
      <c r="R113" s="14" t="str">
        <f>IF(Q113&gt;0,VLOOKUP(N113,'Données Bus'!$A$2:$C$90,3,FALSE),"")</f>
        <v>Av de la Creusaz (croist Rte Gde Rive)</v>
      </c>
      <c r="S113" t="str">
        <f>IF(INDEX('Tournées Bus'!$C$4:$H$18,Q113,VLOOKUP(B113,'Tournées Bus'!$J$3:$L$6,2,FALSE))=0,INDEX('Tournées Bus'!$C$4:$H$18,Q113,VLOOKUP(B113,'Tournées Bus'!$J$3:$L$6,3,FALSE)),INDEX('Tournées Bus'!$C$4:$H$18,Q113,VLOOKUP(B113,'Tournées Bus'!$J$3:$L$6,2,FALSE)))</f>
        <v>T081-04</v>
      </c>
      <c r="T113" t="str">
        <f t="shared" si="3"/>
        <v>T081</v>
      </c>
    </row>
    <row r="114" spans="1:20" x14ac:dyDescent="0.2">
      <c r="A114" s="1">
        <v>42990</v>
      </c>
      <c r="B114" t="s">
        <v>3</v>
      </c>
      <c r="C114" t="s">
        <v>204</v>
      </c>
      <c r="D114" t="s">
        <v>271</v>
      </c>
      <c r="E114" t="s">
        <v>273</v>
      </c>
      <c r="F114" s="1">
        <v>40459</v>
      </c>
      <c r="G114" t="s">
        <v>163</v>
      </c>
      <c r="H114">
        <v>1</v>
      </c>
      <c r="I114">
        <v>0</v>
      </c>
      <c r="J114">
        <v>0</v>
      </c>
      <c r="K114" t="s">
        <v>207</v>
      </c>
      <c r="L114">
        <v>2017</v>
      </c>
      <c r="M114" t="s">
        <v>210</v>
      </c>
      <c r="N114" s="14" t="str">
        <f t="shared" si="2"/>
        <v>MONNET Nina</v>
      </c>
      <c r="O114" s="14" t="str">
        <f>VLOOKUP(N114,'Données Enfants'!$C$2:$F$298,4,FALSE)</f>
        <v>CE1</v>
      </c>
      <c r="P114" s="14" t="str">
        <f>VLOOKUP(N114,'Données Enfants'!$C$2:$F$298,2,FALSE)</f>
        <v>Standard</v>
      </c>
      <c r="Q114" s="14">
        <f>IF(MID(B114,1,3)="Bus",VLOOKUP(N114,'Données Bus'!$A$2:$B$90,2,FALSE),0)</f>
        <v>3</v>
      </c>
      <c r="R114" s="14" t="str">
        <f>IF(Q114&gt;0,VLOOKUP(N114,'Données Bus'!$A$2:$C$90,3,FALSE),"")</f>
        <v>Av de la Creusaz (croist Rte Gde Rive)</v>
      </c>
      <c r="S114" t="str">
        <f>IF(INDEX('Tournées Bus'!$C$4:$H$18,Q114,VLOOKUP(B114,'Tournées Bus'!$J$3:$L$6,2,FALSE))=0,INDEX('Tournées Bus'!$C$4:$H$18,Q114,VLOOKUP(B114,'Tournées Bus'!$J$3:$L$6,3,FALSE)),INDEX('Tournées Bus'!$C$4:$H$18,Q114,VLOOKUP(B114,'Tournées Bus'!$J$3:$L$6,2,FALSE)))</f>
        <v>T081-04</v>
      </c>
      <c r="T114" t="str">
        <f t="shared" si="3"/>
        <v>T081</v>
      </c>
    </row>
    <row r="115" spans="1:20" x14ac:dyDescent="0.2">
      <c r="A115" s="1">
        <v>42990</v>
      </c>
      <c r="B115" t="s">
        <v>3</v>
      </c>
      <c r="C115" t="s">
        <v>204</v>
      </c>
      <c r="D115" t="s">
        <v>274</v>
      </c>
      <c r="E115" t="s">
        <v>275</v>
      </c>
      <c r="F115" s="1">
        <v>40836</v>
      </c>
      <c r="G115" t="s">
        <v>167</v>
      </c>
      <c r="H115">
        <v>1</v>
      </c>
      <c r="I115">
        <v>0</v>
      </c>
      <c r="J115">
        <v>0</v>
      </c>
      <c r="K115" t="s">
        <v>207</v>
      </c>
      <c r="L115">
        <v>2017</v>
      </c>
      <c r="M115" t="s">
        <v>208</v>
      </c>
      <c r="N115" s="14" t="str">
        <f t="shared" si="2"/>
        <v>MONTES Mattéo</v>
      </c>
      <c r="O115" s="14" t="str">
        <f>VLOOKUP(N115,'Données Enfants'!$C$2:$F$298,4,FALSE)</f>
        <v>CP</v>
      </c>
      <c r="P115" s="14" t="str">
        <f>VLOOKUP(N115,'Données Enfants'!$C$2:$F$298,2,FALSE)</f>
        <v>Standard</v>
      </c>
      <c r="Q115" s="14">
        <f>IF(MID(B115,1,3)="Bus",VLOOKUP(N115,'Données Bus'!$A$2:$B$90,2,FALSE),0)</f>
        <v>6</v>
      </c>
      <c r="R115" s="14" t="str">
        <f>IF(Q115&gt;0,VLOOKUP(N115,'Données Bus'!$A$2:$C$90,3,FALSE),"")</f>
        <v>Gallia</v>
      </c>
      <c r="S115" t="str">
        <f>IF(INDEX('Tournées Bus'!$C$4:$H$18,Q115,VLOOKUP(B115,'Tournées Bus'!$J$3:$L$6,2,FALSE))=0,INDEX('Tournées Bus'!$C$4:$H$18,Q115,VLOOKUP(B115,'Tournées Bus'!$J$3:$L$6,3,FALSE)),INDEX('Tournées Bus'!$C$4:$H$18,Q115,VLOOKUP(B115,'Tournées Bus'!$J$3:$L$6,2,FALSE)))</f>
        <v>T081-07</v>
      </c>
      <c r="T115" t="str">
        <f t="shared" si="3"/>
        <v>T081</v>
      </c>
    </row>
    <row r="116" spans="1:20" x14ac:dyDescent="0.2">
      <c r="A116" s="1">
        <v>42990</v>
      </c>
      <c r="B116" t="s">
        <v>3</v>
      </c>
      <c r="C116" t="s">
        <v>204</v>
      </c>
      <c r="D116" t="s">
        <v>276</v>
      </c>
      <c r="E116" t="s">
        <v>277</v>
      </c>
      <c r="F116" s="1">
        <v>40657</v>
      </c>
      <c r="G116" t="s">
        <v>167</v>
      </c>
      <c r="H116">
        <v>1</v>
      </c>
      <c r="I116">
        <v>0</v>
      </c>
      <c r="J116">
        <v>0</v>
      </c>
      <c r="K116" t="s">
        <v>207</v>
      </c>
      <c r="L116">
        <v>2017</v>
      </c>
      <c r="M116" t="s">
        <v>208</v>
      </c>
      <c r="N116" s="14" t="str">
        <f t="shared" si="2"/>
        <v>MUNSCH Charlotte</v>
      </c>
      <c r="O116" s="14" t="str">
        <f>VLOOKUP(N116,'Données Enfants'!$C$2:$F$298,4,FALSE)</f>
        <v>CP</v>
      </c>
      <c r="P116" s="14" t="str">
        <f>VLOOKUP(N116,'Données Enfants'!$C$2:$F$298,2,FALSE)</f>
        <v>Standard</v>
      </c>
      <c r="Q116" s="14">
        <f>IF(MID(B116,1,3)="Bus",VLOOKUP(N116,'Données Bus'!$A$2:$B$90,2,FALSE),0)</f>
        <v>6</v>
      </c>
      <c r="R116" s="14" t="str">
        <f>IF(Q116&gt;0,VLOOKUP(N116,'Données Bus'!$A$2:$C$90,3,FALSE),"")</f>
        <v>Gallia</v>
      </c>
      <c r="S116" t="str">
        <f>IF(INDEX('Tournées Bus'!$C$4:$H$18,Q116,VLOOKUP(B116,'Tournées Bus'!$J$3:$L$6,2,FALSE))=0,INDEX('Tournées Bus'!$C$4:$H$18,Q116,VLOOKUP(B116,'Tournées Bus'!$J$3:$L$6,3,FALSE)),INDEX('Tournées Bus'!$C$4:$H$18,Q116,VLOOKUP(B116,'Tournées Bus'!$J$3:$L$6,2,FALSE)))</f>
        <v>T081-07</v>
      </c>
      <c r="T116" t="str">
        <f t="shared" si="3"/>
        <v>T081</v>
      </c>
    </row>
    <row r="117" spans="1:20" x14ac:dyDescent="0.2">
      <c r="A117" s="1">
        <v>42990</v>
      </c>
      <c r="B117" t="s">
        <v>3</v>
      </c>
      <c r="C117" t="s">
        <v>204</v>
      </c>
      <c r="D117" t="s">
        <v>278</v>
      </c>
      <c r="E117" t="s">
        <v>279</v>
      </c>
      <c r="F117" s="1">
        <v>41629</v>
      </c>
      <c r="G117" t="s">
        <v>170</v>
      </c>
      <c r="H117">
        <v>1</v>
      </c>
      <c r="I117">
        <v>0</v>
      </c>
      <c r="J117">
        <v>0</v>
      </c>
      <c r="K117" t="s">
        <v>207</v>
      </c>
      <c r="L117">
        <v>2017</v>
      </c>
      <c r="M117" t="s">
        <v>208</v>
      </c>
      <c r="N117" s="14" t="str">
        <f t="shared" si="2"/>
        <v>PERROT BLENNER Alice</v>
      </c>
      <c r="O117" s="14" t="str">
        <f>VLOOKUP(N117,'Données Enfants'!$C$2:$F$298,4,FALSE)</f>
        <v>MS</v>
      </c>
      <c r="P117" s="14" t="str">
        <f>VLOOKUP(N117,'Données Enfants'!$C$2:$F$298,2,FALSE)</f>
        <v>Standard</v>
      </c>
      <c r="Q117" s="14">
        <f>IF(MID(B117,1,3)="Bus",VLOOKUP(N117,'Données Bus'!$A$2:$B$90,2,FALSE),0)</f>
        <v>4</v>
      </c>
      <c r="R117" s="14" t="str">
        <f>IF(Q117&gt;0,VLOOKUP(N117,'Données Bus'!$A$2:$C$90,3,FALSE),"")</f>
        <v>Grande Rive (Crémaillère)</v>
      </c>
      <c r="S117" t="str">
        <f>IF(INDEX('Tournées Bus'!$C$4:$H$18,Q117,VLOOKUP(B117,'Tournées Bus'!$J$3:$L$6,2,FALSE))=0,INDEX('Tournées Bus'!$C$4:$H$18,Q117,VLOOKUP(B117,'Tournées Bus'!$J$3:$L$6,3,FALSE)),INDEX('Tournées Bus'!$C$4:$H$18,Q117,VLOOKUP(B117,'Tournées Bus'!$J$3:$L$6,2,FALSE)))</f>
        <v>T081-05</v>
      </c>
      <c r="T117" t="str">
        <f t="shared" si="3"/>
        <v>T081</v>
      </c>
    </row>
    <row r="118" spans="1:20" x14ac:dyDescent="0.2">
      <c r="A118" s="1">
        <v>42990</v>
      </c>
      <c r="B118" t="s">
        <v>3</v>
      </c>
      <c r="C118" t="s">
        <v>204</v>
      </c>
      <c r="D118" t="s">
        <v>280</v>
      </c>
      <c r="E118" t="s">
        <v>281</v>
      </c>
      <c r="F118" s="1">
        <v>39219</v>
      </c>
      <c r="G118" t="s">
        <v>164</v>
      </c>
      <c r="H118">
        <v>0</v>
      </c>
      <c r="I118">
        <v>0</v>
      </c>
      <c r="J118">
        <v>0</v>
      </c>
      <c r="K118" t="s">
        <v>207</v>
      </c>
      <c r="L118">
        <v>2017</v>
      </c>
      <c r="M118" t="s">
        <v>210</v>
      </c>
      <c r="N118" s="14" t="str">
        <f t="shared" si="2"/>
        <v>PITTET Lilou</v>
      </c>
      <c r="O118" s="14" t="str">
        <f>VLOOKUP(N118,'Données Enfants'!$C$2:$F$298,4,FALSE)</f>
        <v>CM2</v>
      </c>
      <c r="P118" s="14" t="str">
        <f>VLOOKUP(N118,'Données Enfants'!$C$2:$F$298,2,FALSE)</f>
        <v>Standard</v>
      </c>
      <c r="Q118" s="14">
        <f>IF(MID(B118,1,3)="Bus",VLOOKUP(N118,'Données Bus'!$A$2:$B$90,2,FALSE),0)</f>
        <v>2</v>
      </c>
      <c r="R118" s="14" t="str">
        <f>IF(Q118&gt;0,VLOOKUP(N118,'Données Bus'!$A$2:$C$90,3,FALSE),"")</f>
        <v>Parc de l'Abbaye - Buisson</v>
      </c>
      <c r="S118" t="str">
        <f>IF(INDEX('Tournées Bus'!$C$4:$H$18,Q118,VLOOKUP(B118,'Tournées Bus'!$J$3:$L$6,2,FALSE))=0,INDEX('Tournées Bus'!$C$4:$H$18,Q118,VLOOKUP(B118,'Tournées Bus'!$J$3:$L$6,3,FALSE)),INDEX('Tournées Bus'!$C$4:$H$18,Q118,VLOOKUP(B118,'Tournées Bus'!$J$3:$L$6,2,FALSE)))</f>
        <v>T081-03</v>
      </c>
      <c r="T118" t="str">
        <f t="shared" si="3"/>
        <v>T081</v>
      </c>
    </row>
    <row r="119" spans="1:20" x14ac:dyDescent="0.2">
      <c r="A119" s="1">
        <v>42990</v>
      </c>
      <c r="B119" t="s">
        <v>3</v>
      </c>
      <c r="C119" t="s">
        <v>204</v>
      </c>
      <c r="D119" t="s">
        <v>283</v>
      </c>
      <c r="E119" t="s">
        <v>284</v>
      </c>
      <c r="F119" s="1">
        <v>39891</v>
      </c>
      <c r="G119" t="s">
        <v>166</v>
      </c>
      <c r="H119">
        <v>1</v>
      </c>
      <c r="I119">
        <v>0</v>
      </c>
      <c r="J119">
        <v>0</v>
      </c>
      <c r="K119" t="s">
        <v>207</v>
      </c>
      <c r="L119">
        <v>2017</v>
      </c>
      <c r="M119" t="s">
        <v>210</v>
      </c>
      <c r="N119" s="14" t="str">
        <f t="shared" si="2"/>
        <v>PONTICELLI Axel</v>
      </c>
      <c r="O119" s="14" t="str">
        <f>VLOOKUP(N119,'Données Enfants'!$C$2:$F$298,4,FALSE)</f>
        <v>CE2</v>
      </c>
      <c r="P119" s="14" t="str">
        <f>VLOOKUP(N119,'Données Enfants'!$C$2:$F$298,2,FALSE)</f>
        <v>Standard</v>
      </c>
      <c r="Q119" s="14">
        <f>IF(MID(B119,1,3)="Bus",VLOOKUP(N119,'Données Bus'!$A$2:$B$90,2,FALSE),0)</f>
        <v>15</v>
      </c>
      <c r="R119" s="14" t="str">
        <f>IF(Q119&gt;0,VLOOKUP(N119,'Données Bus'!$A$2:$C$90,3,FALSE),"")</f>
        <v>Chemin de Gravannes (Mi Tiesa)</v>
      </c>
      <c r="S119" t="str">
        <f>IF(INDEX('Tournées Bus'!$C$4:$H$18,Q119,VLOOKUP(B119,'Tournées Bus'!$J$3:$L$6,2,FALSE))=0,INDEX('Tournées Bus'!$C$4:$H$18,Q119,VLOOKUP(B119,'Tournées Bus'!$J$3:$L$6,3,FALSE)),INDEX('Tournées Bus'!$C$4:$H$18,Q119,VLOOKUP(B119,'Tournées Bus'!$J$3:$L$6,2,FALSE)))</f>
        <v>T082-17</v>
      </c>
      <c r="T119" t="str">
        <f t="shared" si="3"/>
        <v>T082</v>
      </c>
    </row>
    <row r="120" spans="1:20" x14ac:dyDescent="0.2">
      <c r="A120" s="1">
        <v>42990</v>
      </c>
      <c r="B120" t="s">
        <v>3</v>
      </c>
      <c r="C120" t="s">
        <v>204</v>
      </c>
      <c r="D120" t="s">
        <v>286</v>
      </c>
      <c r="E120" t="s">
        <v>287</v>
      </c>
      <c r="F120" s="1">
        <v>40843</v>
      </c>
      <c r="G120" t="s">
        <v>168</v>
      </c>
      <c r="H120">
        <v>1</v>
      </c>
      <c r="I120">
        <v>0</v>
      </c>
      <c r="J120">
        <v>0</v>
      </c>
      <c r="K120" t="s">
        <v>207</v>
      </c>
      <c r="L120">
        <v>2017</v>
      </c>
      <c r="M120" t="s">
        <v>208</v>
      </c>
      <c r="N120" s="14" t="str">
        <f t="shared" si="2"/>
        <v>SECK Erwann</v>
      </c>
      <c r="O120" s="14" t="str">
        <f>VLOOKUP(N120,'Données Enfants'!$C$2:$F$298,4,FALSE)</f>
        <v>CP</v>
      </c>
      <c r="P120" s="14" t="str">
        <f>VLOOKUP(N120,'Données Enfants'!$C$2:$F$298,2,FALSE)</f>
        <v>Sans porc</v>
      </c>
      <c r="Q120" s="14">
        <f>IF(MID(B120,1,3)="Bus",VLOOKUP(N120,'Données Bus'!$A$2:$B$90,2,FALSE),0)</f>
        <v>9</v>
      </c>
      <c r="R120" s="14" t="str">
        <f>IF(Q120&gt;0,VLOOKUP(N120,'Données Bus'!$A$2:$C$90,3,FALSE),"")</f>
        <v>Chemin des Houches (Impasse)</v>
      </c>
      <c r="S120" t="str">
        <f>IF(INDEX('Tournées Bus'!$C$4:$H$18,Q120,VLOOKUP(B120,'Tournées Bus'!$J$3:$L$6,2,FALSE))=0,INDEX('Tournées Bus'!$C$4:$H$18,Q120,VLOOKUP(B120,'Tournées Bus'!$J$3:$L$6,3,FALSE)),INDEX('Tournées Bus'!$C$4:$H$18,Q120,VLOOKUP(B120,'Tournées Bus'!$J$3:$L$6,2,FALSE)))</f>
        <v>T082-13</v>
      </c>
      <c r="T120" t="str">
        <f t="shared" si="3"/>
        <v>T082</v>
      </c>
    </row>
    <row r="121" spans="1:20" x14ac:dyDescent="0.2">
      <c r="A121" s="1">
        <v>42990</v>
      </c>
      <c r="B121" t="s">
        <v>3</v>
      </c>
      <c r="C121" t="s">
        <v>204</v>
      </c>
      <c r="D121" t="s">
        <v>286</v>
      </c>
      <c r="E121" t="s">
        <v>288</v>
      </c>
      <c r="F121" s="1">
        <v>39329</v>
      </c>
      <c r="G121" t="s">
        <v>164</v>
      </c>
      <c r="H121">
        <v>1</v>
      </c>
      <c r="I121">
        <v>0</v>
      </c>
      <c r="J121">
        <v>0</v>
      </c>
      <c r="K121" t="s">
        <v>207</v>
      </c>
      <c r="L121">
        <v>2017</v>
      </c>
      <c r="M121" t="s">
        <v>210</v>
      </c>
      <c r="N121" s="14" t="str">
        <f t="shared" si="2"/>
        <v>SECK Norah</v>
      </c>
      <c r="O121" s="14" t="str">
        <f>VLOOKUP(N121,'Données Enfants'!$C$2:$F$298,4,FALSE)</f>
        <v>CM2</v>
      </c>
      <c r="P121" s="14" t="str">
        <f>VLOOKUP(N121,'Données Enfants'!$C$2:$F$298,2,FALSE)</f>
        <v>Sans porc</v>
      </c>
      <c r="Q121" s="14">
        <f>IF(MID(B121,1,3)="Bus",VLOOKUP(N121,'Données Bus'!$A$2:$B$90,2,FALSE),0)</f>
        <v>9</v>
      </c>
      <c r="R121" s="14" t="str">
        <f>IF(Q121&gt;0,VLOOKUP(N121,'Données Bus'!$A$2:$C$90,3,FALSE),"")</f>
        <v>Chemin des Houches (Impasse)</v>
      </c>
      <c r="S121" t="str">
        <f>IF(INDEX('Tournées Bus'!$C$4:$H$18,Q121,VLOOKUP(B121,'Tournées Bus'!$J$3:$L$6,2,FALSE))=0,INDEX('Tournées Bus'!$C$4:$H$18,Q121,VLOOKUP(B121,'Tournées Bus'!$J$3:$L$6,3,FALSE)),INDEX('Tournées Bus'!$C$4:$H$18,Q121,VLOOKUP(B121,'Tournées Bus'!$J$3:$L$6,2,FALSE)))</f>
        <v>T082-13</v>
      </c>
      <c r="T121" t="str">
        <f t="shared" si="3"/>
        <v>T082</v>
      </c>
    </row>
    <row r="122" spans="1:20" x14ac:dyDescent="0.2">
      <c r="A122" s="1">
        <v>42990</v>
      </c>
      <c r="B122" t="s">
        <v>3</v>
      </c>
      <c r="C122" t="s">
        <v>204</v>
      </c>
      <c r="D122" t="s">
        <v>289</v>
      </c>
      <c r="E122" t="s">
        <v>216</v>
      </c>
      <c r="F122" s="1">
        <v>41091</v>
      </c>
      <c r="G122" t="s">
        <v>106</v>
      </c>
      <c r="H122">
        <v>1</v>
      </c>
      <c r="I122">
        <v>0</v>
      </c>
      <c r="J122">
        <v>0</v>
      </c>
      <c r="K122" t="s">
        <v>207</v>
      </c>
      <c r="L122">
        <v>2017</v>
      </c>
      <c r="M122" t="s">
        <v>208</v>
      </c>
      <c r="N122" s="14" t="str">
        <f t="shared" si="2"/>
        <v>TOUTA Rayan</v>
      </c>
      <c r="O122" s="14" t="str">
        <f>VLOOKUP(N122,'Données Enfants'!$C$2:$F$298,4,FALSE)</f>
        <v>GS</v>
      </c>
      <c r="P122" s="14" t="str">
        <f>VLOOKUP(N122,'Données Enfants'!$C$2:$F$298,2,FALSE)</f>
        <v>Sans viande</v>
      </c>
      <c r="Q122" s="14">
        <f>IF(MID(B122,1,3)="Bus",VLOOKUP(N122,'Données Bus'!$A$2:$B$90,2,FALSE),0)</f>
        <v>6</v>
      </c>
      <c r="R122" s="14" t="str">
        <f>IF(Q122&gt;0,VLOOKUP(N122,'Données Bus'!$A$2:$C$90,3,FALSE),"")</f>
        <v>Gallia</v>
      </c>
      <c r="S122" t="str">
        <f>IF(INDEX('Tournées Bus'!$C$4:$H$18,Q122,VLOOKUP(B122,'Tournées Bus'!$J$3:$L$6,2,FALSE))=0,INDEX('Tournées Bus'!$C$4:$H$18,Q122,VLOOKUP(B122,'Tournées Bus'!$J$3:$L$6,3,FALSE)),INDEX('Tournées Bus'!$C$4:$H$18,Q122,VLOOKUP(B122,'Tournées Bus'!$J$3:$L$6,2,FALSE)))</f>
        <v>T081-07</v>
      </c>
      <c r="T122" t="str">
        <f t="shared" si="3"/>
        <v>T081</v>
      </c>
    </row>
    <row r="123" spans="1:20" x14ac:dyDescent="0.2">
      <c r="A123" s="1">
        <v>42990</v>
      </c>
      <c r="B123" t="s">
        <v>3</v>
      </c>
      <c r="C123" t="s">
        <v>204</v>
      </c>
      <c r="D123" t="s">
        <v>289</v>
      </c>
      <c r="E123" t="s">
        <v>290</v>
      </c>
      <c r="F123" s="1">
        <v>40273</v>
      </c>
      <c r="G123" t="s">
        <v>163</v>
      </c>
      <c r="H123">
        <v>1</v>
      </c>
      <c r="I123">
        <v>0</v>
      </c>
      <c r="J123">
        <v>0</v>
      </c>
      <c r="K123" t="s">
        <v>207</v>
      </c>
      <c r="L123">
        <v>2017</v>
      </c>
      <c r="M123" t="s">
        <v>210</v>
      </c>
      <c r="N123" s="14" t="str">
        <f t="shared" si="2"/>
        <v>TOUTA Samir</v>
      </c>
      <c r="O123" s="14" t="str">
        <f>VLOOKUP(N123,'Données Enfants'!$C$2:$F$298,4,FALSE)</f>
        <v>CE1</v>
      </c>
      <c r="P123" s="14" t="str">
        <f>VLOOKUP(N123,'Données Enfants'!$C$2:$F$298,2,FALSE)</f>
        <v>Sans viande</v>
      </c>
      <c r="Q123" s="14">
        <f>IF(MID(B123,1,3)="Bus",VLOOKUP(N123,'Données Bus'!$A$2:$B$90,2,FALSE),0)</f>
        <v>6</v>
      </c>
      <c r="R123" s="14" t="str">
        <f>IF(Q123&gt;0,VLOOKUP(N123,'Données Bus'!$A$2:$C$90,3,FALSE),"")</f>
        <v>Gallia</v>
      </c>
      <c r="S123" t="str">
        <f>IF(INDEX('Tournées Bus'!$C$4:$H$18,Q123,VLOOKUP(B123,'Tournées Bus'!$J$3:$L$6,2,FALSE))=0,INDEX('Tournées Bus'!$C$4:$H$18,Q123,VLOOKUP(B123,'Tournées Bus'!$J$3:$L$6,3,FALSE)),INDEX('Tournées Bus'!$C$4:$H$18,Q123,VLOOKUP(B123,'Tournées Bus'!$J$3:$L$6,2,FALSE)))</f>
        <v>T081-07</v>
      </c>
      <c r="T123" t="str">
        <f t="shared" si="3"/>
        <v>T081</v>
      </c>
    </row>
    <row r="124" spans="1:20" x14ac:dyDescent="0.2">
      <c r="A124" s="1">
        <v>42990</v>
      </c>
      <c r="B124" t="s">
        <v>3</v>
      </c>
      <c r="C124" t="s">
        <v>204</v>
      </c>
      <c r="D124" t="s">
        <v>291</v>
      </c>
      <c r="E124" t="s">
        <v>292</v>
      </c>
      <c r="F124" s="1">
        <v>40178</v>
      </c>
      <c r="G124" t="s">
        <v>166</v>
      </c>
      <c r="H124">
        <v>1</v>
      </c>
      <c r="I124">
        <v>0</v>
      </c>
      <c r="J124">
        <v>0</v>
      </c>
      <c r="K124" t="s">
        <v>207</v>
      </c>
      <c r="L124">
        <v>2017</v>
      </c>
      <c r="M124" t="s">
        <v>210</v>
      </c>
      <c r="N124" s="14" t="str">
        <f t="shared" si="2"/>
        <v>VESIN Gloria</v>
      </c>
      <c r="O124" s="14" t="str">
        <f>VLOOKUP(N124,'Données Enfants'!$C$2:$F$298,4,FALSE)</f>
        <v>CE2</v>
      </c>
      <c r="P124" s="14" t="str">
        <f>VLOOKUP(N124,'Données Enfants'!$C$2:$F$298,2,FALSE)</f>
        <v>Standard</v>
      </c>
      <c r="Q124" s="14">
        <f>IF(MID(B124,1,3)="Bus",VLOOKUP(N124,'Données Bus'!$A$2:$B$90,2,FALSE),0)</f>
        <v>13</v>
      </c>
      <c r="R124" s="14" t="str">
        <f>IF(Q124&gt;0,VLOOKUP(N124,'Données Bus'!$A$2:$C$90,3,FALSE),"")</f>
        <v>Parc de l'Abbaye - Containers</v>
      </c>
      <c r="S124" t="str">
        <f>IF(INDEX('Tournées Bus'!$C$4:$H$18,Q124,VLOOKUP(B124,'Tournées Bus'!$J$3:$L$6,2,FALSE))=0,INDEX('Tournées Bus'!$C$4:$H$18,Q124,VLOOKUP(B124,'Tournées Bus'!$J$3:$L$6,3,FALSE)),INDEX('Tournées Bus'!$C$4:$H$18,Q124,VLOOKUP(B124,'Tournées Bus'!$J$3:$L$6,2,FALSE)))</f>
        <v>T081-02</v>
      </c>
      <c r="T124" t="str">
        <f t="shared" si="3"/>
        <v>T081</v>
      </c>
    </row>
    <row r="125" spans="1:20" x14ac:dyDescent="0.2">
      <c r="A125" s="1">
        <v>42990</v>
      </c>
      <c r="B125" t="s">
        <v>3</v>
      </c>
      <c r="C125" t="s">
        <v>204</v>
      </c>
      <c r="D125" t="s">
        <v>293</v>
      </c>
      <c r="E125" t="s">
        <v>294</v>
      </c>
      <c r="F125" s="1">
        <v>39747</v>
      </c>
      <c r="G125" t="s">
        <v>165</v>
      </c>
      <c r="H125">
        <v>1</v>
      </c>
      <c r="I125">
        <v>0</v>
      </c>
      <c r="J125">
        <v>0</v>
      </c>
      <c r="K125" t="s">
        <v>207</v>
      </c>
      <c r="L125">
        <v>2017</v>
      </c>
      <c r="M125" t="s">
        <v>210</v>
      </c>
      <c r="N125" s="14" t="str">
        <f t="shared" si="2"/>
        <v>VIRETON Diego</v>
      </c>
      <c r="O125" s="14" t="str">
        <f>VLOOKUP(N125,'Données Enfants'!$C$2:$F$298,4,FALSE)</f>
        <v>CM1</v>
      </c>
      <c r="P125" s="14" t="str">
        <f>VLOOKUP(N125,'Données Enfants'!$C$2:$F$298,2,FALSE)</f>
        <v>Standard</v>
      </c>
      <c r="Q125" s="14">
        <f>IF(MID(B125,1,3)="Bus",VLOOKUP(N125,'Données Bus'!$A$2:$B$90,2,FALSE),0)</f>
        <v>2</v>
      </c>
      <c r="R125" s="14" t="str">
        <f>IF(Q125&gt;0,VLOOKUP(N125,'Données Bus'!$A$2:$C$90,3,FALSE),"")</f>
        <v>Parc de l'Abbaye - Buisson</v>
      </c>
      <c r="S125" t="str">
        <f>IF(INDEX('Tournées Bus'!$C$4:$H$18,Q125,VLOOKUP(B125,'Tournées Bus'!$J$3:$L$6,2,FALSE))=0,INDEX('Tournées Bus'!$C$4:$H$18,Q125,VLOOKUP(B125,'Tournées Bus'!$J$3:$L$6,3,FALSE)),INDEX('Tournées Bus'!$C$4:$H$18,Q125,VLOOKUP(B125,'Tournées Bus'!$J$3:$L$6,2,FALSE)))</f>
        <v>T081-03</v>
      </c>
      <c r="T125" t="str">
        <f t="shared" si="3"/>
        <v>T081</v>
      </c>
    </row>
    <row r="126" spans="1:20" x14ac:dyDescent="0.2">
      <c r="A126" s="1">
        <v>42990</v>
      </c>
      <c r="B126" t="s">
        <v>3</v>
      </c>
      <c r="C126" t="s">
        <v>204</v>
      </c>
      <c r="D126" t="s">
        <v>293</v>
      </c>
      <c r="E126" t="s">
        <v>295</v>
      </c>
      <c r="F126" s="1">
        <v>41539</v>
      </c>
      <c r="G126" t="s">
        <v>170</v>
      </c>
      <c r="H126">
        <v>1</v>
      </c>
      <c r="I126">
        <v>0</v>
      </c>
      <c r="J126">
        <v>0</v>
      </c>
      <c r="K126" t="s">
        <v>207</v>
      </c>
      <c r="L126">
        <v>2017</v>
      </c>
      <c r="M126" t="s">
        <v>208</v>
      </c>
      <c r="N126" s="14" t="str">
        <f t="shared" si="2"/>
        <v>VIRETON Nilla</v>
      </c>
      <c r="O126" s="14" t="str">
        <f>VLOOKUP(N126,'Données Enfants'!$C$2:$F$298,4,FALSE)</f>
        <v>MS</v>
      </c>
      <c r="P126" s="14" t="str">
        <f>VLOOKUP(N126,'Données Enfants'!$C$2:$F$298,2,FALSE)</f>
        <v>Standard</v>
      </c>
      <c r="Q126" s="14">
        <f>IF(MID(B126,1,3)="Bus",VLOOKUP(N126,'Données Bus'!$A$2:$B$90,2,FALSE),0)</f>
        <v>2</v>
      </c>
      <c r="R126" s="14" t="str">
        <f>IF(Q126&gt;0,VLOOKUP(N126,'Données Bus'!$A$2:$C$90,3,FALSE),"")</f>
        <v>Parc de l'Abbaye - Buisson</v>
      </c>
      <c r="S126" t="str">
        <f>IF(INDEX('Tournées Bus'!$C$4:$H$18,Q126,VLOOKUP(B126,'Tournées Bus'!$J$3:$L$6,2,FALSE))=0,INDEX('Tournées Bus'!$C$4:$H$18,Q126,VLOOKUP(B126,'Tournées Bus'!$J$3:$L$6,3,FALSE)),INDEX('Tournées Bus'!$C$4:$H$18,Q126,VLOOKUP(B126,'Tournées Bus'!$J$3:$L$6,2,FALSE)))</f>
        <v>T081-03</v>
      </c>
      <c r="T126" t="str">
        <f t="shared" si="3"/>
        <v>T081</v>
      </c>
    </row>
    <row r="127" spans="1:20" x14ac:dyDescent="0.2">
      <c r="A127" s="1">
        <v>42990</v>
      </c>
      <c r="B127" t="s">
        <v>3</v>
      </c>
      <c r="C127" t="s">
        <v>204</v>
      </c>
      <c r="D127" t="s">
        <v>296</v>
      </c>
      <c r="E127" t="s">
        <v>297</v>
      </c>
      <c r="F127" s="1">
        <v>40756</v>
      </c>
      <c r="G127" t="s">
        <v>168</v>
      </c>
      <c r="H127">
        <v>1</v>
      </c>
      <c r="I127">
        <v>0</v>
      </c>
      <c r="J127">
        <v>0</v>
      </c>
      <c r="K127" t="s">
        <v>207</v>
      </c>
      <c r="L127">
        <v>2017</v>
      </c>
      <c r="M127" t="s">
        <v>208</v>
      </c>
      <c r="N127" s="14" t="str">
        <f t="shared" si="2"/>
        <v>WAMBST Johanne</v>
      </c>
      <c r="O127" s="14" t="str">
        <f>VLOOKUP(N127,'Données Enfants'!$C$2:$F$298,4,FALSE)</f>
        <v>CP</v>
      </c>
      <c r="P127" s="14" t="str">
        <f>VLOOKUP(N127,'Données Enfants'!$C$2:$F$298,2,FALSE)</f>
        <v>Standard</v>
      </c>
      <c r="Q127" s="14">
        <f>IF(MID(B127,1,3)="Bus",VLOOKUP(N127,'Données Bus'!$A$2:$B$90,2,FALSE),0)</f>
        <v>14</v>
      </c>
      <c r="R127" s="14" t="str">
        <f>IF(Q127&gt;0,VLOOKUP(N127,'Données Bus'!$A$2:$C$90,3,FALSE),"")</f>
        <v>Avenue Forchex</v>
      </c>
      <c r="S127" t="str">
        <f>IF(INDEX('Tournées Bus'!$C$4:$H$18,Q127,VLOOKUP(B127,'Tournées Bus'!$J$3:$L$6,2,FALSE))=0,INDEX('Tournées Bus'!$C$4:$H$18,Q127,VLOOKUP(B127,'Tournées Bus'!$J$3:$L$6,3,FALSE)),INDEX('Tournées Bus'!$C$4:$H$18,Q127,VLOOKUP(B127,'Tournées Bus'!$J$3:$L$6,2,FALSE)))</f>
        <v>T082-16</v>
      </c>
      <c r="T127" t="str">
        <f t="shared" si="3"/>
        <v>T082</v>
      </c>
    </row>
    <row r="128" spans="1:20" x14ac:dyDescent="0.2">
      <c r="A128" s="1">
        <v>42990</v>
      </c>
      <c r="B128" t="s">
        <v>3</v>
      </c>
      <c r="C128" t="s">
        <v>204</v>
      </c>
      <c r="D128" t="s">
        <v>296</v>
      </c>
      <c r="E128" t="s">
        <v>298</v>
      </c>
      <c r="F128" s="1">
        <v>39525</v>
      </c>
      <c r="G128" t="s">
        <v>166</v>
      </c>
      <c r="H128">
        <v>1</v>
      </c>
      <c r="I128">
        <v>0</v>
      </c>
      <c r="J128">
        <v>0</v>
      </c>
      <c r="K128" t="s">
        <v>207</v>
      </c>
      <c r="L128">
        <v>2017</v>
      </c>
      <c r="M128" t="s">
        <v>210</v>
      </c>
      <c r="N128" s="14" t="str">
        <f t="shared" si="2"/>
        <v>WAMBST Léo-Paul</v>
      </c>
      <c r="O128" s="14" t="str">
        <f>VLOOKUP(N128,'Données Enfants'!$C$2:$F$298,4,FALSE)</f>
        <v>CM1</v>
      </c>
      <c r="P128" s="14" t="str">
        <f>VLOOKUP(N128,'Données Enfants'!$C$2:$F$298,2,FALSE)</f>
        <v>Standard</v>
      </c>
      <c r="Q128" s="14">
        <f>IF(MID(B128,1,3)="Bus",VLOOKUP(N128,'Données Bus'!$A$2:$B$90,2,FALSE),0)</f>
        <v>14</v>
      </c>
      <c r="R128" s="14" t="str">
        <f>IF(Q128&gt;0,VLOOKUP(N128,'Données Bus'!$A$2:$C$90,3,FALSE),"")</f>
        <v>Avenue Forchex</v>
      </c>
      <c r="S128" t="str">
        <f>IF(INDEX('Tournées Bus'!$C$4:$H$18,Q128,VLOOKUP(B128,'Tournées Bus'!$J$3:$L$6,2,FALSE))=0,INDEX('Tournées Bus'!$C$4:$H$18,Q128,VLOOKUP(B128,'Tournées Bus'!$J$3:$L$6,3,FALSE)),INDEX('Tournées Bus'!$C$4:$H$18,Q128,VLOOKUP(B128,'Tournées Bus'!$J$3:$L$6,2,FALSE)))</f>
        <v>T082-16</v>
      </c>
      <c r="T128" t="str">
        <f t="shared" si="3"/>
        <v>T082</v>
      </c>
    </row>
    <row r="129" spans="1:20" x14ac:dyDescent="0.2">
      <c r="A129" s="1">
        <v>42990</v>
      </c>
      <c r="B129" t="s">
        <v>3</v>
      </c>
      <c r="C129" t="s">
        <v>204</v>
      </c>
      <c r="D129" t="s">
        <v>299</v>
      </c>
      <c r="E129" t="s">
        <v>300</v>
      </c>
      <c r="F129" s="1">
        <v>39324</v>
      </c>
      <c r="G129" t="s">
        <v>164</v>
      </c>
      <c r="H129">
        <v>1</v>
      </c>
      <c r="I129">
        <v>0</v>
      </c>
      <c r="J129">
        <v>0</v>
      </c>
      <c r="K129" t="s">
        <v>207</v>
      </c>
      <c r="L129">
        <v>2017</v>
      </c>
      <c r="M129" t="s">
        <v>210</v>
      </c>
      <c r="N129" s="14" t="str">
        <f t="shared" si="2"/>
        <v>YAKER Maksen</v>
      </c>
      <c r="O129" s="14" t="str">
        <f>VLOOKUP(N129,'Données Enfants'!$C$2:$F$298,4,FALSE)</f>
        <v>CM2</v>
      </c>
      <c r="P129" s="14" t="str">
        <f>VLOOKUP(N129,'Données Enfants'!$C$2:$F$298,2,FALSE)</f>
        <v>Sans porc</v>
      </c>
      <c r="Q129" s="14">
        <f>IF(MID(B129,1,3)="Bus",VLOOKUP(N129,'Données Bus'!$A$2:$B$90,2,FALSE),0)</f>
        <v>2</v>
      </c>
      <c r="R129" s="14" t="str">
        <f>IF(Q129&gt;0,VLOOKUP(N129,'Données Bus'!$A$2:$C$90,3,FALSE),"")</f>
        <v>Parc de l'Abbaye - Buisson</v>
      </c>
      <c r="S129" t="str">
        <f>IF(INDEX('Tournées Bus'!$C$4:$H$18,Q129,VLOOKUP(B129,'Tournées Bus'!$J$3:$L$6,2,FALSE))=0,INDEX('Tournées Bus'!$C$4:$H$18,Q129,VLOOKUP(B129,'Tournées Bus'!$J$3:$L$6,3,FALSE)),INDEX('Tournées Bus'!$C$4:$H$18,Q129,VLOOKUP(B129,'Tournées Bus'!$J$3:$L$6,2,FALSE)))</f>
        <v>T081-03</v>
      </c>
      <c r="T129" t="str">
        <f t="shared" si="3"/>
        <v>T081</v>
      </c>
    </row>
    <row r="130" spans="1:20" x14ac:dyDescent="0.2">
      <c r="A130" s="1">
        <v>42990</v>
      </c>
      <c r="B130" t="s">
        <v>3</v>
      </c>
      <c r="C130" t="s">
        <v>204</v>
      </c>
      <c r="D130" t="s">
        <v>299</v>
      </c>
      <c r="E130" t="s">
        <v>301</v>
      </c>
      <c r="F130" s="1">
        <v>40040</v>
      </c>
      <c r="G130" t="s">
        <v>163</v>
      </c>
      <c r="H130">
        <v>1</v>
      </c>
      <c r="I130">
        <v>0</v>
      </c>
      <c r="J130">
        <v>0</v>
      </c>
      <c r="K130" t="s">
        <v>207</v>
      </c>
      <c r="L130">
        <v>2017</v>
      </c>
      <c r="M130" t="s">
        <v>210</v>
      </c>
      <c r="N130" s="14" t="str">
        <f t="shared" ref="N130:N193" si="4">CONCATENATE(D130," ",E130)</f>
        <v>YAKER Nora</v>
      </c>
      <c r="O130" s="14" t="str">
        <f>VLOOKUP(N130,'Données Enfants'!$C$2:$F$298,4,FALSE)</f>
        <v>CE2</v>
      </c>
      <c r="P130" s="14" t="str">
        <f>VLOOKUP(N130,'Données Enfants'!$C$2:$F$298,2,FALSE)</f>
        <v>Sans porc</v>
      </c>
      <c r="Q130" s="14">
        <f>IF(MID(B130,1,3)="Bus",VLOOKUP(N130,'Données Bus'!$A$2:$B$90,2,FALSE),0)</f>
        <v>2</v>
      </c>
      <c r="R130" s="14" t="str">
        <f>IF(Q130&gt;0,VLOOKUP(N130,'Données Bus'!$A$2:$C$90,3,FALSE),"")</f>
        <v>Parc de l'Abbaye - Buisson</v>
      </c>
      <c r="S130" t="str">
        <f>IF(INDEX('Tournées Bus'!$C$4:$H$18,Q130,VLOOKUP(B130,'Tournées Bus'!$J$3:$L$6,2,FALSE))=0,INDEX('Tournées Bus'!$C$4:$H$18,Q130,VLOOKUP(B130,'Tournées Bus'!$J$3:$L$6,3,FALSE)),INDEX('Tournées Bus'!$C$4:$H$18,Q130,VLOOKUP(B130,'Tournées Bus'!$J$3:$L$6,2,FALSE)))</f>
        <v>T081-03</v>
      </c>
      <c r="T130" t="str">
        <f t="shared" ref="T130:T193" si="5">MID(S130,1,4)</f>
        <v>T081</v>
      </c>
    </row>
    <row r="131" spans="1:20" x14ac:dyDescent="0.2">
      <c r="A131" s="1">
        <v>42990</v>
      </c>
      <c r="B131" t="s">
        <v>3</v>
      </c>
      <c r="C131" t="s">
        <v>204</v>
      </c>
      <c r="D131" t="s">
        <v>238</v>
      </c>
      <c r="E131" t="s">
        <v>302</v>
      </c>
      <c r="F131" s="1">
        <v>41695</v>
      </c>
      <c r="G131" t="s">
        <v>44</v>
      </c>
      <c r="H131">
        <v>1</v>
      </c>
      <c r="I131">
        <v>0</v>
      </c>
      <c r="J131">
        <v>0</v>
      </c>
      <c r="K131" t="s">
        <v>207</v>
      </c>
      <c r="L131">
        <v>2017</v>
      </c>
      <c r="M131" t="s">
        <v>208</v>
      </c>
      <c r="N131" s="14" t="str">
        <f t="shared" si="4"/>
        <v>DESIR Auguste</v>
      </c>
      <c r="O131" s="14" t="str">
        <f>VLOOKUP(N131,'Données Enfants'!$C$2:$F$298,4,FALSE)</f>
        <v>PS</v>
      </c>
      <c r="P131" s="14" t="str">
        <f>VLOOKUP(N131,'Données Enfants'!$C$2:$F$298,2,FALSE)</f>
        <v>Standard</v>
      </c>
      <c r="Q131" s="14">
        <f>IF(MID(B131,1,3)="Bus",VLOOKUP(N131,'Données Bus'!$A$2:$B$90,2,FALSE),0)</f>
        <v>13</v>
      </c>
      <c r="R131" s="14" t="str">
        <f>IF(Q131&gt;0,VLOOKUP(N131,'Données Bus'!$A$2:$C$90,3,FALSE),"")</f>
        <v>Parc de l'Abbaye - Containers</v>
      </c>
      <c r="S131" t="str">
        <f>IF(INDEX('Tournées Bus'!$C$4:$H$18,Q131,VLOOKUP(B131,'Tournées Bus'!$J$3:$L$6,2,FALSE))=0,INDEX('Tournées Bus'!$C$4:$H$18,Q131,VLOOKUP(B131,'Tournées Bus'!$J$3:$L$6,3,FALSE)),INDEX('Tournées Bus'!$C$4:$H$18,Q131,VLOOKUP(B131,'Tournées Bus'!$J$3:$L$6,2,FALSE)))</f>
        <v>T081-02</v>
      </c>
      <c r="T131" t="str">
        <f t="shared" si="5"/>
        <v>T081</v>
      </c>
    </row>
    <row r="132" spans="1:20" x14ac:dyDescent="0.2">
      <c r="A132" s="1">
        <v>42990</v>
      </c>
      <c r="B132" t="s">
        <v>3</v>
      </c>
      <c r="C132" t="s">
        <v>204</v>
      </c>
      <c r="D132" t="s">
        <v>250</v>
      </c>
      <c r="E132" t="s">
        <v>303</v>
      </c>
      <c r="F132" s="1">
        <v>41898</v>
      </c>
      <c r="G132" t="s">
        <v>170</v>
      </c>
      <c r="H132">
        <v>1</v>
      </c>
      <c r="I132">
        <v>0</v>
      </c>
      <c r="J132">
        <v>0</v>
      </c>
      <c r="K132" t="s">
        <v>207</v>
      </c>
      <c r="L132">
        <v>2017</v>
      </c>
      <c r="M132" t="s">
        <v>208</v>
      </c>
      <c r="N132" s="14" t="str">
        <f t="shared" si="4"/>
        <v>DUVAL Enora</v>
      </c>
      <c r="O132" s="14" t="str">
        <f>VLOOKUP(N132,'Données Enfants'!$C$2:$F$298,4,FALSE)</f>
        <v>PS</v>
      </c>
      <c r="P132" s="14" t="str">
        <f>VLOOKUP(N132,'Données Enfants'!$C$2:$F$298,2,FALSE)</f>
        <v>Standard</v>
      </c>
      <c r="Q132" s="14">
        <f>IF(MID(B132,1,3)="Bus",VLOOKUP(N132,'Données Bus'!$A$2:$B$90,2,FALSE),0)</f>
        <v>6</v>
      </c>
      <c r="R132" s="14" t="str">
        <f>IF(Q132&gt;0,VLOOKUP(N132,'Données Bus'!$A$2:$C$90,3,FALSE),"")</f>
        <v>Gallia</v>
      </c>
      <c r="S132" t="str">
        <f>IF(INDEX('Tournées Bus'!$C$4:$H$18,Q132,VLOOKUP(B132,'Tournées Bus'!$J$3:$L$6,2,FALSE))=0,INDEX('Tournées Bus'!$C$4:$H$18,Q132,VLOOKUP(B132,'Tournées Bus'!$J$3:$L$6,3,FALSE)),INDEX('Tournées Bus'!$C$4:$H$18,Q132,VLOOKUP(B132,'Tournées Bus'!$J$3:$L$6,2,FALSE)))</f>
        <v>T081-07</v>
      </c>
      <c r="T132" t="str">
        <f t="shared" si="5"/>
        <v>T081</v>
      </c>
    </row>
    <row r="133" spans="1:20" x14ac:dyDescent="0.2">
      <c r="A133" s="1">
        <v>42990</v>
      </c>
      <c r="B133" t="s">
        <v>3</v>
      </c>
      <c r="C133" t="s">
        <v>204</v>
      </c>
      <c r="D133" t="s">
        <v>269</v>
      </c>
      <c r="E133" t="s">
        <v>304</v>
      </c>
      <c r="F133" s="1">
        <v>41898</v>
      </c>
      <c r="G133" t="s">
        <v>106</v>
      </c>
      <c r="H133">
        <v>1</v>
      </c>
      <c r="I133">
        <v>0</v>
      </c>
      <c r="J133">
        <v>0</v>
      </c>
      <c r="K133" t="s">
        <v>207</v>
      </c>
      <c r="L133">
        <v>2017</v>
      </c>
      <c r="M133" t="s">
        <v>208</v>
      </c>
      <c r="N133" s="14" t="str">
        <f t="shared" si="4"/>
        <v>MICHOUD Olivia</v>
      </c>
      <c r="O133" s="14" t="str">
        <f>VLOOKUP(N133,'Données Enfants'!$C$2:$F$298,4,FALSE)</f>
        <v>PS</v>
      </c>
      <c r="P133" s="14" t="str">
        <f>VLOOKUP(N133,'Données Enfants'!$C$2:$F$298,2,FALSE)</f>
        <v>Standard</v>
      </c>
      <c r="Q133" s="14">
        <f>IF(MID(B133,1,3)="Bus",VLOOKUP(N133,'Données Bus'!$A$2:$B$90,2,FALSE),0)</f>
        <v>14</v>
      </c>
      <c r="R133" s="14" t="str">
        <f>IF(Q133&gt;0,VLOOKUP(N133,'Données Bus'!$A$2:$C$90,3,FALSE),"")</f>
        <v>Avenue Forchex</v>
      </c>
      <c r="S133" t="str">
        <f>IF(INDEX('Tournées Bus'!$C$4:$H$18,Q133,VLOOKUP(B133,'Tournées Bus'!$J$3:$L$6,2,FALSE))=0,INDEX('Tournées Bus'!$C$4:$H$18,Q133,VLOOKUP(B133,'Tournées Bus'!$J$3:$L$6,3,FALSE)),INDEX('Tournées Bus'!$C$4:$H$18,Q133,VLOOKUP(B133,'Tournées Bus'!$J$3:$L$6,2,FALSE)))</f>
        <v>T082-16</v>
      </c>
      <c r="T133" t="str">
        <f t="shared" si="5"/>
        <v>T082</v>
      </c>
    </row>
    <row r="134" spans="1:20" x14ac:dyDescent="0.2">
      <c r="A134" s="1">
        <v>42990</v>
      </c>
      <c r="B134" t="s">
        <v>3</v>
      </c>
      <c r="C134" t="s">
        <v>204</v>
      </c>
      <c r="D134" t="s">
        <v>286</v>
      </c>
      <c r="E134" t="s">
        <v>305</v>
      </c>
      <c r="F134" s="1">
        <v>41650</v>
      </c>
      <c r="G134" t="s">
        <v>170</v>
      </c>
      <c r="H134">
        <v>1</v>
      </c>
      <c r="I134">
        <v>0</v>
      </c>
      <c r="J134">
        <v>0</v>
      </c>
      <c r="K134" t="s">
        <v>207</v>
      </c>
      <c r="L134">
        <v>2017</v>
      </c>
      <c r="M134" t="s">
        <v>208</v>
      </c>
      <c r="N134" s="14" t="str">
        <f t="shared" si="4"/>
        <v>SECK Ismaël</v>
      </c>
      <c r="O134" s="14" t="str">
        <f>VLOOKUP(N134,'Données Enfants'!$C$2:$F$298,4,FALSE)</f>
        <v>PS</v>
      </c>
      <c r="P134" s="14" t="str">
        <f>VLOOKUP(N134,'Données Enfants'!$C$2:$F$298,2,FALSE)</f>
        <v>Sans porc</v>
      </c>
      <c r="Q134" s="14">
        <f>IF(MID(B134,1,3)="Bus",VLOOKUP(N134,'Données Bus'!$A$2:$B$90,2,FALSE),0)</f>
        <v>9</v>
      </c>
      <c r="R134" s="14" t="str">
        <f>IF(Q134&gt;0,VLOOKUP(N134,'Données Bus'!$A$2:$C$90,3,FALSE),"")</f>
        <v>Chemin des Houches (Impasse)</v>
      </c>
      <c r="S134" t="str">
        <f>IF(INDEX('Tournées Bus'!$C$4:$H$18,Q134,VLOOKUP(B134,'Tournées Bus'!$J$3:$L$6,2,FALSE))=0,INDEX('Tournées Bus'!$C$4:$H$18,Q134,VLOOKUP(B134,'Tournées Bus'!$J$3:$L$6,3,FALSE)),INDEX('Tournées Bus'!$C$4:$H$18,Q134,VLOOKUP(B134,'Tournées Bus'!$J$3:$L$6,2,FALSE)))</f>
        <v>T082-13</v>
      </c>
      <c r="T134" t="str">
        <f t="shared" si="5"/>
        <v>T082</v>
      </c>
    </row>
    <row r="135" spans="1:20" x14ac:dyDescent="0.2">
      <c r="A135" s="1">
        <v>42990</v>
      </c>
      <c r="B135" t="s">
        <v>3</v>
      </c>
      <c r="C135" t="s">
        <v>204</v>
      </c>
      <c r="D135" t="s">
        <v>289</v>
      </c>
      <c r="E135" t="s">
        <v>306</v>
      </c>
      <c r="F135" s="1">
        <v>41888</v>
      </c>
      <c r="G135" t="s">
        <v>44</v>
      </c>
      <c r="H135">
        <v>1</v>
      </c>
      <c r="I135">
        <v>0</v>
      </c>
      <c r="J135">
        <v>0</v>
      </c>
      <c r="K135" t="s">
        <v>207</v>
      </c>
      <c r="L135">
        <v>2017</v>
      </c>
      <c r="M135" t="s">
        <v>208</v>
      </c>
      <c r="N135" s="14" t="str">
        <f t="shared" si="4"/>
        <v>TOUTA Ines</v>
      </c>
      <c r="O135" s="14" t="str">
        <f>VLOOKUP(N135,'Données Enfants'!$C$2:$F$298,4,FALSE)</f>
        <v>PS</v>
      </c>
      <c r="P135" s="14" t="str">
        <f>VLOOKUP(N135,'Données Enfants'!$C$2:$F$298,2,FALSE)</f>
        <v>Sans viande</v>
      </c>
      <c r="Q135" s="14">
        <f>IF(MID(B135,1,3)="Bus",VLOOKUP(N135,'Données Bus'!$A$2:$B$90,2,FALSE),0)</f>
        <v>6</v>
      </c>
      <c r="R135" s="14" t="str">
        <f>IF(Q135&gt;0,VLOOKUP(N135,'Données Bus'!$A$2:$C$90,3,FALSE),"")</f>
        <v>Gallia</v>
      </c>
      <c r="S135" t="str">
        <f>IF(INDEX('Tournées Bus'!$C$4:$H$18,Q135,VLOOKUP(B135,'Tournées Bus'!$J$3:$L$6,2,FALSE))=0,INDEX('Tournées Bus'!$C$4:$H$18,Q135,VLOOKUP(B135,'Tournées Bus'!$J$3:$L$6,3,FALSE)),INDEX('Tournées Bus'!$C$4:$H$18,Q135,VLOOKUP(B135,'Tournées Bus'!$J$3:$L$6,2,FALSE)))</f>
        <v>T081-07</v>
      </c>
      <c r="T135" t="str">
        <f t="shared" si="5"/>
        <v>T081</v>
      </c>
    </row>
    <row r="136" spans="1:20" x14ac:dyDescent="0.2">
      <c r="A136" s="1">
        <v>42990</v>
      </c>
      <c r="B136" t="s">
        <v>3</v>
      </c>
      <c r="C136" t="s">
        <v>204</v>
      </c>
      <c r="D136" t="s">
        <v>325</v>
      </c>
      <c r="E136" t="s">
        <v>326</v>
      </c>
      <c r="F136" s="1">
        <v>41701</v>
      </c>
      <c r="G136" t="s">
        <v>170</v>
      </c>
      <c r="H136">
        <v>0</v>
      </c>
      <c r="I136">
        <v>0</v>
      </c>
      <c r="J136">
        <v>0</v>
      </c>
      <c r="K136" t="s">
        <v>207</v>
      </c>
      <c r="L136">
        <v>2017</v>
      </c>
      <c r="M136" t="s">
        <v>208</v>
      </c>
      <c r="N136" s="14" t="str">
        <f t="shared" si="4"/>
        <v>RABU SOMERS Antonin</v>
      </c>
      <c r="O136" s="14" t="str">
        <f>VLOOKUP(N136,'Données Enfants'!$C$2:$F$298,4,FALSE)</f>
        <v>PS</v>
      </c>
      <c r="P136" s="14" t="str">
        <f>VLOOKUP(N136,'Données Enfants'!$C$2:$F$298,2,FALSE)</f>
        <v>Standard</v>
      </c>
      <c r="Q136" s="14">
        <f>IF(MID(B136,1,3)="Bus",VLOOKUP(N136,'Données Bus'!$A$2:$B$90,2,FALSE),0)</f>
        <v>6</v>
      </c>
      <c r="R136" s="14" t="str">
        <f>IF(Q136&gt;0,VLOOKUP(N136,'Données Bus'!$A$2:$C$90,3,FALSE),"")</f>
        <v>Gallia</v>
      </c>
      <c r="S136" t="str">
        <f>IF(INDEX('Tournées Bus'!$C$4:$H$18,Q136,VLOOKUP(B136,'Tournées Bus'!$J$3:$L$6,2,FALSE))=0,INDEX('Tournées Bus'!$C$4:$H$18,Q136,VLOOKUP(B136,'Tournées Bus'!$J$3:$L$6,3,FALSE)),INDEX('Tournées Bus'!$C$4:$H$18,Q136,VLOOKUP(B136,'Tournées Bus'!$J$3:$L$6,2,FALSE)))</f>
        <v>T081-07</v>
      </c>
      <c r="T136" t="str">
        <f t="shared" si="5"/>
        <v>T081</v>
      </c>
    </row>
    <row r="137" spans="1:20" x14ac:dyDescent="0.2">
      <c r="A137" s="1">
        <v>42990</v>
      </c>
      <c r="B137" t="s">
        <v>3</v>
      </c>
      <c r="C137" t="s">
        <v>204</v>
      </c>
      <c r="D137" t="s">
        <v>307</v>
      </c>
      <c r="E137" t="s">
        <v>308</v>
      </c>
      <c r="F137" s="1">
        <v>39474</v>
      </c>
      <c r="G137" t="s">
        <v>165</v>
      </c>
      <c r="H137">
        <v>1</v>
      </c>
      <c r="I137">
        <v>0</v>
      </c>
      <c r="J137">
        <v>0</v>
      </c>
      <c r="K137" t="s">
        <v>207</v>
      </c>
      <c r="L137">
        <v>2017</v>
      </c>
      <c r="M137" t="s">
        <v>210</v>
      </c>
      <c r="N137" s="14" t="str">
        <f t="shared" si="4"/>
        <v>TERRENI Flavia</v>
      </c>
      <c r="O137" s="14" t="str">
        <f>VLOOKUP(N137,'Données Enfants'!$C$2:$F$298,4,FALSE)</f>
        <v>CM1</v>
      </c>
      <c r="P137" s="14" t="str">
        <f>VLOOKUP(N137,'Données Enfants'!$C$2:$F$298,2,FALSE)</f>
        <v>Standard</v>
      </c>
      <c r="Q137" s="14">
        <f>IF(MID(B137,1,3)="Bus",VLOOKUP(N137,'Données Bus'!$A$2:$B$90,2,FALSE),0)</f>
        <v>6</v>
      </c>
      <c r="R137" s="14" t="str">
        <f>IF(Q137&gt;0,VLOOKUP(N137,'Données Bus'!$A$2:$C$90,3,FALSE),"")</f>
        <v>Gallia</v>
      </c>
      <c r="S137" t="str">
        <f>IF(INDEX('Tournées Bus'!$C$4:$H$18,Q137,VLOOKUP(B137,'Tournées Bus'!$J$3:$L$6,2,FALSE))=0,INDEX('Tournées Bus'!$C$4:$H$18,Q137,VLOOKUP(B137,'Tournées Bus'!$J$3:$L$6,3,FALSE)),INDEX('Tournées Bus'!$C$4:$H$18,Q137,VLOOKUP(B137,'Tournées Bus'!$J$3:$L$6,2,FALSE)))</f>
        <v>T081-07</v>
      </c>
      <c r="T137" t="str">
        <f t="shared" si="5"/>
        <v>T081</v>
      </c>
    </row>
    <row r="138" spans="1:20" x14ac:dyDescent="0.2">
      <c r="A138" s="1">
        <v>42990</v>
      </c>
      <c r="B138" t="s">
        <v>3</v>
      </c>
      <c r="C138" t="s">
        <v>204</v>
      </c>
      <c r="D138" t="s">
        <v>309</v>
      </c>
      <c r="E138" t="s">
        <v>310</v>
      </c>
      <c r="F138" s="1">
        <v>41489</v>
      </c>
      <c r="G138" t="s">
        <v>169</v>
      </c>
      <c r="H138">
        <v>1</v>
      </c>
      <c r="I138">
        <v>0</v>
      </c>
      <c r="J138">
        <v>0</v>
      </c>
      <c r="K138" t="s">
        <v>207</v>
      </c>
      <c r="L138">
        <v>2017</v>
      </c>
      <c r="M138" t="s">
        <v>208</v>
      </c>
      <c r="N138" s="14" t="str">
        <f t="shared" si="4"/>
        <v>LEHMANN Liv</v>
      </c>
      <c r="O138" s="14" t="str">
        <f>VLOOKUP(N138,'Données Enfants'!$C$2:$F$298,4,FALSE)</f>
        <v>MS</v>
      </c>
      <c r="P138" s="14" t="str">
        <f>VLOOKUP(N138,'Données Enfants'!$C$2:$F$298,2,FALSE)</f>
        <v>Standard</v>
      </c>
      <c r="Q138" s="14">
        <f>IF(MID(B138,1,3)="Bus",VLOOKUP(N138,'Données Bus'!$A$2:$B$90,2,FALSE),0)</f>
        <v>7</v>
      </c>
      <c r="R138" s="14" t="str">
        <f>IF(Q138&gt;0,VLOOKUP(N138,'Données Bus'!$A$2:$C$90,3,FALSE),"")</f>
        <v>Salle Animation, place de l'église</v>
      </c>
      <c r="S138" t="str">
        <f>IF(INDEX('Tournées Bus'!$C$4:$H$18,Q138,VLOOKUP(B138,'Tournées Bus'!$J$3:$L$6,2,FALSE))=0,INDEX('Tournées Bus'!$C$4:$H$18,Q138,VLOOKUP(B138,'Tournées Bus'!$J$3:$L$6,3,FALSE)),INDEX('Tournées Bus'!$C$4:$H$18,Q138,VLOOKUP(B138,'Tournées Bus'!$J$3:$L$6,2,FALSE)))</f>
        <v>T082-10</v>
      </c>
      <c r="T138" t="str">
        <f t="shared" si="5"/>
        <v>T082</v>
      </c>
    </row>
    <row r="139" spans="1:20" x14ac:dyDescent="0.2">
      <c r="A139" s="1">
        <v>42990</v>
      </c>
      <c r="B139" t="s">
        <v>3</v>
      </c>
      <c r="C139" t="s">
        <v>204</v>
      </c>
      <c r="D139" t="s">
        <v>309</v>
      </c>
      <c r="E139" t="s">
        <v>311</v>
      </c>
      <c r="F139" s="1">
        <v>40270</v>
      </c>
      <c r="G139" t="s">
        <v>163</v>
      </c>
      <c r="H139">
        <v>1</v>
      </c>
      <c r="I139">
        <v>0</v>
      </c>
      <c r="J139">
        <v>0</v>
      </c>
      <c r="K139" t="s">
        <v>207</v>
      </c>
      <c r="L139">
        <v>2017</v>
      </c>
      <c r="M139" t="s">
        <v>210</v>
      </c>
      <c r="N139" s="14" t="str">
        <f t="shared" si="4"/>
        <v>LEHMANN Abel</v>
      </c>
      <c r="O139" s="14" t="str">
        <f>VLOOKUP(N139,'Données Enfants'!$C$2:$F$298,4,FALSE)</f>
        <v>CE1</v>
      </c>
      <c r="P139" s="14" t="str">
        <f>VLOOKUP(N139,'Données Enfants'!$C$2:$F$298,2,FALSE)</f>
        <v>Standard</v>
      </c>
      <c r="Q139" s="14">
        <f>IF(MID(B139,1,3)="Bus",VLOOKUP(N139,'Données Bus'!$A$2:$B$90,2,FALSE),0)</f>
        <v>7</v>
      </c>
      <c r="R139" s="14" t="str">
        <f>IF(Q139&gt;0,VLOOKUP(N139,'Données Bus'!$A$2:$C$90,3,FALSE),"")</f>
        <v>Salle Animation, place de l'église</v>
      </c>
      <c r="S139" t="str">
        <f>IF(INDEX('Tournées Bus'!$C$4:$H$18,Q139,VLOOKUP(B139,'Tournées Bus'!$J$3:$L$6,2,FALSE))=0,INDEX('Tournées Bus'!$C$4:$H$18,Q139,VLOOKUP(B139,'Tournées Bus'!$J$3:$L$6,3,FALSE)),INDEX('Tournées Bus'!$C$4:$H$18,Q139,VLOOKUP(B139,'Tournées Bus'!$J$3:$L$6,2,FALSE)))</f>
        <v>T082-10</v>
      </c>
      <c r="T139" t="str">
        <f t="shared" si="5"/>
        <v>T082</v>
      </c>
    </row>
    <row r="140" spans="1:20" x14ac:dyDescent="0.2">
      <c r="A140" s="1">
        <v>42990</v>
      </c>
      <c r="B140" t="s">
        <v>3</v>
      </c>
      <c r="C140" t="s">
        <v>204</v>
      </c>
      <c r="D140" t="s">
        <v>312</v>
      </c>
      <c r="E140" t="s">
        <v>313</v>
      </c>
      <c r="F140" s="1">
        <v>41869</v>
      </c>
      <c r="G140" t="s">
        <v>170</v>
      </c>
      <c r="H140">
        <v>1</v>
      </c>
      <c r="I140">
        <v>0</v>
      </c>
      <c r="J140">
        <v>0</v>
      </c>
      <c r="K140" t="s">
        <v>207</v>
      </c>
      <c r="L140">
        <v>2017</v>
      </c>
      <c r="M140" t="s">
        <v>208</v>
      </c>
      <c r="N140" s="14" t="str">
        <f t="shared" si="4"/>
        <v>CORREDOR IZQUIERDO Adriana</v>
      </c>
      <c r="O140" s="14" t="str">
        <f>VLOOKUP(N140,'Données Enfants'!$C$2:$F$298,4,FALSE)</f>
        <v>PS</v>
      </c>
      <c r="P140" s="14" t="str">
        <f>VLOOKUP(N140,'Données Enfants'!$C$2:$F$298,2,FALSE)</f>
        <v>Standard</v>
      </c>
      <c r="Q140" s="14">
        <f>IF(MID(B140,1,3)="Bus",VLOOKUP(N140,'Données Bus'!$A$2:$B$90,2,FALSE),0)</f>
        <v>14</v>
      </c>
      <c r="R140" s="14" t="str">
        <f>IF(Q140&gt;0,VLOOKUP(N140,'Données Bus'!$A$2:$C$90,3,FALSE),"")</f>
        <v>Avenue Forchex</v>
      </c>
      <c r="S140" t="str">
        <f>IF(INDEX('Tournées Bus'!$C$4:$H$18,Q140,VLOOKUP(B140,'Tournées Bus'!$J$3:$L$6,2,FALSE))=0,INDEX('Tournées Bus'!$C$4:$H$18,Q140,VLOOKUP(B140,'Tournées Bus'!$J$3:$L$6,3,FALSE)),INDEX('Tournées Bus'!$C$4:$H$18,Q140,VLOOKUP(B140,'Tournées Bus'!$J$3:$L$6,2,FALSE)))</f>
        <v>T082-16</v>
      </c>
      <c r="T140" t="str">
        <f t="shared" si="5"/>
        <v>T082</v>
      </c>
    </row>
    <row r="141" spans="1:20" x14ac:dyDescent="0.2">
      <c r="A141" s="1">
        <v>42990</v>
      </c>
      <c r="B141" t="s">
        <v>3</v>
      </c>
      <c r="C141" t="s">
        <v>204</v>
      </c>
      <c r="D141" t="s">
        <v>254</v>
      </c>
      <c r="E141" t="s">
        <v>314</v>
      </c>
      <c r="F141" s="1">
        <v>41815</v>
      </c>
      <c r="G141" t="s">
        <v>44</v>
      </c>
      <c r="H141">
        <v>1</v>
      </c>
      <c r="I141">
        <v>0</v>
      </c>
      <c r="J141">
        <v>0</v>
      </c>
      <c r="K141" t="s">
        <v>207</v>
      </c>
      <c r="L141">
        <v>2017</v>
      </c>
      <c r="M141" t="s">
        <v>208</v>
      </c>
      <c r="N141" s="14" t="str">
        <f t="shared" si="4"/>
        <v>EL MRADMI Noham</v>
      </c>
      <c r="O141" s="14" t="str">
        <f>VLOOKUP(N141,'Données Enfants'!$C$2:$F$298,4,FALSE)</f>
        <v>PS</v>
      </c>
      <c r="P141" s="14" t="str">
        <f>VLOOKUP(N141,'Données Enfants'!$C$2:$F$298,2,FALSE)</f>
        <v>Sans porc</v>
      </c>
      <c r="Q141" s="14">
        <f>IF(MID(B141,1,3)="Bus",VLOOKUP(N141,'Données Bus'!$A$2:$B$90,2,FALSE),0)</f>
        <v>1</v>
      </c>
      <c r="R141" s="14" t="str">
        <f>IF(Q141&gt;0,VLOOKUP(N141,'Données Bus'!$A$2:$C$90,3,FALSE),"")</f>
        <v>Services Techniques</v>
      </c>
      <c r="S141" t="str">
        <f>IF(INDEX('Tournées Bus'!$C$4:$H$18,Q141,VLOOKUP(B141,'Tournées Bus'!$J$3:$L$6,2,FALSE))=0,INDEX('Tournées Bus'!$C$4:$H$18,Q141,VLOOKUP(B141,'Tournées Bus'!$J$3:$L$6,3,FALSE)),INDEX('Tournées Bus'!$C$4:$H$18,Q141,VLOOKUP(B141,'Tournées Bus'!$J$3:$L$6,2,FALSE)))</f>
        <v>T081-01</v>
      </c>
      <c r="T141" t="str">
        <f t="shared" si="5"/>
        <v>T081</v>
      </c>
    </row>
    <row r="142" spans="1:20" x14ac:dyDescent="0.2">
      <c r="A142" s="1">
        <v>42990</v>
      </c>
      <c r="B142" t="s">
        <v>3</v>
      </c>
      <c r="C142" t="s">
        <v>204</v>
      </c>
      <c r="D142" t="s">
        <v>315</v>
      </c>
      <c r="E142" t="s">
        <v>316</v>
      </c>
      <c r="F142" s="1">
        <v>41422</v>
      </c>
      <c r="G142" t="s">
        <v>170</v>
      </c>
      <c r="H142">
        <v>1</v>
      </c>
      <c r="I142">
        <v>0</v>
      </c>
      <c r="J142">
        <v>0</v>
      </c>
      <c r="K142" t="s">
        <v>207</v>
      </c>
      <c r="L142">
        <v>2017</v>
      </c>
      <c r="M142" t="s">
        <v>208</v>
      </c>
      <c r="N142" s="14" t="str">
        <f t="shared" si="4"/>
        <v>DE CORDIER Léa</v>
      </c>
      <c r="O142" s="14" t="str">
        <f>VLOOKUP(N142,'Données Enfants'!$C$2:$F$298,4,FALSE)</f>
        <v>MS</v>
      </c>
      <c r="P142" s="14" t="str">
        <f>VLOOKUP(N142,'Données Enfants'!$C$2:$F$298,2,FALSE)</f>
        <v>Standard</v>
      </c>
      <c r="Q142" s="14">
        <f>IF(MID(B142,1,3)="Bus",VLOOKUP(N142,'Données Bus'!$A$2:$B$90,2,FALSE),0)</f>
        <v>2</v>
      </c>
      <c r="R142" s="14" t="str">
        <f>IF(Q142&gt;0,VLOOKUP(N142,'Données Bus'!$A$2:$C$90,3,FALSE),"")</f>
        <v>Parc de l'Abbaye - Buisson</v>
      </c>
      <c r="S142" t="str">
        <f>IF(INDEX('Tournées Bus'!$C$4:$H$18,Q142,VLOOKUP(B142,'Tournées Bus'!$J$3:$L$6,2,FALSE))=0,INDEX('Tournées Bus'!$C$4:$H$18,Q142,VLOOKUP(B142,'Tournées Bus'!$J$3:$L$6,3,FALSE)),INDEX('Tournées Bus'!$C$4:$H$18,Q142,VLOOKUP(B142,'Tournées Bus'!$J$3:$L$6,2,FALSE)))</f>
        <v>T081-03</v>
      </c>
      <c r="T142" t="str">
        <f t="shared" si="5"/>
        <v>T081</v>
      </c>
    </row>
    <row r="143" spans="1:20" x14ac:dyDescent="0.2">
      <c r="A143" s="1">
        <v>42990</v>
      </c>
      <c r="B143" t="s">
        <v>3</v>
      </c>
      <c r="C143" t="s">
        <v>204</v>
      </c>
      <c r="D143" t="s">
        <v>315</v>
      </c>
      <c r="E143" t="s">
        <v>317</v>
      </c>
      <c r="F143" s="1">
        <v>40039</v>
      </c>
      <c r="G143" t="s">
        <v>166</v>
      </c>
      <c r="H143">
        <v>1</v>
      </c>
      <c r="I143">
        <v>0</v>
      </c>
      <c r="J143">
        <v>0</v>
      </c>
      <c r="K143" t="s">
        <v>207</v>
      </c>
      <c r="L143">
        <v>2017</v>
      </c>
      <c r="M143" t="s">
        <v>210</v>
      </c>
      <c r="N143" s="14" t="str">
        <f t="shared" si="4"/>
        <v>DE CORDIER Kylian</v>
      </c>
      <c r="O143" s="14" t="str">
        <f>VLOOKUP(N143,'Données Enfants'!$C$2:$F$298,4,FALSE)</f>
        <v>CE2</v>
      </c>
      <c r="P143" s="14" t="str">
        <f>VLOOKUP(N143,'Données Enfants'!$C$2:$F$298,2,FALSE)</f>
        <v>Standard</v>
      </c>
      <c r="Q143" s="14">
        <f>IF(MID(B143,1,3)="Bus",VLOOKUP(N143,'Données Bus'!$A$2:$B$90,2,FALSE),0)</f>
        <v>2</v>
      </c>
      <c r="R143" s="14" t="str">
        <f>IF(Q143&gt;0,VLOOKUP(N143,'Données Bus'!$A$2:$C$90,3,FALSE),"")</f>
        <v>Parc de l'Abbaye - Buisson</v>
      </c>
      <c r="S143" t="str">
        <f>IF(INDEX('Tournées Bus'!$C$4:$H$18,Q143,VLOOKUP(B143,'Tournées Bus'!$J$3:$L$6,2,FALSE))=0,INDEX('Tournées Bus'!$C$4:$H$18,Q143,VLOOKUP(B143,'Tournées Bus'!$J$3:$L$6,3,FALSE)),INDEX('Tournées Bus'!$C$4:$H$18,Q143,VLOOKUP(B143,'Tournées Bus'!$J$3:$L$6,2,FALSE)))</f>
        <v>T081-03</v>
      </c>
      <c r="T143" t="str">
        <f t="shared" si="5"/>
        <v>T081</v>
      </c>
    </row>
    <row r="144" spans="1:20" x14ac:dyDescent="0.2">
      <c r="A144" s="1">
        <v>42990</v>
      </c>
      <c r="B144" t="s">
        <v>3</v>
      </c>
      <c r="C144" t="s">
        <v>204</v>
      </c>
      <c r="D144" t="s">
        <v>318</v>
      </c>
      <c r="E144" t="s">
        <v>319</v>
      </c>
      <c r="F144" s="1">
        <v>41948</v>
      </c>
      <c r="G144" t="s">
        <v>44</v>
      </c>
      <c r="H144">
        <v>0</v>
      </c>
      <c r="I144">
        <v>0</v>
      </c>
      <c r="J144">
        <v>0</v>
      </c>
      <c r="K144" t="s">
        <v>207</v>
      </c>
      <c r="L144">
        <v>2017</v>
      </c>
      <c r="M144" t="s">
        <v>208</v>
      </c>
      <c r="N144" s="14" t="str">
        <f t="shared" si="4"/>
        <v>JACQUIER-QUERO Eleonore</v>
      </c>
      <c r="O144" s="14" t="str">
        <f>VLOOKUP(N144,'Données Enfants'!$C$2:$F$298,4,FALSE)</f>
        <v>PS</v>
      </c>
      <c r="P144" s="14" t="str">
        <f>VLOOKUP(N144,'Données Enfants'!$C$2:$F$298,2,FALSE)</f>
        <v>Standard</v>
      </c>
      <c r="Q144" s="14">
        <f>IF(MID(B144,1,3)="Bus",VLOOKUP(N144,'Données Bus'!$A$2:$B$90,2,FALSE),0)</f>
        <v>9</v>
      </c>
      <c r="R144" s="14" t="str">
        <f>IF(Q144&gt;0,VLOOKUP(N144,'Données Bus'!$A$2:$C$90,3,FALSE),"")</f>
        <v>Chemin des Houches (Impasse)</v>
      </c>
      <c r="S144" t="str">
        <f>IF(INDEX('Tournées Bus'!$C$4:$H$18,Q144,VLOOKUP(B144,'Tournées Bus'!$J$3:$L$6,2,FALSE))=0,INDEX('Tournées Bus'!$C$4:$H$18,Q144,VLOOKUP(B144,'Tournées Bus'!$J$3:$L$6,3,FALSE)),INDEX('Tournées Bus'!$C$4:$H$18,Q144,VLOOKUP(B144,'Tournées Bus'!$J$3:$L$6,2,FALSE)))</f>
        <v>T082-13</v>
      </c>
      <c r="T144" t="str">
        <f t="shared" si="5"/>
        <v>T082</v>
      </c>
    </row>
    <row r="145" spans="1:20" x14ac:dyDescent="0.2">
      <c r="A145" s="1">
        <v>42990</v>
      </c>
      <c r="B145" t="s">
        <v>3</v>
      </c>
      <c r="C145" t="s">
        <v>204</v>
      </c>
      <c r="D145" t="s">
        <v>500</v>
      </c>
      <c r="E145" t="s">
        <v>501</v>
      </c>
      <c r="F145" s="1">
        <v>39861</v>
      </c>
      <c r="G145" t="s">
        <v>166</v>
      </c>
      <c r="H145">
        <v>1</v>
      </c>
      <c r="I145">
        <v>0</v>
      </c>
      <c r="J145">
        <v>0</v>
      </c>
      <c r="K145" t="s">
        <v>207</v>
      </c>
      <c r="L145">
        <v>2017</v>
      </c>
      <c r="M145" t="s">
        <v>210</v>
      </c>
      <c r="N145" s="14" t="str">
        <f t="shared" si="4"/>
        <v>MOUNDJI Keziah</v>
      </c>
      <c r="O145" s="14" t="str">
        <f>VLOOKUP(N145,'Données Enfants'!$C$2:$F$298,4,FALSE)</f>
        <v>CE2</v>
      </c>
      <c r="P145" s="14" t="str">
        <f>VLOOKUP(N145,'Données Enfants'!$C$2:$F$298,2,FALSE)</f>
        <v>Sans porc</v>
      </c>
      <c r="Q145" s="14">
        <f>IF(MID(B145,1,3)="Bus",VLOOKUP(N145,'Données Bus'!$A$2:$B$90,2,FALSE),0)</f>
        <v>7</v>
      </c>
      <c r="R145" s="14" t="str">
        <f>IF(Q145&gt;0,VLOOKUP(N145,'Données Bus'!$A$2:$C$90,3,FALSE),"")</f>
        <v>Salle Animation, place de l'église</v>
      </c>
      <c r="S145" t="str">
        <f>IF(INDEX('Tournées Bus'!$C$4:$H$18,Q145,VLOOKUP(B145,'Tournées Bus'!$J$3:$L$6,2,FALSE))=0,INDEX('Tournées Bus'!$C$4:$H$18,Q145,VLOOKUP(B145,'Tournées Bus'!$J$3:$L$6,3,FALSE)),INDEX('Tournées Bus'!$C$4:$H$18,Q145,VLOOKUP(B145,'Tournées Bus'!$J$3:$L$6,2,FALSE)))</f>
        <v>T082-10</v>
      </c>
      <c r="T145" t="str">
        <f t="shared" si="5"/>
        <v>T082</v>
      </c>
    </row>
    <row r="146" spans="1:20" x14ac:dyDescent="0.2">
      <c r="A146" s="1">
        <v>42991</v>
      </c>
      <c r="B146" t="s">
        <v>3</v>
      </c>
      <c r="C146" t="s">
        <v>204</v>
      </c>
      <c r="D146" t="s">
        <v>205</v>
      </c>
      <c r="E146" t="s">
        <v>206</v>
      </c>
      <c r="F146" s="1">
        <v>41166</v>
      </c>
      <c r="G146" t="s">
        <v>106</v>
      </c>
      <c r="H146">
        <v>1</v>
      </c>
      <c r="I146">
        <v>0</v>
      </c>
      <c r="J146">
        <v>0</v>
      </c>
      <c r="K146" t="s">
        <v>207</v>
      </c>
      <c r="L146">
        <v>2017</v>
      </c>
      <c r="M146" t="s">
        <v>208</v>
      </c>
      <c r="N146" s="14" t="str">
        <f t="shared" si="4"/>
        <v>ABBIATECI Alexandre</v>
      </c>
      <c r="O146" s="14" t="str">
        <f>VLOOKUP(N146,'Données Enfants'!$C$2:$F$298,4,FALSE)</f>
        <v>GS</v>
      </c>
      <c r="P146" s="14" t="str">
        <f>VLOOKUP(N146,'Données Enfants'!$C$2:$F$298,2,FALSE)</f>
        <v>Standard</v>
      </c>
      <c r="Q146" s="14">
        <f>IF(MID(B146,1,3)="Bus",VLOOKUP(N146,'Données Bus'!$A$2:$B$90,2,FALSE),0)</f>
        <v>1</v>
      </c>
      <c r="R146" s="14" t="str">
        <f>IF(Q146&gt;0,VLOOKUP(N146,'Données Bus'!$A$2:$C$90,3,FALSE),"")</f>
        <v>Services Techniques</v>
      </c>
      <c r="S146" t="str">
        <f>IF(INDEX('Tournées Bus'!$C$4:$H$18,Q146,VLOOKUP(B146,'Tournées Bus'!$J$3:$L$6,2,FALSE))=0,INDEX('Tournées Bus'!$C$4:$H$18,Q146,VLOOKUP(B146,'Tournées Bus'!$J$3:$L$6,3,FALSE)),INDEX('Tournées Bus'!$C$4:$H$18,Q146,VLOOKUP(B146,'Tournées Bus'!$J$3:$L$6,2,FALSE)))</f>
        <v>T081-01</v>
      </c>
      <c r="T146" t="str">
        <f t="shared" si="5"/>
        <v>T081</v>
      </c>
    </row>
    <row r="147" spans="1:20" x14ac:dyDescent="0.2">
      <c r="A147" s="1">
        <v>42991</v>
      </c>
      <c r="B147" t="s">
        <v>3</v>
      </c>
      <c r="C147" t="s">
        <v>204</v>
      </c>
      <c r="D147" t="s">
        <v>205</v>
      </c>
      <c r="E147" t="s">
        <v>209</v>
      </c>
      <c r="F147" s="1">
        <v>40234</v>
      </c>
      <c r="G147" t="s">
        <v>163</v>
      </c>
      <c r="H147">
        <v>1</v>
      </c>
      <c r="I147">
        <v>0</v>
      </c>
      <c r="J147">
        <v>0</v>
      </c>
      <c r="K147" t="s">
        <v>207</v>
      </c>
      <c r="L147">
        <v>2017</v>
      </c>
      <c r="M147" t="s">
        <v>210</v>
      </c>
      <c r="N147" s="14" t="str">
        <f t="shared" si="4"/>
        <v>ABBIATECI Mathieu</v>
      </c>
      <c r="O147" s="14" t="str">
        <f>VLOOKUP(N147,'Données Enfants'!$C$2:$F$298,4,FALSE)</f>
        <v>CE1</v>
      </c>
      <c r="P147" s="14" t="str">
        <f>VLOOKUP(N147,'Données Enfants'!$C$2:$F$298,2,FALSE)</f>
        <v>Standard</v>
      </c>
      <c r="Q147" s="14">
        <f>IF(MID(B147,1,3)="Bus",VLOOKUP(N147,'Données Bus'!$A$2:$B$90,2,FALSE),0)</f>
        <v>1</v>
      </c>
      <c r="R147" s="14" t="str">
        <f>IF(Q147&gt;0,VLOOKUP(N147,'Données Bus'!$A$2:$C$90,3,FALSE),"")</f>
        <v>Services Techniques</v>
      </c>
      <c r="S147" t="str">
        <f>IF(INDEX('Tournées Bus'!$C$4:$H$18,Q147,VLOOKUP(B147,'Tournées Bus'!$J$3:$L$6,2,FALSE))=0,INDEX('Tournées Bus'!$C$4:$H$18,Q147,VLOOKUP(B147,'Tournées Bus'!$J$3:$L$6,3,FALSE)),INDEX('Tournées Bus'!$C$4:$H$18,Q147,VLOOKUP(B147,'Tournées Bus'!$J$3:$L$6,2,FALSE)))</f>
        <v>T081-01</v>
      </c>
      <c r="T147" t="str">
        <f t="shared" si="5"/>
        <v>T081</v>
      </c>
    </row>
    <row r="148" spans="1:20" x14ac:dyDescent="0.2">
      <c r="A148" s="1">
        <v>42991</v>
      </c>
      <c r="B148" t="s">
        <v>3</v>
      </c>
      <c r="C148" t="s">
        <v>204</v>
      </c>
      <c r="D148" t="s">
        <v>211</v>
      </c>
      <c r="E148" t="s">
        <v>212</v>
      </c>
      <c r="F148" s="1">
        <v>39272</v>
      </c>
      <c r="G148" t="s">
        <v>164</v>
      </c>
      <c r="H148">
        <v>1</v>
      </c>
      <c r="I148">
        <v>0</v>
      </c>
      <c r="J148">
        <v>0</v>
      </c>
      <c r="K148" t="s">
        <v>207</v>
      </c>
      <c r="L148">
        <v>2017</v>
      </c>
      <c r="M148" t="s">
        <v>210</v>
      </c>
      <c r="N148" s="14" t="str">
        <f t="shared" si="4"/>
        <v>AIMON Cassie</v>
      </c>
      <c r="O148" s="14" t="str">
        <f>VLOOKUP(N148,'Données Enfants'!$C$2:$F$298,4,FALSE)</f>
        <v>CM2</v>
      </c>
      <c r="P148" s="14" t="str">
        <f>VLOOKUP(N148,'Données Enfants'!$C$2:$F$298,2,FALSE)</f>
        <v>Standard</v>
      </c>
      <c r="Q148" s="14">
        <f>IF(MID(B148,1,3)="Bus",VLOOKUP(N148,'Données Bus'!$A$2:$B$90,2,FALSE),0)</f>
        <v>9</v>
      </c>
      <c r="R148" s="14" t="str">
        <f>IF(Q148&gt;0,VLOOKUP(N148,'Données Bus'!$A$2:$C$90,3,FALSE),"")</f>
        <v>Chemin des Houches (Impasse)</v>
      </c>
      <c r="S148" t="str">
        <f>IF(INDEX('Tournées Bus'!$C$4:$H$18,Q148,VLOOKUP(B148,'Tournées Bus'!$J$3:$L$6,2,FALSE))=0,INDEX('Tournées Bus'!$C$4:$H$18,Q148,VLOOKUP(B148,'Tournées Bus'!$J$3:$L$6,3,FALSE)),INDEX('Tournées Bus'!$C$4:$H$18,Q148,VLOOKUP(B148,'Tournées Bus'!$J$3:$L$6,2,FALSE)))</f>
        <v>T082-13</v>
      </c>
      <c r="T148" t="str">
        <f t="shared" si="5"/>
        <v>T082</v>
      </c>
    </row>
    <row r="149" spans="1:20" x14ac:dyDescent="0.2">
      <c r="A149" s="1">
        <v>42991</v>
      </c>
      <c r="B149" t="s">
        <v>3</v>
      </c>
      <c r="C149" t="s">
        <v>204</v>
      </c>
      <c r="D149" t="s">
        <v>211</v>
      </c>
      <c r="E149" t="s">
        <v>213</v>
      </c>
      <c r="F149" s="1">
        <v>40216</v>
      </c>
      <c r="G149" t="s">
        <v>163</v>
      </c>
      <c r="H149">
        <v>1</v>
      </c>
      <c r="I149">
        <v>0</v>
      </c>
      <c r="J149">
        <v>0</v>
      </c>
      <c r="K149" t="s">
        <v>207</v>
      </c>
      <c r="L149">
        <v>2017</v>
      </c>
      <c r="M149" t="s">
        <v>210</v>
      </c>
      <c r="N149" s="14" t="str">
        <f t="shared" si="4"/>
        <v>AIMON Matthew</v>
      </c>
      <c r="O149" s="14" t="str">
        <f>VLOOKUP(N149,'Données Enfants'!$C$2:$F$298,4,FALSE)</f>
        <v>CE1</v>
      </c>
      <c r="P149" s="14" t="str">
        <f>VLOOKUP(N149,'Données Enfants'!$C$2:$F$298,2,FALSE)</f>
        <v>Standard</v>
      </c>
      <c r="Q149" s="14">
        <f>IF(MID(B149,1,3)="Bus",VLOOKUP(N149,'Données Bus'!$A$2:$B$90,2,FALSE),0)</f>
        <v>9</v>
      </c>
      <c r="R149" s="14" t="str">
        <f>IF(Q149&gt;0,VLOOKUP(N149,'Données Bus'!$A$2:$C$90,3,FALSE),"")</f>
        <v>Chemin des Houches (Impasse)</v>
      </c>
      <c r="S149" t="str">
        <f>IF(INDEX('Tournées Bus'!$C$4:$H$18,Q149,VLOOKUP(B149,'Tournées Bus'!$J$3:$L$6,2,FALSE))=0,INDEX('Tournées Bus'!$C$4:$H$18,Q149,VLOOKUP(B149,'Tournées Bus'!$J$3:$L$6,3,FALSE)),INDEX('Tournées Bus'!$C$4:$H$18,Q149,VLOOKUP(B149,'Tournées Bus'!$J$3:$L$6,2,FALSE)))</f>
        <v>T082-13</v>
      </c>
      <c r="T149" t="str">
        <f t="shared" si="5"/>
        <v>T082</v>
      </c>
    </row>
    <row r="150" spans="1:20" x14ac:dyDescent="0.2">
      <c r="A150" s="1">
        <v>42991</v>
      </c>
      <c r="B150" t="s">
        <v>3</v>
      </c>
      <c r="C150" t="s">
        <v>204</v>
      </c>
      <c r="D150" t="s">
        <v>214</v>
      </c>
      <c r="E150" t="s">
        <v>215</v>
      </c>
      <c r="F150" s="1">
        <v>41239</v>
      </c>
      <c r="G150" t="s">
        <v>44</v>
      </c>
      <c r="H150">
        <v>1</v>
      </c>
      <c r="I150">
        <v>0</v>
      </c>
      <c r="J150">
        <v>0</v>
      </c>
      <c r="K150" t="s">
        <v>207</v>
      </c>
      <c r="L150">
        <v>2017</v>
      </c>
      <c r="M150" t="s">
        <v>208</v>
      </c>
      <c r="N150" s="14" t="str">
        <f t="shared" si="4"/>
        <v>ALOUANI Naël</v>
      </c>
      <c r="O150" s="14" t="str">
        <f>VLOOKUP(N150,'Données Enfants'!$C$2:$F$298,4,FALSE)</f>
        <v>GS</v>
      </c>
      <c r="P150" s="14" t="str">
        <f>VLOOKUP(N150,'Données Enfants'!$C$2:$F$298,2,FALSE)</f>
        <v>Sans porc</v>
      </c>
      <c r="Q150" s="14">
        <f>IF(MID(B150,1,3)="Bus",VLOOKUP(N150,'Données Bus'!$A$2:$B$90,2,FALSE),0)</f>
        <v>6</v>
      </c>
      <c r="R150" s="14" t="str">
        <f>IF(Q150&gt;0,VLOOKUP(N150,'Données Bus'!$A$2:$C$90,3,FALSE),"")</f>
        <v>Gallia</v>
      </c>
      <c r="S150" t="str">
        <f>IF(INDEX('Tournées Bus'!$C$4:$H$18,Q150,VLOOKUP(B150,'Tournées Bus'!$J$3:$L$6,2,FALSE))=0,INDEX('Tournées Bus'!$C$4:$H$18,Q150,VLOOKUP(B150,'Tournées Bus'!$J$3:$L$6,3,FALSE)),INDEX('Tournées Bus'!$C$4:$H$18,Q150,VLOOKUP(B150,'Tournées Bus'!$J$3:$L$6,2,FALSE)))</f>
        <v>T081-07</v>
      </c>
      <c r="T150" t="str">
        <f t="shared" si="5"/>
        <v>T081</v>
      </c>
    </row>
    <row r="151" spans="1:20" x14ac:dyDescent="0.2">
      <c r="A151" s="1">
        <v>42991</v>
      </c>
      <c r="B151" t="s">
        <v>3</v>
      </c>
      <c r="C151" t="s">
        <v>204</v>
      </c>
      <c r="D151" t="s">
        <v>214</v>
      </c>
      <c r="E151" t="s">
        <v>216</v>
      </c>
      <c r="F151" s="1">
        <v>39832</v>
      </c>
      <c r="G151" t="s">
        <v>166</v>
      </c>
      <c r="H151">
        <v>1</v>
      </c>
      <c r="I151">
        <v>0</v>
      </c>
      <c r="J151">
        <v>0</v>
      </c>
      <c r="K151" t="s">
        <v>207</v>
      </c>
      <c r="L151">
        <v>2017</v>
      </c>
      <c r="M151" t="s">
        <v>210</v>
      </c>
      <c r="N151" s="14" t="str">
        <f t="shared" si="4"/>
        <v>ALOUANI Rayan</v>
      </c>
      <c r="O151" s="14" t="str">
        <f>VLOOKUP(N151,'Données Enfants'!$C$2:$F$298,4,FALSE)</f>
        <v>CE2</v>
      </c>
      <c r="P151" s="14" t="str">
        <f>VLOOKUP(N151,'Données Enfants'!$C$2:$F$298,2,FALSE)</f>
        <v>Sans porc</v>
      </c>
      <c r="Q151" s="14">
        <f>IF(MID(B151,1,3)="Bus",VLOOKUP(N151,'Données Bus'!$A$2:$B$90,2,FALSE),0)</f>
        <v>6</v>
      </c>
      <c r="R151" s="14" t="str">
        <f>IF(Q151&gt;0,VLOOKUP(N151,'Données Bus'!$A$2:$C$90,3,FALSE),"")</f>
        <v>Gallia</v>
      </c>
      <c r="S151" t="str">
        <f>IF(INDEX('Tournées Bus'!$C$4:$H$18,Q151,VLOOKUP(B151,'Tournées Bus'!$J$3:$L$6,2,FALSE))=0,INDEX('Tournées Bus'!$C$4:$H$18,Q151,VLOOKUP(B151,'Tournées Bus'!$J$3:$L$6,3,FALSE)),INDEX('Tournées Bus'!$C$4:$H$18,Q151,VLOOKUP(B151,'Tournées Bus'!$J$3:$L$6,2,FALSE)))</f>
        <v>T081-07</v>
      </c>
      <c r="T151" t="str">
        <f t="shared" si="5"/>
        <v>T081</v>
      </c>
    </row>
    <row r="152" spans="1:20" x14ac:dyDescent="0.2">
      <c r="A152" s="1">
        <v>42991</v>
      </c>
      <c r="B152" t="s">
        <v>3</v>
      </c>
      <c r="C152" t="s">
        <v>204</v>
      </c>
      <c r="D152" t="s">
        <v>217</v>
      </c>
      <c r="E152" t="s">
        <v>218</v>
      </c>
      <c r="F152" s="1">
        <v>41303</v>
      </c>
      <c r="G152" t="s">
        <v>169</v>
      </c>
      <c r="H152">
        <v>0</v>
      </c>
      <c r="I152">
        <v>0</v>
      </c>
      <c r="J152">
        <v>0</v>
      </c>
      <c r="K152" t="s">
        <v>207</v>
      </c>
      <c r="L152">
        <v>2017</v>
      </c>
      <c r="M152" t="s">
        <v>208</v>
      </c>
      <c r="N152" s="14" t="str">
        <f t="shared" si="4"/>
        <v>ALPERN David</v>
      </c>
      <c r="O152" s="14" t="str">
        <f>VLOOKUP(N152,'Données Enfants'!$C$2:$F$298,4,FALSE)</f>
        <v>MS</v>
      </c>
      <c r="P152" s="14" t="str">
        <f>VLOOKUP(N152,'Données Enfants'!$C$2:$F$298,2,FALSE)</f>
        <v>Standard</v>
      </c>
      <c r="Q152" s="14">
        <f>IF(MID(B152,1,3)="Bus",VLOOKUP(N152,'Données Bus'!$A$2:$B$90,2,FALSE),0)</f>
        <v>8</v>
      </c>
      <c r="R152" s="14" t="str">
        <f>IF(Q152&gt;0,VLOOKUP(N152,'Données Bus'!$A$2:$C$90,3,FALSE),"")</f>
        <v>Avenue du Léman (cimetière)</v>
      </c>
      <c r="S152" t="str">
        <f>IF(INDEX('Tournées Bus'!$C$4:$H$18,Q152,VLOOKUP(B152,'Tournées Bus'!$J$3:$L$6,2,FALSE))=0,INDEX('Tournées Bus'!$C$4:$H$18,Q152,VLOOKUP(B152,'Tournées Bus'!$J$3:$L$6,3,FALSE)),INDEX('Tournées Bus'!$C$4:$H$18,Q152,VLOOKUP(B152,'Tournées Bus'!$J$3:$L$6,2,FALSE)))</f>
        <v>T082-11</v>
      </c>
      <c r="T152" t="str">
        <f t="shared" si="5"/>
        <v>T082</v>
      </c>
    </row>
    <row r="153" spans="1:20" x14ac:dyDescent="0.2">
      <c r="A153" s="1">
        <v>42991</v>
      </c>
      <c r="B153" t="s">
        <v>3</v>
      </c>
      <c r="C153" t="s">
        <v>204</v>
      </c>
      <c r="D153" t="s">
        <v>219</v>
      </c>
      <c r="E153" t="s">
        <v>220</v>
      </c>
      <c r="F153" s="1">
        <v>41221</v>
      </c>
      <c r="G153" t="s">
        <v>44</v>
      </c>
      <c r="H153">
        <v>1</v>
      </c>
      <c r="I153">
        <v>0</v>
      </c>
      <c r="J153">
        <v>0</v>
      </c>
      <c r="K153" t="s">
        <v>207</v>
      </c>
      <c r="L153">
        <v>2017</v>
      </c>
      <c r="M153" t="s">
        <v>208</v>
      </c>
      <c r="N153" s="14" t="str">
        <f t="shared" si="4"/>
        <v>BABIN Timéo</v>
      </c>
      <c r="O153" s="14" t="str">
        <f>VLOOKUP(N153,'Données Enfants'!$C$2:$F$298,4,FALSE)</f>
        <v>GS</v>
      </c>
      <c r="P153" s="14" t="str">
        <f>VLOOKUP(N153,'Données Enfants'!$C$2:$F$298,2,FALSE)</f>
        <v>Standard</v>
      </c>
      <c r="Q153" s="14">
        <f>IF(MID(B153,1,3)="Bus",VLOOKUP(N153,'Données Bus'!$A$2:$B$90,2,FALSE),0)</f>
        <v>1</v>
      </c>
      <c r="R153" s="14" t="str">
        <f>IF(Q153&gt;0,VLOOKUP(N153,'Données Bus'!$A$2:$C$90,3,FALSE),"")</f>
        <v>Services Techniques</v>
      </c>
      <c r="S153" t="str">
        <f>IF(INDEX('Tournées Bus'!$C$4:$H$18,Q153,VLOOKUP(B153,'Tournées Bus'!$J$3:$L$6,2,FALSE))=0,INDEX('Tournées Bus'!$C$4:$H$18,Q153,VLOOKUP(B153,'Tournées Bus'!$J$3:$L$6,3,FALSE)),INDEX('Tournées Bus'!$C$4:$H$18,Q153,VLOOKUP(B153,'Tournées Bus'!$J$3:$L$6,2,FALSE)))</f>
        <v>T081-01</v>
      </c>
      <c r="T153" t="str">
        <f t="shared" si="5"/>
        <v>T081</v>
      </c>
    </row>
    <row r="154" spans="1:20" x14ac:dyDescent="0.2">
      <c r="A154" s="1">
        <v>42991</v>
      </c>
      <c r="B154" t="s">
        <v>3</v>
      </c>
      <c r="C154" t="s">
        <v>204</v>
      </c>
      <c r="D154" t="s">
        <v>221</v>
      </c>
      <c r="E154" t="s">
        <v>222</v>
      </c>
      <c r="F154" s="1">
        <v>39646</v>
      </c>
      <c r="G154" t="s">
        <v>165</v>
      </c>
      <c r="H154">
        <v>1</v>
      </c>
      <c r="I154">
        <v>0</v>
      </c>
      <c r="J154">
        <v>0</v>
      </c>
      <c r="K154" t="s">
        <v>207</v>
      </c>
      <c r="L154">
        <v>2017</v>
      </c>
      <c r="M154" t="s">
        <v>210</v>
      </c>
      <c r="N154" s="14" t="str">
        <f t="shared" si="4"/>
        <v>BEN ROMDANE Hilal</v>
      </c>
      <c r="O154" s="14" t="str">
        <f>VLOOKUP(N154,'Données Enfants'!$C$2:$F$298,4,FALSE)</f>
        <v>CM1</v>
      </c>
      <c r="P154" s="14" t="str">
        <f>VLOOKUP(N154,'Données Enfants'!$C$2:$F$298,2,FALSE)</f>
        <v>Sans viande</v>
      </c>
      <c r="Q154" s="14">
        <f>IF(MID(B154,1,3)="Bus",VLOOKUP(N154,'Données Bus'!$A$2:$B$90,2,FALSE),0)</f>
        <v>9</v>
      </c>
      <c r="R154" s="14" t="str">
        <f>IF(Q154&gt;0,VLOOKUP(N154,'Données Bus'!$A$2:$C$90,3,FALSE),"")</f>
        <v>Chemin des Houches (Impasse)</v>
      </c>
      <c r="S154" t="str">
        <f>IF(INDEX('Tournées Bus'!$C$4:$H$18,Q154,VLOOKUP(B154,'Tournées Bus'!$J$3:$L$6,2,FALSE))=0,INDEX('Tournées Bus'!$C$4:$H$18,Q154,VLOOKUP(B154,'Tournées Bus'!$J$3:$L$6,3,FALSE)),INDEX('Tournées Bus'!$C$4:$H$18,Q154,VLOOKUP(B154,'Tournées Bus'!$J$3:$L$6,2,FALSE)))</f>
        <v>T082-13</v>
      </c>
      <c r="T154" t="str">
        <f t="shared" si="5"/>
        <v>T082</v>
      </c>
    </row>
    <row r="155" spans="1:20" x14ac:dyDescent="0.2">
      <c r="A155" s="1">
        <v>42991</v>
      </c>
      <c r="B155" t="s">
        <v>3</v>
      </c>
      <c r="C155" t="s">
        <v>204</v>
      </c>
      <c r="D155" t="s">
        <v>221</v>
      </c>
      <c r="E155" t="s">
        <v>223</v>
      </c>
      <c r="F155" s="1">
        <v>39646</v>
      </c>
      <c r="G155" t="s">
        <v>165</v>
      </c>
      <c r="H155">
        <v>1</v>
      </c>
      <c r="I155">
        <v>0</v>
      </c>
      <c r="J155">
        <v>0</v>
      </c>
      <c r="K155" t="s">
        <v>207</v>
      </c>
      <c r="L155">
        <v>2017</v>
      </c>
      <c r="M155" t="s">
        <v>210</v>
      </c>
      <c r="N155" s="14" t="str">
        <f t="shared" si="4"/>
        <v>BEN ROMDANE Younès</v>
      </c>
      <c r="O155" s="14" t="str">
        <f>VLOOKUP(N155,'Données Enfants'!$C$2:$F$298,4,FALSE)</f>
        <v>CM1</v>
      </c>
      <c r="P155" s="14" t="str">
        <f>VLOOKUP(N155,'Données Enfants'!$C$2:$F$298,2,FALSE)</f>
        <v>Sans viande</v>
      </c>
      <c r="Q155" s="14">
        <f>IF(MID(B155,1,3)="Bus",VLOOKUP(N155,'Données Bus'!$A$2:$B$90,2,FALSE),0)</f>
        <v>9</v>
      </c>
      <c r="R155" s="14" t="str">
        <f>IF(Q155&gt;0,VLOOKUP(N155,'Données Bus'!$A$2:$C$90,3,FALSE),"")</f>
        <v>Chemin des Houches (Impasse)</v>
      </c>
      <c r="S155" t="str">
        <f>IF(INDEX('Tournées Bus'!$C$4:$H$18,Q155,VLOOKUP(B155,'Tournées Bus'!$J$3:$L$6,2,FALSE))=0,INDEX('Tournées Bus'!$C$4:$H$18,Q155,VLOOKUP(B155,'Tournées Bus'!$J$3:$L$6,3,FALSE)),INDEX('Tournées Bus'!$C$4:$H$18,Q155,VLOOKUP(B155,'Tournées Bus'!$J$3:$L$6,2,FALSE)))</f>
        <v>T082-13</v>
      </c>
      <c r="T155" t="str">
        <f t="shared" si="5"/>
        <v>T082</v>
      </c>
    </row>
    <row r="156" spans="1:20" x14ac:dyDescent="0.2">
      <c r="A156" s="1">
        <v>42991</v>
      </c>
      <c r="B156" t="s">
        <v>3</v>
      </c>
      <c r="C156" t="s">
        <v>204</v>
      </c>
      <c r="D156" t="s">
        <v>224</v>
      </c>
      <c r="E156" t="s">
        <v>225</v>
      </c>
      <c r="F156" s="1">
        <v>39286</v>
      </c>
      <c r="G156" t="s">
        <v>164</v>
      </c>
      <c r="H156">
        <v>1</v>
      </c>
      <c r="I156">
        <v>0</v>
      </c>
      <c r="J156">
        <v>0</v>
      </c>
      <c r="K156" t="s">
        <v>207</v>
      </c>
      <c r="L156">
        <v>2017</v>
      </c>
      <c r="M156" t="s">
        <v>210</v>
      </c>
      <c r="N156" s="14" t="str">
        <f t="shared" si="4"/>
        <v>BONNEVIE Anthony</v>
      </c>
      <c r="O156" s="14" t="str">
        <f>VLOOKUP(N156,'Données Enfants'!$C$2:$F$298,4,FALSE)</f>
        <v>CM2</v>
      </c>
      <c r="P156" s="14" t="str">
        <f>VLOOKUP(N156,'Données Enfants'!$C$2:$F$298,2,FALSE)</f>
        <v>Standard</v>
      </c>
      <c r="Q156" s="14">
        <f>IF(MID(B156,1,3)="Bus",VLOOKUP(N156,'Données Bus'!$A$2:$B$90,2,FALSE),0)</f>
        <v>4</v>
      </c>
      <c r="R156" s="14" t="str">
        <f>IF(Q156&gt;0,VLOOKUP(N156,'Données Bus'!$A$2:$C$90,3,FALSE),"")</f>
        <v>Grande Rive (Crémaillère)</v>
      </c>
      <c r="S156" t="str">
        <f>IF(INDEX('Tournées Bus'!$C$4:$H$18,Q156,VLOOKUP(B156,'Tournées Bus'!$J$3:$L$6,2,FALSE))=0,INDEX('Tournées Bus'!$C$4:$H$18,Q156,VLOOKUP(B156,'Tournées Bus'!$J$3:$L$6,3,FALSE)),INDEX('Tournées Bus'!$C$4:$H$18,Q156,VLOOKUP(B156,'Tournées Bus'!$J$3:$L$6,2,FALSE)))</f>
        <v>T081-05</v>
      </c>
      <c r="T156" t="str">
        <f t="shared" si="5"/>
        <v>T081</v>
      </c>
    </row>
    <row r="157" spans="1:20" x14ac:dyDescent="0.2">
      <c r="A157" s="1">
        <v>42991</v>
      </c>
      <c r="B157" t="s">
        <v>3</v>
      </c>
      <c r="C157" t="s">
        <v>204</v>
      </c>
      <c r="D157" t="s">
        <v>228</v>
      </c>
      <c r="E157" t="s">
        <v>220</v>
      </c>
      <c r="F157" s="1">
        <v>39780</v>
      </c>
      <c r="G157" t="s">
        <v>165</v>
      </c>
      <c r="H157">
        <v>1</v>
      </c>
      <c r="I157">
        <v>0</v>
      </c>
      <c r="J157">
        <v>0</v>
      </c>
      <c r="K157" t="s">
        <v>207</v>
      </c>
      <c r="L157">
        <v>2017</v>
      </c>
      <c r="M157" t="s">
        <v>210</v>
      </c>
      <c r="N157" s="14" t="str">
        <f t="shared" si="4"/>
        <v>BURGAUD Timéo</v>
      </c>
      <c r="O157" s="14" t="str">
        <f>VLOOKUP(N157,'Données Enfants'!$C$2:$F$298,4,FALSE)</f>
        <v>CM1</v>
      </c>
      <c r="P157" s="14" t="str">
        <f>VLOOKUP(N157,'Données Enfants'!$C$2:$F$298,2,FALSE)</f>
        <v>Standard</v>
      </c>
      <c r="Q157" s="14">
        <f>IF(MID(B157,1,3)="Bus",VLOOKUP(N157,'Données Bus'!$A$2:$B$90,2,FALSE),0)</f>
        <v>2</v>
      </c>
      <c r="R157" s="14" t="str">
        <f>IF(Q157&gt;0,VLOOKUP(N157,'Données Bus'!$A$2:$C$90,3,FALSE),"")</f>
        <v>Parc de l'Abbaye - Buisson</v>
      </c>
      <c r="S157" t="str">
        <f>IF(INDEX('Tournées Bus'!$C$4:$H$18,Q157,VLOOKUP(B157,'Tournées Bus'!$J$3:$L$6,2,FALSE))=0,INDEX('Tournées Bus'!$C$4:$H$18,Q157,VLOOKUP(B157,'Tournées Bus'!$J$3:$L$6,3,FALSE)),INDEX('Tournées Bus'!$C$4:$H$18,Q157,VLOOKUP(B157,'Tournées Bus'!$J$3:$L$6,2,FALSE)))</f>
        <v>T081-03</v>
      </c>
      <c r="T157" t="str">
        <f t="shared" si="5"/>
        <v>T081</v>
      </c>
    </row>
    <row r="158" spans="1:20" x14ac:dyDescent="0.2">
      <c r="A158" s="1">
        <v>42991</v>
      </c>
      <c r="B158" t="s">
        <v>3</v>
      </c>
      <c r="C158" t="s">
        <v>204</v>
      </c>
      <c r="D158" t="s">
        <v>229</v>
      </c>
      <c r="E158" t="s">
        <v>230</v>
      </c>
      <c r="F158" s="1">
        <v>40470</v>
      </c>
      <c r="G158" t="s">
        <v>163</v>
      </c>
      <c r="H158">
        <v>1</v>
      </c>
      <c r="I158">
        <v>0</v>
      </c>
      <c r="J158">
        <v>0</v>
      </c>
      <c r="K158" t="s">
        <v>207</v>
      </c>
      <c r="L158">
        <v>2017</v>
      </c>
      <c r="M158" t="s">
        <v>210</v>
      </c>
      <c r="N158" s="14" t="str">
        <f t="shared" si="4"/>
        <v>CETTOUR MEUNIER Emma</v>
      </c>
      <c r="O158" s="14" t="str">
        <f>VLOOKUP(N158,'Données Enfants'!$C$2:$F$298,4,FALSE)</f>
        <v>CE1</v>
      </c>
      <c r="P158" s="14" t="str">
        <f>VLOOKUP(N158,'Données Enfants'!$C$2:$F$298,2,FALSE)</f>
        <v>Standard</v>
      </c>
      <c r="Q158" s="14">
        <f>IF(MID(B158,1,3)="Bus",VLOOKUP(N158,'Données Bus'!$A$2:$B$90,2,FALSE),0)</f>
        <v>15</v>
      </c>
      <c r="R158" s="14" t="str">
        <f>IF(Q158&gt;0,VLOOKUP(N158,'Données Bus'!$A$2:$C$90,3,FALSE),"")</f>
        <v>Chemin de Gravannes (Mi Tiesa)</v>
      </c>
      <c r="S158" t="str">
        <f>IF(INDEX('Tournées Bus'!$C$4:$H$18,Q158,VLOOKUP(B158,'Tournées Bus'!$J$3:$L$6,2,FALSE))=0,INDEX('Tournées Bus'!$C$4:$H$18,Q158,VLOOKUP(B158,'Tournées Bus'!$J$3:$L$6,3,FALSE)),INDEX('Tournées Bus'!$C$4:$H$18,Q158,VLOOKUP(B158,'Tournées Bus'!$J$3:$L$6,2,FALSE)))</f>
        <v>T082-17</v>
      </c>
      <c r="T158" t="str">
        <f t="shared" si="5"/>
        <v>T082</v>
      </c>
    </row>
    <row r="159" spans="1:20" x14ac:dyDescent="0.2">
      <c r="A159" s="1">
        <v>42991</v>
      </c>
      <c r="B159" t="s">
        <v>3</v>
      </c>
      <c r="C159" t="s">
        <v>204</v>
      </c>
      <c r="D159" t="s">
        <v>229</v>
      </c>
      <c r="E159" t="s">
        <v>231</v>
      </c>
      <c r="F159" s="1">
        <v>41290</v>
      </c>
      <c r="G159" t="s">
        <v>170</v>
      </c>
      <c r="H159">
        <v>1</v>
      </c>
      <c r="I159">
        <v>0</v>
      </c>
      <c r="J159">
        <v>0</v>
      </c>
      <c r="K159" t="s">
        <v>207</v>
      </c>
      <c r="L159">
        <v>2017</v>
      </c>
      <c r="M159" t="s">
        <v>208</v>
      </c>
      <c r="N159" s="14" t="str">
        <f t="shared" si="4"/>
        <v>CETTOUR MEUNIER Margot</v>
      </c>
      <c r="O159" s="14" t="str">
        <f>VLOOKUP(N159,'Données Enfants'!$C$2:$F$298,4,FALSE)</f>
        <v>MS</v>
      </c>
      <c r="P159" s="14" t="str">
        <f>VLOOKUP(N159,'Données Enfants'!$C$2:$F$298,2,FALSE)</f>
        <v>Standard</v>
      </c>
      <c r="Q159" s="14">
        <f>IF(MID(B159,1,3)="Bus",VLOOKUP(N159,'Données Bus'!$A$2:$B$90,2,FALSE),0)</f>
        <v>15</v>
      </c>
      <c r="R159" s="14" t="str">
        <f>IF(Q159&gt;0,VLOOKUP(N159,'Données Bus'!$A$2:$C$90,3,FALSE),"")</f>
        <v>Chemin de Gravannes (Mi Tiesa)</v>
      </c>
      <c r="S159" t="str">
        <f>IF(INDEX('Tournées Bus'!$C$4:$H$18,Q159,VLOOKUP(B159,'Tournées Bus'!$J$3:$L$6,2,FALSE))=0,INDEX('Tournées Bus'!$C$4:$H$18,Q159,VLOOKUP(B159,'Tournées Bus'!$J$3:$L$6,3,FALSE)),INDEX('Tournées Bus'!$C$4:$H$18,Q159,VLOOKUP(B159,'Tournées Bus'!$J$3:$L$6,2,FALSE)))</f>
        <v>T082-17</v>
      </c>
      <c r="T159" t="str">
        <f t="shared" si="5"/>
        <v>T082</v>
      </c>
    </row>
    <row r="160" spans="1:20" x14ac:dyDescent="0.2">
      <c r="A160" s="1">
        <v>42991</v>
      </c>
      <c r="B160" t="s">
        <v>3</v>
      </c>
      <c r="C160" t="s">
        <v>204</v>
      </c>
      <c r="D160" t="s">
        <v>232</v>
      </c>
      <c r="E160" t="s">
        <v>233</v>
      </c>
      <c r="F160" s="1">
        <v>40248</v>
      </c>
      <c r="G160" t="s">
        <v>167</v>
      </c>
      <c r="H160">
        <v>1</v>
      </c>
      <c r="I160">
        <v>0</v>
      </c>
      <c r="J160">
        <v>0</v>
      </c>
      <c r="K160" t="s">
        <v>207</v>
      </c>
      <c r="L160">
        <v>2017</v>
      </c>
      <c r="M160" t="s">
        <v>210</v>
      </c>
      <c r="N160" s="14" t="str">
        <f t="shared" si="4"/>
        <v>COLLOMB Clémentine</v>
      </c>
      <c r="O160" s="14" t="str">
        <f>VLOOKUP(N160,'Données Enfants'!$C$2:$F$298,4,FALSE)</f>
        <v>CE1</v>
      </c>
      <c r="P160" s="14" t="str">
        <f>VLOOKUP(N160,'Données Enfants'!$C$2:$F$298,2,FALSE)</f>
        <v>Standard</v>
      </c>
      <c r="Q160" s="14">
        <f>IF(MID(B160,1,3)="Bus",VLOOKUP(N160,'Données Bus'!$A$2:$B$90,2,FALSE),0)</f>
        <v>12</v>
      </c>
      <c r="R160" s="14" t="str">
        <f>IF(Q160&gt;0,VLOOKUP(N160,'Données Bus'!$A$2:$C$90,3,FALSE),"")</f>
        <v>Chemin de Gravannes (parking)</v>
      </c>
      <c r="S160" t="str">
        <f>IF(INDEX('Tournées Bus'!$C$4:$H$18,Q160,VLOOKUP(B160,'Tournées Bus'!$J$3:$L$6,2,FALSE))=0,INDEX('Tournées Bus'!$C$4:$H$18,Q160,VLOOKUP(B160,'Tournées Bus'!$J$3:$L$6,3,FALSE)),INDEX('Tournées Bus'!$C$4:$H$18,Q160,VLOOKUP(B160,'Tournées Bus'!$J$3:$L$6,2,FALSE)))</f>
        <v>T082-18</v>
      </c>
      <c r="T160" t="str">
        <f t="shared" si="5"/>
        <v>T082</v>
      </c>
    </row>
    <row r="161" spans="1:20" x14ac:dyDescent="0.2">
      <c r="A161" s="1">
        <v>42991</v>
      </c>
      <c r="B161" t="s">
        <v>3</v>
      </c>
      <c r="C161" t="s">
        <v>204</v>
      </c>
      <c r="D161" t="s">
        <v>234</v>
      </c>
      <c r="E161" t="s">
        <v>235</v>
      </c>
      <c r="F161" s="1">
        <v>40973</v>
      </c>
      <c r="G161" t="s">
        <v>106</v>
      </c>
      <c r="H161">
        <v>1</v>
      </c>
      <c r="I161">
        <v>0</v>
      </c>
      <c r="J161">
        <v>0</v>
      </c>
      <c r="K161" t="s">
        <v>207</v>
      </c>
      <c r="L161">
        <v>2017</v>
      </c>
      <c r="M161" t="s">
        <v>208</v>
      </c>
      <c r="N161" s="14" t="str">
        <f t="shared" si="4"/>
        <v>DALBERGUE Peter</v>
      </c>
      <c r="O161" s="14" t="str">
        <f>VLOOKUP(N161,'Données Enfants'!$C$2:$F$298,4,FALSE)</f>
        <v>GS</v>
      </c>
      <c r="P161" s="14" t="str">
        <f>VLOOKUP(N161,'Données Enfants'!$C$2:$F$298,2,FALSE)</f>
        <v>Standard</v>
      </c>
      <c r="Q161" s="14">
        <f>IF(MID(B161,1,3)="Bus",VLOOKUP(N161,'Données Bus'!$A$2:$B$90,2,FALSE),0)</f>
        <v>6</v>
      </c>
      <c r="R161" s="14" t="str">
        <f>IF(Q161&gt;0,VLOOKUP(N161,'Données Bus'!$A$2:$C$90,3,FALSE),"")</f>
        <v>Gallia</v>
      </c>
      <c r="S161" t="str">
        <f>IF(INDEX('Tournées Bus'!$C$4:$H$18,Q161,VLOOKUP(B161,'Tournées Bus'!$J$3:$L$6,2,FALSE))=0,INDEX('Tournées Bus'!$C$4:$H$18,Q161,VLOOKUP(B161,'Tournées Bus'!$J$3:$L$6,3,FALSE)),INDEX('Tournées Bus'!$C$4:$H$18,Q161,VLOOKUP(B161,'Tournées Bus'!$J$3:$L$6,2,FALSE)))</f>
        <v>T081-07</v>
      </c>
      <c r="T161" t="str">
        <f t="shared" si="5"/>
        <v>T081</v>
      </c>
    </row>
    <row r="162" spans="1:20" x14ac:dyDescent="0.2">
      <c r="A162" s="1">
        <v>42991</v>
      </c>
      <c r="B162" t="s">
        <v>3</v>
      </c>
      <c r="C162" t="s">
        <v>204</v>
      </c>
      <c r="D162" t="s">
        <v>236</v>
      </c>
      <c r="E162" t="s">
        <v>237</v>
      </c>
      <c r="F162" s="1">
        <v>39386</v>
      </c>
      <c r="G162" t="s">
        <v>164</v>
      </c>
      <c r="H162">
        <v>1</v>
      </c>
      <c r="I162">
        <v>0</v>
      </c>
      <c r="J162">
        <v>0</v>
      </c>
      <c r="K162" t="s">
        <v>207</v>
      </c>
      <c r="L162">
        <v>2017</v>
      </c>
      <c r="M162" t="s">
        <v>210</v>
      </c>
      <c r="N162" s="14" t="str">
        <f t="shared" si="4"/>
        <v>DELLENBACH Milla</v>
      </c>
      <c r="O162" s="14" t="str">
        <f>VLOOKUP(N162,'Données Enfants'!$C$2:$F$298,4,FALSE)</f>
        <v>CM2</v>
      </c>
      <c r="P162" s="14" t="str">
        <f>VLOOKUP(N162,'Données Enfants'!$C$2:$F$298,2,FALSE)</f>
        <v>Standard</v>
      </c>
      <c r="Q162" s="14">
        <f>IF(MID(B162,1,3)="Bus",VLOOKUP(N162,'Données Bus'!$A$2:$B$90,2,FALSE),0)</f>
        <v>2</v>
      </c>
      <c r="R162" s="14" t="str">
        <f>IF(Q162&gt;0,VLOOKUP(N162,'Données Bus'!$A$2:$C$90,3,FALSE),"")</f>
        <v>Parc de l'Abbaye - Buisson</v>
      </c>
      <c r="S162" t="str">
        <f>IF(INDEX('Tournées Bus'!$C$4:$H$18,Q162,VLOOKUP(B162,'Tournées Bus'!$J$3:$L$6,2,FALSE))=0,INDEX('Tournées Bus'!$C$4:$H$18,Q162,VLOOKUP(B162,'Tournées Bus'!$J$3:$L$6,3,FALSE)),INDEX('Tournées Bus'!$C$4:$H$18,Q162,VLOOKUP(B162,'Tournées Bus'!$J$3:$L$6,2,FALSE)))</f>
        <v>T081-03</v>
      </c>
      <c r="T162" t="str">
        <f t="shared" si="5"/>
        <v>T081</v>
      </c>
    </row>
    <row r="163" spans="1:20" x14ac:dyDescent="0.2">
      <c r="A163" s="1">
        <v>42991</v>
      </c>
      <c r="B163" t="s">
        <v>3</v>
      </c>
      <c r="C163" t="s">
        <v>204</v>
      </c>
      <c r="D163" t="s">
        <v>327</v>
      </c>
      <c r="E163" t="s">
        <v>328</v>
      </c>
      <c r="F163" s="1">
        <v>40917</v>
      </c>
      <c r="G163" t="s">
        <v>44</v>
      </c>
      <c r="H163">
        <v>1</v>
      </c>
      <c r="I163">
        <v>0</v>
      </c>
      <c r="J163">
        <v>0</v>
      </c>
      <c r="K163" t="s">
        <v>207</v>
      </c>
      <c r="L163">
        <v>2017</v>
      </c>
      <c r="M163" t="s">
        <v>208</v>
      </c>
      <c r="N163" s="14" t="str">
        <f t="shared" si="4"/>
        <v>DESCLAUX Charly</v>
      </c>
      <c r="O163" s="14" t="str">
        <f>VLOOKUP(N163,'Données Enfants'!$C$2:$F$298,4,FALSE)</f>
        <v>GS</v>
      </c>
      <c r="P163" s="14" t="str">
        <f>VLOOKUP(N163,'Données Enfants'!$C$2:$F$298,2,FALSE)</f>
        <v>Standard</v>
      </c>
      <c r="Q163" s="14">
        <f>IF(MID(B163,1,3)="Bus",VLOOKUP(N163,'Données Bus'!$A$2:$B$90,2,FALSE),0)</f>
        <v>2</v>
      </c>
      <c r="R163" s="14" t="str">
        <f>IF(Q163&gt;0,VLOOKUP(N163,'Données Bus'!$A$2:$C$90,3,FALSE),"")</f>
        <v>Parc de l'Abbaye - Buisson</v>
      </c>
      <c r="S163" t="str">
        <f>IF(INDEX('Tournées Bus'!$C$4:$H$18,Q163,VLOOKUP(B163,'Tournées Bus'!$J$3:$L$6,2,FALSE))=0,INDEX('Tournées Bus'!$C$4:$H$18,Q163,VLOOKUP(B163,'Tournées Bus'!$J$3:$L$6,3,FALSE)),INDEX('Tournées Bus'!$C$4:$H$18,Q163,VLOOKUP(B163,'Tournées Bus'!$J$3:$L$6,2,FALSE)))</f>
        <v>T081-03</v>
      </c>
      <c r="T163" t="str">
        <f t="shared" si="5"/>
        <v>T081</v>
      </c>
    </row>
    <row r="164" spans="1:20" x14ac:dyDescent="0.2">
      <c r="A164" s="1">
        <v>42991</v>
      </c>
      <c r="B164" t="s">
        <v>3</v>
      </c>
      <c r="C164" t="s">
        <v>204</v>
      </c>
      <c r="D164" t="s">
        <v>238</v>
      </c>
      <c r="E164" t="s">
        <v>239</v>
      </c>
      <c r="F164" s="1">
        <v>40372</v>
      </c>
      <c r="G164" t="s">
        <v>163</v>
      </c>
      <c r="H164">
        <v>1</v>
      </c>
      <c r="I164">
        <v>0</v>
      </c>
      <c r="J164">
        <v>0</v>
      </c>
      <c r="K164" t="s">
        <v>207</v>
      </c>
      <c r="L164">
        <v>2017</v>
      </c>
      <c r="M164" t="s">
        <v>210</v>
      </c>
      <c r="N164" s="14" t="str">
        <f t="shared" si="4"/>
        <v>DESIR Honoré</v>
      </c>
      <c r="O164" s="14" t="str">
        <f>VLOOKUP(N164,'Données Enfants'!$C$2:$F$298,4,FALSE)</f>
        <v>CE1</v>
      </c>
      <c r="P164" s="14" t="str">
        <f>VLOOKUP(N164,'Données Enfants'!$C$2:$F$298,2,FALSE)</f>
        <v>Standard</v>
      </c>
      <c r="Q164" s="14">
        <f>IF(MID(B164,1,3)="Bus",VLOOKUP(N164,'Données Bus'!$A$2:$B$90,2,FALSE),0)</f>
        <v>13</v>
      </c>
      <c r="R164" s="14" t="str">
        <f>IF(Q164&gt;0,VLOOKUP(N164,'Données Bus'!$A$2:$C$90,3,FALSE),"")</f>
        <v>Parc de l'Abbaye - Containers</v>
      </c>
      <c r="S164" t="str">
        <f>IF(INDEX('Tournées Bus'!$C$4:$H$18,Q164,VLOOKUP(B164,'Tournées Bus'!$J$3:$L$6,2,FALSE))=0,INDEX('Tournées Bus'!$C$4:$H$18,Q164,VLOOKUP(B164,'Tournées Bus'!$J$3:$L$6,3,FALSE)),INDEX('Tournées Bus'!$C$4:$H$18,Q164,VLOOKUP(B164,'Tournées Bus'!$J$3:$L$6,2,FALSE)))</f>
        <v>T081-02</v>
      </c>
      <c r="T164" t="str">
        <f t="shared" si="5"/>
        <v>T081</v>
      </c>
    </row>
    <row r="165" spans="1:20" x14ac:dyDescent="0.2">
      <c r="A165" s="1">
        <v>42991</v>
      </c>
      <c r="B165" t="s">
        <v>3</v>
      </c>
      <c r="C165" t="s">
        <v>204</v>
      </c>
      <c r="D165" t="s">
        <v>238</v>
      </c>
      <c r="E165" t="s">
        <v>240</v>
      </c>
      <c r="F165" s="1">
        <v>39094</v>
      </c>
      <c r="G165" t="s">
        <v>164</v>
      </c>
      <c r="H165">
        <v>1</v>
      </c>
      <c r="I165">
        <v>0</v>
      </c>
      <c r="J165">
        <v>0</v>
      </c>
      <c r="K165" t="s">
        <v>207</v>
      </c>
      <c r="L165">
        <v>2017</v>
      </c>
      <c r="M165" t="s">
        <v>210</v>
      </c>
      <c r="N165" s="14" t="str">
        <f t="shared" si="4"/>
        <v>DESIR Odette</v>
      </c>
      <c r="O165" s="14" t="str">
        <f>VLOOKUP(N165,'Données Enfants'!$C$2:$F$298,4,FALSE)</f>
        <v>CM2</v>
      </c>
      <c r="P165" s="14" t="str">
        <f>VLOOKUP(N165,'Données Enfants'!$C$2:$F$298,2,FALSE)</f>
        <v>Standard</v>
      </c>
      <c r="Q165" s="14">
        <f>IF(MID(B165,1,3)="Bus",VLOOKUP(N165,'Données Bus'!$A$2:$B$90,2,FALSE),0)</f>
        <v>13</v>
      </c>
      <c r="R165" s="14" t="str">
        <f>IF(Q165&gt;0,VLOOKUP(N165,'Données Bus'!$A$2:$C$90,3,FALSE),"")</f>
        <v>Parc de l'Abbaye - Containers</v>
      </c>
      <c r="S165" t="str">
        <f>IF(INDEX('Tournées Bus'!$C$4:$H$18,Q165,VLOOKUP(B165,'Tournées Bus'!$J$3:$L$6,2,FALSE))=0,INDEX('Tournées Bus'!$C$4:$H$18,Q165,VLOOKUP(B165,'Tournées Bus'!$J$3:$L$6,3,FALSE)),INDEX('Tournées Bus'!$C$4:$H$18,Q165,VLOOKUP(B165,'Tournées Bus'!$J$3:$L$6,2,FALSE)))</f>
        <v>T081-02</v>
      </c>
      <c r="T165" t="str">
        <f t="shared" si="5"/>
        <v>T081</v>
      </c>
    </row>
    <row r="166" spans="1:20" x14ac:dyDescent="0.2">
      <c r="A166" s="1">
        <v>42991</v>
      </c>
      <c r="B166" t="s">
        <v>3</v>
      </c>
      <c r="C166" t="s">
        <v>204</v>
      </c>
      <c r="D166" t="s">
        <v>241</v>
      </c>
      <c r="E166" t="s">
        <v>242</v>
      </c>
      <c r="F166" s="1">
        <v>39522</v>
      </c>
      <c r="G166" t="s">
        <v>165</v>
      </c>
      <c r="H166">
        <v>0</v>
      </c>
      <c r="I166">
        <v>0</v>
      </c>
      <c r="J166">
        <v>0</v>
      </c>
      <c r="K166" t="s">
        <v>207</v>
      </c>
      <c r="L166">
        <v>2017</v>
      </c>
      <c r="M166" t="s">
        <v>210</v>
      </c>
      <c r="N166" s="14" t="str">
        <f t="shared" si="4"/>
        <v>DEVIGNY Lyséa</v>
      </c>
      <c r="O166" s="14" t="str">
        <f>VLOOKUP(N166,'Données Enfants'!$C$2:$F$298,4,FALSE)</f>
        <v>CM1</v>
      </c>
      <c r="P166" s="14" t="str">
        <f>VLOOKUP(N166,'Données Enfants'!$C$2:$F$298,2,FALSE)</f>
        <v>Standard</v>
      </c>
      <c r="Q166" s="14">
        <f>IF(MID(B166,1,3)="Bus",VLOOKUP(N166,'Données Bus'!$A$2:$B$90,2,FALSE),0)</f>
        <v>1</v>
      </c>
      <c r="R166" s="14" t="str">
        <f>IF(Q166&gt;0,VLOOKUP(N166,'Données Bus'!$A$2:$C$90,3,FALSE),"")</f>
        <v>Services Techniques</v>
      </c>
      <c r="S166" t="str">
        <f>IF(INDEX('Tournées Bus'!$C$4:$H$18,Q166,VLOOKUP(B166,'Tournées Bus'!$J$3:$L$6,2,FALSE))=0,INDEX('Tournées Bus'!$C$4:$H$18,Q166,VLOOKUP(B166,'Tournées Bus'!$J$3:$L$6,3,FALSE)),INDEX('Tournées Bus'!$C$4:$H$18,Q166,VLOOKUP(B166,'Tournées Bus'!$J$3:$L$6,2,FALSE)))</f>
        <v>T081-01</v>
      </c>
      <c r="T166" t="str">
        <f t="shared" si="5"/>
        <v>T081</v>
      </c>
    </row>
    <row r="167" spans="1:20" x14ac:dyDescent="0.2">
      <c r="A167" s="1">
        <v>42991</v>
      </c>
      <c r="B167" t="s">
        <v>3</v>
      </c>
      <c r="C167" t="s">
        <v>204</v>
      </c>
      <c r="D167" t="s">
        <v>241</v>
      </c>
      <c r="E167" t="s">
        <v>243</v>
      </c>
      <c r="F167" s="1">
        <v>40078</v>
      </c>
      <c r="G167" t="s">
        <v>166</v>
      </c>
      <c r="H167">
        <v>0</v>
      </c>
      <c r="I167">
        <v>0</v>
      </c>
      <c r="J167">
        <v>0</v>
      </c>
      <c r="K167" t="s">
        <v>207</v>
      </c>
      <c r="L167">
        <v>2017</v>
      </c>
      <c r="M167" t="s">
        <v>210</v>
      </c>
      <c r="N167" s="14" t="str">
        <f t="shared" si="4"/>
        <v>DEVIGNY Ryan</v>
      </c>
      <c r="O167" s="14" t="str">
        <f>VLOOKUP(N167,'Données Enfants'!$C$2:$F$298,4,FALSE)</f>
        <v>CE2</v>
      </c>
      <c r="P167" s="14" t="str">
        <f>VLOOKUP(N167,'Données Enfants'!$C$2:$F$298,2,FALSE)</f>
        <v>Standard</v>
      </c>
      <c r="Q167" s="14">
        <f>IF(MID(B167,1,3)="Bus",VLOOKUP(N167,'Données Bus'!$A$2:$B$90,2,FALSE),0)</f>
        <v>1</v>
      </c>
      <c r="R167" s="14" t="str">
        <f>IF(Q167&gt;0,VLOOKUP(N167,'Données Bus'!$A$2:$C$90,3,FALSE),"")</f>
        <v>Services Techniques</v>
      </c>
      <c r="S167" t="str">
        <f>IF(INDEX('Tournées Bus'!$C$4:$H$18,Q167,VLOOKUP(B167,'Tournées Bus'!$J$3:$L$6,2,FALSE))=0,INDEX('Tournées Bus'!$C$4:$H$18,Q167,VLOOKUP(B167,'Tournées Bus'!$J$3:$L$6,3,FALSE)),INDEX('Tournées Bus'!$C$4:$H$18,Q167,VLOOKUP(B167,'Tournées Bus'!$J$3:$L$6,2,FALSE)))</f>
        <v>T081-01</v>
      </c>
      <c r="T167" t="str">
        <f t="shared" si="5"/>
        <v>T081</v>
      </c>
    </row>
    <row r="168" spans="1:20" x14ac:dyDescent="0.2">
      <c r="A168" s="1">
        <v>42991</v>
      </c>
      <c r="B168" t="s">
        <v>3</v>
      </c>
      <c r="C168" t="s">
        <v>204</v>
      </c>
      <c r="D168" t="s">
        <v>244</v>
      </c>
      <c r="E168" t="s">
        <v>245</v>
      </c>
      <c r="F168" s="1">
        <v>40339</v>
      </c>
      <c r="G168" t="s">
        <v>167</v>
      </c>
      <c r="H168">
        <v>1</v>
      </c>
      <c r="I168">
        <v>0</v>
      </c>
      <c r="J168">
        <v>0</v>
      </c>
      <c r="K168" t="s">
        <v>207</v>
      </c>
      <c r="L168">
        <v>2017</v>
      </c>
      <c r="M168" t="s">
        <v>210</v>
      </c>
      <c r="N168" s="14" t="str">
        <f t="shared" si="4"/>
        <v>DOUCET Arsène</v>
      </c>
      <c r="O168" s="14" t="str">
        <f>VLOOKUP(N168,'Données Enfants'!$C$2:$F$298,4,FALSE)</f>
        <v>CE1</v>
      </c>
      <c r="P168" s="14" t="str">
        <f>VLOOKUP(N168,'Données Enfants'!$C$2:$F$298,2,FALSE)</f>
        <v>Standard</v>
      </c>
      <c r="Q168" s="14">
        <f>IF(MID(B168,1,3)="Bus",VLOOKUP(N168,'Données Bus'!$A$2:$B$90,2,FALSE),0)</f>
        <v>1</v>
      </c>
      <c r="R168" s="14" t="str">
        <f>IF(Q168&gt;0,VLOOKUP(N168,'Données Bus'!$A$2:$C$90,3,FALSE),"")</f>
        <v>Services Techniques</v>
      </c>
      <c r="S168" t="str">
        <f>IF(INDEX('Tournées Bus'!$C$4:$H$18,Q168,VLOOKUP(B168,'Tournées Bus'!$J$3:$L$6,2,FALSE))=0,INDEX('Tournées Bus'!$C$4:$H$18,Q168,VLOOKUP(B168,'Tournées Bus'!$J$3:$L$6,3,FALSE)),INDEX('Tournées Bus'!$C$4:$H$18,Q168,VLOOKUP(B168,'Tournées Bus'!$J$3:$L$6,2,FALSE)))</f>
        <v>T081-01</v>
      </c>
      <c r="T168" t="str">
        <f t="shared" si="5"/>
        <v>T081</v>
      </c>
    </row>
    <row r="169" spans="1:20" x14ac:dyDescent="0.2">
      <c r="A169" s="1">
        <v>42991</v>
      </c>
      <c r="B169" t="s">
        <v>3</v>
      </c>
      <c r="C169" t="s">
        <v>204</v>
      </c>
      <c r="D169" t="s">
        <v>244</v>
      </c>
      <c r="E169" t="s">
        <v>246</v>
      </c>
      <c r="F169" s="1">
        <v>39775</v>
      </c>
      <c r="G169" t="s">
        <v>165</v>
      </c>
      <c r="H169">
        <v>1</v>
      </c>
      <c r="I169">
        <v>0</v>
      </c>
      <c r="J169">
        <v>0</v>
      </c>
      <c r="K169" t="s">
        <v>207</v>
      </c>
      <c r="L169">
        <v>2017</v>
      </c>
      <c r="M169" t="s">
        <v>210</v>
      </c>
      <c r="N169" s="14" t="str">
        <f t="shared" si="4"/>
        <v>DOUCET Edgar</v>
      </c>
      <c r="O169" s="14" t="str">
        <f>VLOOKUP(N169,'Données Enfants'!$C$2:$F$298,4,FALSE)</f>
        <v>CM1</v>
      </c>
      <c r="P169" s="14" t="str">
        <f>VLOOKUP(N169,'Données Enfants'!$C$2:$F$298,2,FALSE)</f>
        <v>Standard</v>
      </c>
      <c r="Q169" s="14">
        <f>IF(MID(B169,1,3)="Bus",VLOOKUP(N169,'Données Bus'!$A$2:$B$90,2,FALSE),0)</f>
        <v>1</v>
      </c>
      <c r="R169" s="14" t="str">
        <f>IF(Q169&gt;0,VLOOKUP(N169,'Données Bus'!$A$2:$C$90,3,FALSE),"")</f>
        <v>Services Techniques</v>
      </c>
      <c r="S169" t="str">
        <f>IF(INDEX('Tournées Bus'!$C$4:$H$18,Q169,VLOOKUP(B169,'Tournées Bus'!$J$3:$L$6,2,FALSE))=0,INDEX('Tournées Bus'!$C$4:$H$18,Q169,VLOOKUP(B169,'Tournées Bus'!$J$3:$L$6,3,FALSE)),INDEX('Tournées Bus'!$C$4:$H$18,Q169,VLOOKUP(B169,'Tournées Bus'!$J$3:$L$6,2,FALSE)))</f>
        <v>T081-01</v>
      </c>
      <c r="T169" t="str">
        <f t="shared" si="5"/>
        <v>T081</v>
      </c>
    </row>
    <row r="170" spans="1:20" x14ac:dyDescent="0.2">
      <c r="A170" s="1">
        <v>42991</v>
      </c>
      <c r="B170" t="s">
        <v>3</v>
      </c>
      <c r="C170" t="s">
        <v>204</v>
      </c>
      <c r="D170" t="s">
        <v>837</v>
      </c>
      <c r="E170" t="s">
        <v>247</v>
      </c>
      <c r="F170" s="1">
        <v>40702</v>
      </c>
      <c r="G170" t="s">
        <v>168</v>
      </c>
      <c r="H170">
        <v>1</v>
      </c>
      <c r="I170">
        <v>0</v>
      </c>
      <c r="J170">
        <v>0</v>
      </c>
      <c r="K170" t="s">
        <v>207</v>
      </c>
      <c r="L170">
        <v>2017</v>
      </c>
      <c r="M170" t="s">
        <v>208</v>
      </c>
      <c r="N170" s="14" t="str">
        <f t="shared" si="4"/>
        <v>DUBOIS LOUKIL Liam</v>
      </c>
      <c r="O170" s="14" t="str">
        <f>VLOOKUP(N170,'Données Enfants'!$C$2:$F$298,4,FALSE)</f>
        <v>CP</v>
      </c>
      <c r="P170" s="14" t="str">
        <f>VLOOKUP(N170,'Données Enfants'!$C$2:$F$298,2,FALSE)</f>
        <v>Standard</v>
      </c>
      <c r="Q170" s="14">
        <f>IF(MID(B170,1,3)="Bus",VLOOKUP(N170,'Données Bus'!$A$2:$B$90,2,FALSE),0)</f>
        <v>2</v>
      </c>
      <c r="R170" s="14" t="str">
        <f>IF(Q170&gt;0,VLOOKUP(N170,'Données Bus'!$A$2:$C$90,3,FALSE),"")</f>
        <v>Parc de l'Abbaye - Buisson</v>
      </c>
      <c r="S170" t="str">
        <f>IF(INDEX('Tournées Bus'!$C$4:$H$18,Q170,VLOOKUP(B170,'Tournées Bus'!$J$3:$L$6,2,FALSE))=0,INDEX('Tournées Bus'!$C$4:$H$18,Q170,VLOOKUP(B170,'Tournées Bus'!$J$3:$L$6,3,FALSE)),INDEX('Tournées Bus'!$C$4:$H$18,Q170,VLOOKUP(B170,'Tournées Bus'!$J$3:$L$6,2,FALSE)))</f>
        <v>T081-03</v>
      </c>
      <c r="T170" t="str">
        <f t="shared" si="5"/>
        <v>T081</v>
      </c>
    </row>
    <row r="171" spans="1:20" x14ac:dyDescent="0.2">
      <c r="A171" s="1">
        <v>42991</v>
      </c>
      <c r="B171" t="s">
        <v>3</v>
      </c>
      <c r="C171" t="s">
        <v>204</v>
      </c>
      <c r="D171" t="s">
        <v>250</v>
      </c>
      <c r="E171" t="s">
        <v>251</v>
      </c>
      <c r="F171" s="1">
        <v>40932</v>
      </c>
      <c r="G171" t="s">
        <v>106</v>
      </c>
      <c r="H171">
        <v>1</v>
      </c>
      <c r="I171">
        <v>0</v>
      </c>
      <c r="J171">
        <v>0</v>
      </c>
      <c r="K171" t="s">
        <v>207</v>
      </c>
      <c r="L171">
        <v>2017</v>
      </c>
      <c r="M171" t="s">
        <v>208</v>
      </c>
      <c r="N171" s="14" t="str">
        <f t="shared" si="4"/>
        <v>DUVAL Matys</v>
      </c>
      <c r="O171" s="14" t="str">
        <f>VLOOKUP(N171,'Données Enfants'!$C$2:$F$298,4,FALSE)</f>
        <v>GS</v>
      </c>
      <c r="P171" s="14" t="str">
        <f>VLOOKUP(N171,'Données Enfants'!$C$2:$F$298,2,FALSE)</f>
        <v>Standard</v>
      </c>
      <c r="Q171" s="14">
        <f>IF(MID(B171,1,3)="Bus",VLOOKUP(N171,'Données Bus'!$A$2:$B$90,2,FALSE),0)</f>
        <v>6</v>
      </c>
      <c r="R171" s="14" t="str">
        <f>IF(Q171&gt;0,VLOOKUP(N171,'Données Bus'!$A$2:$C$90,3,FALSE),"")</f>
        <v>Gallia</v>
      </c>
      <c r="S171" t="str">
        <f>IF(INDEX('Tournées Bus'!$C$4:$H$18,Q171,VLOOKUP(B171,'Tournées Bus'!$J$3:$L$6,2,FALSE))=0,INDEX('Tournées Bus'!$C$4:$H$18,Q171,VLOOKUP(B171,'Tournées Bus'!$J$3:$L$6,3,FALSE)),INDEX('Tournées Bus'!$C$4:$H$18,Q171,VLOOKUP(B171,'Tournées Bus'!$J$3:$L$6,2,FALSE)))</f>
        <v>T081-07</v>
      </c>
      <c r="T171" t="str">
        <f t="shared" si="5"/>
        <v>T081</v>
      </c>
    </row>
    <row r="172" spans="1:20" x14ac:dyDescent="0.2">
      <c r="A172" s="1">
        <v>42991</v>
      </c>
      <c r="B172" t="s">
        <v>3</v>
      </c>
      <c r="C172" t="s">
        <v>204</v>
      </c>
      <c r="D172" t="s">
        <v>252</v>
      </c>
      <c r="E172" t="s">
        <v>253</v>
      </c>
      <c r="F172" s="1">
        <v>41126</v>
      </c>
      <c r="G172" t="s">
        <v>106</v>
      </c>
      <c r="H172">
        <v>1</v>
      </c>
      <c r="I172">
        <v>0</v>
      </c>
      <c r="J172">
        <v>0</v>
      </c>
      <c r="K172" t="s">
        <v>207</v>
      </c>
      <c r="L172">
        <v>2017</v>
      </c>
      <c r="M172" t="s">
        <v>208</v>
      </c>
      <c r="N172" s="14" t="str">
        <f t="shared" si="4"/>
        <v>DUVAL MICHOUD Jade</v>
      </c>
      <c r="O172" s="14" t="str">
        <f>VLOOKUP(N172,'Données Enfants'!$C$2:$F$298,4,FALSE)</f>
        <v>GS</v>
      </c>
      <c r="P172" s="14" t="str">
        <f>VLOOKUP(N172,'Données Enfants'!$C$2:$F$298,2,FALSE)</f>
        <v>Standard</v>
      </c>
      <c r="Q172" s="14">
        <f>IF(MID(B172,1,3)="Bus",VLOOKUP(N172,'Données Bus'!$A$2:$B$90,2,FALSE),0)</f>
        <v>14</v>
      </c>
      <c r="R172" s="14" t="str">
        <f>IF(Q172&gt;0,VLOOKUP(N172,'Données Bus'!$A$2:$C$90,3,FALSE),"")</f>
        <v>Avenue Forchex</v>
      </c>
      <c r="S172" t="str">
        <f>IF(INDEX('Tournées Bus'!$C$4:$H$18,Q172,VLOOKUP(B172,'Tournées Bus'!$J$3:$L$6,2,FALSE))=0,INDEX('Tournées Bus'!$C$4:$H$18,Q172,VLOOKUP(B172,'Tournées Bus'!$J$3:$L$6,3,FALSE)),INDEX('Tournées Bus'!$C$4:$H$18,Q172,VLOOKUP(B172,'Tournées Bus'!$J$3:$L$6,2,FALSE)))</f>
        <v>T082-16</v>
      </c>
      <c r="T172" t="str">
        <f t="shared" si="5"/>
        <v>T082</v>
      </c>
    </row>
    <row r="173" spans="1:20" x14ac:dyDescent="0.2">
      <c r="A173" s="1">
        <v>42991</v>
      </c>
      <c r="B173" t="s">
        <v>3</v>
      </c>
      <c r="C173" t="s">
        <v>204</v>
      </c>
      <c r="D173" t="s">
        <v>254</v>
      </c>
      <c r="E173" t="s">
        <v>255</v>
      </c>
      <c r="F173" s="1">
        <v>40439</v>
      </c>
      <c r="G173" t="s">
        <v>167</v>
      </c>
      <c r="H173">
        <v>1</v>
      </c>
      <c r="I173">
        <v>0</v>
      </c>
      <c r="J173">
        <v>0</v>
      </c>
      <c r="K173" t="s">
        <v>207</v>
      </c>
      <c r="L173">
        <v>2017</v>
      </c>
      <c r="M173" t="s">
        <v>210</v>
      </c>
      <c r="N173" s="14" t="str">
        <f t="shared" si="4"/>
        <v>EL MRADMI Marwane</v>
      </c>
      <c r="O173" s="14" t="str">
        <f>VLOOKUP(N173,'Données Enfants'!$C$2:$F$298,4,FALSE)</f>
        <v>CE1</v>
      </c>
      <c r="P173" s="14" t="str">
        <f>VLOOKUP(N173,'Données Enfants'!$C$2:$F$298,2,FALSE)</f>
        <v>Sans porc</v>
      </c>
      <c r="Q173" s="14">
        <f>IF(MID(B173,1,3)="Bus",VLOOKUP(N173,'Données Bus'!$A$2:$B$90,2,FALSE),0)</f>
        <v>1</v>
      </c>
      <c r="R173" s="14" t="str">
        <f>IF(Q173&gt;0,VLOOKUP(N173,'Données Bus'!$A$2:$C$90,3,FALSE),"")</f>
        <v>Services Techniques</v>
      </c>
      <c r="S173" t="str">
        <f>IF(INDEX('Tournées Bus'!$C$4:$H$18,Q173,VLOOKUP(B173,'Tournées Bus'!$J$3:$L$6,2,FALSE))=0,INDEX('Tournées Bus'!$C$4:$H$18,Q173,VLOOKUP(B173,'Tournées Bus'!$J$3:$L$6,3,FALSE)),INDEX('Tournées Bus'!$C$4:$H$18,Q173,VLOOKUP(B173,'Tournées Bus'!$J$3:$L$6,2,FALSE)))</f>
        <v>T081-01</v>
      </c>
      <c r="T173" t="str">
        <f t="shared" si="5"/>
        <v>T081</v>
      </c>
    </row>
    <row r="174" spans="1:20" x14ac:dyDescent="0.2">
      <c r="A174" s="1">
        <v>42991</v>
      </c>
      <c r="B174" t="s">
        <v>3</v>
      </c>
      <c r="C174" t="s">
        <v>204</v>
      </c>
      <c r="D174" t="s">
        <v>322</v>
      </c>
      <c r="E174" t="s">
        <v>323</v>
      </c>
      <c r="F174" s="1">
        <v>40972</v>
      </c>
      <c r="G174" t="s">
        <v>106</v>
      </c>
      <c r="H174">
        <v>0</v>
      </c>
      <c r="I174">
        <v>0</v>
      </c>
      <c r="J174">
        <v>0</v>
      </c>
      <c r="K174" t="s">
        <v>207</v>
      </c>
      <c r="L174">
        <v>2017</v>
      </c>
      <c r="M174" t="s">
        <v>208</v>
      </c>
      <c r="N174" s="14" t="str">
        <f t="shared" si="4"/>
        <v>ELLENRIEDER Célian</v>
      </c>
      <c r="O174" s="14" t="str">
        <f>VLOOKUP(N174,'Données Enfants'!$C$2:$F$298,4,FALSE)</f>
        <v>GS</v>
      </c>
      <c r="P174" s="14" t="str">
        <f>VLOOKUP(N174,'Données Enfants'!$C$2:$F$298,2,FALSE)</f>
        <v>Standard</v>
      </c>
      <c r="Q174" s="14">
        <f>IF(MID(B174,1,3)="Bus",VLOOKUP(N174,'Données Bus'!$A$2:$B$90,2,FALSE),0)</f>
        <v>6</v>
      </c>
      <c r="R174" s="14" t="str">
        <f>IF(Q174&gt;0,VLOOKUP(N174,'Données Bus'!$A$2:$C$90,3,FALSE),"")</f>
        <v>Gallia</v>
      </c>
      <c r="S174" t="str">
        <f>IF(INDEX('Tournées Bus'!$C$4:$H$18,Q174,VLOOKUP(B174,'Tournées Bus'!$J$3:$L$6,2,FALSE))=0,INDEX('Tournées Bus'!$C$4:$H$18,Q174,VLOOKUP(B174,'Tournées Bus'!$J$3:$L$6,3,FALSE)),INDEX('Tournées Bus'!$C$4:$H$18,Q174,VLOOKUP(B174,'Tournées Bus'!$J$3:$L$6,2,FALSE)))</f>
        <v>T081-07</v>
      </c>
      <c r="T174" t="str">
        <f t="shared" si="5"/>
        <v>T081</v>
      </c>
    </row>
    <row r="175" spans="1:20" x14ac:dyDescent="0.2">
      <c r="A175" s="1">
        <v>42991</v>
      </c>
      <c r="B175" t="s">
        <v>3</v>
      </c>
      <c r="C175" t="s">
        <v>204</v>
      </c>
      <c r="D175" t="s">
        <v>256</v>
      </c>
      <c r="E175" t="s">
        <v>257</v>
      </c>
      <c r="F175" s="1">
        <v>41230</v>
      </c>
      <c r="G175" t="s">
        <v>44</v>
      </c>
      <c r="H175">
        <v>1</v>
      </c>
      <c r="I175">
        <v>0</v>
      </c>
      <c r="J175">
        <v>0</v>
      </c>
      <c r="K175" t="s">
        <v>207</v>
      </c>
      <c r="L175">
        <v>2017</v>
      </c>
      <c r="M175" t="s">
        <v>208</v>
      </c>
      <c r="N175" s="14" t="str">
        <f t="shared" si="4"/>
        <v>EVENO Manel</v>
      </c>
      <c r="O175" s="14" t="str">
        <f>VLOOKUP(N175,'Données Enfants'!$C$2:$F$298,4,FALSE)</f>
        <v>GS</v>
      </c>
      <c r="P175" s="14" t="str">
        <f>VLOOKUP(N175,'Données Enfants'!$C$2:$F$298,2,FALSE)</f>
        <v>Sans viande</v>
      </c>
      <c r="Q175" s="14">
        <f>IF(MID(B175,1,3)="Bus",VLOOKUP(N175,'Données Bus'!$A$2:$B$90,2,FALSE),0)</f>
        <v>1</v>
      </c>
      <c r="R175" s="14" t="str">
        <f>IF(Q175&gt;0,VLOOKUP(N175,'Données Bus'!$A$2:$C$90,3,FALSE),"")</f>
        <v>Services Techniques</v>
      </c>
      <c r="S175" t="str">
        <f>IF(INDEX('Tournées Bus'!$C$4:$H$18,Q175,VLOOKUP(B175,'Tournées Bus'!$J$3:$L$6,2,FALSE))=0,INDEX('Tournées Bus'!$C$4:$H$18,Q175,VLOOKUP(B175,'Tournées Bus'!$J$3:$L$6,3,FALSE)),INDEX('Tournées Bus'!$C$4:$H$18,Q175,VLOOKUP(B175,'Tournées Bus'!$J$3:$L$6,2,FALSE)))</f>
        <v>T081-01</v>
      </c>
      <c r="T175" t="str">
        <f t="shared" si="5"/>
        <v>T081</v>
      </c>
    </row>
    <row r="176" spans="1:20" x14ac:dyDescent="0.2">
      <c r="A176" s="1">
        <v>42991</v>
      </c>
      <c r="B176" t="s">
        <v>3</v>
      </c>
      <c r="C176" t="s">
        <v>204</v>
      </c>
      <c r="D176" t="s">
        <v>258</v>
      </c>
      <c r="E176" t="s">
        <v>247</v>
      </c>
      <c r="F176" s="1">
        <v>41278</v>
      </c>
      <c r="G176" t="s">
        <v>169</v>
      </c>
      <c r="H176">
        <v>1</v>
      </c>
      <c r="I176">
        <v>0</v>
      </c>
      <c r="J176">
        <v>0</v>
      </c>
      <c r="K176" t="s">
        <v>207</v>
      </c>
      <c r="L176">
        <v>2017</v>
      </c>
      <c r="M176" t="s">
        <v>208</v>
      </c>
      <c r="N176" s="14" t="str">
        <f t="shared" si="4"/>
        <v>FRITEAU Liam</v>
      </c>
      <c r="O176" s="14" t="str">
        <f>VLOOKUP(N176,'Données Enfants'!$C$2:$F$298,4,FALSE)</f>
        <v>MS</v>
      </c>
      <c r="P176" s="14" t="str">
        <f>VLOOKUP(N176,'Données Enfants'!$C$2:$F$298,2,FALSE)</f>
        <v>Standard</v>
      </c>
      <c r="Q176" s="14">
        <f>IF(MID(B176,1,3)="Bus",VLOOKUP(N176,'Données Bus'!$A$2:$B$90,2,FALSE),0)</f>
        <v>5</v>
      </c>
      <c r="R176" s="14" t="str">
        <f>IF(Q176&gt;0,VLOOKUP(N176,'Données Bus'!$A$2:$C$90,3,FALSE),"")</f>
        <v>Grande Rive (Av maraiche)</v>
      </c>
      <c r="S176" t="str">
        <f>IF(INDEX('Tournées Bus'!$C$4:$H$18,Q176,VLOOKUP(B176,'Tournées Bus'!$J$3:$L$6,2,FALSE))=0,INDEX('Tournées Bus'!$C$4:$H$18,Q176,VLOOKUP(B176,'Tournées Bus'!$J$3:$L$6,3,FALSE)),INDEX('Tournées Bus'!$C$4:$H$18,Q176,VLOOKUP(B176,'Tournées Bus'!$J$3:$L$6,2,FALSE)))</f>
        <v>T081-06</v>
      </c>
      <c r="T176" t="str">
        <f t="shared" si="5"/>
        <v>T081</v>
      </c>
    </row>
    <row r="177" spans="1:20" x14ac:dyDescent="0.2">
      <c r="A177" s="1">
        <v>42991</v>
      </c>
      <c r="B177" t="s">
        <v>3</v>
      </c>
      <c r="C177" t="s">
        <v>204</v>
      </c>
      <c r="D177" t="s">
        <v>259</v>
      </c>
      <c r="E177" t="s">
        <v>260</v>
      </c>
      <c r="F177" s="1">
        <v>40395</v>
      </c>
      <c r="G177" t="s">
        <v>167</v>
      </c>
      <c r="H177">
        <v>1</v>
      </c>
      <c r="I177">
        <v>0</v>
      </c>
      <c r="J177">
        <v>0</v>
      </c>
      <c r="K177" t="s">
        <v>207</v>
      </c>
      <c r="L177">
        <v>2017</v>
      </c>
      <c r="M177" t="s">
        <v>210</v>
      </c>
      <c r="N177" s="14" t="str">
        <f t="shared" si="4"/>
        <v>GAYAT Louis</v>
      </c>
      <c r="O177" s="14" t="str">
        <f>VLOOKUP(N177,'Données Enfants'!$C$2:$F$298,4,FALSE)</f>
        <v>CE1</v>
      </c>
      <c r="P177" s="14" t="str">
        <f>VLOOKUP(N177,'Données Enfants'!$C$2:$F$298,2,FALSE)</f>
        <v>Standard</v>
      </c>
      <c r="Q177" s="14">
        <f>IF(MID(B177,1,3)="Bus",VLOOKUP(N177,'Données Bus'!$A$2:$B$90,2,FALSE),0)</f>
        <v>10</v>
      </c>
      <c r="R177" s="14" t="str">
        <f>IF(Q177&gt;0,VLOOKUP(N177,'Données Bus'!$A$2:$C$90,3,FALSE),"")</f>
        <v>Mairie</v>
      </c>
      <c r="S177" t="str">
        <f>IF(INDEX('Tournées Bus'!$C$4:$H$18,Q177,VLOOKUP(B177,'Tournées Bus'!$J$3:$L$6,2,FALSE))=0,INDEX('Tournées Bus'!$C$4:$H$18,Q177,VLOOKUP(B177,'Tournées Bus'!$J$3:$L$6,3,FALSE)),INDEX('Tournées Bus'!$C$4:$H$18,Q177,VLOOKUP(B177,'Tournées Bus'!$J$3:$L$6,2,FALSE)))</f>
        <v>T082-14</v>
      </c>
      <c r="T177" t="str">
        <f t="shared" si="5"/>
        <v>T082</v>
      </c>
    </row>
    <row r="178" spans="1:20" x14ac:dyDescent="0.2">
      <c r="A178" s="1">
        <v>42991</v>
      </c>
      <c r="B178" t="s">
        <v>3</v>
      </c>
      <c r="C178" t="s">
        <v>204</v>
      </c>
      <c r="D178" t="s">
        <v>261</v>
      </c>
      <c r="E178" t="s">
        <v>262</v>
      </c>
      <c r="F178" s="1">
        <v>40366</v>
      </c>
      <c r="G178" t="s">
        <v>167</v>
      </c>
      <c r="H178">
        <v>0</v>
      </c>
      <c r="I178">
        <v>0</v>
      </c>
      <c r="J178">
        <v>0</v>
      </c>
      <c r="K178" t="s">
        <v>207</v>
      </c>
      <c r="L178">
        <v>2017</v>
      </c>
      <c r="M178" t="s">
        <v>210</v>
      </c>
      <c r="N178" s="14" t="str">
        <f t="shared" si="4"/>
        <v>HELLI Indy</v>
      </c>
      <c r="O178" s="14" t="str">
        <f>VLOOKUP(N178,'Données Enfants'!$C$2:$F$298,4,FALSE)</f>
        <v>CE1</v>
      </c>
      <c r="P178" s="14" t="str">
        <f>VLOOKUP(N178,'Données Enfants'!$C$2:$F$298,2,FALSE)</f>
        <v>Sans viande</v>
      </c>
      <c r="Q178" s="14">
        <f>IF(MID(B178,1,3)="Bus",VLOOKUP(N178,'Données Bus'!$A$2:$B$90,2,FALSE),0)</f>
        <v>4</v>
      </c>
      <c r="R178" s="14" t="str">
        <f>IF(Q178&gt;0,VLOOKUP(N178,'Données Bus'!$A$2:$C$90,3,FALSE),"")</f>
        <v>Grande Rive (Crémaillère)</v>
      </c>
      <c r="S178" t="str">
        <f>IF(INDEX('Tournées Bus'!$C$4:$H$18,Q178,VLOOKUP(B178,'Tournées Bus'!$J$3:$L$6,2,FALSE))=0,INDEX('Tournées Bus'!$C$4:$H$18,Q178,VLOOKUP(B178,'Tournées Bus'!$J$3:$L$6,3,FALSE)),INDEX('Tournées Bus'!$C$4:$H$18,Q178,VLOOKUP(B178,'Tournées Bus'!$J$3:$L$6,2,FALSE)))</f>
        <v>T081-05</v>
      </c>
      <c r="T178" t="str">
        <f t="shared" si="5"/>
        <v>T081</v>
      </c>
    </row>
    <row r="179" spans="1:20" x14ac:dyDescent="0.2">
      <c r="A179" s="1">
        <v>42991</v>
      </c>
      <c r="B179" t="s">
        <v>3</v>
      </c>
      <c r="C179" t="s">
        <v>204</v>
      </c>
      <c r="D179" t="s">
        <v>263</v>
      </c>
      <c r="E179" t="s">
        <v>264</v>
      </c>
      <c r="F179" s="1">
        <v>39337</v>
      </c>
      <c r="G179" t="s">
        <v>164</v>
      </c>
      <c r="H179">
        <v>1</v>
      </c>
      <c r="I179">
        <v>0</v>
      </c>
      <c r="J179">
        <v>0</v>
      </c>
      <c r="K179" t="s">
        <v>207</v>
      </c>
      <c r="L179">
        <v>2017</v>
      </c>
      <c r="M179" t="s">
        <v>210</v>
      </c>
      <c r="N179" s="14" t="str">
        <f t="shared" si="4"/>
        <v>HENRY Ethan</v>
      </c>
      <c r="O179" s="14" t="str">
        <f>VLOOKUP(N179,'Données Enfants'!$C$2:$F$298,4,FALSE)</f>
        <v>CM2</v>
      </c>
      <c r="P179" s="14" t="str">
        <f>VLOOKUP(N179,'Données Enfants'!$C$2:$F$298,2,FALSE)</f>
        <v>Standard</v>
      </c>
      <c r="Q179" s="14">
        <f>IF(MID(B179,1,3)="Bus",VLOOKUP(N179,'Données Bus'!$A$2:$B$90,2,FALSE),0)</f>
        <v>2</v>
      </c>
      <c r="R179" s="14" t="str">
        <f>IF(Q179&gt;0,VLOOKUP(N179,'Données Bus'!$A$2:$C$90,3,FALSE),"")</f>
        <v>Parc de l'Abbaye - Buisson</v>
      </c>
      <c r="S179" t="str">
        <f>IF(INDEX('Tournées Bus'!$C$4:$H$18,Q179,VLOOKUP(B179,'Tournées Bus'!$J$3:$L$6,2,FALSE))=0,INDEX('Tournées Bus'!$C$4:$H$18,Q179,VLOOKUP(B179,'Tournées Bus'!$J$3:$L$6,3,FALSE)),INDEX('Tournées Bus'!$C$4:$H$18,Q179,VLOOKUP(B179,'Tournées Bus'!$J$3:$L$6,2,FALSE)))</f>
        <v>T081-03</v>
      </c>
      <c r="T179" t="str">
        <f t="shared" si="5"/>
        <v>T081</v>
      </c>
    </row>
    <row r="180" spans="1:20" x14ac:dyDescent="0.2">
      <c r="A180" s="1">
        <v>42991</v>
      </c>
      <c r="B180" t="s">
        <v>3</v>
      </c>
      <c r="C180" t="s">
        <v>204</v>
      </c>
      <c r="D180" t="s">
        <v>329</v>
      </c>
      <c r="E180" t="s">
        <v>330</v>
      </c>
      <c r="F180" s="1">
        <v>41371</v>
      </c>
      <c r="G180" t="s">
        <v>169</v>
      </c>
      <c r="H180">
        <v>1</v>
      </c>
      <c r="I180">
        <v>0</v>
      </c>
      <c r="J180">
        <v>0</v>
      </c>
      <c r="K180" t="s">
        <v>207</v>
      </c>
      <c r="L180">
        <v>2017</v>
      </c>
      <c r="M180" t="s">
        <v>208</v>
      </c>
      <c r="N180" s="14" t="str">
        <f t="shared" si="4"/>
        <v>IKOUBEL Jeanne</v>
      </c>
      <c r="O180" s="14" t="str">
        <f>VLOOKUP(N180,'Données Enfants'!$C$2:$F$298,4,FALSE)</f>
        <v>MS</v>
      </c>
      <c r="P180" s="14" t="str">
        <f>VLOOKUP(N180,'Données Enfants'!$C$2:$F$298,2,FALSE)</f>
        <v>Standard</v>
      </c>
      <c r="Q180" s="14">
        <f>IF(MID(B180,1,3)="Bus",VLOOKUP(N180,'Données Bus'!$A$2:$B$90,2,FALSE),0)</f>
        <v>5</v>
      </c>
      <c r="R180" s="14" t="str">
        <f>IF(Q180&gt;0,VLOOKUP(N180,'Données Bus'!$A$2:$C$90,3,FALSE),"")</f>
        <v>Grande Rive (Av maraiche)</v>
      </c>
      <c r="S180" t="str">
        <f>IF(INDEX('Tournées Bus'!$C$4:$H$18,Q180,VLOOKUP(B180,'Tournées Bus'!$J$3:$L$6,2,FALSE))=0,INDEX('Tournées Bus'!$C$4:$H$18,Q180,VLOOKUP(B180,'Tournées Bus'!$J$3:$L$6,3,FALSE)),INDEX('Tournées Bus'!$C$4:$H$18,Q180,VLOOKUP(B180,'Tournées Bus'!$J$3:$L$6,2,FALSE)))</f>
        <v>T081-06</v>
      </c>
      <c r="T180" t="str">
        <f t="shared" si="5"/>
        <v>T081</v>
      </c>
    </row>
    <row r="181" spans="1:20" x14ac:dyDescent="0.2">
      <c r="A181" s="1">
        <v>42991</v>
      </c>
      <c r="B181" t="s">
        <v>3</v>
      </c>
      <c r="C181" t="s">
        <v>204</v>
      </c>
      <c r="D181" t="s">
        <v>265</v>
      </c>
      <c r="E181" t="s">
        <v>266</v>
      </c>
      <c r="F181" s="1">
        <v>40707</v>
      </c>
      <c r="G181" t="s">
        <v>168</v>
      </c>
      <c r="H181">
        <v>1</v>
      </c>
      <c r="I181">
        <v>0</v>
      </c>
      <c r="J181">
        <v>0</v>
      </c>
      <c r="K181" t="s">
        <v>207</v>
      </c>
      <c r="L181">
        <v>2017</v>
      </c>
      <c r="M181" t="s">
        <v>208</v>
      </c>
      <c r="N181" s="14" t="str">
        <f t="shared" si="4"/>
        <v>KOSUMI Audrina</v>
      </c>
      <c r="O181" s="14" t="str">
        <f>VLOOKUP(N181,'Données Enfants'!$C$2:$F$298,4,FALSE)</f>
        <v>CP</v>
      </c>
      <c r="P181" s="14" t="str">
        <f>VLOOKUP(N181,'Données Enfants'!$C$2:$F$298,2,FALSE)</f>
        <v>Standard</v>
      </c>
      <c r="Q181" s="14">
        <f>IF(MID(B181,1,3)="Bus",VLOOKUP(N181,'Données Bus'!$A$2:$B$90,2,FALSE),0)</f>
        <v>1</v>
      </c>
      <c r="R181" s="14" t="str">
        <f>IF(Q181&gt;0,VLOOKUP(N181,'Données Bus'!$A$2:$C$90,3,FALSE),"")</f>
        <v>Services Techniques</v>
      </c>
      <c r="S181" t="str">
        <f>IF(INDEX('Tournées Bus'!$C$4:$H$18,Q181,VLOOKUP(B181,'Tournées Bus'!$J$3:$L$6,2,FALSE))=0,INDEX('Tournées Bus'!$C$4:$H$18,Q181,VLOOKUP(B181,'Tournées Bus'!$J$3:$L$6,3,FALSE)),INDEX('Tournées Bus'!$C$4:$H$18,Q181,VLOOKUP(B181,'Tournées Bus'!$J$3:$L$6,2,FALSE)))</f>
        <v>T081-01</v>
      </c>
      <c r="T181" t="str">
        <f t="shared" si="5"/>
        <v>T081</v>
      </c>
    </row>
    <row r="182" spans="1:20" x14ac:dyDescent="0.2">
      <c r="A182" s="1">
        <v>42991</v>
      </c>
      <c r="B182" t="s">
        <v>3</v>
      </c>
      <c r="C182" t="s">
        <v>204</v>
      </c>
      <c r="D182" t="s">
        <v>267</v>
      </c>
      <c r="E182" t="s">
        <v>268</v>
      </c>
      <c r="F182" s="1">
        <v>39332</v>
      </c>
      <c r="G182" t="s">
        <v>164</v>
      </c>
      <c r="H182">
        <v>1</v>
      </c>
      <c r="I182">
        <v>0</v>
      </c>
      <c r="J182">
        <v>0</v>
      </c>
      <c r="K182" t="s">
        <v>207</v>
      </c>
      <c r="L182">
        <v>2017</v>
      </c>
      <c r="M182" t="s">
        <v>210</v>
      </c>
      <c r="N182" s="14" t="str">
        <f t="shared" si="4"/>
        <v>MANICHE Soryan</v>
      </c>
      <c r="O182" s="14" t="str">
        <f>VLOOKUP(N182,'Données Enfants'!$C$2:$F$298,4,FALSE)</f>
        <v>CM2</v>
      </c>
      <c r="P182" s="14" t="str">
        <f>VLOOKUP(N182,'Données Enfants'!$C$2:$F$298,2,FALSE)</f>
        <v>Sans porc</v>
      </c>
      <c r="Q182" s="14">
        <f>IF(MID(B182,1,3)="Bus",VLOOKUP(N182,'Données Bus'!$A$2:$B$90,2,FALSE),0)</f>
        <v>6</v>
      </c>
      <c r="R182" s="14" t="str">
        <f>IF(Q182&gt;0,VLOOKUP(N182,'Données Bus'!$A$2:$C$90,3,FALSE),"")</f>
        <v>Gallia</v>
      </c>
      <c r="S182" t="str">
        <f>IF(INDEX('Tournées Bus'!$C$4:$H$18,Q182,VLOOKUP(B182,'Tournées Bus'!$J$3:$L$6,2,FALSE))=0,INDEX('Tournées Bus'!$C$4:$H$18,Q182,VLOOKUP(B182,'Tournées Bus'!$J$3:$L$6,3,FALSE)),INDEX('Tournées Bus'!$C$4:$H$18,Q182,VLOOKUP(B182,'Tournées Bus'!$J$3:$L$6,2,FALSE)))</f>
        <v>T081-07</v>
      </c>
      <c r="T182" t="str">
        <f t="shared" si="5"/>
        <v>T081</v>
      </c>
    </row>
    <row r="183" spans="1:20" x14ac:dyDescent="0.2">
      <c r="A183" s="1">
        <v>42991</v>
      </c>
      <c r="B183" t="s">
        <v>3</v>
      </c>
      <c r="C183" t="s">
        <v>204</v>
      </c>
      <c r="D183" t="s">
        <v>269</v>
      </c>
      <c r="E183" t="s">
        <v>270</v>
      </c>
      <c r="F183" s="1">
        <v>41123</v>
      </c>
      <c r="G183" t="s">
        <v>44</v>
      </c>
      <c r="H183">
        <v>1</v>
      </c>
      <c r="I183">
        <v>0</v>
      </c>
      <c r="J183">
        <v>0</v>
      </c>
      <c r="K183" t="s">
        <v>207</v>
      </c>
      <c r="L183">
        <v>2017</v>
      </c>
      <c r="M183" t="s">
        <v>208</v>
      </c>
      <c r="N183" s="14" t="str">
        <f t="shared" si="4"/>
        <v>MICHOUD Arnaud</v>
      </c>
      <c r="O183" s="14" t="str">
        <f>VLOOKUP(N183,'Données Enfants'!$C$2:$F$298,4,FALSE)</f>
        <v>GS</v>
      </c>
      <c r="P183" s="14" t="str">
        <f>VLOOKUP(N183,'Données Enfants'!$C$2:$F$298,2,FALSE)</f>
        <v>Standard</v>
      </c>
      <c r="Q183" s="14">
        <f>IF(MID(B183,1,3)="Bus",VLOOKUP(N183,'Données Bus'!$A$2:$B$90,2,FALSE),0)</f>
        <v>14</v>
      </c>
      <c r="R183" s="14" t="str">
        <f>IF(Q183&gt;0,VLOOKUP(N183,'Données Bus'!$A$2:$C$90,3,FALSE),"")</f>
        <v>Avenue Forchex</v>
      </c>
      <c r="S183" t="str">
        <f>IF(INDEX('Tournées Bus'!$C$4:$H$18,Q183,VLOOKUP(B183,'Tournées Bus'!$J$3:$L$6,2,FALSE))=0,INDEX('Tournées Bus'!$C$4:$H$18,Q183,VLOOKUP(B183,'Tournées Bus'!$J$3:$L$6,3,FALSE)),INDEX('Tournées Bus'!$C$4:$H$18,Q183,VLOOKUP(B183,'Tournées Bus'!$J$3:$L$6,2,FALSE)))</f>
        <v>T082-16</v>
      </c>
      <c r="T183" t="str">
        <f t="shared" si="5"/>
        <v>T082</v>
      </c>
    </row>
    <row r="184" spans="1:20" x14ac:dyDescent="0.2">
      <c r="A184" s="1">
        <v>42991</v>
      </c>
      <c r="B184" t="s">
        <v>3</v>
      </c>
      <c r="C184" t="s">
        <v>204</v>
      </c>
      <c r="D184" t="s">
        <v>271</v>
      </c>
      <c r="E184" t="s">
        <v>272</v>
      </c>
      <c r="F184" s="1">
        <v>41047</v>
      </c>
      <c r="G184" t="s">
        <v>44</v>
      </c>
      <c r="H184">
        <v>1</v>
      </c>
      <c r="I184">
        <v>0</v>
      </c>
      <c r="J184">
        <v>0</v>
      </c>
      <c r="K184" t="s">
        <v>207</v>
      </c>
      <c r="L184">
        <v>2017</v>
      </c>
      <c r="M184" t="s">
        <v>208</v>
      </c>
      <c r="N184" s="14" t="str">
        <f t="shared" si="4"/>
        <v>MONNET Fanny</v>
      </c>
      <c r="O184" s="14" t="str">
        <f>VLOOKUP(N184,'Données Enfants'!$C$2:$F$298,4,FALSE)</f>
        <v>GS</v>
      </c>
      <c r="P184" s="14" t="str">
        <f>VLOOKUP(N184,'Données Enfants'!$C$2:$F$298,2,FALSE)</f>
        <v>Standard</v>
      </c>
      <c r="Q184" s="14">
        <f>IF(MID(B184,1,3)="Bus",VLOOKUP(N184,'Données Bus'!$A$2:$B$90,2,FALSE),0)</f>
        <v>3</v>
      </c>
      <c r="R184" s="14" t="str">
        <f>IF(Q184&gt;0,VLOOKUP(N184,'Données Bus'!$A$2:$C$90,3,FALSE),"")</f>
        <v>Av de la Creusaz (croist Rte Gde Rive)</v>
      </c>
      <c r="S184" t="str">
        <f>IF(INDEX('Tournées Bus'!$C$4:$H$18,Q184,VLOOKUP(B184,'Tournées Bus'!$J$3:$L$6,2,FALSE))=0,INDEX('Tournées Bus'!$C$4:$H$18,Q184,VLOOKUP(B184,'Tournées Bus'!$J$3:$L$6,3,FALSE)),INDEX('Tournées Bus'!$C$4:$H$18,Q184,VLOOKUP(B184,'Tournées Bus'!$J$3:$L$6,2,FALSE)))</f>
        <v>T081-04</v>
      </c>
      <c r="T184" t="str">
        <f t="shared" si="5"/>
        <v>T081</v>
      </c>
    </row>
    <row r="185" spans="1:20" x14ac:dyDescent="0.2">
      <c r="A185" s="1">
        <v>42991</v>
      </c>
      <c r="B185" t="s">
        <v>3</v>
      </c>
      <c r="C185" t="s">
        <v>204</v>
      </c>
      <c r="D185" t="s">
        <v>271</v>
      </c>
      <c r="E185" t="s">
        <v>273</v>
      </c>
      <c r="F185" s="1">
        <v>40459</v>
      </c>
      <c r="G185" t="s">
        <v>163</v>
      </c>
      <c r="H185">
        <v>1</v>
      </c>
      <c r="I185">
        <v>0</v>
      </c>
      <c r="J185">
        <v>0</v>
      </c>
      <c r="K185" t="s">
        <v>207</v>
      </c>
      <c r="L185">
        <v>2017</v>
      </c>
      <c r="M185" t="s">
        <v>210</v>
      </c>
      <c r="N185" s="14" t="str">
        <f t="shared" si="4"/>
        <v>MONNET Nina</v>
      </c>
      <c r="O185" s="14" t="str">
        <f>VLOOKUP(N185,'Données Enfants'!$C$2:$F$298,4,FALSE)</f>
        <v>CE1</v>
      </c>
      <c r="P185" s="14" t="str">
        <f>VLOOKUP(N185,'Données Enfants'!$C$2:$F$298,2,FALSE)</f>
        <v>Standard</v>
      </c>
      <c r="Q185" s="14">
        <f>IF(MID(B185,1,3)="Bus",VLOOKUP(N185,'Données Bus'!$A$2:$B$90,2,FALSE),0)</f>
        <v>3</v>
      </c>
      <c r="R185" s="14" t="str">
        <f>IF(Q185&gt;0,VLOOKUP(N185,'Données Bus'!$A$2:$C$90,3,FALSE),"")</f>
        <v>Av de la Creusaz (croist Rte Gde Rive)</v>
      </c>
      <c r="S185" t="str">
        <f>IF(INDEX('Tournées Bus'!$C$4:$H$18,Q185,VLOOKUP(B185,'Tournées Bus'!$J$3:$L$6,2,FALSE))=0,INDEX('Tournées Bus'!$C$4:$H$18,Q185,VLOOKUP(B185,'Tournées Bus'!$J$3:$L$6,3,FALSE)),INDEX('Tournées Bus'!$C$4:$H$18,Q185,VLOOKUP(B185,'Tournées Bus'!$J$3:$L$6,2,FALSE)))</f>
        <v>T081-04</v>
      </c>
      <c r="T185" t="str">
        <f t="shared" si="5"/>
        <v>T081</v>
      </c>
    </row>
    <row r="186" spans="1:20" x14ac:dyDescent="0.2">
      <c r="A186" s="1">
        <v>42991</v>
      </c>
      <c r="B186" t="s">
        <v>3</v>
      </c>
      <c r="C186" t="s">
        <v>204</v>
      </c>
      <c r="D186" t="s">
        <v>274</v>
      </c>
      <c r="E186" t="s">
        <v>275</v>
      </c>
      <c r="F186" s="1">
        <v>40836</v>
      </c>
      <c r="G186" t="s">
        <v>167</v>
      </c>
      <c r="H186">
        <v>1</v>
      </c>
      <c r="I186">
        <v>0</v>
      </c>
      <c r="J186">
        <v>0</v>
      </c>
      <c r="K186" t="s">
        <v>207</v>
      </c>
      <c r="L186">
        <v>2017</v>
      </c>
      <c r="M186" t="s">
        <v>208</v>
      </c>
      <c r="N186" s="14" t="str">
        <f t="shared" si="4"/>
        <v>MONTES Mattéo</v>
      </c>
      <c r="O186" s="14" t="str">
        <f>VLOOKUP(N186,'Données Enfants'!$C$2:$F$298,4,FALSE)</f>
        <v>CP</v>
      </c>
      <c r="P186" s="14" t="str">
        <f>VLOOKUP(N186,'Données Enfants'!$C$2:$F$298,2,FALSE)</f>
        <v>Standard</v>
      </c>
      <c r="Q186" s="14">
        <f>IF(MID(B186,1,3)="Bus",VLOOKUP(N186,'Données Bus'!$A$2:$B$90,2,FALSE),0)</f>
        <v>6</v>
      </c>
      <c r="R186" s="14" t="str">
        <f>IF(Q186&gt;0,VLOOKUP(N186,'Données Bus'!$A$2:$C$90,3,FALSE),"")</f>
        <v>Gallia</v>
      </c>
      <c r="S186" t="str">
        <f>IF(INDEX('Tournées Bus'!$C$4:$H$18,Q186,VLOOKUP(B186,'Tournées Bus'!$J$3:$L$6,2,FALSE))=0,INDEX('Tournées Bus'!$C$4:$H$18,Q186,VLOOKUP(B186,'Tournées Bus'!$J$3:$L$6,3,FALSE)),INDEX('Tournées Bus'!$C$4:$H$18,Q186,VLOOKUP(B186,'Tournées Bus'!$J$3:$L$6,2,FALSE)))</f>
        <v>T081-07</v>
      </c>
      <c r="T186" t="str">
        <f t="shared" si="5"/>
        <v>T081</v>
      </c>
    </row>
    <row r="187" spans="1:20" x14ac:dyDescent="0.2">
      <c r="A187" s="1">
        <v>42991</v>
      </c>
      <c r="B187" t="s">
        <v>3</v>
      </c>
      <c r="C187" t="s">
        <v>204</v>
      </c>
      <c r="D187" t="s">
        <v>276</v>
      </c>
      <c r="E187" t="s">
        <v>277</v>
      </c>
      <c r="F187" s="1">
        <v>40657</v>
      </c>
      <c r="G187" t="s">
        <v>167</v>
      </c>
      <c r="H187">
        <v>1</v>
      </c>
      <c r="I187">
        <v>0</v>
      </c>
      <c r="J187">
        <v>0</v>
      </c>
      <c r="K187" t="s">
        <v>207</v>
      </c>
      <c r="L187">
        <v>2017</v>
      </c>
      <c r="M187" t="s">
        <v>208</v>
      </c>
      <c r="N187" s="14" t="str">
        <f t="shared" si="4"/>
        <v>MUNSCH Charlotte</v>
      </c>
      <c r="O187" s="14" t="str">
        <f>VLOOKUP(N187,'Données Enfants'!$C$2:$F$298,4,FALSE)</f>
        <v>CP</v>
      </c>
      <c r="P187" s="14" t="str">
        <f>VLOOKUP(N187,'Données Enfants'!$C$2:$F$298,2,FALSE)</f>
        <v>Standard</v>
      </c>
      <c r="Q187" s="14">
        <f>IF(MID(B187,1,3)="Bus",VLOOKUP(N187,'Données Bus'!$A$2:$B$90,2,FALSE),0)</f>
        <v>6</v>
      </c>
      <c r="R187" s="14" t="str">
        <f>IF(Q187&gt;0,VLOOKUP(N187,'Données Bus'!$A$2:$C$90,3,FALSE),"")</f>
        <v>Gallia</v>
      </c>
      <c r="S187" t="str">
        <f>IF(INDEX('Tournées Bus'!$C$4:$H$18,Q187,VLOOKUP(B187,'Tournées Bus'!$J$3:$L$6,2,FALSE))=0,INDEX('Tournées Bus'!$C$4:$H$18,Q187,VLOOKUP(B187,'Tournées Bus'!$J$3:$L$6,3,FALSE)),INDEX('Tournées Bus'!$C$4:$H$18,Q187,VLOOKUP(B187,'Tournées Bus'!$J$3:$L$6,2,FALSE)))</f>
        <v>T081-07</v>
      </c>
      <c r="T187" t="str">
        <f t="shared" si="5"/>
        <v>T081</v>
      </c>
    </row>
    <row r="188" spans="1:20" x14ac:dyDescent="0.2">
      <c r="A188" s="1">
        <v>42991</v>
      </c>
      <c r="B188" t="s">
        <v>3</v>
      </c>
      <c r="C188" t="s">
        <v>204</v>
      </c>
      <c r="D188" t="s">
        <v>278</v>
      </c>
      <c r="E188" t="s">
        <v>279</v>
      </c>
      <c r="F188" s="1">
        <v>41629</v>
      </c>
      <c r="G188" t="s">
        <v>170</v>
      </c>
      <c r="H188">
        <v>1</v>
      </c>
      <c r="I188">
        <v>0</v>
      </c>
      <c r="J188">
        <v>0</v>
      </c>
      <c r="K188" t="s">
        <v>207</v>
      </c>
      <c r="L188">
        <v>2017</v>
      </c>
      <c r="M188" t="s">
        <v>208</v>
      </c>
      <c r="N188" s="14" t="str">
        <f t="shared" si="4"/>
        <v>PERROT BLENNER Alice</v>
      </c>
      <c r="O188" s="14" t="str">
        <f>VLOOKUP(N188,'Données Enfants'!$C$2:$F$298,4,FALSE)</f>
        <v>MS</v>
      </c>
      <c r="P188" s="14" t="str">
        <f>VLOOKUP(N188,'Données Enfants'!$C$2:$F$298,2,FALSE)</f>
        <v>Standard</v>
      </c>
      <c r="Q188" s="14">
        <f>IF(MID(B188,1,3)="Bus",VLOOKUP(N188,'Données Bus'!$A$2:$B$90,2,FALSE),0)</f>
        <v>4</v>
      </c>
      <c r="R188" s="14" t="str">
        <f>IF(Q188&gt;0,VLOOKUP(N188,'Données Bus'!$A$2:$C$90,3,FALSE),"")</f>
        <v>Grande Rive (Crémaillère)</v>
      </c>
      <c r="S188" t="str">
        <f>IF(INDEX('Tournées Bus'!$C$4:$H$18,Q188,VLOOKUP(B188,'Tournées Bus'!$J$3:$L$6,2,FALSE))=0,INDEX('Tournées Bus'!$C$4:$H$18,Q188,VLOOKUP(B188,'Tournées Bus'!$J$3:$L$6,3,FALSE)),INDEX('Tournées Bus'!$C$4:$H$18,Q188,VLOOKUP(B188,'Tournées Bus'!$J$3:$L$6,2,FALSE)))</f>
        <v>T081-05</v>
      </c>
      <c r="T188" t="str">
        <f t="shared" si="5"/>
        <v>T081</v>
      </c>
    </row>
    <row r="189" spans="1:20" x14ac:dyDescent="0.2">
      <c r="A189" s="1">
        <v>42991</v>
      </c>
      <c r="B189" t="s">
        <v>3</v>
      </c>
      <c r="C189" t="s">
        <v>204</v>
      </c>
      <c r="D189" t="s">
        <v>283</v>
      </c>
      <c r="E189" t="s">
        <v>284</v>
      </c>
      <c r="F189" s="1">
        <v>39891</v>
      </c>
      <c r="G189" t="s">
        <v>166</v>
      </c>
      <c r="H189">
        <v>1</v>
      </c>
      <c r="I189">
        <v>0</v>
      </c>
      <c r="J189">
        <v>0</v>
      </c>
      <c r="K189" t="s">
        <v>207</v>
      </c>
      <c r="L189">
        <v>2017</v>
      </c>
      <c r="M189" t="s">
        <v>210</v>
      </c>
      <c r="N189" s="14" t="str">
        <f t="shared" si="4"/>
        <v>PONTICELLI Axel</v>
      </c>
      <c r="O189" s="14" t="str">
        <f>VLOOKUP(N189,'Données Enfants'!$C$2:$F$298,4,FALSE)</f>
        <v>CE2</v>
      </c>
      <c r="P189" s="14" t="str">
        <f>VLOOKUP(N189,'Données Enfants'!$C$2:$F$298,2,FALSE)</f>
        <v>Standard</v>
      </c>
      <c r="Q189" s="14">
        <f>IF(MID(B189,1,3)="Bus",VLOOKUP(N189,'Données Bus'!$A$2:$B$90,2,FALSE),0)</f>
        <v>15</v>
      </c>
      <c r="R189" s="14" t="str">
        <f>IF(Q189&gt;0,VLOOKUP(N189,'Données Bus'!$A$2:$C$90,3,FALSE),"")</f>
        <v>Chemin de Gravannes (Mi Tiesa)</v>
      </c>
      <c r="S189" t="str">
        <f>IF(INDEX('Tournées Bus'!$C$4:$H$18,Q189,VLOOKUP(B189,'Tournées Bus'!$J$3:$L$6,2,FALSE))=0,INDEX('Tournées Bus'!$C$4:$H$18,Q189,VLOOKUP(B189,'Tournées Bus'!$J$3:$L$6,3,FALSE)),INDEX('Tournées Bus'!$C$4:$H$18,Q189,VLOOKUP(B189,'Tournées Bus'!$J$3:$L$6,2,FALSE)))</f>
        <v>T082-17</v>
      </c>
      <c r="T189" t="str">
        <f t="shared" si="5"/>
        <v>T082</v>
      </c>
    </row>
    <row r="190" spans="1:20" x14ac:dyDescent="0.2">
      <c r="A190" s="1">
        <v>42991</v>
      </c>
      <c r="B190" t="s">
        <v>3</v>
      </c>
      <c r="C190" t="s">
        <v>204</v>
      </c>
      <c r="D190" t="s">
        <v>285</v>
      </c>
      <c r="E190" t="s">
        <v>316</v>
      </c>
      <c r="F190" s="1">
        <v>40879</v>
      </c>
      <c r="G190" t="s">
        <v>167</v>
      </c>
      <c r="H190">
        <v>1</v>
      </c>
      <c r="I190">
        <v>0</v>
      </c>
      <c r="J190">
        <v>0</v>
      </c>
      <c r="K190" t="s">
        <v>207</v>
      </c>
      <c r="L190">
        <v>2017</v>
      </c>
      <c r="M190" t="s">
        <v>208</v>
      </c>
      <c r="N190" s="14" t="str">
        <f t="shared" si="4"/>
        <v>ROUVIERE Léa</v>
      </c>
      <c r="O190" s="14" t="str">
        <f>VLOOKUP(N190,'Données Enfants'!$C$2:$F$298,4,FALSE)</f>
        <v>CP</v>
      </c>
      <c r="P190" s="14" t="str">
        <f>VLOOKUP(N190,'Données Enfants'!$C$2:$F$298,2,FALSE)</f>
        <v>Standard</v>
      </c>
      <c r="Q190" s="14">
        <f>IF(MID(B190,1,3)="Bus",VLOOKUP(N190,'Données Bus'!$A$2:$B$90,2,FALSE),0)</f>
        <v>6</v>
      </c>
      <c r="R190" s="14" t="str">
        <f>IF(Q190&gt;0,VLOOKUP(N190,'Données Bus'!$A$2:$C$90,3,FALSE),"")</f>
        <v>Gallia</v>
      </c>
      <c r="S190" t="str">
        <f>IF(INDEX('Tournées Bus'!$C$4:$H$18,Q190,VLOOKUP(B190,'Tournées Bus'!$J$3:$L$6,2,FALSE))=0,INDEX('Tournées Bus'!$C$4:$H$18,Q190,VLOOKUP(B190,'Tournées Bus'!$J$3:$L$6,3,FALSE)),INDEX('Tournées Bus'!$C$4:$H$18,Q190,VLOOKUP(B190,'Tournées Bus'!$J$3:$L$6,2,FALSE)))</f>
        <v>T081-07</v>
      </c>
      <c r="T190" t="str">
        <f t="shared" si="5"/>
        <v>T081</v>
      </c>
    </row>
    <row r="191" spans="1:20" x14ac:dyDescent="0.2">
      <c r="A191" s="1">
        <v>42991</v>
      </c>
      <c r="B191" t="s">
        <v>3</v>
      </c>
      <c r="C191" t="s">
        <v>204</v>
      </c>
      <c r="D191" t="s">
        <v>285</v>
      </c>
      <c r="E191" t="s">
        <v>281</v>
      </c>
      <c r="F191" s="1">
        <v>40095</v>
      </c>
      <c r="G191" t="s">
        <v>166</v>
      </c>
      <c r="H191">
        <v>1</v>
      </c>
      <c r="I191">
        <v>0</v>
      </c>
      <c r="J191">
        <v>0</v>
      </c>
      <c r="K191" t="s">
        <v>207</v>
      </c>
      <c r="L191">
        <v>2017</v>
      </c>
      <c r="M191" t="s">
        <v>210</v>
      </c>
      <c r="N191" s="14" t="str">
        <f t="shared" si="4"/>
        <v>ROUVIERE Lilou</v>
      </c>
      <c r="O191" s="14" t="str">
        <f>VLOOKUP(N191,'Données Enfants'!$C$2:$F$298,4,FALSE)</f>
        <v>CE2</v>
      </c>
      <c r="P191" s="14" t="str">
        <f>VLOOKUP(N191,'Données Enfants'!$C$2:$F$298,2,FALSE)</f>
        <v>Standard</v>
      </c>
      <c r="Q191" s="14">
        <f>IF(MID(B191,1,3)="Bus",VLOOKUP(N191,'Données Bus'!$A$2:$B$90,2,FALSE),0)</f>
        <v>6</v>
      </c>
      <c r="R191" s="14" t="str">
        <f>IF(Q191&gt;0,VLOOKUP(N191,'Données Bus'!$A$2:$C$90,3,FALSE),"")</f>
        <v>Gallia</v>
      </c>
      <c r="S191" t="str">
        <f>IF(INDEX('Tournées Bus'!$C$4:$H$18,Q191,VLOOKUP(B191,'Tournées Bus'!$J$3:$L$6,2,FALSE))=0,INDEX('Tournées Bus'!$C$4:$H$18,Q191,VLOOKUP(B191,'Tournées Bus'!$J$3:$L$6,3,FALSE)),INDEX('Tournées Bus'!$C$4:$H$18,Q191,VLOOKUP(B191,'Tournées Bus'!$J$3:$L$6,2,FALSE)))</f>
        <v>T081-07</v>
      </c>
      <c r="T191" t="str">
        <f t="shared" si="5"/>
        <v>T081</v>
      </c>
    </row>
    <row r="192" spans="1:20" x14ac:dyDescent="0.2">
      <c r="A192" s="1">
        <v>42991</v>
      </c>
      <c r="B192" t="s">
        <v>3</v>
      </c>
      <c r="C192" t="s">
        <v>204</v>
      </c>
      <c r="D192" t="s">
        <v>286</v>
      </c>
      <c r="E192" t="s">
        <v>287</v>
      </c>
      <c r="F192" s="1">
        <v>40843</v>
      </c>
      <c r="G192" t="s">
        <v>168</v>
      </c>
      <c r="H192">
        <v>1</v>
      </c>
      <c r="I192">
        <v>0</v>
      </c>
      <c r="J192">
        <v>0</v>
      </c>
      <c r="K192" t="s">
        <v>207</v>
      </c>
      <c r="L192">
        <v>2017</v>
      </c>
      <c r="M192" t="s">
        <v>208</v>
      </c>
      <c r="N192" s="14" t="str">
        <f t="shared" si="4"/>
        <v>SECK Erwann</v>
      </c>
      <c r="O192" s="14" t="str">
        <f>VLOOKUP(N192,'Données Enfants'!$C$2:$F$298,4,FALSE)</f>
        <v>CP</v>
      </c>
      <c r="P192" s="14" t="str">
        <f>VLOOKUP(N192,'Données Enfants'!$C$2:$F$298,2,FALSE)</f>
        <v>Sans porc</v>
      </c>
      <c r="Q192" s="14">
        <f>IF(MID(B192,1,3)="Bus",VLOOKUP(N192,'Données Bus'!$A$2:$B$90,2,FALSE),0)</f>
        <v>9</v>
      </c>
      <c r="R192" s="14" t="str">
        <f>IF(Q192&gt;0,VLOOKUP(N192,'Données Bus'!$A$2:$C$90,3,FALSE),"")</f>
        <v>Chemin des Houches (Impasse)</v>
      </c>
      <c r="S192" t="str">
        <f>IF(INDEX('Tournées Bus'!$C$4:$H$18,Q192,VLOOKUP(B192,'Tournées Bus'!$J$3:$L$6,2,FALSE))=0,INDEX('Tournées Bus'!$C$4:$H$18,Q192,VLOOKUP(B192,'Tournées Bus'!$J$3:$L$6,3,FALSE)),INDEX('Tournées Bus'!$C$4:$H$18,Q192,VLOOKUP(B192,'Tournées Bus'!$J$3:$L$6,2,FALSE)))</f>
        <v>T082-13</v>
      </c>
      <c r="T192" t="str">
        <f t="shared" si="5"/>
        <v>T082</v>
      </c>
    </row>
    <row r="193" spans="1:20" x14ac:dyDescent="0.2">
      <c r="A193" s="1">
        <v>42991</v>
      </c>
      <c r="B193" t="s">
        <v>3</v>
      </c>
      <c r="C193" t="s">
        <v>204</v>
      </c>
      <c r="D193" t="s">
        <v>286</v>
      </c>
      <c r="E193" t="s">
        <v>288</v>
      </c>
      <c r="F193" s="1">
        <v>39329</v>
      </c>
      <c r="G193" t="s">
        <v>164</v>
      </c>
      <c r="H193">
        <v>1</v>
      </c>
      <c r="I193">
        <v>0</v>
      </c>
      <c r="J193">
        <v>0</v>
      </c>
      <c r="K193" t="s">
        <v>207</v>
      </c>
      <c r="L193">
        <v>2017</v>
      </c>
      <c r="M193" t="s">
        <v>210</v>
      </c>
      <c r="N193" s="14" t="str">
        <f t="shared" si="4"/>
        <v>SECK Norah</v>
      </c>
      <c r="O193" s="14" t="str">
        <f>VLOOKUP(N193,'Données Enfants'!$C$2:$F$298,4,FALSE)</f>
        <v>CM2</v>
      </c>
      <c r="P193" s="14" t="str">
        <f>VLOOKUP(N193,'Données Enfants'!$C$2:$F$298,2,FALSE)</f>
        <v>Sans porc</v>
      </c>
      <c r="Q193" s="14">
        <f>IF(MID(B193,1,3)="Bus",VLOOKUP(N193,'Données Bus'!$A$2:$B$90,2,FALSE),0)</f>
        <v>9</v>
      </c>
      <c r="R193" s="14" t="str">
        <f>IF(Q193&gt;0,VLOOKUP(N193,'Données Bus'!$A$2:$C$90,3,FALSE),"")</f>
        <v>Chemin des Houches (Impasse)</v>
      </c>
      <c r="S193" t="str">
        <f>IF(INDEX('Tournées Bus'!$C$4:$H$18,Q193,VLOOKUP(B193,'Tournées Bus'!$J$3:$L$6,2,FALSE))=0,INDEX('Tournées Bus'!$C$4:$H$18,Q193,VLOOKUP(B193,'Tournées Bus'!$J$3:$L$6,3,FALSE)),INDEX('Tournées Bus'!$C$4:$H$18,Q193,VLOOKUP(B193,'Tournées Bus'!$J$3:$L$6,2,FALSE)))</f>
        <v>T082-13</v>
      </c>
      <c r="T193" t="str">
        <f t="shared" si="5"/>
        <v>T082</v>
      </c>
    </row>
    <row r="194" spans="1:20" x14ac:dyDescent="0.2">
      <c r="A194" s="1">
        <v>42991</v>
      </c>
      <c r="B194" t="s">
        <v>3</v>
      </c>
      <c r="C194" t="s">
        <v>204</v>
      </c>
      <c r="D194" t="s">
        <v>289</v>
      </c>
      <c r="E194" t="s">
        <v>216</v>
      </c>
      <c r="F194" s="1">
        <v>41091</v>
      </c>
      <c r="G194" t="s">
        <v>106</v>
      </c>
      <c r="H194">
        <v>1</v>
      </c>
      <c r="I194">
        <v>0</v>
      </c>
      <c r="J194">
        <v>0</v>
      </c>
      <c r="K194" t="s">
        <v>207</v>
      </c>
      <c r="L194">
        <v>2017</v>
      </c>
      <c r="M194" t="s">
        <v>208</v>
      </c>
      <c r="N194" s="14" t="str">
        <f t="shared" ref="N194:N257" si="6">CONCATENATE(D194," ",E194)</f>
        <v>TOUTA Rayan</v>
      </c>
      <c r="O194" s="14" t="str">
        <f>VLOOKUP(N194,'Données Enfants'!$C$2:$F$298,4,FALSE)</f>
        <v>GS</v>
      </c>
      <c r="P194" s="14" t="str">
        <f>VLOOKUP(N194,'Données Enfants'!$C$2:$F$298,2,FALSE)</f>
        <v>Sans viande</v>
      </c>
      <c r="Q194" s="14">
        <f>IF(MID(B194,1,3)="Bus",VLOOKUP(N194,'Données Bus'!$A$2:$B$90,2,FALSE),0)</f>
        <v>6</v>
      </c>
      <c r="R194" s="14" t="str">
        <f>IF(Q194&gt;0,VLOOKUP(N194,'Données Bus'!$A$2:$C$90,3,FALSE),"")</f>
        <v>Gallia</v>
      </c>
      <c r="S194" t="str">
        <f>IF(INDEX('Tournées Bus'!$C$4:$H$18,Q194,VLOOKUP(B194,'Tournées Bus'!$J$3:$L$6,2,FALSE))=0,INDEX('Tournées Bus'!$C$4:$H$18,Q194,VLOOKUP(B194,'Tournées Bus'!$J$3:$L$6,3,FALSE)),INDEX('Tournées Bus'!$C$4:$H$18,Q194,VLOOKUP(B194,'Tournées Bus'!$J$3:$L$6,2,FALSE)))</f>
        <v>T081-07</v>
      </c>
      <c r="T194" t="str">
        <f t="shared" ref="T194:T257" si="7">MID(S194,1,4)</f>
        <v>T081</v>
      </c>
    </row>
    <row r="195" spans="1:20" x14ac:dyDescent="0.2">
      <c r="A195" s="1">
        <v>42991</v>
      </c>
      <c r="B195" t="s">
        <v>3</v>
      </c>
      <c r="C195" t="s">
        <v>204</v>
      </c>
      <c r="D195" t="s">
        <v>289</v>
      </c>
      <c r="E195" t="s">
        <v>290</v>
      </c>
      <c r="F195" s="1">
        <v>40273</v>
      </c>
      <c r="G195" t="s">
        <v>163</v>
      </c>
      <c r="H195">
        <v>1</v>
      </c>
      <c r="I195">
        <v>0</v>
      </c>
      <c r="J195">
        <v>0</v>
      </c>
      <c r="K195" t="s">
        <v>207</v>
      </c>
      <c r="L195">
        <v>2017</v>
      </c>
      <c r="M195" t="s">
        <v>210</v>
      </c>
      <c r="N195" s="14" t="str">
        <f t="shared" si="6"/>
        <v>TOUTA Samir</v>
      </c>
      <c r="O195" s="14" t="str">
        <f>VLOOKUP(N195,'Données Enfants'!$C$2:$F$298,4,FALSE)</f>
        <v>CE1</v>
      </c>
      <c r="P195" s="14" t="str">
        <f>VLOOKUP(N195,'Données Enfants'!$C$2:$F$298,2,FALSE)</f>
        <v>Sans viande</v>
      </c>
      <c r="Q195" s="14">
        <f>IF(MID(B195,1,3)="Bus",VLOOKUP(N195,'Données Bus'!$A$2:$B$90,2,FALSE),0)</f>
        <v>6</v>
      </c>
      <c r="R195" s="14" t="str">
        <f>IF(Q195&gt;0,VLOOKUP(N195,'Données Bus'!$A$2:$C$90,3,FALSE),"")</f>
        <v>Gallia</v>
      </c>
      <c r="S195" t="str">
        <f>IF(INDEX('Tournées Bus'!$C$4:$H$18,Q195,VLOOKUP(B195,'Tournées Bus'!$J$3:$L$6,2,FALSE))=0,INDEX('Tournées Bus'!$C$4:$H$18,Q195,VLOOKUP(B195,'Tournées Bus'!$J$3:$L$6,3,FALSE)),INDEX('Tournées Bus'!$C$4:$H$18,Q195,VLOOKUP(B195,'Tournées Bus'!$J$3:$L$6,2,FALSE)))</f>
        <v>T081-07</v>
      </c>
      <c r="T195" t="str">
        <f t="shared" si="7"/>
        <v>T081</v>
      </c>
    </row>
    <row r="196" spans="1:20" x14ac:dyDescent="0.2">
      <c r="A196" s="1">
        <v>42991</v>
      </c>
      <c r="B196" t="s">
        <v>3</v>
      </c>
      <c r="C196" t="s">
        <v>204</v>
      </c>
      <c r="D196" t="s">
        <v>291</v>
      </c>
      <c r="E196" t="s">
        <v>292</v>
      </c>
      <c r="F196" s="1">
        <v>40178</v>
      </c>
      <c r="G196" t="s">
        <v>166</v>
      </c>
      <c r="H196">
        <v>1</v>
      </c>
      <c r="I196">
        <v>0</v>
      </c>
      <c r="J196">
        <v>0</v>
      </c>
      <c r="K196" t="s">
        <v>207</v>
      </c>
      <c r="L196">
        <v>2017</v>
      </c>
      <c r="M196" t="s">
        <v>210</v>
      </c>
      <c r="N196" s="14" t="str">
        <f t="shared" si="6"/>
        <v>VESIN Gloria</v>
      </c>
      <c r="O196" s="14" t="str">
        <f>VLOOKUP(N196,'Données Enfants'!$C$2:$F$298,4,FALSE)</f>
        <v>CE2</v>
      </c>
      <c r="P196" s="14" t="str">
        <f>VLOOKUP(N196,'Données Enfants'!$C$2:$F$298,2,FALSE)</f>
        <v>Standard</v>
      </c>
      <c r="Q196" s="14">
        <f>IF(MID(B196,1,3)="Bus",VLOOKUP(N196,'Données Bus'!$A$2:$B$90,2,FALSE),0)</f>
        <v>13</v>
      </c>
      <c r="R196" s="14" t="str">
        <f>IF(Q196&gt;0,VLOOKUP(N196,'Données Bus'!$A$2:$C$90,3,FALSE),"")</f>
        <v>Parc de l'Abbaye - Containers</v>
      </c>
      <c r="S196" t="str">
        <f>IF(INDEX('Tournées Bus'!$C$4:$H$18,Q196,VLOOKUP(B196,'Tournées Bus'!$J$3:$L$6,2,FALSE))=0,INDEX('Tournées Bus'!$C$4:$H$18,Q196,VLOOKUP(B196,'Tournées Bus'!$J$3:$L$6,3,FALSE)),INDEX('Tournées Bus'!$C$4:$H$18,Q196,VLOOKUP(B196,'Tournées Bus'!$J$3:$L$6,2,FALSE)))</f>
        <v>T081-02</v>
      </c>
      <c r="T196" t="str">
        <f t="shared" si="7"/>
        <v>T081</v>
      </c>
    </row>
    <row r="197" spans="1:20" x14ac:dyDescent="0.2">
      <c r="A197" s="1">
        <v>42991</v>
      </c>
      <c r="B197" t="s">
        <v>3</v>
      </c>
      <c r="C197" t="s">
        <v>204</v>
      </c>
      <c r="D197" t="s">
        <v>293</v>
      </c>
      <c r="E197" t="s">
        <v>294</v>
      </c>
      <c r="F197" s="1">
        <v>39747</v>
      </c>
      <c r="G197" t="s">
        <v>165</v>
      </c>
      <c r="H197">
        <v>1</v>
      </c>
      <c r="I197">
        <v>0</v>
      </c>
      <c r="J197">
        <v>0</v>
      </c>
      <c r="K197" t="s">
        <v>207</v>
      </c>
      <c r="L197">
        <v>2017</v>
      </c>
      <c r="M197" t="s">
        <v>210</v>
      </c>
      <c r="N197" s="14" t="str">
        <f t="shared" si="6"/>
        <v>VIRETON Diego</v>
      </c>
      <c r="O197" s="14" t="str">
        <f>VLOOKUP(N197,'Données Enfants'!$C$2:$F$298,4,FALSE)</f>
        <v>CM1</v>
      </c>
      <c r="P197" s="14" t="str">
        <f>VLOOKUP(N197,'Données Enfants'!$C$2:$F$298,2,FALSE)</f>
        <v>Standard</v>
      </c>
      <c r="Q197" s="14">
        <f>IF(MID(B197,1,3)="Bus",VLOOKUP(N197,'Données Bus'!$A$2:$B$90,2,FALSE),0)</f>
        <v>2</v>
      </c>
      <c r="R197" s="14" t="str">
        <f>IF(Q197&gt;0,VLOOKUP(N197,'Données Bus'!$A$2:$C$90,3,FALSE),"")</f>
        <v>Parc de l'Abbaye - Buisson</v>
      </c>
      <c r="S197" t="str">
        <f>IF(INDEX('Tournées Bus'!$C$4:$H$18,Q197,VLOOKUP(B197,'Tournées Bus'!$J$3:$L$6,2,FALSE))=0,INDEX('Tournées Bus'!$C$4:$H$18,Q197,VLOOKUP(B197,'Tournées Bus'!$J$3:$L$6,3,FALSE)),INDEX('Tournées Bus'!$C$4:$H$18,Q197,VLOOKUP(B197,'Tournées Bus'!$J$3:$L$6,2,FALSE)))</f>
        <v>T081-03</v>
      </c>
      <c r="T197" t="str">
        <f t="shared" si="7"/>
        <v>T081</v>
      </c>
    </row>
    <row r="198" spans="1:20" x14ac:dyDescent="0.2">
      <c r="A198" s="1">
        <v>42991</v>
      </c>
      <c r="B198" t="s">
        <v>3</v>
      </c>
      <c r="C198" t="s">
        <v>204</v>
      </c>
      <c r="D198" t="s">
        <v>293</v>
      </c>
      <c r="E198" t="s">
        <v>295</v>
      </c>
      <c r="F198" s="1">
        <v>41539</v>
      </c>
      <c r="G198" t="s">
        <v>170</v>
      </c>
      <c r="H198">
        <v>1</v>
      </c>
      <c r="I198">
        <v>0</v>
      </c>
      <c r="J198">
        <v>0</v>
      </c>
      <c r="K198" t="s">
        <v>207</v>
      </c>
      <c r="L198">
        <v>2017</v>
      </c>
      <c r="M198" t="s">
        <v>208</v>
      </c>
      <c r="N198" s="14" t="str">
        <f t="shared" si="6"/>
        <v>VIRETON Nilla</v>
      </c>
      <c r="O198" s="14" t="str">
        <f>VLOOKUP(N198,'Données Enfants'!$C$2:$F$298,4,FALSE)</f>
        <v>MS</v>
      </c>
      <c r="P198" s="14" t="str">
        <f>VLOOKUP(N198,'Données Enfants'!$C$2:$F$298,2,FALSE)</f>
        <v>Standard</v>
      </c>
      <c r="Q198" s="14">
        <f>IF(MID(B198,1,3)="Bus",VLOOKUP(N198,'Données Bus'!$A$2:$B$90,2,FALSE),0)</f>
        <v>2</v>
      </c>
      <c r="R198" s="14" t="str">
        <f>IF(Q198&gt;0,VLOOKUP(N198,'Données Bus'!$A$2:$C$90,3,FALSE),"")</f>
        <v>Parc de l'Abbaye - Buisson</v>
      </c>
      <c r="S198" t="str">
        <f>IF(INDEX('Tournées Bus'!$C$4:$H$18,Q198,VLOOKUP(B198,'Tournées Bus'!$J$3:$L$6,2,FALSE))=0,INDEX('Tournées Bus'!$C$4:$H$18,Q198,VLOOKUP(B198,'Tournées Bus'!$J$3:$L$6,3,FALSE)),INDEX('Tournées Bus'!$C$4:$H$18,Q198,VLOOKUP(B198,'Tournées Bus'!$J$3:$L$6,2,FALSE)))</f>
        <v>T081-03</v>
      </c>
      <c r="T198" t="str">
        <f t="shared" si="7"/>
        <v>T081</v>
      </c>
    </row>
    <row r="199" spans="1:20" x14ac:dyDescent="0.2">
      <c r="A199" s="1">
        <v>42991</v>
      </c>
      <c r="B199" t="s">
        <v>3</v>
      </c>
      <c r="C199" t="s">
        <v>204</v>
      </c>
      <c r="D199" t="s">
        <v>296</v>
      </c>
      <c r="E199" t="s">
        <v>297</v>
      </c>
      <c r="F199" s="1">
        <v>40756</v>
      </c>
      <c r="G199" t="s">
        <v>168</v>
      </c>
      <c r="H199">
        <v>1</v>
      </c>
      <c r="I199">
        <v>0</v>
      </c>
      <c r="J199">
        <v>0</v>
      </c>
      <c r="K199" t="s">
        <v>207</v>
      </c>
      <c r="L199">
        <v>2017</v>
      </c>
      <c r="M199" t="s">
        <v>208</v>
      </c>
      <c r="N199" s="14" t="str">
        <f t="shared" si="6"/>
        <v>WAMBST Johanne</v>
      </c>
      <c r="O199" s="14" t="str">
        <f>VLOOKUP(N199,'Données Enfants'!$C$2:$F$298,4,FALSE)</f>
        <v>CP</v>
      </c>
      <c r="P199" s="14" t="str">
        <f>VLOOKUP(N199,'Données Enfants'!$C$2:$F$298,2,FALSE)</f>
        <v>Standard</v>
      </c>
      <c r="Q199" s="14">
        <f>IF(MID(B199,1,3)="Bus",VLOOKUP(N199,'Données Bus'!$A$2:$B$90,2,FALSE),0)</f>
        <v>14</v>
      </c>
      <c r="R199" s="14" t="str">
        <f>IF(Q199&gt;0,VLOOKUP(N199,'Données Bus'!$A$2:$C$90,3,FALSE),"")</f>
        <v>Avenue Forchex</v>
      </c>
      <c r="S199" t="str">
        <f>IF(INDEX('Tournées Bus'!$C$4:$H$18,Q199,VLOOKUP(B199,'Tournées Bus'!$J$3:$L$6,2,FALSE))=0,INDEX('Tournées Bus'!$C$4:$H$18,Q199,VLOOKUP(B199,'Tournées Bus'!$J$3:$L$6,3,FALSE)),INDEX('Tournées Bus'!$C$4:$H$18,Q199,VLOOKUP(B199,'Tournées Bus'!$J$3:$L$6,2,FALSE)))</f>
        <v>T082-16</v>
      </c>
      <c r="T199" t="str">
        <f t="shared" si="7"/>
        <v>T082</v>
      </c>
    </row>
    <row r="200" spans="1:20" x14ac:dyDescent="0.2">
      <c r="A200" s="1">
        <v>42991</v>
      </c>
      <c r="B200" t="s">
        <v>3</v>
      </c>
      <c r="C200" t="s">
        <v>204</v>
      </c>
      <c r="D200" t="s">
        <v>296</v>
      </c>
      <c r="E200" t="s">
        <v>298</v>
      </c>
      <c r="F200" s="1">
        <v>39525</v>
      </c>
      <c r="G200" t="s">
        <v>166</v>
      </c>
      <c r="H200">
        <v>1</v>
      </c>
      <c r="I200">
        <v>0</v>
      </c>
      <c r="J200">
        <v>0</v>
      </c>
      <c r="K200" t="s">
        <v>207</v>
      </c>
      <c r="L200">
        <v>2017</v>
      </c>
      <c r="M200" t="s">
        <v>210</v>
      </c>
      <c r="N200" s="14" t="str">
        <f t="shared" si="6"/>
        <v>WAMBST Léo-Paul</v>
      </c>
      <c r="O200" s="14" t="str">
        <f>VLOOKUP(N200,'Données Enfants'!$C$2:$F$298,4,FALSE)</f>
        <v>CM1</v>
      </c>
      <c r="P200" s="14" t="str">
        <f>VLOOKUP(N200,'Données Enfants'!$C$2:$F$298,2,FALSE)</f>
        <v>Standard</v>
      </c>
      <c r="Q200" s="14">
        <f>IF(MID(B200,1,3)="Bus",VLOOKUP(N200,'Données Bus'!$A$2:$B$90,2,FALSE),0)</f>
        <v>14</v>
      </c>
      <c r="R200" s="14" t="str">
        <f>IF(Q200&gt;0,VLOOKUP(N200,'Données Bus'!$A$2:$C$90,3,FALSE),"")</f>
        <v>Avenue Forchex</v>
      </c>
      <c r="S200" t="str">
        <f>IF(INDEX('Tournées Bus'!$C$4:$H$18,Q200,VLOOKUP(B200,'Tournées Bus'!$J$3:$L$6,2,FALSE))=0,INDEX('Tournées Bus'!$C$4:$H$18,Q200,VLOOKUP(B200,'Tournées Bus'!$J$3:$L$6,3,FALSE)),INDEX('Tournées Bus'!$C$4:$H$18,Q200,VLOOKUP(B200,'Tournées Bus'!$J$3:$L$6,2,FALSE)))</f>
        <v>T082-16</v>
      </c>
      <c r="T200" t="str">
        <f t="shared" si="7"/>
        <v>T082</v>
      </c>
    </row>
    <row r="201" spans="1:20" x14ac:dyDescent="0.2">
      <c r="A201" s="1">
        <v>42991</v>
      </c>
      <c r="B201" t="s">
        <v>3</v>
      </c>
      <c r="C201" t="s">
        <v>204</v>
      </c>
      <c r="D201" t="s">
        <v>299</v>
      </c>
      <c r="E201" t="s">
        <v>300</v>
      </c>
      <c r="F201" s="1">
        <v>39324</v>
      </c>
      <c r="G201" t="s">
        <v>164</v>
      </c>
      <c r="H201">
        <v>1</v>
      </c>
      <c r="I201">
        <v>0</v>
      </c>
      <c r="J201">
        <v>0</v>
      </c>
      <c r="K201" t="s">
        <v>207</v>
      </c>
      <c r="L201">
        <v>2017</v>
      </c>
      <c r="M201" t="s">
        <v>210</v>
      </c>
      <c r="N201" s="14" t="str">
        <f t="shared" si="6"/>
        <v>YAKER Maksen</v>
      </c>
      <c r="O201" s="14" t="str">
        <f>VLOOKUP(N201,'Données Enfants'!$C$2:$F$298,4,FALSE)</f>
        <v>CM2</v>
      </c>
      <c r="P201" s="14" t="str">
        <f>VLOOKUP(N201,'Données Enfants'!$C$2:$F$298,2,FALSE)</f>
        <v>Sans porc</v>
      </c>
      <c r="Q201" s="14">
        <f>IF(MID(B201,1,3)="Bus",VLOOKUP(N201,'Données Bus'!$A$2:$B$90,2,FALSE),0)</f>
        <v>2</v>
      </c>
      <c r="R201" s="14" t="str">
        <f>IF(Q201&gt;0,VLOOKUP(N201,'Données Bus'!$A$2:$C$90,3,FALSE),"")</f>
        <v>Parc de l'Abbaye - Buisson</v>
      </c>
      <c r="S201" t="str">
        <f>IF(INDEX('Tournées Bus'!$C$4:$H$18,Q201,VLOOKUP(B201,'Tournées Bus'!$J$3:$L$6,2,FALSE))=0,INDEX('Tournées Bus'!$C$4:$H$18,Q201,VLOOKUP(B201,'Tournées Bus'!$J$3:$L$6,3,FALSE)),INDEX('Tournées Bus'!$C$4:$H$18,Q201,VLOOKUP(B201,'Tournées Bus'!$J$3:$L$6,2,FALSE)))</f>
        <v>T081-03</v>
      </c>
      <c r="T201" t="str">
        <f t="shared" si="7"/>
        <v>T081</v>
      </c>
    </row>
    <row r="202" spans="1:20" x14ac:dyDescent="0.2">
      <c r="A202" s="1">
        <v>42991</v>
      </c>
      <c r="B202" t="s">
        <v>3</v>
      </c>
      <c r="C202" t="s">
        <v>204</v>
      </c>
      <c r="D202" t="s">
        <v>299</v>
      </c>
      <c r="E202" t="s">
        <v>301</v>
      </c>
      <c r="F202" s="1">
        <v>40040</v>
      </c>
      <c r="G202" t="s">
        <v>163</v>
      </c>
      <c r="H202">
        <v>1</v>
      </c>
      <c r="I202">
        <v>0</v>
      </c>
      <c r="J202">
        <v>0</v>
      </c>
      <c r="K202" t="s">
        <v>207</v>
      </c>
      <c r="L202">
        <v>2017</v>
      </c>
      <c r="M202" t="s">
        <v>210</v>
      </c>
      <c r="N202" s="14" t="str">
        <f t="shared" si="6"/>
        <v>YAKER Nora</v>
      </c>
      <c r="O202" s="14" t="str">
        <f>VLOOKUP(N202,'Données Enfants'!$C$2:$F$298,4,FALSE)</f>
        <v>CE2</v>
      </c>
      <c r="P202" s="14" t="str">
        <f>VLOOKUP(N202,'Données Enfants'!$C$2:$F$298,2,FALSE)</f>
        <v>Sans porc</v>
      </c>
      <c r="Q202" s="14">
        <f>IF(MID(B202,1,3)="Bus",VLOOKUP(N202,'Données Bus'!$A$2:$B$90,2,FALSE),0)</f>
        <v>2</v>
      </c>
      <c r="R202" s="14" t="str">
        <f>IF(Q202&gt;0,VLOOKUP(N202,'Données Bus'!$A$2:$C$90,3,FALSE),"")</f>
        <v>Parc de l'Abbaye - Buisson</v>
      </c>
      <c r="S202" t="str">
        <f>IF(INDEX('Tournées Bus'!$C$4:$H$18,Q202,VLOOKUP(B202,'Tournées Bus'!$J$3:$L$6,2,FALSE))=0,INDEX('Tournées Bus'!$C$4:$H$18,Q202,VLOOKUP(B202,'Tournées Bus'!$J$3:$L$6,3,FALSE)),INDEX('Tournées Bus'!$C$4:$H$18,Q202,VLOOKUP(B202,'Tournées Bus'!$J$3:$L$6,2,FALSE)))</f>
        <v>T081-03</v>
      </c>
      <c r="T202" t="str">
        <f t="shared" si="7"/>
        <v>T081</v>
      </c>
    </row>
    <row r="203" spans="1:20" x14ac:dyDescent="0.2">
      <c r="A203" s="1">
        <v>42991</v>
      </c>
      <c r="B203" t="s">
        <v>3</v>
      </c>
      <c r="C203" t="s">
        <v>204</v>
      </c>
      <c r="D203" t="s">
        <v>238</v>
      </c>
      <c r="E203" t="s">
        <v>302</v>
      </c>
      <c r="F203" s="1">
        <v>41695</v>
      </c>
      <c r="G203" t="s">
        <v>44</v>
      </c>
      <c r="H203">
        <v>1</v>
      </c>
      <c r="I203">
        <v>0</v>
      </c>
      <c r="J203">
        <v>0</v>
      </c>
      <c r="K203" t="s">
        <v>207</v>
      </c>
      <c r="L203">
        <v>2017</v>
      </c>
      <c r="M203" t="s">
        <v>208</v>
      </c>
      <c r="N203" s="14" t="str">
        <f t="shared" si="6"/>
        <v>DESIR Auguste</v>
      </c>
      <c r="O203" s="14" t="str">
        <f>VLOOKUP(N203,'Données Enfants'!$C$2:$F$298,4,FALSE)</f>
        <v>PS</v>
      </c>
      <c r="P203" s="14" t="str">
        <f>VLOOKUP(N203,'Données Enfants'!$C$2:$F$298,2,FALSE)</f>
        <v>Standard</v>
      </c>
      <c r="Q203" s="14">
        <f>IF(MID(B203,1,3)="Bus",VLOOKUP(N203,'Données Bus'!$A$2:$B$90,2,FALSE),0)</f>
        <v>13</v>
      </c>
      <c r="R203" s="14" t="str">
        <f>IF(Q203&gt;0,VLOOKUP(N203,'Données Bus'!$A$2:$C$90,3,FALSE),"")</f>
        <v>Parc de l'Abbaye - Containers</v>
      </c>
      <c r="S203" t="str">
        <f>IF(INDEX('Tournées Bus'!$C$4:$H$18,Q203,VLOOKUP(B203,'Tournées Bus'!$J$3:$L$6,2,FALSE))=0,INDEX('Tournées Bus'!$C$4:$H$18,Q203,VLOOKUP(B203,'Tournées Bus'!$J$3:$L$6,3,FALSE)),INDEX('Tournées Bus'!$C$4:$H$18,Q203,VLOOKUP(B203,'Tournées Bus'!$J$3:$L$6,2,FALSE)))</f>
        <v>T081-02</v>
      </c>
      <c r="T203" t="str">
        <f t="shared" si="7"/>
        <v>T081</v>
      </c>
    </row>
    <row r="204" spans="1:20" x14ac:dyDescent="0.2">
      <c r="A204" s="1">
        <v>42991</v>
      </c>
      <c r="B204" t="s">
        <v>3</v>
      </c>
      <c r="C204" t="s">
        <v>204</v>
      </c>
      <c r="D204" t="s">
        <v>250</v>
      </c>
      <c r="E204" t="s">
        <v>303</v>
      </c>
      <c r="F204" s="1">
        <v>41898</v>
      </c>
      <c r="G204" t="s">
        <v>170</v>
      </c>
      <c r="H204">
        <v>1</v>
      </c>
      <c r="I204">
        <v>0</v>
      </c>
      <c r="J204">
        <v>0</v>
      </c>
      <c r="K204" t="s">
        <v>207</v>
      </c>
      <c r="L204">
        <v>2017</v>
      </c>
      <c r="M204" t="s">
        <v>208</v>
      </c>
      <c r="N204" s="14" t="str">
        <f t="shared" si="6"/>
        <v>DUVAL Enora</v>
      </c>
      <c r="O204" s="14" t="str">
        <f>VLOOKUP(N204,'Données Enfants'!$C$2:$F$298,4,FALSE)</f>
        <v>PS</v>
      </c>
      <c r="P204" s="14" t="str">
        <f>VLOOKUP(N204,'Données Enfants'!$C$2:$F$298,2,FALSE)</f>
        <v>Standard</v>
      </c>
      <c r="Q204" s="14">
        <f>IF(MID(B204,1,3)="Bus",VLOOKUP(N204,'Données Bus'!$A$2:$B$90,2,FALSE),0)</f>
        <v>6</v>
      </c>
      <c r="R204" s="14" t="str">
        <f>IF(Q204&gt;0,VLOOKUP(N204,'Données Bus'!$A$2:$C$90,3,FALSE),"")</f>
        <v>Gallia</v>
      </c>
      <c r="S204" t="str">
        <f>IF(INDEX('Tournées Bus'!$C$4:$H$18,Q204,VLOOKUP(B204,'Tournées Bus'!$J$3:$L$6,2,FALSE))=0,INDEX('Tournées Bus'!$C$4:$H$18,Q204,VLOOKUP(B204,'Tournées Bus'!$J$3:$L$6,3,FALSE)),INDEX('Tournées Bus'!$C$4:$H$18,Q204,VLOOKUP(B204,'Tournées Bus'!$J$3:$L$6,2,FALSE)))</f>
        <v>T081-07</v>
      </c>
      <c r="T204" t="str">
        <f t="shared" si="7"/>
        <v>T081</v>
      </c>
    </row>
    <row r="205" spans="1:20" x14ac:dyDescent="0.2">
      <c r="A205" s="1">
        <v>42991</v>
      </c>
      <c r="B205" t="s">
        <v>3</v>
      </c>
      <c r="C205" t="s">
        <v>204</v>
      </c>
      <c r="D205" t="s">
        <v>269</v>
      </c>
      <c r="E205" t="s">
        <v>304</v>
      </c>
      <c r="F205" s="1">
        <v>41898</v>
      </c>
      <c r="G205" t="s">
        <v>106</v>
      </c>
      <c r="H205">
        <v>1</v>
      </c>
      <c r="I205">
        <v>0</v>
      </c>
      <c r="J205">
        <v>0</v>
      </c>
      <c r="K205" t="s">
        <v>207</v>
      </c>
      <c r="L205">
        <v>2017</v>
      </c>
      <c r="M205" t="s">
        <v>208</v>
      </c>
      <c r="N205" s="14" t="str">
        <f t="shared" si="6"/>
        <v>MICHOUD Olivia</v>
      </c>
      <c r="O205" s="14" t="str">
        <f>VLOOKUP(N205,'Données Enfants'!$C$2:$F$298,4,FALSE)</f>
        <v>PS</v>
      </c>
      <c r="P205" s="14" t="str">
        <f>VLOOKUP(N205,'Données Enfants'!$C$2:$F$298,2,FALSE)</f>
        <v>Standard</v>
      </c>
      <c r="Q205" s="14">
        <f>IF(MID(B205,1,3)="Bus",VLOOKUP(N205,'Données Bus'!$A$2:$B$90,2,FALSE),0)</f>
        <v>14</v>
      </c>
      <c r="R205" s="14" t="str">
        <f>IF(Q205&gt;0,VLOOKUP(N205,'Données Bus'!$A$2:$C$90,3,FALSE),"")</f>
        <v>Avenue Forchex</v>
      </c>
      <c r="S205" t="str">
        <f>IF(INDEX('Tournées Bus'!$C$4:$H$18,Q205,VLOOKUP(B205,'Tournées Bus'!$J$3:$L$6,2,FALSE))=0,INDEX('Tournées Bus'!$C$4:$H$18,Q205,VLOOKUP(B205,'Tournées Bus'!$J$3:$L$6,3,FALSE)),INDEX('Tournées Bus'!$C$4:$H$18,Q205,VLOOKUP(B205,'Tournées Bus'!$J$3:$L$6,2,FALSE)))</f>
        <v>T082-16</v>
      </c>
      <c r="T205" t="str">
        <f t="shared" si="7"/>
        <v>T082</v>
      </c>
    </row>
    <row r="206" spans="1:20" x14ac:dyDescent="0.2">
      <c r="A206" s="1">
        <v>42991</v>
      </c>
      <c r="B206" t="s">
        <v>3</v>
      </c>
      <c r="C206" t="s">
        <v>204</v>
      </c>
      <c r="D206" t="s">
        <v>286</v>
      </c>
      <c r="E206" t="s">
        <v>305</v>
      </c>
      <c r="F206" s="1">
        <v>41650</v>
      </c>
      <c r="G206" t="s">
        <v>170</v>
      </c>
      <c r="H206">
        <v>1</v>
      </c>
      <c r="I206">
        <v>0</v>
      </c>
      <c r="J206">
        <v>0</v>
      </c>
      <c r="K206" t="s">
        <v>207</v>
      </c>
      <c r="L206">
        <v>2017</v>
      </c>
      <c r="M206" t="s">
        <v>208</v>
      </c>
      <c r="N206" s="14" t="str">
        <f t="shared" si="6"/>
        <v>SECK Ismaël</v>
      </c>
      <c r="O206" s="14" t="str">
        <f>VLOOKUP(N206,'Données Enfants'!$C$2:$F$298,4,FALSE)</f>
        <v>PS</v>
      </c>
      <c r="P206" s="14" t="str">
        <f>VLOOKUP(N206,'Données Enfants'!$C$2:$F$298,2,FALSE)</f>
        <v>Sans porc</v>
      </c>
      <c r="Q206" s="14">
        <f>IF(MID(B206,1,3)="Bus",VLOOKUP(N206,'Données Bus'!$A$2:$B$90,2,FALSE),0)</f>
        <v>9</v>
      </c>
      <c r="R206" s="14" t="str">
        <f>IF(Q206&gt;0,VLOOKUP(N206,'Données Bus'!$A$2:$C$90,3,FALSE),"")</f>
        <v>Chemin des Houches (Impasse)</v>
      </c>
      <c r="S206" t="str">
        <f>IF(INDEX('Tournées Bus'!$C$4:$H$18,Q206,VLOOKUP(B206,'Tournées Bus'!$J$3:$L$6,2,FALSE))=0,INDEX('Tournées Bus'!$C$4:$H$18,Q206,VLOOKUP(B206,'Tournées Bus'!$J$3:$L$6,3,FALSE)),INDEX('Tournées Bus'!$C$4:$H$18,Q206,VLOOKUP(B206,'Tournées Bus'!$J$3:$L$6,2,FALSE)))</f>
        <v>T082-13</v>
      </c>
      <c r="T206" t="str">
        <f t="shared" si="7"/>
        <v>T082</v>
      </c>
    </row>
    <row r="207" spans="1:20" x14ac:dyDescent="0.2">
      <c r="A207" s="1">
        <v>42991</v>
      </c>
      <c r="B207" t="s">
        <v>3</v>
      </c>
      <c r="C207" t="s">
        <v>204</v>
      </c>
      <c r="D207" t="s">
        <v>289</v>
      </c>
      <c r="E207" t="s">
        <v>306</v>
      </c>
      <c r="F207" s="1">
        <v>41888</v>
      </c>
      <c r="G207" t="s">
        <v>44</v>
      </c>
      <c r="H207">
        <v>1</v>
      </c>
      <c r="I207">
        <v>0</v>
      </c>
      <c r="J207">
        <v>0</v>
      </c>
      <c r="K207" t="s">
        <v>207</v>
      </c>
      <c r="L207">
        <v>2017</v>
      </c>
      <c r="M207" t="s">
        <v>208</v>
      </c>
      <c r="N207" s="14" t="str">
        <f t="shared" si="6"/>
        <v>TOUTA Ines</v>
      </c>
      <c r="O207" s="14" t="str">
        <f>VLOOKUP(N207,'Données Enfants'!$C$2:$F$298,4,FALSE)</f>
        <v>PS</v>
      </c>
      <c r="P207" s="14" t="str">
        <f>VLOOKUP(N207,'Données Enfants'!$C$2:$F$298,2,FALSE)</f>
        <v>Sans viande</v>
      </c>
      <c r="Q207" s="14">
        <f>IF(MID(B207,1,3)="Bus",VLOOKUP(N207,'Données Bus'!$A$2:$B$90,2,FALSE),0)</f>
        <v>6</v>
      </c>
      <c r="R207" s="14" t="str">
        <f>IF(Q207&gt;0,VLOOKUP(N207,'Données Bus'!$A$2:$C$90,3,FALSE),"")</f>
        <v>Gallia</v>
      </c>
      <c r="S207" t="str">
        <f>IF(INDEX('Tournées Bus'!$C$4:$H$18,Q207,VLOOKUP(B207,'Tournées Bus'!$J$3:$L$6,2,FALSE))=0,INDEX('Tournées Bus'!$C$4:$H$18,Q207,VLOOKUP(B207,'Tournées Bus'!$J$3:$L$6,3,FALSE)),INDEX('Tournées Bus'!$C$4:$H$18,Q207,VLOOKUP(B207,'Tournées Bus'!$J$3:$L$6,2,FALSE)))</f>
        <v>T081-07</v>
      </c>
      <c r="T207" t="str">
        <f t="shared" si="7"/>
        <v>T081</v>
      </c>
    </row>
    <row r="208" spans="1:20" x14ac:dyDescent="0.2">
      <c r="A208" s="1">
        <v>42991</v>
      </c>
      <c r="B208" t="s">
        <v>3</v>
      </c>
      <c r="C208" t="s">
        <v>204</v>
      </c>
      <c r="D208" t="s">
        <v>325</v>
      </c>
      <c r="E208" t="s">
        <v>326</v>
      </c>
      <c r="F208" s="1">
        <v>41701</v>
      </c>
      <c r="G208" t="s">
        <v>170</v>
      </c>
      <c r="H208">
        <v>1</v>
      </c>
      <c r="I208">
        <v>0</v>
      </c>
      <c r="J208">
        <v>0</v>
      </c>
      <c r="K208" t="s">
        <v>207</v>
      </c>
      <c r="L208">
        <v>2017</v>
      </c>
      <c r="M208" t="s">
        <v>208</v>
      </c>
      <c r="N208" s="14" t="str">
        <f t="shared" si="6"/>
        <v>RABU SOMERS Antonin</v>
      </c>
      <c r="O208" s="14" t="str">
        <f>VLOOKUP(N208,'Données Enfants'!$C$2:$F$298,4,FALSE)</f>
        <v>PS</v>
      </c>
      <c r="P208" s="14" t="str">
        <f>VLOOKUP(N208,'Données Enfants'!$C$2:$F$298,2,FALSE)</f>
        <v>Standard</v>
      </c>
      <c r="Q208" s="14">
        <f>IF(MID(B208,1,3)="Bus",VLOOKUP(N208,'Données Bus'!$A$2:$B$90,2,FALSE),0)</f>
        <v>6</v>
      </c>
      <c r="R208" s="14" t="str">
        <f>IF(Q208&gt;0,VLOOKUP(N208,'Données Bus'!$A$2:$C$90,3,FALSE),"")</f>
        <v>Gallia</v>
      </c>
      <c r="S208" t="str">
        <f>IF(INDEX('Tournées Bus'!$C$4:$H$18,Q208,VLOOKUP(B208,'Tournées Bus'!$J$3:$L$6,2,FALSE))=0,INDEX('Tournées Bus'!$C$4:$H$18,Q208,VLOOKUP(B208,'Tournées Bus'!$J$3:$L$6,3,FALSE)),INDEX('Tournées Bus'!$C$4:$H$18,Q208,VLOOKUP(B208,'Tournées Bus'!$J$3:$L$6,2,FALSE)))</f>
        <v>T081-07</v>
      </c>
      <c r="T208" t="str">
        <f t="shared" si="7"/>
        <v>T081</v>
      </c>
    </row>
    <row r="209" spans="1:20" x14ac:dyDescent="0.2">
      <c r="A209" s="1">
        <v>42991</v>
      </c>
      <c r="B209" t="s">
        <v>3</v>
      </c>
      <c r="C209" t="s">
        <v>204</v>
      </c>
      <c r="D209" t="s">
        <v>307</v>
      </c>
      <c r="E209" t="s">
        <v>308</v>
      </c>
      <c r="F209" s="1">
        <v>39474</v>
      </c>
      <c r="G209" t="s">
        <v>165</v>
      </c>
      <c r="H209">
        <v>1</v>
      </c>
      <c r="I209">
        <v>0</v>
      </c>
      <c r="J209">
        <v>0</v>
      </c>
      <c r="K209" t="s">
        <v>207</v>
      </c>
      <c r="L209">
        <v>2017</v>
      </c>
      <c r="M209" t="s">
        <v>210</v>
      </c>
      <c r="N209" s="14" t="str">
        <f t="shared" si="6"/>
        <v>TERRENI Flavia</v>
      </c>
      <c r="O209" s="14" t="str">
        <f>VLOOKUP(N209,'Données Enfants'!$C$2:$F$298,4,FALSE)</f>
        <v>CM1</v>
      </c>
      <c r="P209" s="14" t="str">
        <f>VLOOKUP(N209,'Données Enfants'!$C$2:$F$298,2,FALSE)</f>
        <v>Standard</v>
      </c>
      <c r="Q209" s="14">
        <f>IF(MID(B209,1,3)="Bus",VLOOKUP(N209,'Données Bus'!$A$2:$B$90,2,FALSE),0)</f>
        <v>6</v>
      </c>
      <c r="R209" s="14" t="str">
        <f>IF(Q209&gt;0,VLOOKUP(N209,'Données Bus'!$A$2:$C$90,3,FALSE),"")</f>
        <v>Gallia</v>
      </c>
      <c r="S209" t="str">
        <f>IF(INDEX('Tournées Bus'!$C$4:$H$18,Q209,VLOOKUP(B209,'Tournées Bus'!$J$3:$L$6,2,FALSE))=0,INDEX('Tournées Bus'!$C$4:$H$18,Q209,VLOOKUP(B209,'Tournées Bus'!$J$3:$L$6,3,FALSE)),INDEX('Tournées Bus'!$C$4:$H$18,Q209,VLOOKUP(B209,'Tournées Bus'!$J$3:$L$6,2,FALSE)))</f>
        <v>T081-07</v>
      </c>
      <c r="T209" t="str">
        <f t="shared" si="7"/>
        <v>T081</v>
      </c>
    </row>
    <row r="210" spans="1:20" x14ac:dyDescent="0.2">
      <c r="A210" s="1">
        <v>42991</v>
      </c>
      <c r="B210" t="s">
        <v>3</v>
      </c>
      <c r="C210" t="s">
        <v>204</v>
      </c>
      <c r="D210" t="s">
        <v>309</v>
      </c>
      <c r="E210" t="s">
        <v>310</v>
      </c>
      <c r="F210" s="1">
        <v>41489</v>
      </c>
      <c r="G210" t="s">
        <v>169</v>
      </c>
      <c r="H210">
        <v>1</v>
      </c>
      <c r="I210">
        <v>0</v>
      </c>
      <c r="J210">
        <v>0</v>
      </c>
      <c r="K210" t="s">
        <v>207</v>
      </c>
      <c r="L210">
        <v>2017</v>
      </c>
      <c r="M210" t="s">
        <v>208</v>
      </c>
      <c r="N210" s="14" t="str">
        <f t="shared" si="6"/>
        <v>LEHMANN Liv</v>
      </c>
      <c r="O210" s="14" t="str">
        <f>VLOOKUP(N210,'Données Enfants'!$C$2:$F$298,4,FALSE)</f>
        <v>MS</v>
      </c>
      <c r="P210" s="14" t="str">
        <f>VLOOKUP(N210,'Données Enfants'!$C$2:$F$298,2,FALSE)</f>
        <v>Standard</v>
      </c>
      <c r="Q210" s="14">
        <f>IF(MID(B210,1,3)="Bus",VLOOKUP(N210,'Données Bus'!$A$2:$B$90,2,FALSE),0)</f>
        <v>7</v>
      </c>
      <c r="R210" s="14" t="str">
        <f>IF(Q210&gt;0,VLOOKUP(N210,'Données Bus'!$A$2:$C$90,3,FALSE),"")</f>
        <v>Salle Animation, place de l'église</v>
      </c>
      <c r="S210" t="str">
        <f>IF(INDEX('Tournées Bus'!$C$4:$H$18,Q210,VLOOKUP(B210,'Tournées Bus'!$J$3:$L$6,2,FALSE))=0,INDEX('Tournées Bus'!$C$4:$H$18,Q210,VLOOKUP(B210,'Tournées Bus'!$J$3:$L$6,3,FALSE)),INDEX('Tournées Bus'!$C$4:$H$18,Q210,VLOOKUP(B210,'Tournées Bus'!$J$3:$L$6,2,FALSE)))</f>
        <v>T082-10</v>
      </c>
      <c r="T210" t="str">
        <f t="shared" si="7"/>
        <v>T082</v>
      </c>
    </row>
    <row r="211" spans="1:20" x14ac:dyDescent="0.2">
      <c r="A211" s="1">
        <v>42991</v>
      </c>
      <c r="B211" t="s">
        <v>3</v>
      </c>
      <c r="C211" t="s">
        <v>204</v>
      </c>
      <c r="D211" t="s">
        <v>309</v>
      </c>
      <c r="E211" t="s">
        <v>311</v>
      </c>
      <c r="F211" s="1">
        <v>40270</v>
      </c>
      <c r="G211" t="s">
        <v>163</v>
      </c>
      <c r="H211">
        <v>1</v>
      </c>
      <c r="I211">
        <v>0</v>
      </c>
      <c r="J211">
        <v>0</v>
      </c>
      <c r="K211" t="s">
        <v>207</v>
      </c>
      <c r="L211">
        <v>2017</v>
      </c>
      <c r="M211" t="s">
        <v>210</v>
      </c>
      <c r="N211" s="14" t="str">
        <f t="shared" si="6"/>
        <v>LEHMANN Abel</v>
      </c>
      <c r="O211" s="14" t="str">
        <f>VLOOKUP(N211,'Données Enfants'!$C$2:$F$298,4,FALSE)</f>
        <v>CE1</v>
      </c>
      <c r="P211" s="14" t="str">
        <f>VLOOKUP(N211,'Données Enfants'!$C$2:$F$298,2,FALSE)</f>
        <v>Standard</v>
      </c>
      <c r="Q211" s="14">
        <f>IF(MID(B211,1,3)="Bus",VLOOKUP(N211,'Données Bus'!$A$2:$B$90,2,FALSE),0)</f>
        <v>7</v>
      </c>
      <c r="R211" s="14" t="str">
        <f>IF(Q211&gt;0,VLOOKUP(N211,'Données Bus'!$A$2:$C$90,3,FALSE),"")</f>
        <v>Salle Animation, place de l'église</v>
      </c>
      <c r="S211" t="str">
        <f>IF(INDEX('Tournées Bus'!$C$4:$H$18,Q211,VLOOKUP(B211,'Tournées Bus'!$J$3:$L$6,2,FALSE))=0,INDEX('Tournées Bus'!$C$4:$H$18,Q211,VLOOKUP(B211,'Tournées Bus'!$J$3:$L$6,3,FALSE)),INDEX('Tournées Bus'!$C$4:$H$18,Q211,VLOOKUP(B211,'Tournées Bus'!$J$3:$L$6,2,FALSE)))</f>
        <v>T082-10</v>
      </c>
      <c r="T211" t="str">
        <f t="shared" si="7"/>
        <v>T082</v>
      </c>
    </row>
    <row r="212" spans="1:20" x14ac:dyDescent="0.2">
      <c r="A212" s="1">
        <v>42991</v>
      </c>
      <c r="B212" t="s">
        <v>3</v>
      </c>
      <c r="C212" t="s">
        <v>204</v>
      </c>
      <c r="D212" t="s">
        <v>312</v>
      </c>
      <c r="E212" t="s">
        <v>313</v>
      </c>
      <c r="F212" s="1">
        <v>41869</v>
      </c>
      <c r="G212" t="s">
        <v>170</v>
      </c>
      <c r="H212">
        <v>1</v>
      </c>
      <c r="I212">
        <v>0</v>
      </c>
      <c r="J212">
        <v>0</v>
      </c>
      <c r="K212" t="s">
        <v>207</v>
      </c>
      <c r="L212">
        <v>2017</v>
      </c>
      <c r="M212" t="s">
        <v>208</v>
      </c>
      <c r="N212" s="14" t="str">
        <f t="shared" si="6"/>
        <v>CORREDOR IZQUIERDO Adriana</v>
      </c>
      <c r="O212" s="14" t="str">
        <f>VLOOKUP(N212,'Données Enfants'!$C$2:$F$298,4,FALSE)</f>
        <v>PS</v>
      </c>
      <c r="P212" s="14" t="str">
        <f>VLOOKUP(N212,'Données Enfants'!$C$2:$F$298,2,FALSE)</f>
        <v>Standard</v>
      </c>
      <c r="Q212" s="14">
        <f>IF(MID(B212,1,3)="Bus",VLOOKUP(N212,'Données Bus'!$A$2:$B$90,2,FALSE),0)</f>
        <v>14</v>
      </c>
      <c r="R212" s="14" t="str">
        <f>IF(Q212&gt;0,VLOOKUP(N212,'Données Bus'!$A$2:$C$90,3,FALSE),"")</f>
        <v>Avenue Forchex</v>
      </c>
      <c r="S212" t="str">
        <f>IF(INDEX('Tournées Bus'!$C$4:$H$18,Q212,VLOOKUP(B212,'Tournées Bus'!$J$3:$L$6,2,FALSE))=0,INDEX('Tournées Bus'!$C$4:$H$18,Q212,VLOOKUP(B212,'Tournées Bus'!$J$3:$L$6,3,FALSE)),INDEX('Tournées Bus'!$C$4:$H$18,Q212,VLOOKUP(B212,'Tournées Bus'!$J$3:$L$6,2,FALSE)))</f>
        <v>T082-16</v>
      </c>
      <c r="T212" t="str">
        <f t="shared" si="7"/>
        <v>T082</v>
      </c>
    </row>
    <row r="213" spans="1:20" x14ac:dyDescent="0.2">
      <c r="A213" s="1">
        <v>42991</v>
      </c>
      <c r="B213" t="s">
        <v>3</v>
      </c>
      <c r="C213" t="s">
        <v>204</v>
      </c>
      <c r="D213" t="s">
        <v>254</v>
      </c>
      <c r="E213" t="s">
        <v>314</v>
      </c>
      <c r="F213" s="1">
        <v>41815</v>
      </c>
      <c r="G213" t="s">
        <v>44</v>
      </c>
      <c r="H213">
        <v>1</v>
      </c>
      <c r="I213">
        <v>0</v>
      </c>
      <c r="J213">
        <v>0</v>
      </c>
      <c r="K213" t="s">
        <v>207</v>
      </c>
      <c r="L213">
        <v>2017</v>
      </c>
      <c r="M213" t="s">
        <v>208</v>
      </c>
      <c r="N213" s="14" t="str">
        <f t="shared" si="6"/>
        <v>EL MRADMI Noham</v>
      </c>
      <c r="O213" s="14" t="str">
        <f>VLOOKUP(N213,'Données Enfants'!$C$2:$F$298,4,FALSE)</f>
        <v>PS</v>
      </c>
      <c r="P213" s="14" t="str">
        <f>VLOOKUP(N213,'Données Enfants'!$C$2:$F$298,2,FALSE)</f>
        <v>Sans porc</v>
      </c>
      <c r="Q213" s="14">
        <f>IF(MID(B213,1,3)="Bus",VLOOKUP(N213,'Données Bus'!$A$2:$B$90,2,FALSE),0)</f>
        <v>1</v>
      </c>
      <c r="R213" s="14" t="str">
        <f>IF(Q213&gt;0,VLOOKUP(N213,'Données Bus'!$A$2:$C$90,3,FALSE),"")</f>
        <v>Services Techniques</v>
      </c>
      <c r="S213" t="str">
        <f>IF(INDEX('Tournées Bus'!$C$4:$H$18,Q213,VLOOKUP(B213,'Tournées Bus'!$J$3:$L$6,2,FALSE))=0,INDEX('Tournées Bus'!$C$4:$H$18,Q213,VLOOKUP(B213,'Tournées Bus'!$J$3:$L$6,3,FALSE)),INDEX('Tournées Bus'!$C$4:$H$18,Q213,VLOOKUP(B213,'Tournées Bus'!$J$3:$L$6,2,FALSE)))</f>
        <v>T081-01</v>
      </c>
      <c r="T213" t="str">
        <f t="shared" si="7"/>
        <v>T081</v>
      </c>
    </row>
    <row r="214" spans="1:20" x14ac:dyDescent="0.2">
      <c r="A214" s="1">
        <v>42991</v>
      </c>
      <c r="B214" t="s">
        <v>3</v>
      </c>
      <c r="C214" t="s">
        <v>204</v>
      </c>
      <c r="D214" t="s">
        <v>315</v>
      </c>
      <c r="E214" t="s">
        <v>316</v>
      </c>
      <c r="F214" s="1">
        <v>41422</v>
      </c>
      <c r="G214" t="s">
        <v>170</v>
      </c>
      <c r="H214">
        <v>1</v>
      </c>
      <c r="I214">
        <v>0</v>
      </c>
      <c r="J214">
        <v>0</v>
      </c>
      <c r="K214" t="s">
        <v>207</v>
      </c>
      <c r="L214">
        <v>2017</v>
      </c>
      <c r="M214" t="s">
        <v>208</v>
      </c>
      <c r="N214" s="14" t="str">
        <f t="shared" si="6"/>
        <v>DE CORDIER Léa</v>
      </c>
      <c r="O214" s="14" t="str">
        <f>VLOOKUP(N214,'Données Enfants'!$C$2:$F$298,4,FALSE)</f>
        <v>MS</v>
      </c>
      <c r="P214" s="14" t="str">
        <f>VLOOKUP(N214,'Données Enfants'!$C$2:$F$298,2,FALSE)</f>
        <v>Standard</v>
      </c>
      <c r="Q214" s="14">
        <f>IF(MID(B214,1,3)="Bus",VLOOKUP(N214,'Données Bus'!$A$2:$B$90,2,FALSE),0)</f>
        <v>2</v>
      </c>
      <c r="R214" s="14" t="str">
        <f>IF(Q214&gt;0,VLOOKUP(N214,'Données Bus'!$A$2:$C$90,3,FALSE),"")</f>
        <v>Parc de l'Abbaye - Buisson</v>
      </c>
      <c r="S214" t="str">
        <f>IF(INDEX('Tournées Bus'!$C$4:$H$18,Q214,VLOOKUP(B214,'Tournées Bus'!$J$3:$L$6,2,FALSE))=0,INDEX('Tournées Bus'!$C$4:$H$18,Q214,VLOOKUP(B214,'Tournées Bus'!$J$3:$L$6,3,FALSE)),INDEX('Tournées Bus'!$C$4:$H$18,Q214,VLOOKUP(B214,'Tournées Bus'!$J$3:$L$6,2,FALSE)))</f>
        <v>T081-03</v>
      </c>
      <c r="T214" t="str">
        <f t="shared" si="7"/>
        <v>T081</v>
      </c>
    </row>
    <row r="215" spans="1:20" x14ac:dyDescent="0.2">
      <c r="A215" s="1">
        <v>42991</v>
      </c>
      <c r="B215" t="s">
        <v>3</v>
      </c>
      <c r="C215" t="s">
        <v>204</v>
      </c>
      <c r="D215" t="s">
        <v>315</v>
      </c>
      <c r="E215" t="s">
        <v>317</v>
      </c>
      <c r="F215" s="1">
        <v>40039</v>
      </c>
      <c r="G215" t="s">
        <v>166</v>
      </c>
      <c r="H215">
        <v>1</v>
      </c>
      <c r="I215">
        <v>0</v>
      </c>
      <c r="J215">
        <v>0</v>
      </c>
      <c r="K215" t="s">
        <v>207</v>
      </c>
      <c r="L215">
        <v>2017</v>
      </c>
      <c r="M215" t="s">
        <v>210</v>
      </c>
      <c r="N215" s="14" t="str">
        <f t="shared" si="6"/>
        <v>DE CORDIER Kylian</v>
      </c>
      <c r="O215" s="14" t="str">
        <f>VLOOKUP(N215,'Données Enfants'!$C$2:$F$298,4,FALSE)</f>
        <v>CE2</v>
      </c>
      <c r="P215" s="14" t="str">
        <f>VLOOKUP(N215,'Données Enfants'!$C$2:$F$298,2,FALSE)</f>
        <v>Standard</v>
      </c>
      <c r="Q215" s="14">
        <f>IF(MID(B215,1,3)="Bus",VLOOKUP(N215,'Données Bus'!$A$2:$B$90,2,FALSE),0)</f>
        <v>2</v>
      </c>
      <c r="R215" s="14" t="str">
        <f>IF(Q215&gt;0,VLOOKUP(N215,'Données Bus'!$A$2:$C$90,3,FALSE),"")</f>
        <v>Parc de l'Abbaye - Buisson</v>
      </c>
      <c r="S215" t="str">
        <f>IF(INDEX('Tournées Bus'!$C$4:$H$18,Q215,VLOOKUP(B215,'Tournées Bus'!$J$3:$L$6,2,FALSE))=0,INDEX('Tournées Bus'!$C$4:$H$18,Q215,VLOOKUP(B215,'Tournées Bus'!$J$3:$L$6,3,FALSE)),INDEX('Tournées Bus'!$C$4:$H$18,Q215,VLOOKUP(B215,'Tournées Bus'!$J$3:$L$6,2,FALSE)))</f>
        <v>T081-03</v>
      </c>
      <c r="T215" t="str">
        <f t="shared" si="7"/>
        <v>T081</v>
      </c>
    </row>
    <row r="216" spans="1:20" x14ac:dyDescent="0.2">
      <c r="A216" s="1">
        <v>42991</v>
      </c>
      <c r="B216" t="s">
        <v>3</v>
      </c>
      <c r="C216" t="s">
        <v>204</v>
      </c>
      <c r="D216" t="s">
        <v>318</v>
      </c>
      <c r="E216" t="s">
        <v>319</v>
      </c>
      <c r="F216" s="1">
        <v>41948</v>
      </c>
      <c r="G216" t="s">
        <v>44</v>
      </c>
      <c r="H216">
        <v>0</v>
      </c>
      <c r="I216">
        <v>0</v>
      </c>
      <c r="J216">
        <v>0</v>
      </c>
      <c r="K216" t="s">
        <v>207</v>
      </c>
      <c r="L216">
        <v>2017</v>
      </c>
      <c r="M216" t="s">
        <v>208</v>
      </c>
      <c r="N216" s="14" t="str">
        <f t="shared" si="6"/>
        <v>JACQUIER-QUERO Eleonore</v>
      </c>
      <c r="O216" s="14" t="str">
        <f>VLOOKUP(N216,'Données Enfants'!$C$2:$F$298,4,FALSE)</f>
        <v>PS</v>
      </c>
      <c r="P216" s="14" t="str">
        <f>VLOOKUP(N216,'Données Enfants'!$C$2:$F$298,2,FALSE)</f>
        <v>Standard</v>
      </c>
      <c r="Q216" s="14">
        <f>IF(MID(B216,1,3)="Bus",VLOOKUP(N216,'Données Bus'!$A$2:$B$90,2,FALSE),0)</f>
        <v>9</v>
      </c>
      <c r="R216" s="14" t="str">
        <f>IF(Q216&gt;0,VLOOKUP(N216,'Données Bus'!$A$2:$C$90,3,FALSE),"")</f>
        <v>Chemin des Houches (Impasse)</v>
      </c>
      <c r="S216" t="str">
        <f>IF(INDEX('Tournées Bus'!$C$4:$H$18,Q216,VLOOKUP(B216,'Tournées Bus'!$J$3:$L$6,2,FALSE))=0,INDEX('Tournées Bus'!$C$4:$H$18,Q216,VLOOKUP(B216,'Tournées Bus'!$J$3:$L$6,3,FALSE)),INDEX('Tournées Bus'!$C$4:$H$18,Q216,VLOOKUP(B216,'Tournées Bus'!$J$3:$L$6,2,FALSE)))</f>
        <v>T082-13</v>
      </c>
      <c r="T216" t="str">
        <f t="shared" si="7"/>
        <v>T082</v>
      </c>
    </row>
    <row r="217" spans="1:20" x14ac:dyDescent="0.2">
      <c r="A217" s="1">
        <v>42991</v>
      </c>
      <c r="B217" t="s">
        <v>3</v>
      </c>
      <c r="C217" t="s">
        <v>204</v>
      </c>
      <c r="D217" t="s">
        <v>500</v>
      </c>
      <c r="E217" t="s">
        <v>501</v>
      </c>
      <c r="F217" s="1">
        <v>39861</v>
      </c>
      <c r="G217" t="s">
        <v>166</v>
      </c>
      <c r="H217">
        <v>1</v>
      </c>
      <c r="I217">
        <v>0</v>
      </c>
      <c r="J217">
        <v>0</v>
      </c>
      <c r="K217" t="s">
        <v>207</v>
      </c>
      <c r="L217">
        <v>2017</v>
      </c>
      <c r="M217" t="s">
        <v>210</v>
      </c>
      <c r="N217" s="14" t="str">
        <f t="shared" si="6"/>
        <v>MOUNDJI Keziah</v>
      </c>
      <c r="O217" s="14" t="str">
        <f>VLOOKUP(N217,'Données Enfants'!$C$2:$F$298,4,FALSE)</f>
        <v>CE2</v>
      </c>
      <c r="P217" s="14" t="str">
        <f>VLOOKUP(N217,'Données Enfants'!$C$2:$F$298,2,FALSE)</f>
        <v>Sans porc</v>
      </c>
      <c r="Q217" s="14">
        <f>IF(MID(B217,1,3)="Bus",VLOOKUP(N217,'Données Bus'!$A$2:$B$90,2,FALSE),0)</f>
        <v>7</v>
      </c>
      <c r="R217" s="14" t="str">
        <f>IF(Q217&gt;0,VLOOKUP(N217,'Données Bus'!$A$2:$C$90,3,FALSE),"")</f>
        <v>Salle Animation, place de l'église</v>
      </c>
      <c r="S217" t="str">
        <f>IF(INDEX('Tournées Bus'!$C$4:$H$18,Q217,VLOOKUP(B217,'Tournées Bus'!$J$3:$L$6,2,FALSE))=0,INDEX('Tournées Bus'!$C$4:$H$18,Q217,VLOOKUP(B217,'Tournées Bus'!$J$3:$L$6,3,FALSE)),INDEX('Tournées Bus'!$C$4:$H$18,Q217,VLOOKUP(B217,'Tournées Bus'!$J$3:$L$6,2,FALSE)))</f>
        <v>T082-10</v>
      </c>
      <c r="T217" t="str">
        <f t="shared" si="7"/>
        <v>T082</v>
      </c>
    </row>
    <row r="218" spans="1:20" x14ac:dyDescent="0.2">
      <c r="A218" s="1">
        <v>42992</v>
      </c>
      <c r="B218" t="s">
        <v>3</v>
      </c>
      <c r="C218" t="s">
        <v>204</v>
      </c>
      <c r="D218" t="s">
        <v>205</v>
      </c>
      <c r="E218" t="s">
        <v>206</v>
      </c>
      <c r="F218" s="1">
        <v>41166</v>
      </c>
      <c r="G218" t="s">
        <v>106</v>
      </c>
      <c r="H218">
        <v>1</v>
      </c>
      <c r="I218">
        <v>0</v>
      </c>
      <c r="J218">
        <v>0</v>
      </c>
      <c r="K218" t="s">
        <v>207</v>
      </c>
      <c r="L218">
        <v>2017</v>
      </c>
      <c r="M218" t="s">
        <v>208</v>
      </c>
      <c r="N218" s="14" t="str">
        <f t="shared" si="6"/>
        <v>ABBIATECI Alexandre</v>
      </c>
      <c r="O218" s="14" t="str">
        <f>VLOOKUP(N218,'Données Enfants'!$C$2:$F$298,4,FALSE)</f>
        <v>GS</v>
      </c>
      <c r="P218" s="14" t="str">
        <f>VLOOKUP(N218,'Données Enfants'!$C$2:$F$298,2,FALSE)</f>
        <v>Standard</v>
      </c>
      <c r="Q218" s="14">
        <f>IF(MID(B218,1,3)="Bus",VLOOKUP(N218,'Données Bus'!$A$2:$B$90,2,FALSE),0)</f>
        <v>1</v>
      </c>
      <c r="R218" s="14" t="str">
        <f>IF(Q218&gt;0,VLOOKUP(N218,'Données Bus'!$A$2:$C$90,3,FALSE),"")</f>
        <v>Services Techniques</v>
      </c>
      <c r="S218" t="str">
        <f>IF(INDEX('Tournées Bus'!$C$4:$H$18,Q218,VLOOKUP(B218,'Tournées Bus'!$J$3:$L$6,2,FALSE))=0,INDEX('Tournées Bus'!$C$4:$H$18,Q218,VLOOKUP(B218,'Tournées Bus'!$J$3:$L$6,3,FALSE)),INDEX('Tournées Bus'!$C$4:$H$18,Q218,VLOOKUP(B218,'Tournées Bus'!$J$3:$L$6,2,FALSE)))</f>
        <v>T081-01</v>
      </c>
      <c r="T218" t="str">
        <f t="shared" si="7"/>
        <v>T081</v>
      </c>
    </row>
    <row r="219" spans="1:20" x14ac:dyDescent="0.2">
      <c r="A219" s="1">
        <v>42992</v>
      </c>
      <c r="B219" t="s">
        <v>3</v>
      </c>
      <c r="C219" t="s">
        <v>204</v>
      </c>
      <c r="D219" t="s">
        <v>205</v>
      </c>
      <c r="E219" t="s">
        <v>209</v>
      </c>
      <c r="F219" s="1">
        <v>40234</v>
      </c>
      <c r="G219" t="s">
        <v>163</v>
      </c>
      <c r="H219">
        <v>1</v>
      </c>
      <c r="I219">
        <v>0</v>
      </c>
      <c r="J219">
        <v>0</v>
      </c>
      <c r="K219" t="s">
        <v>207</v>
      </c>
      <c r="L219">
        <v>2017</v>
      </c>
      <c r="M219" t="s">
        <v>210</v>
      </c>
      <c r="N219" s="14" t="str">
        <f t="shared" si="6"/>
        <v>ABBIATECI Mathieu</v>
      </c>
      <c r="O219" s="14" t="str">
        <f>VLOOKUP(N219,'Données Enfants'!$C$2:$F$298,4,FALSE)</f>
        <v>CE1</v>
      </c>
      <c r="P219" s="14" t="str">
        <f>VLOOKUP(N219,'Données Enfants'!$C$2:$F$298,2,FALSE)</f>
        <v>Standard</v>
      </c>
      <c r="Q219" s="14">
        <f>IF(MID(B219,1,3)="Bus",VLOOKUP(N219,'Données Bus'!$A$2:$B$90,2,FALSE),0)</f>
        <v>1</v>
      </c>
      <c r="R219" s="14" t="str">
        <f>IF(Q219&gt;0,VLOOKUP(N219,'Données Bus'!$A$2:$C$90,3,FALSE),"")</f>
        <v>Services Techniques</v>
      </c>
      <c r="S219" t="str">
        <f>IF(INDEX('Tournées Bus'!$C$4:$H$18,Q219,VLOOKUP(B219,'Tournées Bus'!$J$3:$L$6,2,FALSE))=0,INDEX('Tournées Bus'!$C$4:$H$18,Q219,VLOOKUP(B219,'Tournées Bus'!$J$3:$L$6,3,FALSE)),INDEX('Tournées Bus'!$C$4:$H$18,Q219,VLOOKUP(B219,'Tournées Bus'!$J$3:$L$6,2,FALSE)))</f>
        <v>T081-01</v>
      </c>
      <c r="T219" t="str">
        <f t="shared" si="7"/>
        <v>T081</v>
      </c>
    </row>
    <row r="220" spans="1:20" x14ac:dyDescent="0.2">
      <c r="A220" s="1">
        <v>42992</v>
      </c>
      <c r="B220" t="s">
        <v>3</v>
      </c>
      <c r="C220" t="s">
        <v>204</v>
      </c>
      <c r="D220" t="s">
        <v>211</v>
      </c>
      <c r="E220" t="s">
        <v>212</v>
      </c>
      <c r="F220" s="1">
        <v>39272</v>
      </c>
      <c r="G220" t="s">
        <v>164</v>
      </c>
      <c r="H220">
        <v>1</v>
      </c>
      <c r="I220">
        <v>0</v>
      </c>
      <c r="J220">
        <v>0</v>
      </c>
      <c r="K220" t="s">
        <v>207</v>
      </c>
      <c r="L220">
        <v>2017</v>
      </c>
      <c r="M220" t="s">
        <v>210</v>
      </c>
      <c r="N220" s="14" t="str">
        <f t="shared" si="6"/>
        <v>AIMON Cassie</v>
      </c>
      <c r="O220" s="14" t="str">
        <f>VLOOKUP(N220,'Données Enfants'!$C$2:$F$298,4,FALSE)</f>
        <v>CM2</v>
      </c>
      <c r="P220" s="14" t="str">
        <f>VLOOKUP(N220,'Données Enfants'!$C$2:$F$298,2,FALSE)</f>
        <v>Standard</v>
      </c>
      <c r="Q220" s="14">
        <f>IF(MID(B220,1,3)="Bus",VLOOKUP(N220,'Données Bus'!$A$2:$B$90,2,FALSE),0)</f>
        <v>9</v>
      </c>
      <c r="R220" s="14" t="str">
        <f>IF(Q220&gt;0,VLOOKUP(N220,'Données Bus'!$A$2:$C$90,3,FALSE),"")</f>
        <v>Chemin des Houches (Impasse)</v>
      </c>
      <c r="S220" t="str">
        <f>IF(INDEX('Tournées Bus'!$C$4:$H$18,Q220,VLOOKUP(B220,'Tournées Bus'!$J$3:$L$6,2,FALSE))=0,INDEX('Tournées Bus'!$C$4:$H$18,Q220,VLOOKUP(B220,'Tournées Bus'!$J$3:$L$6,3,FALSE)),INDEX('Tournées Bus'!$C$4:$H$18,Q220,VLOOKUP(B220,'Tournées Bus'!$J$3:$L$6,2,FALSE)))</f>
        <v>T082-13</v>
      </c>
      <c r="T220" t="str">
        <f t="shared" si="7"/>
        <v>T082</v>
      </c>
    </row>
    <row r="221" spans="1:20" x14ac:dyDescent="0.2">
      <c r="A221" s="1">
        <v>42992</v>
      </c>
      <c r="B221" t="s">
        <v>3</v>
      </c>
      <c r="C221" t="s">
        <v>204</v>
      </c>
      <c r="D221" t="s">
        <v>211</v>
      </c>
      <c r="E221" t="s">
        <v>213</v>
      </c>
      <c r="F221" s="1">
        <v>40216</v>
      </c>
      <c r="G221" t="s">
        <v>163</v>
      </c>
      <c r="H221">
        <v>1</v>
      </c>
      <c r="I221">
        <v>0</v>
      </c>
      <c r="J221">
        <v>0</v>
      </c>
      <c r="K221" t="s">
        <v>207</v>
      </c>
      <c r="L221">
        <v>2017</v>
      </c>
      <c r="M221" t="s">
        <v>210</v>
      </c>
      <c r="N221" s="14" t="str">
        <f t="shared" si="6"/>
        <v>AIMON Matthew</v>
      </c>
      <c r="O221" s="14" t="str">
        <f>VLOOKUP(N221,'Données Enfants'!$C$2:$F$298,4,FALSE)</f>
        <v>CE1</v>
      </c>
      <c r="P221" s="14" t="str">
        <f>VLOOKUP(N221,'Données Enfants'!$C$2:$F$298,2,FALSE)</f>
        <v>Standard</v>
      </c>
      <c r="Q221" s="14">
        <f>IF(MID(B221,1,3)="Bus",VLOOKUP(N221,'Données Bus'!$A$2:$B$90,2,FALSE),0)</f>
        <v>9</v>
      </c>
      <c r="R221" s="14" t="str">
        <f>IF(Q221&gt;0,VLOOKUP(N221,'Données Bus'!$A$2:$C$90,3,FALSE),"")</f>
        <v>Chemin des Houches (Impasse)</v>
      </c>
      <c r="S221" t="str">
        <f>IF(INDEX('Tournées Bus'!$C$4:$H$18,Q221,VLOOKUP(B221,'Tournées Bus'!$J$3:$L$6,2,FALSE))=0,INDEX('Tournées Bus'!$C$4:$H$18,Q221,VLOOKUP(B221,'Tournées Bus'!$J$3:$L$6,3,FALSE)),INDEX('Tournées Bus'!$C$4:$H$18,Q221,VLOOKUP(B221,'Tournées Bus'!$J$3:$L$6,2,FALSE)))</f>
        <v>T082-13</v>
      </c>
      <c r="T221" t="str">
        <f t="shared" si="7"/>
        <v>T082</v>
      </c>
    </row>
    <row r="222" spans="1:20" x14ac:dyDescent="0.2">
      <c r="A222" s="1">
        <v>42992</v>
      </c>
      <c r="B222" t="s">
        <v>3</v>
      </c>
      <c r="C222" t="s">
        <v>204</v>
      </c>
      <c r="D222" t="s">
        <v>214</v>
      </c>
      <c r="E222" t="s">
        <v>215</v>
      </c>
      <c r="F222" s="1">
        <v>41239</v>
      </c>
      <c r="G222" t="s">
        <v>44</v>
      </c>
      <c r="H222">
        <v>1</v>
      </c>
      <c r="I222">
        <v>0</v>
      </c>
      <c r="J222">
        <v>0</v>
      </c>
      <c r="K222" t="s">
        <v>207</v>
      </c>
      <c r="L222">
        <v>2017</v>
      </c>
      <c r="M222" t="s">
        <v>208</v>
      </c>
      <c r="N222" s="14" t="str">
        <f t="shared" si="6"/>
        <v>ALOUANI Naël</v>
      </c>
      <c r="O222" s="14" t="str">
        <f>VLOOKUP(N222,'Données Enfants'!$C$2:$F$298,4,FALSE)</f>
        <v>GS</v>
      </c>
      <c r="P222" s="14" t="str">
        <f>VLOOKUP(N222,'Données Enfants'!$C$2:$F$298,2,FALSE)</f>
        <v>Sans porc</v>
      </c>
      <c r="Q222" s="14">
        <f>IF(MID(B222,1,3)="Bus",VLOOKUP(N222,'Données Bus'!$A$2:$B$90,2,FALSE),0)</f>
        <v>6</v>
      </c>
      <c r="R222" s="14" t="str">
        <f>IF(Q222&gt;0,VLOOKUP(N222,'Données Bus'!$A$2:$C$90,3,FALSE),"")</f>
        <v>Gallia</v>
      </c>
      <c r="S222" t="str">
        <f>IF(INDEX('Tournées Bus'!$C$4:$H$18,Q222,VLOOKUP(B222,'Tournées Bus'!$J$3:$L$6,2,FALSE))=0,INDEX('Tournées Bus'!$C$4:$H$18,Q222,VLOOKUP(B222,'Tournées Bus'!$J$3:$L$6,3,FALSE)),INDEX('Tournées Bus'!$C$4:$H$18,Q222,VLOOKUP(B222,'Tournées Bus'!$J$3:$L$6,2,FALSE)))</f>
        <v>T081-07</v>
      </c>
      <c r="T222" t="str">
        <f t="shared" si="7"/>
        <v>T081</v>
      </c>
    </row>
    <row r="223" spans="1:20" x14ac:dyDescent="0.2">
      <c r="A223" s="1">
        <v>42992</v>
      </c>
      <c r="B223" t="s">
        <v>3</v>
      </c>
      <c r="C223" t="s">
        <v>204</v>
      </c>
      <c r="D223" t="s">
        <v>214</v>
      </c>
      <c r="E223" t="s">
        <v>216</v>
      </c>
      <c r="F223" s="1">
        <v>39832</v>
      </c>
      <c r="G223" t="s">
        <v>166</v>
      </c>
      <c r="H223">
        <v>1</v>
      </c>
      <c r="I223">
        <v>0</v>
      </c>
      <c r="J223">
        <v>0</v>
      </c>
      <c r="K223" t="s">
        <v>207</v>
      </c>
      <c r="L223">
        <v>2017</v>
      </c>
      <c r="M223" t="s">
        <v>210</v>
      </c>
      <c r="N223" s="14" t="str">
        <f t="shared" si="6"/>
        <v>ALOUANI Rayan</v>
      </c>
      <c r="O223" s="14" t="str">
        <f>VLOOKUP(N223,'Données Enfants'!$C$2:$F$298,4,FALSE)</f>
        <v>CE2</v>
      </c>
      <c r="P223" s="14" t="str">
        <f>VLOOKUP(N223,'Données Enfants'!$C$2:$F$298,2,FALSE)</f>
        <v>Sans porc</v>
      </c>
      <c r="Q223" s="14">
        <f>IF(MID(B223,1,3)="Bus",VLOOKUP(N223,'Données Bus'!$A$2:$B$90,2,FALSE),0)</f>
        <v>6</v>
      </c>
      <c r="R223" s="14" t="str">
        <f>IF(Q223&gt;0,VLOOKUP(N223,'Données Bus'!$A$2:$C$90,3,FALSE),"")</f>
        <v>Gallia</v>
      </c>
      <c r="S223" t="str">
        <f>IF(INDEX('Tournées Bus'!$C$4:$H$18,Q223,VLOOKUP(B223,'Tournées Bus'!$J$3:$L$6,2,FALSE))=0,INDEX('Tournées Bus'!$C$4:$H$18,Q223,VLOOKUP(B223,'Tournées Bus'!$J$3:$L$6,3,FALSE)),INDEX('Tournées Bus'!$C$4:$H$18,Q223,VLOOKUP(B223,'Tournées Bus'!$J$3:$L$6,2,FALSE)))</f>
        <v>T081-07</v>
      </c>
      <c r="T223" t="str">
        <f t="shared" si="7"/>
        <v>T081</v>
      </c>
    </row>
    <row r="224" spans="1:20" x14ac:dyDescent="0.2">
      <c r="A224" s="1">
        <v>42992</v>
      </c>
      <c r="B224" t="s">
        <v>3</v>
      </c>
      <c r="C224" t="s">
        <v>204</v>
      </c>
      <c r="D224" t="s">
        <v>217</v>
      </c>
      <c r="E224" t="s">
        <v>218</v>
      </c>
      <c r="F224" s="1">
        <v>41303</v>
      </c>
      <c r="G224" t="s">
        <v>169</v>
      </c>
      <c r="H224">
        <v>0</v>
      </c>
      <c r="I224">
        <v>0</v>
      </c>
      <c r="J224">
        <v>0</v>
      </c>
      <c r="K224" t="s">
        <v>207</v>
      </c>
      <c r="L224">
        <v>2017</v>
      </c>
      <c r="M224" t="s">
        <v>208</v>
      </c>
      <c r="N224" s="14" t="str">
        <f t="shared" si="6"/>
        <v>ALPERN David</v>
      </c>
      <c r="O224" s="14" t="str">
        <f>VLOOKUP(N224,'Données Enfants'!$C$2:$F$298,4,FALSE)</f>
        <v>MS</v>
      </c>
      <c r="P224" s="14" t="str">
        <f>VLOOKUP(N224,'Données Enfants'!$C$2:$F$298,2,FALSE)</f>
        <v>Standard</v>
      </c>
      <c r="Q224" s="14">
        <f>IF(MID(B224,1,3)="Bus",VLOOKUP(N224,'Données Bus'!$A$2:$B$90,2,FALSE),0)</f>
        <v>8</v>
      </c>
      <c r="R224" s="14" t="str">
        <f>IF(Q224&gt;0,VLOOKUP(N224,'Données Bus'!$A$2:$C$90,3,FALSE),"")</f>
        <v>Avenue du Léman (cimetière)</v>
      </c>
      <c r="S224" t="str">
        <f>IF(INDEX('Tournées Bus'!$C$4:$H$18,Q224,VLOOKUP(B224,'Tournées Bus'!$J$3:$L$6,2,FALSE))=0,INDEX('Tournées Bus'!$C$4:$H$18,Q224,VLOOKUP(B224,'Tournées Bus'!$J$3:$L$6,3,FALSE)),INDEX('Tournées Bus'!$C$4:$H$18,Q224,VLOOKUP(B224,'Tournées Bus'!$J$3:$L$6,2,FALSE)))</f>
        <v>T082-11</v>
      </c>
      <c r="T224" t="str">
        <f t="shared" si="7"/>
        <v>T082</v>
      </c>
    </row>
    <row r="225" spans="1:20" x14ac:dyDescent="0.2">
      <c r="A225" s="1">
        <v>42992</v>
      </c>
      <c r="B225" t="s">
        <v>3</v>
      </c>
      <c r="C225" t="s">
        <v>204</v>
      </c>
      <c r="D225" t="s">
        <v>219</v>
      </c>
      <c r="E225" t="s">
        <v>220</v>
      </c>
      <c r="F225" s="1">
        <v>41221</v>
      </c>
      <c r="G225" t="s">
        <v>44</v>
      </c>
      <c r="H225">
        <v>1</v>
      </c>
      <c r="I225">
        <v>0</v>
      </c>
      <c r="J225">
        <v>0</v>
      </c>
      <c r="K225" t="s">
        <v>207</v>
      </c>
      <c r="L225">
        <v>2017</v>
      </c>
      <c r="M225" t="s">
        <v>208</v>
      </c>
      <c r="N225" s="14" t="str">
        <f t="shared" si="6"/>
        <v>BABIN Timéo</v>
      </c>
      <c r="O225" s="14" t="str">
        <f>VLOOKUP(N225,'Données Enfants'!$C$2:$F$298,4,FALSE)</f>
        <v>GS</v>
      </c>
      <c r="P225" s="14" t="str">
        <f>VLOOKUP(N225,'Données Enfants'!$C$2:$F$298,2,FALSE)</f>
        <v>Standard</v>
      </c>
      <c r="Q225" s="14">
        <f>IF(MID(B225,1,3)="Bus",VLOOKUP(N225,'Données Bus'!$A$2:$B$90,2,FALSE),0)</f>
        <v>1</v>
      </c>
      <c r="R225" s="14" t="str">
        <f>IF(Q225&gt;0,VLOOKUP(N225,'Données Bus'!$A$2:$C$90,3,FALSE),"")</f>
        <v>Services Techniques</v>
      </c>
      <c r="S225" t="str">
        <f>IF(INDEX('Tournées Bus'!$C$4:$H$18,Q225,VLOOKUP(B225,'Tournées Bus'!$J$3:$L$6,2,FALSE))=0,INDEX('Tournées Bus'!$C$4:$H$18,Q225,VLOOKUP(B225,'Tournées Bus'!$J$3:$L$6,3,FALSE)),INDEX('Tournées Bus'!$C$4:$H$18,Q225,VLOOKUP(B225,'Tournées Bus'!$J$3:$L$6,2,FALSE)))</f>
        <v>T081-01</v>
      </c>
      <c r="T225" t="str">
        <f t="shared" si="7"/>
        <v>T081</v>
      </c>
    </row>
    <row r="226" spans="1:20" x14ac:dyDescent="0.2">
      <c r="A226" s="1">
        <v>42992</v>
      </c>
      <c r="B226" t="s">
        <v>3</v>
      </c>
      <c r="C226" t="s">
        <v>204</v>
      </c>
      <c r="D226" t="s">
        <v>221</v>
      </c>
      <c r="E226" t="s">
        <v>222</v>
      </c>
      <c r="F226" s="1">
        <v>39646</v>
      </c>
      <c r="G226" t="s">
        <v>165</v>
      </c>
      <c r="H226">
        <v>1</v>
      </c>
      <c r="I226">
        <v>0</v>
      </c>
      <c r="J226">
        <v>0</v>
      </c>
      <c r="K226" t="s">
        <v>207</v>
      </c>
      <c r="L226">
        <v>2017</v>
      </c>
      <c r="M226" t="s">
        <v>210</v>
      </c>
      <c r="N226" s="14" t="str">
        <f t="shared" si="6"/>
        <v>BEN ROMDANE Hilal</v>
      </c>
      <c r="O226" s="14" t="str">
        <f>VLOOKUP(N226,'Données Enfants'!$C$2:$F$298,4,FALSE)</f>
        <v>CM1</v>
      </c>
      <c r="P226" s="14" t="str">
        <f>VLOOKUP(N226,'Données Enfants'!$C$2:$F$298,2,FALSE)</f>
        <v>Sans viande</v>
      </c>
      <c r="Q226" s="14">
        <f>IF(MID(B226,1,3)="Bus",VLOOKUP(N226,'Données Bus'!$A$2:$B$90,2,FALSE),0)</f>
        <v>9</v>
      </c>
      <c r="R226" s="14" t="str">
        <f>IF(Q226&gt;0,VLOOKUP(N226,'Données Bus'!$A$2:$C$90,3,FALSE),"")</f>
        <v>Chemin des Houches (Impasse)</v>
      </c>
      <c r="S226" t="str">
        <f>IF(INDEX('Tournées Bus'!$C$4:$H$18,Q226,VLOOKUP(B226,'Tournées Bus'!$J$3:$L$6,2,FALSE))=0,INDEX('Tournées Bus'!$C$4:$H$18,Q226,VLOOKUP(B226,'Tournées Bus'!$J$3:$L$6,3,FALSE)),INDEX('Tournées Bus'!$C$4:$H$18,Q226,VLOOKUP(B226,'Tournées Bus'!$J$3:$L$6,2,FALSE)))</f>
        <v>T082-13</v>
      </c>
      <c r="T226" t="str">
        <f t="shared" si="7"/>
        <v>T082</v>
      </c>
    </row>
    <row r="227" spans="1:20" x14ac:dyDescent="0.2">
      <c r="A227" s="1">
        <v>42992</v>
      </c>
      <c r="B227" t="s">
        <v>3</v>
      </c>
      <c r="C227" t="s">
        <v>204</v>
      </c>
      <c r="D227" t="s">
        <v>221</v>
      </c>
      <c r="E227" t="s">
        <v>223</v>
      </c>
      <c r="F227" s="1">
        <v>39646</v>
      </c>
      <c r="G227" t="s">
        <v>165</v>
      </c>
      <c r="H227">
        <v>1</v>
      </c>
      <c r="I227">
        <v>0</v>
      </c>
      <c r="J227">
        <v>0</v>
      </c>
      <c r="K227" t="s">
        <v>207</v>
      </c>
      <c r="L227">
        <v>2017</v>
      </c>
      <c r="M227" t="s">
        <v>210</v>
      </c>
      <c r="N227" s="14" t="str">
        <f t="shared" si="6"/>
        <v>BEN ROMDANE Younès</v>
      </c>
      <c r="O227" s="14" t="str">
        <f>VLOOKUP(N227,'Données Enfants'!$C$2:$F$298,4,FALSE)</f>
        <v>CM1</v>
      </c>
      <c r="P227" s="14" t="str">
        <f>VLOOKUP(N227,'Données Enfants'!$C$2:$F$298,2,FALSE)</f>
        <v>Sans viande</v>
      </c>
      <c r="Q227" s="14">
        <f>IF(MID(B227,1,3)="Bus",VLOOKUP(N227,'Données Bus'!$A$2:$B$90,2,FALSE),0)</f>
        <v>9</v>
      </c>
      <c r="R227" s="14" t="str">
        <f>IF(Q227&gt;0,VLOOKUP(N227,'Données Bus'!$A$2:$C$90,3,FALSE),"")</f>
        <v>Chemin des Houches (Impasse)</v>
      </c>
      <c r="S227" t="str">
        <f>IF(INDEX('Tournées Bus'!$C$4:$H$18,Q227,VLOOKUP(B227,'Tournées Bus'!$J$3:$L$6,2,FALSE))=0,INDEX('Tournées Bus'!$C$4:$H$18,Q227,VLOOKUP(B227,'Tournées Bus'!$J$3:$L$6,3,FALSE)),INDEX('Tournées Bus'!$C$4:$H$18,Q227,VLOOKUP(B227,'Tournées Bus'!$J$3:$L$6,2,FALSE)))</f>
        <v>T082-13</v>
      </c>
      <c r="T227" t="str">
        <f t="shared" si="7"/>
        <v>T082</v>
      </c>
    </row>
    <row r="228" spans="1:20" x14ac:dyDescent="0.2">
      <c r="A228" s="1">
        <v>42992</v>
      </c>
      <c r="B228" t="s">
        <v>3</v>
      </c>
      <c r="C228" t="s">
        <v>204</v>
      </c>
      <c r="D228" t="s">
        <v>224</v>
      </c>
      <c r="E228" t="s">
        <v>225</v>
      </c>
      <c r="F228" s="1">
        <v>39286</v>
      </c>
      <c r="G228" t="s">
        <v>164</v>
      </c>
      <c r="H228">
        <v>1</v>
      </c>
      <c r="I228">
        <v>0</v>
      </c>
      <c r="J228">
        <v>0</v>
      </c>
      <c r="K228" t="s">
        <v>207</v>
      </c>
      <c r="L228">
        <v>2017</v>
      </c>
      <c r="M228" t="s">
        <v>210</v>
      </c>
      <c r="N228" s="14" t="str">
        <f t="shared" si="6"/>
        <v>BONNEVIE Anthony</v>
      </c>
      <c r="O228" s="14" t="str">
        <f>VLOOKUP(N228,'Données Enfants'!$C$2:$F$298,4,FALSE)</f>
        <v>CM2</v>
      </c>
      <c r="P228" s="14" t="str">
        <f>VLOOKUP(N228,'Données Enfants'!$C$2:$F$298,2,FALSE)</f>
        <v>Standard</v>
      </c>
      <c r="Q228" s="14">
        <f>IF(MID(B228,1,3)="Bus",VLOOKUP(N228,'Données Bus'!$A$2:$B$90,2,FALSE),0)</f>
        <v>4</v>
      </c>
      <c r="R228" s="14" t="str">
        <f>IF(Q228&gt;0,VLOOKUP(N228,'Données Bus'!$A$2:$C$90,3,FALSE),"")</f>
        <v>Grande Rive (Crémaillère)</v>
      </c>
      <c r="S228" t="str">
        <f>IF(INDEX('Tournées Bus'!$C$4:$H$18,Q228,VLOOKUP(B228,'Tournées Bus'!$J$3:$L$6,2,FALSE))=0,INDEX('Tournées Bus'!$C$4:$H$18,Q228,VLOOKUP(B228,'Tournées Bus'!$J$3:$L$6,3,FALSE)),INDEX('Tournées Bus'!$C$4:$H$18,Q228,VLOOKUP(B228,'Tournées Bus'!$J$3:$L$6,2,FALSE)))</f>
        <v>T081-05</v>
      </c>
      <c r="T228" t="str">
        <f t="shared" si="7"/>
        <v>T081</v>
      </c>
    </row>
    <row r="229" spans="1:20" x14ac:dyDescent="0.2">
      <c r="A229" s="1">
        <v>42992</v>
      </c>
      <c r="B229" t="s">
        <v>3</v>
      </c>
      <c r="C229" t="s">
        <v>204</v>
      </c>
      <c r="D229" t="s">
        <v>226</v>
      </c>
      <c r="E229" t="s">
        <v>227</v>
      </c>
      <c r="F229" s="1">
        <v>40006</v>
      </c>
      <c r="G229" t="s">
        <v>166</v>
      </c>
      <c r="H229">
        <v>1</v>
      </c>
      <c r="I229">
        <v>0</v>
      </c>
      <c r="J229">
        <v>0</v>
      </c>
      <c r="K229" t="s">
        <v>207</v>
      </c>
      <c r="L229">
        <v>2017</v>
      </c>
      <c r="M229" t="s">
        <v>210</v>
      </c>
      <c r="N229" s="14" t="str">
        <f t="shared" si="6"/>
        <v>BOUILLEZ Elise</v>
      </c>
      <c r="O229" s="14" t="str">
        <f>VLOOKUP(N229,'Données Enfants'!$C$2:$F$298,4,FALSE)</f>
        <v>CE2</v>
      </c>
      <c r="P229" s="14" t="str">
        <f>VLOOKUP(N229,'Données Enfants'!$C$2:$F$298,2,FALSE)</f>
        <v>Standard</v>
      </c>
      <c r="Q229" s="14">
        <f>IF(MID(B229,1,3)="Bus",VLOOKUP(N229,'Données Bus'!$A$2:$B$90,2,FALSE),0)</f>
        <v>15</v>
      </c>
      <c r="R229" s="14" t="str">
        <f>IF(Q229&gt;0,VLOOKUP(N229,'Données Bus'!$A$2:$C$90,3,FALSE),"")</f>
        <v>Chemin de Gravannes (Mi Tiesa)</v>
      </c>
      <c r="S229" t="str">
        <f>IF(INDEX('Tournées Bus'!$C$4:$H$18,Q229,VLOOKUP(B229,'Tournées Bus'!$J$3:$L$6,2,FALSE))=0,INDEX('Tournées Bus'!$C$4:$H$18,Q229,VLOOKUP(B229,'Tournées Bus'!$J$3:$L$6,3,FALSE)),INDEX('Tournées Bus'!$C$4:$H$18,Q229,VLOOKUP(B229,'Tournées Bus'!$J$3:$L$6,2,FALSE)))</f>
        <v>T082-17</v>
      </c>
      <c r="T229" t="str">
        <f t="shared" si="7"/>
        <v>T082</v>
      </c>
    </row>
    <row r="230" spans="1:20" x14ac:dyDescent="0.2">
      <c r="A230" s="1">
        <v>42992</v>
      </c>
      <c r="B230" t="s">
        <v>3</v>
      </c>
      <c r="C230" t="s">
        <v>204</v>
      </c>
      <c r="D230" t="s">
        <v>228</v>
      </c>
      <c r="E230" t="s">
        <v>220</v>
      </c>
      <c r="F230" s="1">
        <v>39780</v>
      </c>
      <c r="G230" t="s">
        <v>165</v>
      </c>
      <c r="H230">
        <v>1</v>
      </c>
      <c r="I230">
        <v>0</v>
      </c>
      <c r="J230">
        <v>0</v>
      </c>
      <c r="K230" t="s">
        <v>207</v>
      </c>
      <c r="L230">
        <v>2017</v>
      </c>
      <c r="M230" t="s">
        <v>210</v>
      </c>
      <c r="N230" s="14" t="str">
        <f t="shared" si="6"/>
        <v>BURGAUD Timéo</v>
      </c>
      <c r="O230" s="14" t="str">
        <f>VLOOKUP(N230,'Données Enfants'!$C$2:$F$298,4,FALSE)</f>
        <v>CM1</v>
      </c>
      <c r="P230" s="14" t="str">
        <f>VLOOKUP(N230,'Données Enfants'!$C$2:$F$298,2,FALSE)</f>
        <v>Standard</v>
      </c>
      <c r="Q230" s="14">
        <f>IF(MID(B230,1,3)="Bus",VLOOKUP(N230,'Données Bus'!$A$2:$B$90,2,FALSE),0)</f>
        <v>2</v>
      </c>
      <c r="R230" s="14" t="str">
        <f>IF(Q230&gt;0,VLOOKUP(N230,'Données Bus'!$A$2:$C$90,3,FALSE),"")</f>
        <v>Parc de l'Abbaye - Buisson</v>
      </c>
      <c r="S230" t="str">
        <f>IF(INDEX('Tournées Bus'!$C$4:$H$18,Q230,VLOOKUP(B230,'Tournées Bus'!$J$3:$L$6,2,FALSE))=0,INDEX('Tournées Bus'!$C$4:$H$18,Q230,VLOOKUP(B230,'Tournées Bus'!$J$3:$L$6,3,FALSE)),INDEX('Tournées Bus'!$C$4:$H$18,Q230,VLOOKUP(B230,'Tournées Bus'!$J$3:$L$6,2,FALSE)))</f>
        <v>T081-03</v>
      </c>
      <c r="T230" t="str">
        <f t="shared" si="7"/>
        <v>T081</v>
      </c>
    </row>
    <row r="231" spans="1:20" x14ac:dyDescent="0.2">
      <c r="A231" s="1">
        <v>42992</v>
      </c>
      <c r="B231" t="s">
        <v>3</v>
      </c>
      <c r="C231" t="s">
        <v>204</v>
      </c>
      <c r="D231" t="s">
        <v>229</v>
      </c>
      <c r="E231" t="s">
        <v>230</v>
      </c>
      <c r="F231" s="1">
        <v>40470</v>
      </c>
      <c r="G231" t="s">
        <v>163</v>
      </c>
      <c r="H231">
        <v>1</v>
      </c>
      <c r="I231">
        <v>0</v>
      </c>
      <c r="J231">
        <v>0</v>
      </c>
      <c r="K231" t="s">
        <v>207</v>
      </c>
      <c r="L231">
        <v>2017</v>
      </c>
      <c r="M231" t="s">
        <v>210</v>
      </c>
      <c r="N231" s="14" t="str">
        <f t="shared" si="6"/>
        <v>CETTOUR MEUNIER Emma</v>
      </c>
      <c r="O231" s="14" t="str">
        <f>VLOOKUP(N231,'Données Enfants'!$C$2:$F$298,4,FALSE)</f>
        <v>CE1</v>
      </c>
      <c r="P231" s="14" t="str">
        <f>VLOOKUP(N231,'Données Enfants'!$C$2:$F$298,2,FALSE)</f>
        <v>Standard</v>
      </c>
      <c r="Q231" s="14">
        <f>IF(MID(B231,1,3)="Bus",VLOOKUP(N231,'Données Bus'!$A$2:$B$90,2,FALSE),0)</f>
        <v>15</v>
      </c>
      <c r="R231" s="14" t="str">
        <f>IF(Q231&gt;0,VLOOKUP(N231,'Données Bus'!$A$2:$C$90,3,FALSE),"")</f>
        <v>Chemin de Gravannes (Mi Tiesa)</v>
      </c>
      <c r="S231" t="str">
        <f>IF(INDEX('Tournées Bus'!$C$4:$H$18,Q231,VLOOKUP(B231,'Tournées Bus'!$J$3:$L$6,2,FALSE))=0,INDEX('Tournées Bus'!$C$4:$H$18,Q231,VLOOKUP(B231,'Tournées Bus'!$J$3:$L$6,3,FALSE)),INDEX('Tournées Bus'!$C$4:$H$18,Q231,VLOOKUP(B231,'Tournées Bus'!$J$3:$L$6,2,FALSE)))</f>
        <v>T082-17</v>
      </c>
      <c r="T231" t="str">
        <f t="shared" si="7"/>
        <v>T082</v>
      </c>
    </row>
    <row r="232" spans="1:20" x14ac:dyDescent="0.2">
      <c r="A232" s="1">
        <v>42992</v>
      </c>
      <c r="B232" t="s">
        <v>3</v>
      </c>
      <c r="C232" t="s">
        <v>204</v>
      </c>
      <c r="D232" t="s">
        <v>229</v>
      </c>
      <c r="E232" t="s">
        <v>231</v>
      </c>
      <c r="F232" s="1">
        <v>41290</v>
      </c>
      <c r="G232" t="s">
        <v>170</v>
      </c>
      <c r="H232">
        <v>1</v>
      </c>
      <c r="I232">
        <v>0</v>
      </c>
      <c r="J232">
        <v>0</v>
      </c>
      <c r="K232" t="s">
        <v>207</v>
      </c>
      <c r="L232">
        <v>2017</v>
      </c>
      <c r="M232" t="s">
        <v>208</v>
      </c>
      <c r="N232" s="14" t="str">
        <f t="shared" si="6"/>
        <v>CETTOUR MEUNIER Margot</v>
      </c>
      <c r="O232" s="14" t="str">
        <f>VLOOKUP(N232,'Données Enfants'!$C$2:$F$298,4,FALSE)</f>
        <v>MS</v>
      </c>
      <c r="P232" s="14" t="str">
        <f>VLOOKUP(N232,'Données Enfants'!$C$2:$F$298,2,FALSE)</f>
        <v>Standard</v>
      </c>
      <c r="Q232" s="14">
        <f>IF(MID(B232,1,3)="Bus",VLOOKUP(N232,'Données Bus'!$A$2:$B$90,2,FALSE),0)</f>
        <v>15</v>
      </c>
      <c r="R232" s="14" t="str">
        <f>IF(Q232&gt;0,VLOOKUP(N232,'Données Bus'!$A$2:$C$90,3,FALSE),"")</f>
        <v>Chemin de Gravannes (Mi Tiesa)</v>
      </c>
      <c r="S232" t="str">
        <f>IF(INDEX('Tournées Bus'!$C$4:$H$18,Q232,VLOOKUP(B232,'Tournées Bus'!$J$3:$L$6,2,FALSE))=0,INDEX('Tournées Bus'!$C$4:$H$18,Q232,VLOOKUP(B232,'Tournées Bus'!$J$3:$L$6,3,FALSE)),INDEX('Tournées Bus'!$C$4:$H$18,Q232,VLOOKUP(B232,'Tournées Bus'!$J$3:$L$6,2,FALSE)))</f>
        <v>T082-17</v>
      </c>
      <c r="T232" t="str">
        <f t="shared" si="7"/>
        <v>T082</v>
      </c>
    </row>
    <row r="233" spans="1:20" x14ac:dyDescent="0.2">
      <c r="A233" s="1">
        <v>42992</v>
      </c>
      <c r="B233" t="s">
        <v>3</v>
      </c>
      <c r="C233" t="s">
        <v>204</v>
      </c>
      <c r="D233" t="s">
        <v>232</v>
      </c>
      <c r="E233" t="s">
        <v>233</v>
      </c>
      <c r="F233" s="1">
        <v>40248</v>
      </c>
      <c r="G233" t="s">
        <v>167</v>
      </c>
      <c r="H233">
        <v>1</v>
      </c>
      <c r="I233">
        <v>0</v>
      </c>
      <c r="J233">
        <v>0</v>
      </c>
      <c r="K233" t="s">
        <v>207</v>
      </c>
      <c r="L233">
        <v>2017</v>
      </c>
      <c r="M233" t="s">
        <v>210</v>
      </c>
      <c r="N233" s="14" t="str">
        <f t="shared" si="6"/>
        <v>COLLOMB Clémentine</v>
      </c>
      <c r="O233" s="14" t="str">
        <f>VLOOKUP(N233,'Données Enfants'!$C$2:$F$298,4,FALSE)</f>
        <v>CE1</v>
      </c>
      <c r="P233" s="14" t="str">
        <f>VLOOKUP(N233,'Données Enfants'!$C$2:$F$298,2,FALSE)</f>
        <v>Standard</v>
      </c>
      <c r="Q233" s="14">
        <f>IF(MID(B233,1,3)="Bus",VLOOKUP(N233,'Données Bus'!$A$2:$B$90,2,FALSE),0)</f>
        <v>12</v>
      </c>
      <c r="R233" s="14" t="str">
        <f>IF(Q233&gt;0,VLOOKUP(N233,'Données Bus'!$A$2:$C$90,3,FALSE),"")</f>
        <v>Chemin de Gravannes (parking)</v>
      </c>
      <c r="S233" t="str">
        <f>IF(INDEX('Tournées Bus'!$C$4:$H$18,Q233,VLOOKUP(B233,'Tournées Bus'!$J$3:$L$6,2,FALSE))=0,INDEX('Tournées Bus'!$C$4:$H$18,Q233,VLOOKUP(B233,'Tournées Bus'!$J$3:$L$6,3,FALSE)),INDEX('Tournées Bus'!$C$4:$H$18,Q233,VLOOKUP(B233,'Tournées Bus'!$J$3:$L$6,2,FALSE)))</f>
        <v>T082-18</v>
      </c>
      <c r="T233" t="str">
        <f t="shared" si="7"/>
        <v>T082</v>
      </c>
    </row>
    <row r="234" spans="1:20" x14ac:dyDescent="0.2">
      <c r="A234" s="1">
        <v>42992</v>
      </c>
      <c r="B234" t="s">
        <v>3</v>
      </c>
      <c r="C234" t="s">
        <v>204</v>
      </c>
      <c r="D234" t="s">
        <v>234</v>
      </c>
      <c r="E234" t="s">
        <v>235</v>
      </c>
      <c r="F234" s="1">
        <v>40973</v>
      </c>
      <c r="G234" t="s">
        <v>106</v>
      </c>
      <c r="H234">
        <v>1</v>
      </c>
      <c r="I234">
        <v>0</v>
      </c>
      <c r="J234">
        <v>0</v>
      </c>
      <c r="K234" t="s">
        <v>207</v>
      </c>
      <c r="L234">
        <v>2017</v>
      </c>
      <c r="M234" t="s">
        <v>208</v>
      </c>
      <c r="N234" s="14" t="str">
        <f t="shared" si="6"/>
        <v>DALBERGUE Peter</v>
      </c>
      <c r="O234" s="14" t="str">
        <f>VLOOKUP(N234,'Données Enfants'!$C$2:$F$298,4,FALSE)</f>
        <v>GS</v>
      </c>
      <c r="P234" s="14" t="str">
        <f>VLOOKUP(N234,'Données Enfants'!$C$2:$F$298,2,FALSE)</f>
        <v>Standard</v>
      </c>
      <c r="Q234" s="14">
        <f>IF(MID(B234,1,3)="Bus",VLOOKUP(N234,'Données Bus'!$A$2:$B$90,2,FALSE),0)</f>
        <v>6</v>
      </c>
      <c r="R234" s="14" t="str">
        <f>IF(Q234&gt;0,VLOOKUP(N234,'Données Bus'!$A$2:$C$90,3,FALSE),"")</f>
        <v>Gallia</v>
      </c>
      <c r="S234" t="str">
        <f>IF(INDEX('Tournées Bus'!$C$4:$H$18,Q234,VLOOKUP(B234,'Tournées Bus'!$J$3:$L$6,2,FALSE))=0,INDEX('Tournées Bus'!$C$4:$H$18,Q234,VLOOKUP(B234,'Tournées Bus'!$J$3:$L$6,3,FALSE)),INDEX('Tournées Bus'!$C$4:$H$18,Q234,VLOOKUP(B234,'Tournées Bus'!$J$3:$L$6,2,FALSE)))</f>
        <v>T081-07</v>
      </c>
      <c r="T234" t="str">
        <f t="shared" si="7"/>
        <v>T081</v>
      </c>
    </row>
    <row r="235" spans="1:20" x14ac:dyDescent="0.2">
      <c r="A235" s="1">
        <v>42992</v>
      </c>
      <c r="B235" t="s">
        <v>3</v>
      </c>
      <c r="C235" t="s">
        <v>204</v>
      </c>
      <c r="D235" t="s">
        <v>236</v>
      </c>
      <c r="E235" t="s">
        <v>237</v>
      </c>
      <c r="F235" s="1">
        <v>39386</v>
      </c>
      <c r="G235" t="s">
        <v>164</v>
      </c>
      <c r="H235">
        <v>1</v>
      </c>
      <c r="I235">
        <v>0</v>
      </c>
      <c r="J235">
        <v>0</v>
      </c>
      <c r="K235" t="s">
        <v>207</v>
      </c>
      <c r="L235">
        <v>2017</v>
      </c>
      <c r="M235" t="s">
        <v>210</v>
      </c>
      <c r="N235" s="14" t="str">
        <f t="shared" si="6"/>
        <v>DELLENBACH Milla</v>
      </c>
      <c r="O235" s="14" t="str">
        <f>VLOOKUP(N235,'Données Enfants'!$C$2:$F$298,4,FALSE)</f>
        <v>CM2</v>
      </c>
      <c r="P235" s="14" t="str">
        <f>VLOOKUP(N235,'Données Enfants'!$C$2:$F$298,2,FALSE)</f>
        <v>Standard</v>
      </c>
      <c r="Q235" s="14">
        <f>IF(MID(B235,1,3)="Bus",VLOOKUP(N235,'Données Bus'!$A$2:$B$90,2,FALSE),0)</f>
        <v>2</v>
      </c>
      <c r="R235" s="14" t="str">
        <f>IF(Q235&gt;0,VLOOKUP(N235,'Données Bus'!$A$2:$C$90,3,FALSE),"")</f>
        <v>Parc de l'Abbaye - Buisson</v>
      </c>
      <c r="S235" t="str">
        <f>IF(INDEX('Tournées Bus'!$C$4:$H$18,Q235,VLOOKUP(B235,'Tournées Bus'!$J$3:$L$6,2,FALSE))=0,INDEX('Tournées Bus'!$C$4:$H$18,Q235,VLOOKUP(B235,'Tournées Bus'!$J$3:$L$6,3,FALSE)),INDEX('Tournées Bus'!$C$4:$H$18,Q235,VLOOKUP(B235,'Tournées Bus'!$J$3:$L$6,2,FALSE)))</f>
        <v>T081-03</v>
      </c>
      <c r="T235" t="str">
        <f t="shared" si="7"/>
        <v>T081</v>
      </c>
    </row>
    <row r="236" spans="1:20" x14ac:dyDescent="0.2">
      <c r="A236" s="1">
        <v>42992</v>
      </c>
      <c r="B236" t="s">
        <v>3</v>
      </c>
      <c r="C236" t="s">
        <v>204</v>
      </c>
      <c r="D236" t="s">
        <v>238</v>
      </c>
      <c r="E236" t="s">
        <v>239</v>
      </c>
      <c r="F236" s="1">
        <v>40372</v>
      </c>
      <c r="G236" t="s">
        <v>163</v>
      </c>
      <c r="H236">
        <v>1</v>
      </c>
      <c r="I236">
        <v>0</v>
      </c>
      <c r="J236">
        <v>0</v>
      </c>
      <c r="K236" t="s">
        <v>207</v>
      </c>
      <c r="L236">
        <v>2017</v>
      </c>
      <c r="M236" t="s">
        <v>210</v>
      </c>
      <c r="N236" s="14" t="str">
        <f t="shared" si="6"/>
        <v>DESIR Honoré</v>
      </c>
      <c r="O236" s="14" t="str">
        <f>VLOOKUP(N236,'Données Enfants'!$C$2:$F$298,4,FALSE)</f>
        <v>CE1</v>
      </c>
      <c r="P236" s="14" t="str">
        <f>VLOOKUP(N236,'Données Enfants'!$C$2:$F$298,2,FALSE)</f>
        <v>Standard</v>
      </c>
      <c r="Q236" s="14">
        <f>IF(MID(B236,1,3)="Bus",VLOOKUP(N236,'Données Bus'!$A$2:$B$90,2,FALSE),0)</f>
        <v>13</v>
      </c>
      <c r="R236" s="14" t="str">
        <f>IF(Q236&gt;0,VLOOKUP(N236,'Données Bus'!$A$2:$C$90,3,FALSE),"")</f>
        <v>Parc de l'Abbaye - Containers</v>
      </c>
      <c r="S236" t="str">
        <f>IF(INDEX('Tournées Bus'!$C$4:$H$18,Q236,VLOOKUP(B236,'Tournées Bus'!$J$3:$L$6,2,FALSE))=0,INDEX('Tournées Bus'!$C$4:$H$18,Q236,VLOOKUP(B236,'Tournées Bus'!$J$3:$L$6,3,FALSE)),INDEX('Tournées Bus'!$C$4:$H$18,Q236,VLOOKUP(B236,'Tournées Bus'!$J$3:$L$6,2,FALSE)))</f>
        <v>T081-02</v>
      </c>
      <c r="T236" t="str">
        <f t="shared" si="7"/>
        <v>T081</v>
      </c>
    </row>
    <row r="237" spans="1:20" x14ac:dyDescent="0.2">
      <c r="A237" s="1">
        <v>42992</v>
      </c>
      <c r="B237" t="s">
        <v>3</v>
      </c>
      <c r="C237" t="s">
        <v>204</v>
      </c>
      <c r="D237" t="s">
        <v>238</v>
      </c>
      <c r="E237" t="s">
        <v>240</v>
      </c>
      <c r="F237" s="1">
        <v>39094</v>
      </c>
      <c r="G237" t="s">
        <v>164</v>
      </c>
      <c r="H237">
        <v>1</v>
      </c>
      <c r="I237">
        <v>0</v>
      </c>
      <c r="J237">
        <v>0</v>
      </c>
      <c r="K237" t="s">
        <v>207</v>
      </c>
      <c r="L237">
        <v>2017</v>
      </c>
      <c r="M237" t="s">
        <v>210</v>
      </c>
      <c r="N237" s="14" t="str">
        <f t="shared" si="6"/>
        <v>DESIR Odette</v>
      </c>
      <c r="O237" s="14" t="str">
        <f>VLOOKUP(N237,'Données Enfants'!$C$2:$F$298,4,FALSE)</f>
        <v>CM2</v>
      </c>
      <c r="P237" s="14" t="str">
        <f>VLOOKUP(N237,'Données Enfants'!$C$2:$F$298,2,FALSE)</f>
        <v>Standard</v>
      </c>
      <c r="Q237" s="14">
        <f>IF(MID(B237,1,3)="Bus",VLOOKUP(N237,'Données Bus'!$A$2:$B$90,2,FALSE),0)</f>
        <v>13</v>
      </c>
      <c r="R237" s="14" t="str">
        <f>IF(Q237&gt;0,VLOOKUP(N237,'Données Bus'!$A$2:$C$90,3,FALSE),"")</f>
        <v>Parc de l'Abbaye - Containers</v>
      </c>
      <c r="S237" t="str">
        <f>IF(INDEX('Tournées Bus'!$C$4:$H$18,Q237,VLOOKUP(B237,'Tournées Bus'!$J$3:$L$6,2,FALSE))=0,INDEX('Tournées Bus'!$C$4:$H$18,Q237,VLOOKUP(B237,'Tournées Bus'!$J$3:$L$6,3,FALSE)),INDEX('Tournées Bus'!$C$4:$H$18,Q237,VLOOKUP(B237,'Tournées Bus'!$J$3:$L$6,2,FALSE)))</f>
        <v>T081-02</v>
      </c>
      <c r="T237" t="str">
        <f t="shared" si="7"/>
        <v>T081</v>
      </c>
    </row>
    <row r="238" spans="1:20" x14ac:dyDescent="0.2">
      <c r="A238" s="1">
        <v>42992</v>
      </c>
      <c r="B238" t="s">
        <v>3</v>
      </c>
      <c r="C238" t="s">
        <v>204</v>
      </c>
      <c r="D238" t="s">
        <v>241</v>
      </c>
      <c r="E238" t="s">
        <v>242</v>
      </c>
      <c r="F238" s="1">
        <v>39522</v>
      </c>
      <c r="G238" t="s">
        <v>165</v>
      </c>
      <c r="H238">
        <v>0</v>
      </c>
      <c r="I238">
        <v>0</v>
      </c>
      <c r="J238">
        <v>0</v>
      </c>
      <c r="K238" t="s">
        <v>207</v>
      </c>
      <c r="L238">
        <v>2017</v>
      </c>
      <c r="M238" t="s">
        <v>210</v>
      </c>
      <c r="N238" s="14" t="str">
        <f t="shared" si="6"/>
        <v>DEVIGNY Lyséa</v>
      </c>
      <c r="O238" s="14" t="str">
        <f>VLOOKUP(N238,'Données Enfants'!$C$2:$F$298,4,FALSE)</f>
        <v>CM1</v>
      </c>
      <c r="P238" s="14" t="str">
        <f>VLOOKUP(N238,'Données Enfants'!$C$2:$F$298,2,FALSE)</f>
        <v>Standard</v>
      </c>
      <c r="Q238" s="14">
        <f>IF(MID(B238,1,3)="Bus",VLOOKUP(N238,'Données Bus'!$A$2:$B$90,2,FALSE),0)</f>
        <v>1</v>
      </c>
      <c r="R238" s="14" t="str">
        <f>IF(Q238&gt;0,VLOOKUP(N238,'Données Bus'!$A$2:$C$90,3,FALSE),"")</f>
        <v>Services Techniques</v>
      </c>
      <c r="S238" t="str">
        <f>IF(INDEX('Tournées Bus'!$C$4:$H$18,Q238,VLOOKUP(B238,'Tournées Bus'!$J$3:$L$6,2,FALSE))=0,INDEX('Tournées Bus'!$C$4:$H$18,Q238,VLOOKUP(B238,'Tournées Bus'!$J$3:$L$6,3,FALSE)),INDEX('Tournées Bus'!$C$4:$H$18,Q238,VLOOKUP(B238,'Tournées Bus'!$J$3:$L$6,2,FALSE)))</f>
        <v>T081-01</v>
      </c>
      <c r="T238" t="str">
        <f t="shared" si="7"/>
        <v>T081</v>
      </c>
    </row>
    <row r="239" spans="1:20" x14ac:dyDescent="0.2">
      <c r="A239" s="1">
        <v>42992</v>
      </c>
      <c r="B239" t="s">
        <v>3</v>
      </c>
      <c r="C239" t="s">
        <v>204</v>
      </c>
      <c r="D239" t="s">
        <v>244</v>
      </c>
      <c r="E239" t="s">
        <v>245</v>
      </c>
      <c r="F239" s="1">
        <v>40339</v>
      </c>
      <c r="G239" t="s">
        <v>167</v>
      </c>
      <c r="H239">
        <v>1</v>
      </c>
      <c r="I239">
        <v>0</v>
      </c>
      <c r="J239">
        <v>0</v>
      </c>
      <c r="K239" t="s">
        <v>207</v>
      </c>
      <c r="L239">
        <v>2017</v>
      </c>
      <c r="M239" t="s">
        <v>210</v>
      </c>
      <c r="N239" s="14" t="str">
        <f t="shared" si="6"/>
        <v>DOUCET Arsène</v>
      </c>
      <c r="O239" s="14" t="str">
        <f>VLOOKUP(N239,'Données Enfants'!$C$2:$F$298,4,FALSE)</f>
        <v>CE1</v>
      </c>
      <c r="P239" s="14" t="str">
        <f>VLOOKUP(N239,'Données Enfants'!$C$2:$F$298,2,FALSE)</f>
        <v>Standard</v>
      </c>
      <c r="Q239" s="14">
        <f>IF(MID(B239,1,3)="Bus",VLOOKUP(N239,'Données Bus'!$A$2:$B$90,2,FALSE),0)</f>
        <v>1</v>
      </c>
      <c r="R239" s="14" t="str">
        <f>IF(Q239&gt;0,VLOOKUP(N239,'Données Bus'!$A$2:$C$90,3,FALSE),"")</f>
        <v>Services Techniques</v>
      </c>
      <c r="S239" t="str">
        <f>IF(INDEX('Tournées Bus'!$C$4:$H$18,Q239,VLOOKUP(B239,'Tournées Bus'!$J$3:$L$6,2,FALSE))=0,INDEX('Tournées Bus'!$C$4:$H$18,Q239,VLOOKUP(B239,'Tournées Bus'!$J$3:$L$6,3,FALSE)),INDEX('Tournées Bus'!$C$4:$H$18,Q239,VLOOKUP(B239,'Tournées Bus'!$J$3:$L$6,2,FALSE)))</f>
        <v>T081-01</v>
      </c>
      <c r="T239" t="str">
        <f t="shared" si="7"/>
        <v>T081</v>
      </c>
    </row>
    <row r="240" spans="1:20" x14ac:dyDescent="0.2">
      <c r="A240" s="1">
        <v>42992</v>
      </c>
      <c r="B240" t="s">
        <v>3</v>
      </c>
      <c r="C240" t="s">
        <v>204</v>
      </c>
      <c r="D240" t="s">
        <v>244</v>
      </c>
      <c r="E240" t="s">
        <v>246</v>
      </c>
      <c r="F240" s="1">
        <v>39775</v>
      </c>
      <c r="G240" t="s">
        <v>165</v>
      </c>
      <c r="H240">
        <v>1</v>
      </c>
      <c r="I240">
        <v>0</v>
      </c>
      <c r="J240">
        <v>0</v>
      </c>
      <c r="K240" t="s">
        <v>207</v>
      </c>
      <c r="L240">
        <v>2017</v>
      </c>
      <c r="M240" t="s">
        <v>210</v>
      </c>
      <c r="N240" s="14" t="str">
        <f t="shared" si="6"/>
        <v>DOUCET Edgar</v>
      </c>
      <c r="O240" s="14" t="str">
        <f>VLOOKUP(N240,'Données Enfants'!$C$2:$F$298,4,FALSE)</f>
        <v>CM1</v>
      </c>
      <c r="P240" s="14" t="str">
        <f>VLOOKUP(N240,'Données Enfants'!$C$2:$F$298,2,FALSE)</f>
        <v>Standard</v>
      </c>
      <c r="Q240" s="14">
        <f>IF(MID(B240,1,3)="Bus",VLOOKUP(N240,'Données Bus'!$A$2:$B$90,2,FALSE),0)</f>
        <v>1</v>
      </c>
      <c r="R240" s="14" t="str">
        <f>IF(Q240&gt;0,VLOOKUP(N240,'Données Bus'!$A$2:$C$90,3,FALSE),"")</f>
        <v>Services Techniques</v>
      </c>
      <c r="S240" t="str">
        <f>IF(INDEX('Tournées Bus'!$C$4:$H$18,Q240,VLOOKUP(B240,'Tournées Bus'!$J$3:$L$6,2,FALSE))=0,INDEX('Tournées Bus'!$C$4:$H$18,Q240,VLOOKUP(B240,'Tournées Bus'!$J$3:$L$6,3,FALSE)),INDEX('Tournées Bus'!$C$4:$H$18,Q240,VLOOKUP(B240,'Tournées Bus'!$J$3:$L$6,2,FALSE)))</f>
        <v>T081-01</v>
      </c>
      <c r="T240" t="str">
        <f t="shared" si="7"/>
        <v>T081</v>
      </c>
    </row>
    <row r="241" spans="1:20" x14ac:dyDescent="0.2">
      <c r="A241" s="1">
        <v>42992</v>
      </c>
      <c r="B241" t="s">
        <v>3</v>
      </c>
      <c r="C241" t="s">
        <v>204</v>
      </c>
      <c r="D241" t="s">
        <v>837</v>
      </c>
      <c r="E241" t="s">
        <v>247</v>
      </c>
      <c r="F241" s="1">
        <v>40702</v>
      </c>
      <c r="G241" t="s">
        <v>168</v>
      </c>
      <c r="H241">
        <v>1</v>
      </c>
      <c r="I241">
        <v>0</v>
      </c>
      <c r="J241">
        <v>0</v>
      </c>
      <c r="K241" t="s">
        <v>207</v>
      </c>
      <c r="L241">
        <v>2017</v>
      </c>
      <c r="M241" t="s">
        <v>208</v>
      </c>
      <c r="N241" s="14" t="str">
        <f t="shared" si="6"/>
        <v>DUBOIS LOUKIL Liam</v>
      </c>
      <c r="O241" s="14" t="str">
        <f>VLOOKUP(N241,'Données Enfants'!$C$2:$F$298,4,FALSE)</f>
        <v>CP</v>
      </c>
      <c r="P241" s="14" t="str">
        <f>VLOOKUP(N241,'Données Enfants'!$C$2:$F$298,2,FALSE)</f>
        <v>Standard</v>
      </c>
      <c r="Q241" s="14">
        <f>IF(MID(B241,1,3)="Bus",VLOOKUP(N241,'Données Bus'!$A$2:$B$90,2,FALSE),0)</f>
        <v>2</v>
      </c>
      <c r="R241" s="14" t="str">
        <f>IF(Q241&gt;0,VLOOKUP(N241,'Données Bus'!$A$2:$C$90,3,FALSE),"")</f>
        <v>Parc de l'Abbaye - Buisson</v>
      </c>
      <c r="S241" t="str">
        <f>IF(INDEX('Tournées Bus'!$C$4:$H$18,Q241,VLOOKUP(B241,'Tournées Bus'!$J$3:$L$6,2,FALSE))=0,INDEX('Tournées Bus'!$C$4:$H$18,Q241,VLOOKUP(B241,'Tournées Bus'!$J$3:$L$6,3,FALSE)),INDEX('Tournées Bus'!$C$4:$H$18,Q241,VLOOKUP(B241,'Tournées Bus'!$J$3:$L$6,2,FALSE)))</f>
        <v>T081-03</v>
      </c>
      <c r="T241" t="str">
        <f t="shared" si="7"/>
        <v>T081</v>
      </c>
    </row>
    <row r="242" spans="1:20" x14ac:dyDescent="0.2">
      <c r="A242" s="1">
        <v>42992</v>
      </c>
      <c r="B242" t="s">
        <v>3</v>
      </c>
      <c r="C242" t="s">
        <v>204</v>
      </c>
      <c r="D242" t="s">
        <v>248</v>
      </c>
      <c r="E242" t="s">
        <v>249</v>
      </c>
      <c r="F242" s="1">
        <v>40264</v>
      </c>
      <c r="G242" t="s">
        <v>163</v>
      </c>
      <c r="H242">
        <v>1</v>
      </c>
      <c r="I242">
        <v>0</v>
      </c>
      <c r="J242">
        <v>0</v>
      </c>
      <c r="K242" t="s">
        <v>207</v>
      </c>
      <c r="L242">
        <v>2017</v>
      </c>
      <c r="M242" t="s">
        <v>210</v>
      </c>
      <c r="N242" s="14" t="str">
        <f t="shared" si="6"/>
        <v>DULARY Noa</v>
      </c>
      <c r="O242" s="14" t="str">
        <f>VLOOKUP(N242,'Données Enfants'!$C$2:$F$298,4,FALSE)</f>
        <v>CE1</v>
      </c>
      <c r="P242" s="14" t="str">
        <f>VLOOKUP(N242,'Données Enfants'!$C$2:$F$298,2,FALSE)</f>
        <v>Standard</v>
      </c>
      <c r="Q242" s="14">
        <f>IF(MID(B242,1,3)="Bus",VLOOKUP(N242,'Données Bus'!$A$2:$B$90,2,FALSE),0)</f>
        <v>6</v>
      </c>
      <c r="R242" s="14" t="str">
        <f>IF(Q242&gt;0,VLOOKUP(N242,'Données Bus'!$A$2:$C$90,3,FALSE),"")</f>
        <v>Gallia</v>
      </c>
      <c r="S242" t="str">
        <f>IF(INDEX('Tournées Bus'!$C$4:$H$18,Q242,VLOOKUP(B242,'Tournées Bus'!$J$3:$L$6,2,FALSE))=0,INDEX('Tournées Bus'!$C$4:$H$18,Q242,VLOOKUP(B242,'Tournées Bus'!$J$3:$L$6,3,FALSE)),INDEX('Tournées Bus'!$C$4:$H$18,Q242,VLOOKUP(B242,'Tournées Bus'!$J$3:$L$6,2,FALSE)))</f>
        <v>T081-07</v>
      </c>
      <c r="T242" t="str">
        <f t="shared" si="7"/>
        <v>T081</v>
      </c>
    </row>
    <row r="243" spans="1:20" x14ac:dyDescent="0.2">
      <c r="A243" s="1">
        <v>42992</v>
      </c>
      <c r="B243" t="s">
        <v>3</v>
      </c>
      <c r="C243" t="s">
        <v>204</v>
      </c>
      <c r="D243" t="s">
        <v>250</v>
      </c>
      <c r="E243" t="s">
        <v>251</v>
      </c>
      <c r="F243" s="1">
        <v>40932</v>
      </c>
      <c r="G243" t="s">
        <v>106</v>
      </c>
      <c r="H243">
        <v>1</v>
      </c>
      <c r="I243">
        <v>0</v>
      </c>
      <c r="J243">
        <v>0</v>
      </c>
      <c r="K243" t="s">
        <v>207</v>
      </c>
      <c r="L243">
        <v>2017</v>
      </c>
      <c r="M243" t="s">
        <v>208</v>
      </c>
      <c r="N243" s="14" t="str">
        <f t="shared" si="6"/>
        <v>DUVAL Matys</v>
      </c>
      <c r="O243" s="14" t="str">
        <f>VLOOKUP(N243,'Données Enfants'!$C$2:$F$298,4,FALSE)</f>
        <v>GS</v>
      </c>
      <c r="P243" s="14" t="str">
        <f>VLOOKUP(N243,'Données Enfants'!$C$2:$F$298,2,FALSE)</f>
        <v>Standard</v>
      </c>
      <c r="Q243" s="14">
        <f>IF(MID(B243,1,3)="Bus",VLOOKUP(N243,'Données Bus'!$A$2:$B$90,2,FALSE),0)</f>
        <v>6</v>
      </c>
      <c r="R243" s="14" t="str">
        <f>IF(Q243&gt;0,VLOOKUP(N243,'Données Bus'!$A$2:$C$90,3,FALSE),"")</f>
        <v>Gallia</v>
      </c>
      <c r="S243" t="str">
        <f>IF(INDEX('Tournées Bus'!$C$4:$H$18,Q243,VLOOKUP(B243,'Tournées Bus'!$J$3:$L$6,2,FALSE))=0,INDEX('Tournées Bus'!$C$4:$H$18,Q243,VLOOKUP(B243,'Tournées Bus'!$J$3:$L$6,3,FALSE)),INDEX('Tournées Bus'!$C$4:$H$18,Q243,VLOOKUP(B243,'Tournées Bus'!$J$3:$L$6,2,FALSE)))</f>
        <v>T081-07</v>
      </c>
      <c r="T243" t="str">
        <f t="shared" si="7"/>
        <v>T081</v>
      </c>
    </row>
    <row r="244" spans="1:20" x14ac:dyDescent="0.2">
      <c r="A244" s="1">
        <v>42992</v>
      </c>
      <c r="B244" t="s">
        <v>3</v>
      </c>
      <c r="C244" t="s">
        <v>204</v>
      </c>
      <c r="D244" t="s">
        <v>252</v>
      </c>
      <c r="E244" t="s">
        <v>253</v>
      </c>
      <c r="F244" s="1">
        <v>41126</v>
      </c>
      <c r="G244" t="s">
        <v>106</v>
      </c>
      <c r="H244">
        <v>1</v>
      </c>
      <c r="I244">
        <v>0</v>
      </c>
      <c r="J244">
        <v>0</v>
      </c>
      <c r="K244" t="s">
        <v>207</v>
      </c>
      <c r="L244">
        <v>2017</v>
      </c>
      <c r="M244" t="s">
        <v>208</v>
      </c>
      <c r="N244" s="14" t="str">
        <f t="shared" si="6"/>
        <v>DUVAL MICHOUD Jade</v>
      </c>
      <c r="O244" s="14" t="str">
        <f>VLOOKUP(N244,'Données Enfants'!$C$2:$F$298,4,FALSE)</f>
        <v>GS</v>
      </c>
      <c r="P244" s="14" t="str">
        <f>VLOOKUP(N244,'Données Enfants'!$C$2:$F$298,2,FALSE)</f>
        <v>Standard</v>
      </c>
      <c r="Q244" s="14">
        <f>IF(MID(B244,1,3)="Bus",VLOOKUP(N244,'Données Bus'!$A$2:$B$90,2,FALSE),0)</f>
        <v>14</v>
      </c>
      <c r="R244" s="14" t="str">
        <f>IF(Q244&gt;0,VLOOKUP(N244,'Données Bus'!$A$2:$C$90,3,FALSE),"")</f>
        <v>Avenue Forchex</v>
      </c>
      <c r="S244" t="str">
        <f>IF(INDEX('Tournées Bus'!$C$4:$H$18,Q244,VLOOKUP(B244,'Tournées Bus'!$J$3:$L$6,2,FALSE))=0,INDEX('Tournées Bus'!$C$4:$H$18,Q244,VLOOKUP(B244,'Tournées Bus'!$J$3:$L$6,3,FALSE)),INDEX('Tournées Bus'!$C$4:$H$18,Q244,VLOOKUP(B244,'Tournées Bus'!$J$3:$L$6,2,FALSE)))</f>
        <v>T082-16</v>
      </c>
      <c r="T244" t="str">
        <f t="shared" si="7"/>
        <v>T082</v>
      </c>
    </row>
    <row r="245" spans="1:20" x14ac:dyDescent="0.2">
      <c r="A245" s="1">
        <v>42992</v>
      </c>
      <c r="B245" t="s">
        <v>3</v>
      </c>
      <c r="C245" t="s">
        <v>204</v>
      </c>
      <c r="D245" t="s">
        <v>254</v>
      </c>
      <c r="E245" t="s">
        <v>255</v>
      </c>
      <c r="F245" s="1">
        <v>40439</v>
      </c>
      <c r="G245" t="s">
        <v>167</v>
      </c>
      <c r="H245">
        <v>1</v>
      </c>
      <c r="I245">
        <v>0</v>
      </c>
      <c r="J245">
        <v>0</v>
      </c>
      <c r="K245" t="s">
        <v>207</v>
      </c>
      <c r="L245">
        <v>2017</v>
      </c>
      <c r="M245" t="s">
        <v>210</v>
      </c>
      <c r="N245" s="14" t="str">
        <f t="shared" si="6"/>
        <v>EL MRADMI Marwane</v>
      </c>
      <c r="O245" s="14" t="str">
        <f>VLOOKUP(N245,'Données Enfants'!$C$2:$F$298,4,FALSE)</f>
        <v>CE1</v>
      </c>
      <c r="P245" s="14" t="str">
        <f>VLOOKUP(N245,'Données Enfants'!$C$2:$F$298,2,FALSE)</f>
        <v>Sans porc</v>
      </c>
      <c r="Q245" s="14">
        <f>IF(MID(B245,1,3)="Bus",VLOOKUP(N245,'Données Bus'!$A$2:$B$90,2,FALSE),0)</f>
        <v>1</v>
      </c>
      <c r="R245" s="14" t="str">
        <f>IF(Q245&gt;0,VLOOKUP(N245,'Données Bus'!$A$2:$C$90,3,FALSE),"")</f>
        <v>Services Techniques</v>
      </c>
      <c r="S245" t="str">
        <f>IF(INDEX('Tournées Bus'!$C$4:$H$18,Q245,VLOOKUP(B245,'Tournées Bus'!$J$3:$L$6,2,FALSE))=0,INDEX('Tournées Bus'!$C$4:$H$18,Q245,VLOOKUP(B245,'Tournées Bus'!$J$3:$L$6,3,FALSE)),INDEX('Tournées Bus'!$C$4:$H$18,Q245,VLOOKUP(B245,'Tournées Bus'!$J$3:$L$6,2,FALSE)))</f>
        <v>T081-01</v>
      </c>
      <c r="T245" t="str">
        <f t="shared" si="7"/>
        <v>T081</v>
      </c>
    </row>
    <row r="246" spans="1:20" x14ac:dyDescent="0.2">
      <c r="A246" s="1">
        <v>42992</v>
      </c>
      <c r="B246" t="s">
        <v>3</v>
      </c>
      <c r="C246" t="s">
        <v>204</v>
      </c>
      <c r="D246" t="s">
        <v>322</v>
      </c>
      <c r="E246" t="s">
        <v>323</v>
      </c>
      <c r="F246" s="1">
        <v>40972</v>
      </c>
      <c r="G246" t="s">
        <v>106</v>
      </c>
      <c r="H246">
        <v>0</v>
      </c>
      <c r="I246">
        <v>0</v>
      </c>
      <c r="J246">
        <v>0</v>
      </c>
      <c r="K246" t="s">
        <v>207</v>
      </c>
      <c r="L246">
        <v>2017</v>
      </c>
      <c r="M246" t="s">
        <v>208</v>
      </c>
      <c r="N246" s="14" t="str">
        <f t="shared" si="6"/>
        <v>ELLENRIEDER Célian</v>
      </c>
      <c r="O246" s="14" t="str">
        <f>VLOOKUP(N246,'Données Enfants'!$C$2:$F$298,4,FALSE)</f>
        <v>GS</v>
      </c>
      <c r="P246" s="14" t="str">
        <f>VLOOKUP(N246,'Données Enfants'!$C$2:$F$298,2,FALSE)</f>
        <v>Standard</v>
      </c>
      <c r="Q246" s="14">
        <f>IF(MID(B246,1,3)="Bus",VLOOKUP(N246,'Données Bus'!$A$2:$B$90,2,FALSE),0)</f>
        <v>6</v>
      </c>
      <c r="R246" s="14" t="str">
        <f>IF(Q246&gt;0,VLOOKUP(N246,'Données Bus'!$A$2:$C$90,3,FALSE),"")</f>
        <v>Gallia</v>
      </c>
      <c r="S246" t="str">
        <f>IF(INDEX('Tournées Bus'!$C$4:$H$18,Q246,VLOOKUP(B246,'Tournées Bus'!$J$3:$L$6,2,FALSE))=0,INDEX('Tournées Bus'!$C$4:$H$18,Q246,VLOOKUP(B246,'Tournées Bus'!$J$3:$L$6,3,FALSE)),INDEX('Tournées Bus'!$C$4:$H$18,Q246,VLOOKUP(B246,'Tournées Bus'!$J$3:$L$6,2,FALSE)))</f>
        <v>T081-07</v>
      </c>
      <c r="T246" t="str">
        <f t="shared" si="7"/>
        <v>T081</v>
      </c>
    </row>
    <row r="247" spans="1:20" x14ac:dyDescent="0.2">
      <c r="A247" s="1">
        <v>42992</v>
      </c>
      <c r="B247" t="s">
        <v>3</v>
      </c>
      <c r="C247" t="s">
        <v>204</v>
      </c>
      <c r="D247" t="s">
        <v>256</v>
      </c>
      <c r="E247" t="s">
        <v>257</v>
      </c>
      <c r="F247" s="1">
        <v>41230</v>
      </c>
      <c r="G247" t="s">
        <v>44</v>
      </c>
      <c r="H247">
        <v>1</v>
      </c>
      <c r="I247">
        <v>0</v>
      </c>
      <c r="J247">
        <v>0</v>
      </c>
      <c r="K247" t="s">
        <v>207</v>
      </c>
      <c r="L247">
        <v>2017</v>
      </c>
      <c r="M247" t="s">
        <v>208</v>
      </c>
      <c r="N247" s="14" t="str">
        <f t="shared" si="6"/>
        <v>EVENO Manel</v>
      </c>
      <c r="O247" s="14" t="str">
        <f>VLOOKUP(N247,'Données Enfants'!$C$2:$F$298,4,FALSE)</f>
        <v>GS</v>
      </c>
      <c r="P247" s="14" t="str">
        <f>VLOOKUP(N247,'Données Enfants'!$C$2:$F$298,2,FALSE)</f>
        <v>Sans viande</v>
      </c>
      <c r="Q247" s="14">
        <f>IF(MID(B247,1,3)="Bus",VLOOKUP(N247,'Données Bus'!$A$2:$B$90,2,FALSE),0)</f>
        <v>1</v>
      </c>
      <c r="R247" s="14" t="str">
        <f>IF(Q247&gt;0,VLOOKUP(N247,'Données Bus'!$A$2:$C$90,3,FALSE),"")</f>
        <v>Services Techniques</v>
      </c>
      <c r="S247" t="str">
        <f>IF(INDEX('Tournées Bus'!$C$4:$H$18,Q247,VLOOKUP(B247,'Tournées Bus'!$J$3:$L$6,2,FALSE))=0,INDEX('Tournées Bus'!$C$4:$H$18,Q247,VLOOKUP(B247,'Tournées Bus'!$J$3:$L$6,3,FALSE)),INDEX('Tournées Bus'!$C$4:$H$18,Q247,VLOOKUP(B247,'Tournées Bus'!$J$3:$L$6,2,FALSE)))</f>
        <v>T081-01</v>
      </c>
      <c r="T247" t="str">
        <f t="shared" si="7"/>
        <v>T081</v>
      </c>
    </row>
    <row r="248" spans="1:20" x14ac:dyDescent="0.2">
      <c r="A248" s="1">
        <v>42992</v>
      </c>
      <c r="B248" t="s">
        <v>3</v>
      </c>
      <c r="C248" t="s">
        <v>204</v>
      </c>
      <c r="D248" t="s">
        <v>258</v>
      </c>
      <c r="E248" t="s">
        <v>247</v>
      </c>
      <c r="F248" s="1">
        <v>41278</v>
      </c>
      <c r="G248" t="s">
        <v>169</v>
      </c>
      <c r="H248">
        <v>1</v>
      </c>
      <c r="I248">
        <v>0</v>
      </c>
      <c r="J248">
        <v>0</v>
      </c>
      <c r="K248" t="s">
        <v>207</v>
      </c>
      <c r="L248">
        <v>2017</v>
      </c>
      <c r="M248" t="s">
        <v>208</v>
      </c>
      <c r="N248" s="14" t="str">
        <f t="shared" si="6"/>
        <v>FRITEAU Liam</v>
      </c>
      <c r="O248" s="14" t="str">
        <f>VLOOKUP(N248,'Données Enfants'!$C$2:$F$298,4,FALSE)</f>
        <v>MS</v>
      </c>
      <c r="P248" s="14" t="str">
        <f>VLOOKUP(N248,'Données Enfants'!$C$2:$F$298,2,FALSE)</f>
        <v>Standard</v>
      </c>
      <c r="Q248" s="14">
        <f>IF(MID(B248,1,3)="Bus",VLOOKUP(N248,'Données Bus'!$A$2:$B$90,2,FALSE),0)</f>
        <v>5</v>
      </c>
      <c r="R248" s="14" t="str">
        <f>IF(Q248&gt;0,VLOOKUP(N248,'Données Bus'!$A$2:$C$90,3,FALSE),"")</f>
        <v>Grande Rive (Av maraiche)</v>
      </c>
      <c r="S248" t="str">
        <f>IF(INDEX('Tournées Bus'!$C$4:$H$18,Q248,VLOOKUP(B248,'Tournées Bus'!$J$3:$L$6,2,FALSE))=0,INDEX('Tournées Bus'!$C$4:$H$18,Q248,VLOOKUP(B248,'Tournées Bus'!$J$3:$L$6,3,FALSE)),INDEX('Tournées Bus'!$C$4:$H$18,Q248,VLOOKUP(B248,'Tournées Bus'!$J$3:$L$6,2,FALSE)))</f>
        <v>T081-06</v>
      </c>
      <c r="T248" t="str">
        <f t="shared" si="7"/>
        <v>T081</v>
      </c>
    </row>
    <row r="249" spans="1:20" x14ac:dyDescent="0.2">
      <c r="A249" s="1">
        <v>42992</v>
      </c>
      <c r="B249" t="s">
        <v>3</v>
      </c>
      <c r="C249" t="s">
        <v>204</v>
      </c>
      <c r="D249" t="s">
        <v>259</v>
      </c>
      <c r="E249" t="s">
        <v>260</v>
      </c>
      <c r="F249" s="1">
        <v>40395</v>
      </c>
      <c r="G249" t="s">
        <v>167</v>
      </c>
      <c r="H249">
        <v>1</v>
      </c>
      <c r="I249">
        <v>0</v>
      </c>
      <c r="J249">
        <v>0</v>
      </c>
      <c r="K249" t="s">
        <v>207</v>
      </c>
      <c r="L249">
        <v>2017</v>
      </c>
      <c r="M249" t="s">
        <v>210</v>
      </c>
      <c r="N249" s="14" t="str">
        <f t="shared" si="6"/>
        <v>GAYAT Louis</v>
      </c>
      <c r="O249" s="14" t="str">
        <f>VLOOKUP(N249,'Données Enfants'!$C$2:$F$298,4,FALSE)</f>
        <v>CE1</v>
      </c>
      <c r="P249" s="14" t="str">
        <f>VLOOKUP(N249,'Données Enfants'!$C$2:$F$298,2,FALSE)</f>
        <v>Standard</v>
      </c>
      <c r="Q249" s="14">
        <f>IF(MID(B249,1,3)="Bus",VLOOKUP(N249,'Données Bus'!$A$2:$B$90,2,FALSE),0)</f>
        <v>10</v>
      </c>
      <c r="R249" s="14" t="str">
        <f>IF(Q249&gt;0,VLOOKUP(N249,'Données Bus'!$A$2:$C$90,3,FALSE),"")</f>
        <v>Mairie</v>
      </c>
      <c r="S249" t="str">
        <f>IF(INDEX('Tournées Bus'!$C$4:$H$18,Q249,VLOOKUP(B249,'Tournées Bus'!$J$3:$L$6,2,FALSE))=0,INDEX('Tournées Bus'!$C$4:$H$18,Q249,VLOOKUP(B249,'Tournées Bus'!$J$3:$L$6,3,FALSE)),INDEX('Tournées Bus'!$C$4:$H$18,Q249,VLOOKUP(B249,'Tournées Bus'!$J$3:$L$6,2,FALSE)))</f>
        <v>T082-14</v>
      </c>
      <c r="T249" t="str">
        <f t="shared" si="7"/>
        <v>T082</v>
      </c>
    </row>
    <row r="250" spans="1:20" x14ac:dyDescent="0.2">
      <c r="A250" s="1">
        <v>42992</v>
      </c>
      <c r="B250" t="s">
        <v>3</v>
      </c>
      <c r="C250" t="s">
        <v>204</v>
      </c>
      <c r="D250" t="s">
        <v>261</v>
      </c>
      <c r="E250" t="s">
        <v>262</v>
      </c>
      <c r="F250" s="1">
        <v>40366</v>
      </c>
      <c r="G250" t="s">
        <v>167</v>
      </c>
      <c r="H250">
        <v>0</v>
      </c>
      <c r="I250">
        <v>0</v>
      </c>
      <c r="J250">
        <v>0</v>
      </c>
      <c r="K250" t="s">
        <v>207</v>
      </c>
      <c r="L250">
        <v>2017</v>
      </c>
      <c r="M250" t="s">
        <v>210</v>
      </c>
      <c r="N250" s="14" t="str">
        <f t="shared" si="6"/>
        <v>HELLI Indy</v>
      </c>
      <c r="O250" s="14" t="str">
        <f>VLOOKUP(N250,'Données Enfants'!$C$2:$F$298,4,FALSE)</f>
        <v>CE1</v>
      </c>
      <c r="P250" s="14" t="str">
        <f>VLOOKUP(N250,'Données Enfants'!$C$2:$F$298,2,FALSE)</f>
        <v>Sans viande</v>
      </c>
      <c r="Q250" s="14">
        <f>IF(MID(B250,1,3)="Bus",VLOOKUP(N250,'Données Bus'!$A$2:$B$90,2,FALSE),0)</f>
        <v>4</v>
      </c>
      <c r="R250" s="14" t="str">
        <f>IF(Q250&gt;0,VLOOKUP(N250,'Données Bus'!$A$2:$C$90,3,FALSE),"")</f>
        <v>Grande Rive (Crémaillère)</v>
      </c>
      <c r="S250" t="str">
        <f>IF(INDEX('Tournées Bus'!$C$4:$H$18,Q250,VLOOKUP(B250,'Tournées Bus'!$J$3:$L$6,2,FALSE))=0,INDEX('Tournées Bus'!$C$4:$H$18,Q250,VLOOKUP(B250,'Tournées Bus'!$J$3:$L$6,3,FALSE)),INDEX('Tournées Bus'!$C$4:$H$18,Q250,VLOOKUP(B250,'Tournées Bus'!$J$3:$L$6,2,FALSE)))</f>
        <v>T081-05</v>
      </c>
      <c r="T250" t="str">
        <f t="shared" si="7"/>
        <v>T081</v>
      </c>
    </row>
    <row r="251" spans="1:20" x14ac:dyDescent="0.2">
      <c r="A251" s="1">
        <v>42992</v>
      </c>
      <c r="B251" t="s">
        <v>3</v>
      </c>
      <c r="C251" t="s">
        <v>204</v>
      </c>
      <c r="D251" t="s">
        <v>263</v>
      </c>
      <c r="E251" t="s">
        <v>264</v>
      </c>
      <c r="F251" s="1">
        <v>39337</v>
      </c>
      <c r="G251" t="s">
        <v>164</v>
      </c>
      <c r="H251">
        <v>1</v>
      </c>
      <c r="I251">
        <v>0</v>
      </c>
      <c r="J251">
        <v>0</v>
      </c>
      <c r="K251" t="s">
        <v>207</v>
      </c>
      <c r="L251">
        <v>2017</v>
      </c>
      <c r="M251" t="s">
        <v>210</v>
      </c>
      <c r="N251" s="14" t="str">
        <f t="shared" si="6"/>
        <v>HENRY Ethan</v>
      </c>
      <c r="O251" s="14" t="str">
        <f>VLOOKUP(N251,'Données Enfants'!$C$2:$F$298,4,FALSE)</f>
        <v>CM2</v>
      </c>
      <c r="P251" s="14" t="str">
        <f>VLOOKUP(N251,'Données Enfants'!$C$2:$F$298,2,FALSE)</f>
        <v>Standard</v>
      </c>
      <c r="Q251" s="14">
        <f>IF(MID(B251,1,3)="Bus",VLOOKUP(N251,'Données Bus'!$A$2:$B$90,2,FALSE),0)</f>
        <v>2</v>
      </c>
      <c r="R251" s="14" t="str">
        <f>IF(Q251&gt;0,VLOOKUP(N251,'Données Bus'!$A$2:$C$90,3,FALSE),"")</f>
        <v>Parc de l'Abbaye - Buisson</v>
      </c>
      <c r="S251" t="str">
        <f>IF(INDEX('Tournées Bus'!$C$4:$H$18,Q251,VLOOKUP(B251,'Tournées Bus'!$J$3:$L$6,2,FALSE))=0,INDEX('Tournées Bus'!$C$4:$H$18,Q251,VLOOKUP(B251,'Tournées Bus'!$J$3:$L$6,3,FALSE)),INDEX('Tournées Bus'!$C$4:$H$18,Q251,VLOOKUP(B251,'Tournées Bus'!$J$3:$L$6,2,FALSE)))</f>
        <v>T081-03</v>
      </c>
      <c r="T251" t="str">
        <f t="shared" si="7"/>
        <v>T081</v>
      </c>
    </row>
    <row r="252" spans="1:20" x14ac:dyDescent="0.2">
      <c r="A252" s="1">
        <v>42992</v>
      </c>
      <c r="B252" t="s">
        <v>3</v>
      </c>
      <c r="C252" t="s">
        <v>204</v>
      </c>
      <c r="D252" t="s">
        <v>329</v>
      </c>
      <c r="E252" t="s">
        <v>330</v>
      </c>
      <c r="F252" s="1">
        <v>41371</v>
      </c>
      <c r="G252" t="s">
        <v>169</v>
      </c>
      <c r="H252">
        <v>1</v>
      </c>
      <c r="I252">
        <v>0</v>
      </c>
      <c r="J252">
        <v>0</v>
      </c>
      <c r="K252" t="s">
        <v>207</v>
      </c>
      <c r="L252">
        <v>2017</v>
      </c>
      <c r="M252" t="s">
        <v>208</v>
      </c>
      <c r="N252" s="14" t="str">
        <f t="shared" si="6"/>
        <v>IKOUBEL Jeanne</v>
      </c>
      <c r="O252" s="14" t="str">
        <f>VLOOKUP(N252,'Données Enfants'!$C$2:$F$298,4,FALSE)</f>
        <v>MS</v>
      </c>
      <c r="P252" s="14" t="str">
        <f>VLOOKUP(N252,'Données Enfants'!$C$2:$F$298,2,FALSE)</f>
        <v>Standard</v>
      </c>
      <c r="Q252" s="14">
        <f>IF(MID(B252,1,3)="Bus",VLOOKUP(N252,'Données Bus'!$A$2:$B$90,2,FALSE),0)</f>
        <v>5</v>
      </c>
      <c r="R252" s="14" t="str">
        <f>IF(Q252&gt;0,VLOOKUP(N252,'Données Bus'!$A$2:$C$90,3,FALSE),"")</f>
        <v>Grande Rive (Av maraiche)</v>
      </c>
      <c r="S252" t="str">
        <f>IF(INDEX('Tournées Bus'!$C$4:$H$18,Q252,VLOOKUP(B252,'Tournées Bus'!$J$3:$L$6,2,FALSE))=0,INDEX('Tournées Bus'!$C$4:$H$18,Q252,VLOOKUP(B252,'Tournées Bus'!$J$3:$L$6,3,FALSE)),INDEX('Tournées Bus'!$C$4:$H$18,Q252,VLOOKUP(B252,'Tournées Bus'!$J$3:$L$6,2,FALSE)))</f>
        <v>T081-06</v>
      </c>
      <c r="T252" t="str">
        <f t="shared" si="7"/>
        <v>T081</v>
      </c>
    </row>
    <row r="253" spans="1:20" x14ac:dyDescent="0.2">
      <c r="A253" s="1">
        <v>42992</v>
      </c>
      <c r="B253" t="s">
        <v>3</v>
      </c>
      <c r="C253" t="s">
        <v>204</v>
      </c>
      <c r="D253" t="s">
        <v>265</v>
      </c>
      <c r="E253" t="s">
        <v>266</v>
      </c>
      <c r="F253" s="1">
        <v>40707</v>
      </c>
      <c r="G253" t="s">
        <v>168</v>
      </c>
      <c r="H253">
        <v>1</v>
      </c>
      <c r="I253">
        <v>0</v>
      </c>
      <c r="J253">
        <v>0</v>
      </c>
      <c r="K253" t="s">
        <v>207</v>
      </c>
      <c r="L253">
        <v>2017</v>
      </c>
      <c r="M253" t="s">
        <v>208</v>
      </c>
      <c r="N253" s="14" t="str">
        <f t="shared" si="6"/>
        <v>KOSUMI Audrina</v>
      </c>
      <c r="O253" s="14" t="str">
        <f>VLOOKUP(N253,'Données Enfants'!$C$2:$F$298,4,FALSE)</f>
        <v>CP</v>
      </c>
      <c r="P253" s="14" t="str">
        <f>VLOOKUP(N253,'Données Enfants'!$C$2:$F$298,2,FALSE)</f>
        <v>Standard</v>
      </c>
      <c r="Q253" s="14">
        <f>IF(MID(B253,1,3)="Bus",VLOOKUP(N253,'Données Bus'!$A$2:$B$90,2,FALSE),0)</f>
        <v>1</v>
      </c>
      <c r="R253" s="14" t="str">
        <f>IF(Q253&gt;0,VLOOKUP(N253,'Données Bus'!$A$2:$C$90,3,FALSE),"")</f>
        <v>Services Techniques</v>
      </c>
      <c r="S253" t="str">
        <f>IF(INDEX('Tournées Bus'!$C$4:$H$18,Q253,VLOOKUP(B253,'Tournées Bus'!$J$3:$L$6,2,FALSE))=0,INDEX('Tournées Bus'!$C$4:$H$18,Q253,VLOOKUP(B253,'Tournées Bus'!$J$3:$L$6,3,FALSE)),INDEX('Tournées Bus'!$C$4:$H$18,Q253,VLOOKUP(B253,'Tournées Bus'!$J$3:$L$6,2,FALSE)))</f>
        <v>T081-01</v>
      </c>
      <c r="T253" t="str">
        <f t="shared" si="7"/>
        <v>T081</v>
      </c>
    </row>
    <row r="254" spans="1:20" x14ac:dyDescent="0.2">
      <c r="A254" s="1">
        <v>42992</v>
      </c>
      <c r="B254" t="s">
        <v>3</v>
      </c>
      <c r="C254" t="s">
        <v>204</v>
      </c>
      <c r="D254" t="s">
        <v>267</v>
      </c>
      <c r="E254" t="s">
        <v>268</v>
      </c>
      <c r="F254" s="1">
        <v>39332</v>
      </c>
      <c r="G254" t="s">
        <v>164</v>
      </c>
      <c r="H254">
        <v>1</v>
      </c>
      <c r="I254">
        <v>0</v>
      </c>
      <c r="J254">
        <v>0</v>
      </c>
      <c r="K254" t="s">
        <v>207</v>
      </c>
      <c r="L254">
        <v>2017</v>
      </c>
      <c r="M254" t="s">
        <v>210</v>
      </c>
      <c r="N254" s="14" t="str">
        <f t="shared" si="6"/>
        <v>MANICHE Soryan</v>
      </c>
      <c r="O254" s="14" t="str">
        <f>VLOOKUP(N254,'Données Enfants'!$C$2:$F$298,4,FALSE)</f>
        <v>CM2</v>
      </c>
      <c r="P254" s="14" t="str">
        <f>VLOOKUP(N254,'Données Enfants'!$C$2:$F$298,2,FALSE)</f>
        <v>Sans porc</v>
      </c>
      <c r="Q254" s="14">
        <f>IF(MID(B254,1,3)="Bus",VLOOKUP(N254,'Données Bus'!$A$2:$B$90,2,FALSE),0)</f>
        <v>6</v>
      </c>
      <c r="R254" s="14" t="str">
        <f>IF(Q254&gt;0,VLOOKUP(N254,'Données Bus'!$A$2:$C$90,3,FALSE),"")</f>
        <v>Gallia</v>
      </c>
      <c r="S254" t="str">
        <f>IF(INDEX('Tournées Bus'!$C$4:$H$18,Q254,VLOOKUP(B254,'Tournées Bus'!$J$3:$L$6,2,FALSE))=0,INDEX('Tournées Bus'!$C$4:$H$18,Q254,VLOOKUP(B254,'Tournées Bus'!$J$3:$L$6,3,FALSE)),INDEX('Tournées Bus'!$C$4:$H$18,Q254,VLOOKUP(B254,'Tournées Bus'!$J$3:$L$6,2,FALSE)))</f>
        <v>T081-07</v>
      </c>
      <c r="T254" t="str">
        <f t="shared" si="7"/>
        <v>T081</v>
      </c>
    </row>
    <row r="255" spans="1:20" x14ac:dyDescent="0.2">
      <c r="A255" s="1">
        <v>42992</v>
      </c>
      <c r="B255" t="s">
        <v>3</v>
      </c>
      <c r="C255" t="s">
        <v>204</v>
      </c>
      <c r="D255" t="s">
        <v>269</v>
      </c>
      <c r="E255" t="s">
        <v>270</v>
      </c>
      <c r="F255" s="1">
        <v>41123</v>
      </c>
      <c r="G255" t="s">
        <v>44</v>
      </c>
      <c r="H255">
        <v>1</v>
      </c>
      <c r="I255">
        <v>0</v>
      </c>
      <c r="J255">
        <v>0</v>
      </c>
      <c r="K255" t="s">
        <v>207</v>
      </c>
      <c r="L255">
        <v>2017</v>
      </c>
      <c r="M255" t="s">
        <v>208</v>
      </c>
      <c r="N255" s="14" t="str">
        <f t="shared" si="6"/>
        <v>MICHOUD Arnaud</v>
      </c>
      <c r="O255" s="14" t="str">
        <f>VLOOKUP(N255,'Données Enfants'!$C$2:$F$298,4,FALSE)</f>
        <v>GS</v>
      </c>
      <c r="P255" s="14" t="str">
        <f>VLOOKUP(N255,'Données Enfants'!$C$2:$F$298,2,FALSE)</f>
        <v>Standard</v>
      </c>
      <c r="Q255" s="14">
        <f>IF(MID(B255,1,3)="Bus",VLOOKUP(N255,'Données Bus'!$A$2:$B$90,2,FALSE),0)</f>
        <v>14</v>
      </c>
      <c r="R255" s="14" t="str">
        <f>IF(Q255&gt;0,VLOOKUP(N255,'Données Bus'!$A$2:$C$90,3,FALSE),"")</f>
        <v>Avenue Forchex</v>
      </c>
      <c r="S255" t="str">
        <f>IF(INDEX('Tournées Bus'!$C$4:$H$18,Q255,VLOOKUP(B255,'Tournées Bus'!$J$3:$L$6,2,FALSE))=0,INDEX('Tournées Bus'!$C$4:$H$18,Q255,VLOOKUP(B255,'Tournées Bus'!$J$3:$L$6,3,FALSE)),INDEX('Tournées Bus'!$C$4:$H$18,Q255,VLOOKUP(B255,'Tournées Bus'!$J$3:$L$6,2,FALSE)))</f>
        <v>T082-16</v>
      </c>
      <c r="T255" t="str">
        <f t="shared" si="7"/>
        <v>T082</v>
      </c>
    </row>
    <row r="256" spans="1:20" x14ac:dyDescent="0.2">
      <c r="A256" s="1">
        <v>42992</v>
      </c>
      <c r="B256" t="s">
        <v>3</v>
      </c>
      <c r="C256" t="s">
        <v>204</v>
      </c>
      <c r="D256" t="s">
        <v>271</v>
      </c>
      <c r="E256" t="s">
        <v>272</v>
      </c>
      <c r="F256" s="1">
        <v>41047</v>
      </c>
      <c r="G256" t="s">
        <v>44</v>
      </c>
      <c r="H256">
        <v>1</v>
      </c>
      <c r="I256">
        <v>0</v>
      </c>
      <c r="J256">
        <v>0</v>
      </c>
      <c r="K256" t="s">
        <v>207</v>
      </c>
      <c r="L256">
        <v>2017</v>
      </c>
      <c r="M256" t="s">
        <v>208</v>
      </c>
      <c r="N256" s="14" t="str">
        <f t="shared" si="6"/>
        <v>MONNET Fanny</v>
      </c>
      <c r="O256" s="14" t="str">
        <f>VLOOKUP(N256,'Données Enfants'!$C$2:$F$298,4,FALSE)</f>
        <v>GS</v>
      </c>
      <c r="P256" s="14" t="str">
        <f>VLOOKUP(N256,'Données Enfants'!$C$2:$F$298,2,FALSE)</f>
        <v>Standard</v>
      </c>
      <c r="Q256" s="14">
        <f>IF(MID(B256,1,3)="Bus",VLOOKUP(N256,'Données Bus'!$A$2:$B$90,2,FALSE),0)</f>
        <v>3</v>
      </c>
      <c r="R256" s="14" t="str">
        <f>IF(Q256&gt;0,VLOOKUP(N256,'Données Bus'!$A$2:$C$90,3,FALSE),"")</f>
        <v>Av de la Creusaz (croist Rte Gde Rive)</v>
      </c>
      <c r="S256" t="str">
        <f>IF(INDEX('Tournées Bus'!$C$4:$H$18,Q256,VLOOKUP(B256,'Tournées Bus'!$J$3:$L$6,2,FALSE))=0,INDEX('Tournées Bus'!$C$4:$H$18,Q256,VLOOKUP(B256,'Tournées Bus'!$J$3:$L$6,3,FALSE)),INDEX('Tournées Bus'!$C$4:$H$18,Q256,VLOOKUP(B256,'Tournées Bus'!$J$3:$L$6,2,FALSE)))</f>
        <v>T081-04</v>
      </c>
      <c r="T256" t="str">
        <f t="shared" si="7"/>
        <v>T081</v>
      </c>
    </row>
    <row r="257" spans="1:20" x14ac:dyDescent="0.2">
      <c r="A257" s="1">
        <v>42992</v>
      </c>
      <c r="B257" t="s">
        <v>3</v>
      </c>
      <c r="C257" t="s">
        <v>204</v>
      </c>
      <c r="D257" t="s">
        <v>271</v>
      </c>
      <c r="E257" t="s">
        <v>273</v>
      </c>
      <c r="F257" s="1">
        <v>40459</v>
      </c>
      <c r="G257" t="s">
        <v>163</v>
      </c>
      <c r="H257">
        <v>1</v>
      </c>
      <c r="I257">
        <v>0</v>
      </c>
      <c r="J257">
        <v>0</v>
      </c>
      <c r="K257" t="s">
        <v>207</v>
      </c>
      <c r="L257">
        <v>2017</v>
      </c>
      <c r="M257" t="s">
        <v>210</v>
      </c>
      <c r="N257" s="14" t="str">
        <f t="shared" si="6"/>
        <v>MONNET Nina</v>
      </c>
      <c r="O257" s="14" t="str">
        <f>VLOOKUP(N257,'Données Enfants'!$C$2:$F$298,4,FALSE)</f>
        <v>CE1</v>
      </c>
      <c r="P257" s="14" t="str">
        <f>VLOOKUP(N257,'Données Enfants'!$C$2:$F$298,2,FALSE)</f>
        <v>Standard</v>
      </c>
      <c r="Q257" s="14">
        <f>IF(MID(B257,1,3)="Bus",VLOOKUP(N257,'Données Bus'!$A$2:$B$90,2,FALSE),0)</f>
        <v>3</v>
      </c>
      <c r="R257" s="14" t="str">
        <f>IF(Q257&gt;0,VLOOKUP(N257,'Données Bus'!$A$2:$C$90,3,FALSE),"")</f>
        <v>Av de la Creusaz (croist Rte Gde Rive)</v>
      </c>
      <c r="S257" t="str">
        <f>IF(INDEX('Tournées Bus'!$C$4:$H$18,Q257,VLOOKUP(B257,'Tournées Bus'!$J$3:$L$6,2,FALSE))=0,INDEX('Tournées Bus'!$C$4:$H$18,Q257,VLOOKUP(B257,'Tournées Bus'!$J$3:$L$6,3,FALSE)),INDEX('Tournées Bus'!$C$4:$H$18,Q257,VLOOKUP(B257,'Tournées Bus'!$J$3:$L$6,2,FALSE)))</f>
        <v>T081-04</v>
      </c>
      <c r="T257" t="str">
        <f t="shared" si="7"/>
        <v>T081</v>
      </c>
    </row>
    <row r="258" spans="1:20" x14ac:dyDescent="0.2">
      <c r="A258" s="1">
        <v>42992</v>
      </c>
      <c r="B258" t="s">
        <v>3</v>
      </c>
      <c r="C258" t="s">
        <v>204</v>
      </c>
      <c r="D258" t="s">
        <v>274</v>
      </c>
      <c r="E258" t="s">
        <v>275</v>
      </c>
      <c r="F258" s="1">
        <v>40836</v>
      </c>
      <c r="G258" t="s">
        <v>167</v>
      </c>
      <c r="H258">
        <v>1</v>
      </c>
      <c r="I258">
        <v>0</v>
      </c>
      <c r="J258">
        <v>0</v>
      </c>
      <c r="K258" t="s">
        <v>207</v>
      </c>
      <c r="L258">
        <v>2017</v>
      </c>
      <c r="M258" t="s">
        <v>208</v>
      </c>
      <c r="N258" s="14" t="str">
        <f t="shared" ref="N258:N321" si="8">CONCATENATE(D258," ",E258)</f>
        <v>MONTES Mattéo</v>
      </c>
      <c r="O258" s="14" t="str">
        <f>VLOOKUP(N258,'Données Enfants'!$C$2:$F$298,4,FALSE)</f>
        <v>CP</v>
      </c>
      <c r="P258" s="14" t="str">
        <f>VLOOKUP(N258,'Données Enfants'!$C$2:$F$298,2,FALSE)</f>
        <v>Standard</v>
      </c>
      <c r="Q258" s="14">
        <f>IF(MID(B258,1,3)="Bus",VLOOKUP(N258,'Données Bus'!$A$2:$B$90,2,FALSE),0)</f>
        <v>6</v>
      </c>
      <c r="R258" s="14" t="str">
        <f>IF(Q258&gt;0,VLOOKUP(N258,'Données Bus'!$A$2:$C$90,3,FALSE),"")</f>
        <v>Gallia</v>
      </c>
      <c r="S258" t="str">
        <f>IF(INDEX('Tournées Bus'!$C$4:$H$18,Q258,VLOOKUP(B258,'Tournées Bus'!$J$3:$L$6,2,FALSE))=0,INDEX('Tournées Bus'!$C$4:$H$18,Q258,VLOOKUP(B258,'Tournées Bus'!$J$3:$L$6,3,FALSE)),INDEX('Tournées Bus'!$C$4:$H$18,Q258,VLOOKUP(B258,'Tournées Bus'!$J$3:$L$6,2,FALSE)))</f>
        <v>T081-07</v>
      </c>
      <c r="T258" t="str">
        <f t="shared" ref="T258:T321" si="9">MID(S258,1,4)</f>
        <v>T081</v>
      </c>
    </row>
    <row r="259" spans="1:20" x14ac:dyDescent="0.2">
      <c r="A259" s="1">
        <v>42992</v>
      </c>
      <c r="B259" t="s">
        <v>3</v>
      </c>
      <c r="C259" t="s">
        <v>204</v>
      </c>
      <c r="D259" t="s">
        <v>276</v>
      </c>
      <c r="E259" t="s">
        <v>277</v>
      </c>
      <c r="F259" s="1">
        <v>40657</v>
      </c>
      <c r="G259" t="s">
        <v>167</v>
      </c>
      <c r="H259">
        <v>1</v>
      </c>
      <c r="I259">
        <v>0</v>
      </c>
      <c r="J259">
        <v>0</v>
      </c>
      <c r="K259" t="s">
        <v>207</v>
      </c>
      <c r="L259">
        <v>2017</v>
      </c>
      <c r="M259" t="s">
        <v>208</v>
      </c>
      <c r="N259" s="14" t="str">
        <f t="shared" si="8"/>
        <v>MUNSCH Charlotte</v>
      </c>
      <c r="O259" s="14" t="str">
        <f>VLOOKUP(N259,'Données Enfants'!$C$2:$F$298,4,FALSE)</f>
        <v>CP</v>
      </c>
      <c r="P259" s="14" t="str">
        <f>VLOOKUP(N259,'Données Enfants'!$C$2:$F$298,2,FALSE)</f>
        <v>Standard</v>
      </c>
      <c r="Q259" s="14">
        <f>IF(MID(B259,1,3)="Bus",VLOOKUP(N259,'Données Bus'!$A$2:$B$90,2,FALSE),0)</f>
        <v>6</v>
      </c>
      <c r="R259" s="14" t="str">
        <f>IF(Q259&gt;0,VLOOKUP(N259,'Données Bus'!$A$2:$C$90,3,FALSE),"")</f>
        <v>Gallia</v>
      </c>
      <c r="S259" t="str">
        <f>IF(INDEX('Tournées Bus'!$C$4:$H$18,Q259,VLOOKUP(B259,'Tournées Bus'!$J$3:$L$6,2,FALSE))=0,INDEX('Tournées Bus'!$C$4:$H$18,Q259,VLOOKUP(B259,'Tournées Bus'!$J$3:$L$6,3,FALSE)),INDEX('Tournées Bus'!$C$4:$H$18,Q259,VLOOKUP(B259,'Tournées Bus'!$J$3:$L$6,2,FALSE)))</f>
        <v>T081-07</v>
      </c>
      <c r="T259" t="str">
        <f t="shared" si="9"/>
        <v>T081</v>
      </c>
    </row>
    <row r="260" spans="1:20" x14ac:dyDescent="0.2">
      <c r="A260" s="1">
        <v>42992</v>
      </c>
      <c r="B260" t="s">
        <v>3</v>
      </c>
      <c r="C260" t="s">
        <v>204</v>
      </c>
      <c r="D260" t="s">
        <v>278</v>
      </c>
      <c r="E260" t="s">
        <v>279</v>
      </c>
      <c r="F260" s="1">
        <v>41629</v>
      </c>
      <c r="G260" t="s">
        <v>170</v>
      </c>
      <c r="H260">
        <v>1</v>
      </c>
      <c r="I260">
        <v>0</v>
      </c>
      <c r="J260">
        <v>0</v>
      </c>
      <c r="K260" t="s">
        <v>207</v>
      </c>
      <c r="L260">
        <v>2017</v>
      </c>
      <c r="M260" t="s">
        <v>208</v>
      </c>
      <c r="N260" s="14" t="str">
        <f t="shared" si="8"/>
        <v>PERROT BLENNER Alice</v>
      </c>
      <c r="O260" s="14" t="str">
        <f>VLOOKUP(N260,'Données Enfants'!$C$2:$F$298,4,FALSE)</f>
        <v>MS</v>
      </c>
      <c r="P260" s="14" t="str">
        <f>VLOOKUP(N260,'Données Enfants'!$C$2:$F$298,2,FALSE)</f>
        <v>Standard</v>
      </c>
      <c r="Q260" s="14">
        <f>IF(MID(B260,1,3)="Bus",VLOOKUP(N260,'Données Bus'!$A$2:$B$90,2,FALSE),0)</f>
        <v>4</v>
      </c>
      <c r="R260" s="14" t="str">
        <f>IF(Q260&gt;0,VLOOKUP(N260,'Données Bus'!$A$2:$C$90,3,FALSE),"")</f>
        <v>Grande Rive (Crémaillère)</v>
      </c>
      <c r="S260" t="str">
        <f>IF(INDEX('Tournées Bus'!$C$4:$H$18,Q260,VLOOKUP(B260,'Tournées Bus'!$J$3:$L$6,2,FALSE))=0,INDEX('Tournées Bus'!$C$4:$H$18,Q260,VLOOKUP(B260,'Tournées Bus'!$J$3:$L$6,3,FALSE)),INDEX('Tournées Bus'!$C$4:$H$18,Q260,VLOOKUP(B260,'Tournées Bus'!$J$3:$L$6,2,FALSE)))</f>
        <v>T081-05</v>
      </c>
      <c r="T260" t="str">
        <f t="shared" si="9"/>
        <v>T081</v>
      </c>
    </row>
    <row r="261" spans="1:20" x14ac:dyDescent="0.2">
      <c r="A261" s="1">
        <v>42992</v>
      </c>
      <c r="B261" t="s">
        <v>3</v>
      </c>
      <c r="C261" t="s">
        <v>204</v>
      </c>
      <c r="D261" t="s">
        <v>283</v>
      </c>
      <c r="E261" t="s">
        <v>284</v>
      </c>
      <c r="F261" s="1">
        <v>39891</v>
      </c>
      <c r="G261" t="s">
        <v>166</v>
      </c>
      <c r="H261">
        <v>1</v>
      </c>
      <c r="I261">
        <v>0</v>
      </c>
      <c r="J261">
        <v>0</v>
      </c>
      <c r="K261" t="s">
        <v>207</v>
      </c>
      <c r="L261">
        <v>2017</v>
      </c>
      <c r="M261" t="s">
        <v>210</v>
      </c>
      <c r="N261" s="14" t="str">
        <f t="shared" si="8"/>
        <v>PONTICELLI Axel</v>
      </c>
      <c r="O261" s="14" t="str">
        <f>VLOOKUP(N261,'Données Enfants'!$C$2:$F$298,4,FALSE)</f>
        <v>CE2</v>
      </c>
      <c r="P261" s="14" t="str">
        <f>VLOOKUP(N261,'Données Enfants'!$C$2:$F$298,2,FALSE)</f>
        <v>Standard</v>
      </c>
      <c r="Q261" s="14">
        <f>IF(MID(B261,1,3)="Bus",VLOOKUP(N261,'Données Bus'!$A$2:$B$90,2,FALSE),0)</f>
        <v>15</v>
      </c>
      <c r="R261" s="14" t="str">
        <f>IF(Q261&gt;0,VLOOKUP(N261,'Données Bus'!$A$2:$C$90,3,FALSE),"")</f>
        <v>Chemin de Gravannes (Mi Tiesa)</v>
      </c>
      <c r="S261" t="str">
        <f>IF(INDEX('Tournées Bus'!$C$4:$H$18,Q261,VLOOKUP(B261,'Tournées Bus'!$J$3:$L$6,2,FALSE))=0,INDEX('Tournées Bus'!$C$4:$H$18,Q261,VLOOKUP(B261,'Tournées Bus'!$J$3:$L$6,3,FALSE)),INDEX('Tournées Bus'!$C$4:$H$18,Q261,VLOOKUP(B261,'Tournées Bus'!$J$3:$L$6,2,FALSE)))</f>
        <v>T082-17</v>
      </c>
      <c r="T261" t="str">
        <f t="shared" si="9"/>
        <v>T082</v>
      </c>
    </row>
    <row r="262" spans="1:20" x14ac:dyDescent="0.2">
      <c r="A262" s="1">
        <v>42992</v>
      </c>
      <c r="B262" t="s">
        <v>3</v>
      </c>
      <c r="C262" t="s">
        <v>204</v>
      </c>
      <c r="D262" t="s">
        <v>285</v>
      </c>
      <c r="E262" t="s">
        <v>316</v>
      </c>
      <c r="F262" s="1">
        <v>40879</v>
      </c>
      <c r="G262" t="s">
        <v>167</v>
      </c>
      <c r="H262">
        <v>1</v>
      </c>
      <c r="I262">
        <v>0</v>
      </c>
      <c r="J262">
        <v>0</v>
      </c>
      <c r="K262" t="s">
        <v>207</v>
      </c>
      <c r="L262">
        <v>2017</v>
      </c>
      <c r="M262" t="s">
        <v>208</v>
      </c>
      <c r="N262" s="14" t="str">
        <f t="shared" si="8"/>
        <v>ROUVIERE Léa</v>
      </c>
      <c r="O262" s="14" t="str">
        <f>VLOOKUP(N262,'Données Enfants'!$C$2:$F$298,4,FALSE)</f>
        <v>CP</v>
      </c>
      <c r="P262" s="14" t="str">
        <f>VLOOKUP(N262,'Données Enfants'!$C$2:$F$298,2,FALSE)</f>
        <v>Standard</v>
      </c>
      <c r="Q262" s="14">
        <f>IF(MID(B262,1,3)="Bus",VLOOKUP(N262,'Données Bus'!$A$2:$B$90,2,FALSE),0)</f>
        <v>6</v>
      </c>
      <c r="R262" s="14" t="str">
        <f>IF(Q262&gt;0,VLOOKUP(N262,'Données Bus'!$A$2:$C$90,3,FALSE),"")</f>
        <v>Gallia</v>
      </c>
      <c r="S262" t="str">
        <f>IF(INDEX('Tournées Bus'!$C$4:$H$18,Q262,VLOOKUP(B262,'Tournées Bus'!$J$3:$L$6,2,FALSE))=0,INDEX('Tournées Bus'!$C$4:$H$18,Q262,VLOOKUP(B262,'Tournées Bus'!$J$3:$L$6,3,FALSE)),INDEX('Tournées Bus'!$C$4:$H$18,Q262,VLOOKUP(B262,'Tournées Bus'!$J$3:$L$6,2,FALSE)))</f>
        <v>T081-07</v>
      </c>
      <c r="T262" t="str">
        <f t="shared" si="9"/>
        <v>T081</v>
      </c>
    </row>
    <row r="263" spans="1:20" x14ac:dyDescent="0.2">
      <c r="A263" s="1">
        <v>42992</v>
      </c>
      <c r="B263" t="s">
        <v>3</v>
      </c>
      <c r="C263" t="s">
        <v>204</v>
      </c>
      <c r="D263" t="s">
        <v>285</v>
      </c>
      <c r="E263" t="s">
        <v>281</v>
      </c>
      <c r="F263" s="1">
        <v>40095</v>
      </c>
      <c r="G263" t="s">
        <v>166</v>
      </c>
      <c r="H263">
        <v>1</v>
      </c>
      <c r="I263">
        <v>0</v>
      </c>
      <c r="J263">
        <v>0</v>
      </c>
      <c r="K263" t="s">
        <v>207</v>
      </c>
      <c r="L263">
        <v>2017</v>
      </c>
      <c r="M263" t="s">
        <v>210</v>
      </c>
      <c r="N263" s="14" t="str">
        <f t="shared" si="8"/>
        <v>ROUVIERE Lilou</v>
      </c>
      <c r="O263" s="14" t="str">
        <f>VLOOKUP(N263,'Données Enfants'!$C$2:$F$298,4,FALSE)</f>
        <v>CE2</v>
      </c>
      <c r="P263" s="14" t="str">
        <f>VLOOKUP(N263,'Données Enfants'!$C$2:$F$298,2,FALSE)</f>
        <v>Standard</v>
      </c>
      <c r="Q263" s="14">
        <f>IF(MID(B263,1,3)="Bus",VLOOKUP(N263,'Données Bus'!$A$2:$B$90,2,FALSE),0)</f>
        <v>6</v>
      </c>
      <c r="R263" s="14" t="str">
        <f>IF(Q263&gt;0,VLOOKUP(N263,'Données Bus'!$A$2:$C$90,3,FALSE),"")</f>
        <v>Gallia</v>
      </c>
      <c r="S263" t="str">
        <f>IF(INDEX('Tournées Bus'!$C$4:$H$18,Q263,VLOOKUP(B263,'Tournées Bus'!$J$3:$L$6,2,FALSE))=0,INDEX('Tournées Bus'!$C$4:$H$18,Q263,VLOOKUP(B263,'Tournées Bus'!$J$3:$L$6,3,FALSE)),INDEX('Tournées Bus'!$C$4:$H$18,Q263,VLOOKUP(B263,'Tournées Bus'!$J$3:$L$6,2,FALSE)))</f>
        <v>T081-07</v>
      </c>
      <c r="T263" t="str">
        <f t="shared" si="9"/>
        <v>T081</v>
      </c>
    </row>
    <row r="264" spans="1:20" x14ac:dyDescent="0.2">
      <c r="A264" s="1">
        <v>42992</v>
      </c>
      <c r="B264" t="s">
        <v>3</v>
      </c>
      <c r="C264" t="s">
        <v>204</v>
      </c>
      <c r="D264" t="s">
        <v>286</v>
      </c>
      <c r="E264" t="s">
        <v>287</v>
      </c>
      <c r="F264" s="1">
        <v>40843</v>
      </c>
      <c r="G264" t="s">
        <v>168</v>
      </c>
      <c r="H264">
        <v>1</v>
      </c>
      <c r="I264">
        <v>0</v>
      </c>
      <c r="J264">
        <v>0</v>
      </c>
      <c r="K264" t="s">
        <v>207</v>
      </c>
      <c r="L264">
        <v>2017</v>
      </c>
      <c r="M264" t="s">
        <v>208</v>
      </c>
      <c r="N264" s="14" t="str">
        <f t="shared" si="8"/>
        <v>SECK Erwann</v>
      </c>
      <c r="O264" s="14" t="str">
        <f>VLOOKUP(N264,'Données Enfants'!$C$2:$F$298,4,FALSE)</f>
        <v>CP</v>
      </c>
      <c r="P264" s="14" t="str">
        <f>VLOOKUP(N264,'Données Enfants'!$C$2:$F$298,2,FALSE)</f>
        <v>Sans porc</v>
      </c>
      <c r="Q264" s="14">
        <f>IF(MID(B264,1,3)="Bus",VLOOKUP(N264,'Données Bus'!$A$2:$B$90,2,FALSE),0)</f>
        <v>9</v>
      </c>
      <c r="R264" s="14" t="str">
        <f>IF(Q264&gt;0,VLOOKUP(N264,'Données Bus'!$A$2:$C$90,3,FALSE),"")</f>
        <v>Chemin des Houches (Impasse)</v>
      </c>
      <c r="S264" t="str">
        <f>IF(INDEX('Tournées Bus'!$C$4:$H$18,Q264,VLOOKUP(B264,'Tournées Bus'!$J$3:$L$6,2,FALSE))=0,INDEX('Tournées Bus'!$C$4:$H$18,Q264,VLOOKUP(B264,'Tournées Bus'!$J$3:$L$6,3,FALSE)),INDEX('Tournées Bus'!$C$4:$H$18,Q264,VLOOKUP(B264,'Tournées Bus'!$J$3:$L$6,2,FALSE)))</f>
        <v>T082-13</v>
      </c>
      <c r="T264" t="str">
        <f t="shared" si="9"/>
        <v>T082</v>
      </c>
    </row>
    <row r="265" spans="1:20" x14ac:dyDescent="0.2">
      <c r="A265" s="1">
        <v>42992</v>
      </c>
      <c r="B265" t="s">
        <v>3</v>
      </c>
      <c r="C265" t="s">
        <v>204</v>
      </c>
      <c r="D265" t="s">
        <v>286</v>
      </c>
      <c r="E265" t="s">
        <v>288</v>
      </c>
      <c r="F265" s="1">
        <v>39329</v>
      </c>
      <c r="G265" t="s">
        <v>164</v>
      </c>
      <c r="H265">
        <v>1</v>
      </c>
      <c r="I265">
        <v>0</v>
      </c>
      <c r="J265">
        <v>0</v>
      </c>
      <c r="K265" t="s">
        <v>207</v>
      </c>
      <c r="L265">
        <v>2017</v>
      </c>
      <c r="M265" t="s">
        <v>210</v>
      </c>
      <c r="N265" s="14" t="str">
        <f t="shared" si="8"/>
        <v>SECK Norah</v>
      </c>
      <c r="O265" s="14" t="str">
        <f>VLOOKUP(N265,'Données Enfants'!$C$2:$F$298,4,FALSE)</f>
        <v>CM2</v>
      </c>
      <c r="P265" s="14" t="str">
        <f>VLOOKUP(N265,'Données Enfants'!$C$2:$F$298,2,FALSE)</f>
        <v>Sans porc</v>
      </c>
      <c r="Q265" s="14">
        <f>IF(MID(B265,1,3)="Bus",VLOOKUP(N265,'Données Bus'!$A$2:$B$90,2,FALSE),0)</f>
        <v>9</v>
      </c>
      <c r="R265" s="14" t="str">
        <f>IF(Q265&gt;0,VLOOKUP(N265,'Données Bus'!$A$2:$C$90,3,FALSE),"")</f>
        <v>Chemin des Houches (Impasse)</v>
      </c>
      <c r="S265" t="str">
        <f>IF(INDEX('Tournées Bus'!$C$4:$H$18,Q265,VLOOKUP(B265,'Tournées Bus'!$J$3:$L$6,2,FALSE))=0,INDEX('Tournées Bus'!$C$4:$H$18,Q265,VLOOKUP(B265,'Tournées Bus'!$J$3:$L$6,3,FALSE)),INDEX('Tournées Bus'!$C$4:$H$18,Q265,VLOOKUP(B265,'Tournées Bus'!$J$3:$L$6,2,FALSE)))</f>
        <v>T082-13</v>
      </c>
      <c r="T265" t="str">
        <f t="shared" si="9"/>
        <v>T082</v>
      </c>
    </row>
    <row r="266" spans="1:20" x14ac:dyDescent="0.2">
      <c r="A266" s="1">
        <v>42992</v>
      </c>
      <c r="B266" t="s">
        <v>3</v>
      </c>
      <c r="C266" t="s">
        <v>204</v>
      </c>
      <c r="D266" t="s">
        <v>332</v>
      </c>
      <c r="E266" t="s">
        <v>333</v>
      </c>
      <c r="F266" s="1">
        <v>41327</v>
      </c>
      <c r="G266" t="s">
        <v>169</v>
      </c>
      <c r="H266">
        <v>1</v>
      </c>
      <c r="I266">
        <v>0</v>
      </c>
      <c r="J266">
        <v>0</v>
      </c>
      <c r="K266" t="s">
        <v>207</v>
      </c>
      <c r="L266">
        <v>2017</v>
      </c>
      <c r="M266" t="s">
        <v>208</v>
      </c>
      <c r="N266" s="14" t="str">
        <f t="shared" si="8"/>
        <v>STEPHAN Lola</v>
      </c>
      <c r="O266" s="14" t="str">
        <f>VLOOKUP(N266,'Données Enfants'!$C$2:$F$298,4,FALSE)</f>
        <v>MS</v>
      </c>
      <c r="P266" s="14" t="str">
        <f>VLOOKUP(N266,'Données Enfants'!$C$2:$F$298,2,FALSE)</f>
        <v>Standard</v>
      </c>
      <c r="Q266" s="14">
        <f>IF(MID(B266,1,3)="Bus",VLOOKUP(N266,'Données Bus'!$A$2:$B$90,2,FALSE),0)</f>
        <v>6</v>
      </c>
      <c r="R266" s="14" t="str">
        <f>IF(Q266&gt;0,VLOOKUP(N266,'Données Bus'!$A$2:$C$90,3,FALSE),"")</f>
        <v>Gallia</v>
      </c>
      <c r="S266" t="str">
        <f>IF(INDEX('Tournées Bus'!$C$4:$H$18,Q266,VLOOKUP(B266,'Tournées Bus'!$J$3:$L$6,2,FALSE))=0,INDEX('Tournées Bus'!$C$4:$H$18,Q266,VLOOKUP(B266,'Tournées Bus'!$J$3:$L$6,3,FALSE)),INDEX('Tournées Bus'!$C$4:$H$18,Q266,VLOOKUP(B266,'Tournées Bus'!$J$3:$L$6,2,FALSE)))</f>
        <v>T081-07</v>
      </c>
      <c r="T266" t="str">
        <f t="shared" si="9"/>
        <v>T081</v>
      </c>
    </row>
    <row r="267" spans="1:20" x14ac:dyDescent="0.2">
      <c r="A267" s="1">
        <v>42992</v>
      </c>
      <c r="B267" t="s">
        <v>3</v>
      </c>
      <c r="C267" t="s">
        <v>204</v>
      </c>
      <c r="D267" t="s">
        <v>289</v>
      </c>
      <c r="E267" t="s">
        <v>216</v>
      </c>
      <c r="F267" s="1">
        <v>41091</v>
      </c>
      <c r="G267" t="s">
        <v>106</v>
      </c>
      <c r="H267">
        <v>1</v>
      </c>
      <c r="I267">
        <v>0</v>
      </c>
      <c r="J267">
        <v>0</v>
      </c>
      <c r="K267" t="s">
        <v>207</v>
      </c>
      <c r="L267">
        <v>2017</v>
      </c>
      <c r="M267" t="s">
        <v>208</v>
      </c>
      <c r="N267" s="14" t="str">
        <f t="shared" si="8"/>
        <v>TOUTA Rayan</v>
      </c>
      <c r="O267" s="14" t="str">
        <f>VLOOKUP(N267,'Données Enfants'!$C$2:$F$298,4,FALSE)</f>
        <v>GS</v>
      </c>
      <c r="P267" s="14" t="str">
        <f>VLOOKUP(N267,'Données Enfants'!$C$2:$F$298,2,FALSE)</f>
        <v>Sans viande</v>
      </c>
      <c r="Q267" s="14">
        <f>IF(MID(B267,1,3)="Bus",VLOOKUP(N267,'Données Bus'!$A$2:$B$90,2,FALSE),0)</f>
        <v>6</v>
      </c>
      <c r="R267" s="14" t="str">
        <f>IF(Q267&gt;0,VLOOKUP(N267,'Données Bus'!$A$2:$C$90,3,FALSE),"")</f>
        <v>Gallia</v>
      </c>
      <c r="S267" t="str">
        <f>IF(INDEX('Tournées Bus'!$C$4:$H$18,Q267,VLOOKUP(B267,'Tournées Bus'!$J$3:$L$6,2,FALSE))=0,INDEX('Tournées Bus'!$C$4:$H$18,Q267,VLOOKUP(B267,'Tournées Bus'!$J$3:$L$6,3,FALSE)),INDEX('Tournées Bus'!$C$4:$H$18,Q267,VLOOKUP(B267,'Tournées Bus'!$J$3:$L$6,2,FALSE)))</f>
        <v>T081-07</v>
      </c>
      <c r="T267" t="str">
        <f t="shared" si="9"/>
        <v>T081</v>
      </c>
    </row>
    <row r="268" spans="1:20" x14ac:dyDescent="0.2">
      <c r="A268" s="1">
        <v>42992</v>
      </c>
      <c r="B268" t="s">
        <v>3</v>
      </c>
      <c r="C268" t="s">
        <v>204</v>
      </c>
      <c r="D268" t="s">
        <v>289</v>
      </c>
      <c r="E268" t="s">
        <v>290</v>
      </c>
      <c r="F268" s="1">
        <v>40273</v>
      </c>
      <c r="G268" t="s">
        <v>163</v>
      </c>
      <c r="H268">
        <v>1</v>
      </c>
      <c r="I268">
        <v>0</v>
      </c>
      <c r="J268">
        <v>0</v>
      </c>
      <c r="K268" t="s">
        <v>207</v>
      </c>
      <c r="L268">
        <v>2017</v>
      </c>
      <c r="M268" t="s">
        <v>210</v>
      </c>
      <c r="N268" s="14" t="str">
        <f t="shared" si="8"/>
        <v>TOUTA Samir</v>
      </c>
      <c r="O268" s="14" t="str">
        <f>VLOOKUP(N268,'Données Enfants'!$C$2:$F$298,4,FALSE)</f>
        <v>CE1</v>
      </c>
      <c r="P268" s="14" t="str">
        <f>VLOOKUP(N268,'Données Enfants'!$C$2:$F$298,2,FALSE)</f>
        <v>Sans viande</v>
      </c>
      <c r="Q268" s="14">
        <f>IF(MID(B268,1,3)="Bus",VLOOKUP(N268,'Données Bus'!$A$2:$B$90,2,FALSE),0)</f>
        <v>6</v>
      </c>
      <c r="R268" s="14" t="str">
        <f>IF(Q268&gt;0,VLOOKUP(N268,'Données Bus'!$A$2:$C$90,3,FALSE),"")</f>
        <v>Gallia</v>
      </c>
      <c r="S268" t="str">
        <f>IF(INDEX('Tournées Bus'!$C$4:$H$18,Q268,VLOOKUP(B268,'Tournées Bus'!$J$3:$L$6,2,FALSE))=0,INDEX('Tournées Bus'!$C$4:$H$18,Q268,VLOOKUP(B268,'Tournées Bus'!$J$3:$L$6,3,FALSE)),INDEX('Tournées Bus'!$C$4:$H$18,Q268,VLOOKUP(B268,'Tournées Bus'!$J$3:$L$6,2,FALSE)))</f>
        <v>T081-07</v>
      </c>
      <c r="T268" t="str">
        <f t="shared" si="9"/>
        <v>T081</v>
      </c>
    </row>
    <row r="269" spans="1:20" x14ac:dyDescent="0.2">
      <c r="A269" s="1">
        <v>42992</v>
      </c>
      <c r="B269" t="s">
        <v>3</v>
      </c>
      <c r="C269" t="s">
        <v>204</v>
      </c>
      <c r="D269" t="s">
        <v>291</v>
      </c>
      <c r="E269" t="s">
        <v>292</v>
      </c>
      <c r="F269" s="1">
        <v>40178</v>
      </c>
      <c r="G269" t="s">
        <v>166</v>
      </c>
      <c r="H269">
        <v>1</v>
      </c>
      <c r="I269">
        <v>0</v>
      </c>
      <c r="J269">
        <v>0</v>
      </c>
      <c r="K269" t="s">
        <v>207</v>
      </c>
      <c r="L269">
        <v>2017</v>
      </c>
      <c r="M269" t="s">
        <v>210</v>
      </c>
      <c r="N269" s="14" t="str">
        <f t="shared" si="8"/>
        <v>VESIN Gloria</v>
      </c>
      <c r="O269" s="14" t="str">
        <f>VLOOKUP(N269,'Données Enfants'!$C$2:$F$298,4,FALSE)</f>
        <v>CE2</v>
      </c>
      <c r="P269" s="14" t="str">
        <f>VLOOKUP(N269,'Données Enfants'!$C$2:$F$298,2,FALSE)</f>
        <v>Standard</v>
      </c>
      <c r="Q269" s="14">
        <f>IF(MID(B269,1,3)="Bus",VLOOKUP(N269,'Données Bus'!$A$2:$B$90,2,FALSE),0)</f>
        <v>13</v>
      </c>
      <c r="R269" s="14" t="str">
        <f>IF(Q269&gt;0,VLOOKUP(N269,'Données Bus'!$A$2:$C$90,3,FALSE),"")</f>
        <v>Parc de l'Abbaye - Containers</v>
      </c>
      <c r="S269" t="str">
        <f>IF(INDEX('Tournées Bus'!$C$4:$H$18,Q269,VLOOKUP(B269,'Tournées Bus'!$J$3:$L$6,2,FALSE))=0,INDEX('Tournées Bus'!$C$4:$H$18,Q269,VLOOKUP(B269,'Tournées Bus'!$J$3:$L$6,3,FALSE)),INDEX('Tournées Bus'!$C$4:$H$18,Q269,VLOOKUP(B269,'Tournées Bus'!$J$3:$L$6,2,FALSE)))</f>
        <v>T081-02</v>
      </c>
      <c r="T269" t="str">
        <f t="shared" si="9"/>
        <v>T081</v>
      </c>
    </row>
    <row r="270" spans="1:20" x14ac:dyDescent="0.2">
      <c r="A270" s="1">
        <v>42992</v>
      </c>
      <c r="B270" t="s">
        <v>3</v>
      </c>
      <c r="C270" t="s">
        <v>204</v>
      </c>
      <c r="D270" t="s">
        <v>293</v>
      </c>
      <c r="E270" t="s">
        <v>294</v>
      </c>
      <c r="F270" s="1">
        <v>39747</v>
      </c>
      <c r="G270" t="s">
        <v>165</v>
      </c>
      <c r="H270">
        <v>1</v>
      </c>
      <c r="I270">
        <v>0</v>
      </c>
      <c r="J270">
        <v>0</v>
      </c>
      <c r="K270" t="s">
        <v>207</v>
      </c>
      <c r="L270">
        <v>2017</v>
      </c>
      <c r="M270" t="s">
        <v>210</v>
      </c>
      <c r="N270" s="14" t="str">
        <f t="shared" si="8"/>
        <v>VIRETON Diego</v>
      </c>
      <c r="O270" s="14" t="str">
        <f>VLOOKUP(N270,'Données Enfants'!$C$2:$F$298,4,FALSE)</f>
        <v>CM1</v>
      </c>
      <c r="P270" s="14" t="str">
        <f>VLOOKUP(N270,'Données Enfants'!$C$2:$F$298,2,FALSE)</f>
        <v>Standard</v>
      </c>
      <c r="Q270" s="14">
        <f>IF(MID(B270,1,3)="Bus",VLOOKUP(N270,'Données Bus'!$A$2:$B$90,2,FALSE),0)</f>
        <v>2</v>
      </c>
      <c r="R270" s="14" t="str">
        <f>IF(Q270&gt;0,VLOOKUP(N270,'Données Bus'!$A$2:$C$90,3,FALSE),"")</f>
        <v>Parc de l'Abbaye - Buisson</v>
      </c>
      <c r="S270" t="str">
        <f>IF(INDEX('Tournées Bus'!$C$4:$H$18,Q270,VLOOKUP(B270,'Tournées Bus'!$J$3:$L$6,2,FALSE))=0,INDEX('Tournées Bus'!$C$4:$H$18,Q270,VLOOKUP(B270,'Tournées Bus'!$J$3:$L$6,3,FALSE)),INDEX('Tournées Bus'!$C$4:$H$18,Q270,VLOOKUP(B270,'Tournées Bus'!$J$3:$L$6,2,FALSE)))</f>
        <v>T081-03</v>
      </c>
      <c r="T270" t="str">
        <f t="shared" si="9"/>
        <v>T081</v>
      </c>
    </row>
    <row r="271" spans="1:20" x14ac:dyDescent="0.2">
      <c r="A271" s="1">
        <v>42992</v>
      </c>
      <c r="B271" t="s">
        <v>3</v>
      </c>
      <c r="C271" t="s">
        <v>204</v>
      </c>
      <c r="D271" t="s">
        <v>293</v>
      </c>
      <c r="E271" t="s">
        <v>295</v>
      </c>
      <c r="F271" s="1">
        <v>41539</v>
      </c>
      <c r="G271" t="s">
        <v>170</v>
      </c>
      <c r="H271">
        <v>1</v>
      </c>
      <c r="I271">
        <v>0</v>
      </c>
      <c r="J271">
        <v>0</v>
      </c>
      <c r="K271" t="s">
        <v>207</v>
      </c>
      <c r="L271">
        <v>2017</v>
      </c>
      <c r="M271" t="s">
        <v>208</v>
      </c>
      <c r="N271" s="14" t="str">
        <f t="shared" si="8"/>
        <v>VIRETON Nilla</v>
      </c>
      <c r="O271" s="14" t="str">
        <f>VLOOKUP(N271,'Données Enfants'!$C$2:$F$298,4,FALSE)</f>
        <v>MS</v>
      </c>
      <c r="P271" s="14" t="str">
        <f>VLOOKUP(N271,'Données Enfants'!$C$2:$F$298,2,FALSE)</f>
        <v>Standard</v>
      </c>
      <c r="Q271" s="14">
        <f>IF(MID(B271,1,3)="Bus",VLOOKUP(N271,'Données Bus'!$A$2:$B$90,2,FALSE),0)</f>
        <v>2</v>
      </c>
      <c r="R271" s="14" t="str">
        <f>IF(Q271&gt;0,VLOOKUP(N271,'Données Bus'!$A$2:$C$90,3,FALSE),"")</f>
        <v>Parc de l'Abbaye - Buisson</v>
      </c>
      <c r="S271" t="str">
        <f>IF(INDEX('Tournées Bus'!$C$4:$H$18,Q271,VLOOKUP(B271,'Tournées Bus'!$J$3:$L$6,2,FALSE))=0,INDEX('Tournées Bus'!$C$4:$H$18,Q271,VLOOKUP(B271,'Tournées Bus'!$J$3:$L$6,3,FALSE)),INDEX('Tournées Bus'!$C$4:$H$18,Q271,VLOOKUP(B271,'Tournées Bus'!$J$3:$L$6,2,FALSE)))</f>
        <v>T081-03</v>
      </c>
      <c r="T271" t="str">
        <f t="shared" si="9"/>
        <v>T081</v>
      </c>
    </row>
    <row r="272" spans="1:20" x14ac:dyDescent="0.2">
      <c r="A272" s="1">
        <v>42992</v>
      </c>
      <c r="B272" t="s">
        <v>3</v>
      </c>
      <c r="C272" t="s">
        <v>204</v>
      </c>
      <c r="D272" t="s">
        <v>296</v>
      </c>
      <c r="E272" t="s">
        <v>297</v>
      </c>
      <c r="F272" s="1">
        <v>40756</v>
      </c>
      <c r="G272" t="s">
        <v>168</v>
      </c>
      <c r="H272">
        <v>1</v>
      </c>
      <c r="I272">
        <v>0</v>
      </c>
      <c r="J272">
        <v>0</v>
      </c>
      <c r="K272" t="s">
        <v>207</v>
      </c>
      <c r="L272">
        <v>2017</v>
      </c>
      <c r="M272" t="s">
        <v>208</v>
      </c>
      <c r="N272" s="14" t="str">
        <f t="shared" si="8"/>
        <v>WAMBST Johanne</v>
      </c>
      <c r="O272" s="14" t="str">
        <f>VLOOKUP(N272,'Données Enfants'!$C$2:$F$298,4,FALSE)</f>
        <v>CP</v>
      </c>
      <c r="P272" s="14" t="str">
        <f>VLOOKUP(N272,'Données Enfants'!$C$2:$F$298,2,FALSE)</f>
        <v>Standard</v>
      </c>
      <c r="Q272" s="14">
        <f>IF(MID(B272,1,3)="Bus",VLOOKUP(N272,'Données Bus'!$A$2:$B$90,2,FALSE),0)</f>
        <v>14</v>
      </c>
      <c r="R272" s="14" t="str">
        <f>IF(Q272&gt;0,VLOOKUP(N272,'Données Bus'!$A$2:$C$90,3,FALSE),"")</f>
        <v>Avenue Forchex</v>
      </c>
      <c r="S272" t="str">
        <f>IF(INDEX('Tournées Bus'!$C$4:$H$18,Q272,VLOOKUP(B272,'Tournées Bus'!$J$3:$L$6,2,FALSE))=0,INDEX('Tournées Bus'!$C$4:$H$18,Q272,VLOOKUP(B272,'Tournées Bus'!$J$3:$L$6,3,FALSE)),INDEX('Tournées Bus'!$C$4:$H$18,Q272,VLOOKUP(B272,'Tournées Bus'!$J$3:$L$6,2,FALSE)))</f>
        <v>T082-16</v>
      </c>
      <c r="T272" t="str">
        <f t="shared" si="9"/>
        <v>T082</v>
      </c>
    </row>
    <row r="273" spans="1:20" x14ac:dyDescent="0.2">
      <c r="A273" s="1">
        <v>42992</v>
      </c>
      <c r="B273" t="s">
        <v>3</v>
      </c>
      <c r="C273" t="s">
        <v>204</v>
      </c>
      <c r="D273" t="s">
        <v>296</v>
      </c>
      <c r="E273" t="s">
        <v>298</v>
      </c>
      <c r="F273" s="1">
        <v>39525</v>
      </c>
      <c r="G273" t="s">
        <v>166</v>
      </c>
      <c r="H273">
        <v>1</v>
      </c>
      <c r="I273">
        <v>0</v>
      </c>
      <c r="J273">
        <v>0</v>
      </c>
      <c r="K273" t="s">
        <v>207</v>
      </c>
      <c r="L273">
        <v>2017</v>
      </c>
      <c r="M273" t="s">
        <v>210</v>
      </c>
      <c r="N273" s="14" t="str">
        <f t="shared" si="8"/>
        <v>WAMBST Léo-Paul</v>
      </c>
      <c r="O273" s="14" t="str">
        <f>VLOOKUP(N273,'Données Enfants'!$C$2:$F$298,4,FALSE)</f>
        <v>CM1</v>
      </c>
      <c r="P273" s="14" t="str">
        <f>VLOOKUP(N273,'Données Enfants'!$C$2:$F$298,2,FALSE)</f>
        <v>Standard</v>
      </c>
      <c r="Q273" s="14">
        <f>IF(MID(B273,1,3)="Bus",VLOOKUP(N273,'Données Bus'!$A$2:$B$90,2,FALSE),0)</f>
        <v>14</v>
      </c>
      <c r="R273" s="14" t="str">
        <f>IF(Q273&gt;0,VLOOKUP(N273,'Données Bus'!$A$2:$C$90,3,FALSE),"")</f>
        <v>Avenue Forchex</v>
      </c>
      <c r="S273" t="str">
        <f>IF(INDEX('Tournées Bus'!$C$4:$H$18,Q273,VLOOKUP(B273,'Tournées Bus'!$J$3:$L$6,2,FALSE))=0,INDEX('Tournées Bus'!$C$4:$H$18,Q273,VLOOKUP(B273,'Tournées Bus'!$J$3:$L$6,3,FALSE)),INDEX('Tournées Bus'!$C$4:$H$18,Q273,VLOOKUP(B273,'Tournées Bus'!$J$3:$L$6,2,FALSE)))</f>
        <v>T082-16</v>
      </c>
      <c r="T273" t="str">
        <f t="shared" si="9"/>
        <v>T082</v>
      </c>
    </row>
    <row r="274" spans="1:20" x14ac:dyDescent="0.2">
      <c r="A274" s="1">
        <v>42992</v>
      </c>
      <c r="B274" t="s">
        <v>3</v>
      </c>
      <c r="C274" t="s">
        <v>204</v>
      </c>
      <c r="D274" t="s">
        <v>299</v>
      </c>
      <c r="E274" t="s">
        <v>300</v>
      </c>
      <c r="F274" s="1">
        <v>39324</v>
      </c>
      <c r="G274" t="s">
        <v>164</v>
      </c>
      <c r="H274">
        <v>1</v>
      </c>
      <c r="I274">
        <v>0</v>
      </c>
      <c r="J274">
        <v>0</v>
      </c>
      <c r="K274" t="s">
        <v>207</v>
      </c>
      <c r="L274">
        <v>2017</v>
      </c>
      <c r="M274" t="s">
        <v>210</v>
      </c>
      <c r="N274" s="14" t="str">
        <f t="shared" si="8"/>
        <v>YAKER Maksen</v>
      </c>
      <c r="O274" s="14" t="str">
        <f>VLOOKUP(N274,'Données Enfants'!$C$2:$F$298,4,FALSE)</f>
        <v>CM2</v>
      </c>
      <c r="P274" s="14" t="str">
        <f>VLOOKUP(N274,'Données Enfants'!$C$2:$F$298,2,FALSE)</f>
        <v>Sans porc</v>
      </c>
      <c r="Q274" s="14">
        <f>IF(MID(B274,1,3)="Bus",VLOOKUP(N274,'Données Bus'!$A$2:$B$90,2,FALSE),0)</f>
        <v>2</v>
      </c>
      <c r="R274" s="14" t="str">
        <f>IF(Q274&gt;0,VLOOKUP(N274,'Données Bus'!$A$2:$C$90,3,FALSE),"")</f>
        <v>Parc de l'Abbaye - Buisson</v>
      </c>
      <c r="S274" t="str">
        <f>IF(INDEX('Tournées Bus'!$C$4:$H$18,Q274,VLOOKUP(B274,'Tournées Bus'!$J$3:$L$6,2,FALSE))=0,INDEX('Tournées Bus'!$C$4:$H$18,Q274,VLOOKUP(B274,'Tournées Bus'!$J$3:$L$6,3,FALSE)),INDEX('Tournées Bus'!$C$4:$H$18,Q274,VLOOKUP(B274,'Tournées Bus'!$J$3:$L$6,2,FALSE)))</f>
        <v>T081-03</v>
      </c>
      <c r="T274" t="str">
        <f t="shared" si="9"/>
        <v>T081</v>
      </c>
    </row>
    <row r="275" spans="1:20" x14ac:dyDescent="0.2">
      <c r="A275" s="1">
        <v>42992</v>
      </c>
      <c r="B275" t="s">
        <v>3</v>
      </c>
      <c r="C275" t="s">
        <v>204</v>
      </c>
      <c r="D275" t="s">
        <v>299</v>
      </c>
      <c r="E275" t="s">
        <v>301</v>
      </c>
      <c r="F275" s="1">
        <v>40040</v>
      </c>
      <c r="G275" t="s">
        <v>163</v>
      </c>
      <c r="H275">
        <v>1</v>
      </c>
      <c r="I275">
        <v>0</v>
      </c>
      <c r="J275">
        <v>0</v>
      </c>
      <c r="K275" t="s">
        <v>207</v>
      </c>
      <c r="L275">
        <v>2017</v>
      </c>
      <c r="M275" t="s">
        <v>210</v>
      </c>
      <c r="N275" s="14" t="str">
        <f t="shared" si="8"/>
        <v>YAKER Nora</v>
      </c>
      <c r="O275" s="14" t="str">
        <f>VLOOKUP(N275,'Données Enfants'!$C$2:$F$298,4,FALSE)</f>
        <v>CE2</v>
      </c>
      <c r="P275" s="14" t="str">
        <f>VLOOKUP(N275,'Données Enfants'!$C$2:$F$298,2,FALSE)</f>
        <v>Sans porc</v>
      </c>
      <c r="Q275" s="14">
        <f>IF(MID(B275,1,3)="Bus",VLOOKUP(N275,'Données Bus'!$A$2:$B$90,2,FALSE),0)</f>
        <v>2</v>
      </c>
      <c r="R275" s="14" t="str">
        <f>IF(Q275&gt;0,VLOOKUP(N275,'Données Bus'!$A$2:$C$90,3,FALSE),"")</f>
        <v>Parc de l'Abbaye - Buisson</v>
      </c>
      <c r="S275" t="str">
        <f>IF(INDEX('Tournées Bus'!$C$4:$H$18,Q275,VLOOKUP(B275,'Tournées Bus'!$J$3:$L$6,2,FALSE))=0,INDEX('Tournées Bus'!$C$4:$H$18,Q275,VLOOKUP(B275,'Tournées Bus'!$J$3:$L$6,3,FALSE)),INDEX('Tournées Bus'!$C$4:$H$18,Q275,VLOOKUP(B275,'Tournées Bus'!$J$3:$L$6,2,FALSE)))</f>
        <v>T081-03</v>
      </c>
      <c r="T275" t="str">
        <f t="shared" si="9"/>
        <v>T081</v>
      </c>
    </row>
    <row r="276" spans="1:20" x14ac:dyDescent="0.2">
      <c r="A276" s="1">
        <v>42992</v>
      </c>
      <c r="B276" t="s">
        <v>3</v>
      </c>
      <c r="C276" t="s">
        <v>204</v>
      </c>
      <c r="D276" t="s">
        <v>238</v>
      </c>
      <c r="E276" t="s">
        <v>302</v>
      </c>
      <c r="F276" s="1">
        <v>41695</v>
      </c>
      <c r="G276" t="s">
        <v>44</v>
      </c>
      <c r="H276">
        <v>1</v>
      </c>
      <c r="I276">
        <v>0</v>
      </c>
      <c r="J276">
        <v>0</v>
      </c>
      <c r="K276" t="s">
        <v>207</v>
      </c>
      <c r="L276">
        <v>2017</v>
      </c>
      <c r="M276" t="s">
        <v>208</v>
      </c>
      <c r="N276" s="14" t="str">
        <f t="shared" si="8"/>
        <v>DESIR Auguste</v>
      </c>
      <c r="O276" s="14" t="str">
        <f>VLOOKUP(N276,'Données Enfants'!$C$2:$F$298,4,FALSE)</f>
        <v>PS</v>
      </c>
      <c r="P276" s="14" t="str">
        <f>VLOOKUP(N276,'Données Enfants'!$C$2:$F$298,2,FALSE)</f>
        <v>Standard</v>
      </c>
      <c r="Q276" s="14">
        <f>IF(MID(B276,1,3)="Bus",VLOOKUP(N276,'Données Bus'!$A$2:$B$90,2,FALSE),0)</f>
        <v>13</v>
      </c>
      <c r="R276" s="14" t="str">
        <f>IF(Q276&gt;0,VLOOKUP(N276,'Données Bus'!$A$2:$C$90,3,FALSE),"")</f>
        <v>Parc de l'Abbaye - Containers</v>
      </c>
      <c r="S276" t="str">
        <f>IF(INDEX('Tournées Bus'!$C$4:$H$18,Q276,VLOOKUP(B276,'Tournées Bus'!$J$3:$L$6,2,FALSE))=0,INDEX('Tournées Bus'!$C$4:$H$18,Q276,VLOOKUP(B276,'Tournées Bus'!$J$3:$L$6,3,FALSE)),INDEX('Tournées Bus'!$C$4:$H$18,Q276,VLOOKUP(B276,'Tournées Bus'!$J$3:$L$6,2,FALSE)))</f>
        <v>T081-02</v>
      </c>
      <c r="T276" t="str">
        <f t="shared" si="9"/>
        <v>T081</v>
      </c>
    </row>
    <row r="277" spans="1:20" x14ac:dyDescent="0.2">
      <c r="A277" s="1">
        <v>42992</v>
      </c>
      <c r="B277" t="s">
        <v>3</v>
      </c>
      <c r="C277" t="s">
        <v>204</v>
      </c>
      <c r="D277" t="s">
        <v>250</v>
      </c>
      <c r="E277" t="s">
        <v>303</v>
      </c>
      <c r="F277" s="1">
        <v>41898</v>
      </c>
      <c r="G277" t="s">
        <v>170</v>
      </c>
      <c r="H277">
        <v>1</v>
      </c>
      <c r="I277">
        <v>0</v>
      </c>
      <c r="J277">
        <v>0</v>
      </c>
      <c r="K277" t="s">
        <v>207</v>
      </c>
      <c r="L277">
        <v>2017</v>
      </c>
      <c r="M277" t="s">
        <v>208</v>
      </c>
      <c r="N277" s="14" t="str">
        <f t="shared" si="8"/>
        <v>DUVAL Enora</v>
      </c>
      <c r="O277" s="14" t="str">
        <f>VLOOKUP(N277,'Données Enfants'!$C$2:$F$298,4,FALSE)</f>
        <v>PS</v>
      </c>
      <c r="P277" s="14" t="str">
        <f>VLOOKUP(N277,'Données Enfants'!$C$2:$F$298,2,FALSE)</f>
        <v>Standard</v>
      </c>
      <c r="Q277" s="14">
        <f>IF(MID(B277,1,3)="Bus",VLOOKUP(N277,'Données Bus'!$A$2:$B$90,2,FALSE),0)</f>
        <v>6</v>
      </c>
      <c r="R277" s="14" t="str">
        <f>IF(Q277&gt;0,VLOOKUP(N277,'Données Bus'!$A$2:$C$90,3,FALSE),"")</f>
        <v>Gallia</v>
      </c>
      <c r="S277" t="str">
        <f>IF(INDEX('Tournées Bus'!$C$4:$H$18,Q277,VLOOKUP(B277,'Tournées Bus'!$J$3:$L$6,2,FALSE))=0,INDEX('Tournées Bus'!$C$4:$H$18,Q277,VLOOKUP(B277,'Tournées Bus'!$J$3:$L$6,3,FALSE)),INDEX('Tournées Bus'!$C$4:$H$18,Q277,VLOOKUP(B277,'Tournées Bus'!$J$3:$L$6,2,FALSE)))</f>
        <v>T081-07</v>
      </c>
      <c r="T277" t="str">
        <f t="shared" si="9"/>
        <v>T081</v>
      </c>
    </row>
    <row r="278" spans="1:20" x14ac:dyDescent="0.2">
      <c r="A278" s="1">
        <v>42992</v>
      </c>
      <c r="B278" t="s">
        <v>3</v>
      </c>
      <c r="C278" t="s">
        <v>204</v>
      </c>
      <c r="D278" t="s">
        <v>269</v>
      </c>
      <c r="E278" t="s">
        <v>304</v>
      </c>
      <c r="F278" s="1">
        <v>41898</v>
      </c>
      <c r="G278" t="s">
        <v>106</v>
      </c>
      <c r="H278">
        <v>1</v>
      </c>
      <c r="I278">
        <v>0</v>
      </c>
      <c r="J278">
        <v>0</v>
      </c>
      <c r="K278" t="s">
        <v>207</v>
      </c>
      <c r="L278">
        <v>2017</v>
      </c>
      <c r="M278" t="s">
        <v>208</v>
      </c>
      <c r="N278" s="14" t="str">
        <f t="shared" si="8"/>
        <v>MICHOUD Olivia</v>
      </c>
      <c r="O278" s="14" t="str">
        <f>VLOOKUP(N278,'Données Enfants'!$C$2:$F$298,4,FALSE)</f>
        <v>PS</v>
      </c>
      <c r="P278" s="14" t="str">
        <f>VLOOKUP(N278,'Données Enfants'!$C$2:$F$298,2,FALSE)</f>
        <v>Standard</v>
      </c>
      <c r="Q278" s="14">
        <f>IF(MID(B278,1,3)="Bus",VLOOKUP(N278,'Données Bus'!$A$2:$B$90,2,FALSE),0)</f>
        <v>14</v>
      </c>
      <c r="R278" s="14" t="str">
        <f>IF(Q278&gt;0,VLOOKUP(N278,'Données Bus'!$A$2:$C$90,3,FALSE),"")</f>
        <v>Avenue Forchex</v>
      </c>
      <c r="S278" t="str">
        <f>IF(INDEX('Tournées Bus'!$C$4:$H$18,Q278,VLOOKUP(B278,'Tournées Bus'!$J$3:$L$6,2,FALSE))=0,INDEX('Tournées Bus'!$C$4:$H$18,Q278,VLOOKUP(B278,'Tournées Bus'!$J$3:$L$6,3,FALSE)),INDEX('Tournées Bus'!$C$4:$H$18,Q278,VLOOKUP(B278,'Tournées Bus'!$J$3:$L$6,2,FALSE)))</f>
        <v>T082-16</v>
      </c>
      <c r="T278" t="str">
        <f t="shared" si="9"/>
        <v>T082</v>
      </c>
    </row>
    <row r="279" spans="1:20" x14ac:dyDescent="0.2">
      <c r="A279" s="1">
        <v>42992</v>
      </c>
      <c r="B279" t="s">
        <v>3</v>
      </c>
      <c r="C279" t="s">
        <v>204</v>
      </c>
      <c r="D279" t="s">
        <v>286</v>
      </c>
      <c r="E279" t="s">
        <v>305</v>
      </c>
      <c r="F279" s="1">
        <v>41650</v>
      </c>
      <c r="G279" t="s">
        <v>170</v>
      </c>
      <c r="H279">
        <v>1</v>
      </c>
      <c r="I279">
        <v>0</v>
      </c>
      <c r="J279">
        <v>0</v>
      </c>
      <c r="K279" t="s">
        <v>207</v>
      </c>
      <c r="L279">
        <v>2017</v>
      </c>
      <c r="M279" t="s">
        <v>208</v>
      </c>
      <c r="N279" s="14" t="str">
        <f t="shared" si="8"/>
        <v>SECK Ismaël</v>
      </c>
      <c r="O279" s="14" t="str">
        <f>VLOOKUP(N279,'Données Enfants'!$C$2:$F$298,4,FALSE)</f>
        <v>PS</v>
      </c>
      <c r="P279" s="14" t="str">
        <f>VLOOKUP(N279,'Données Enfants'!$C$2:$F$298,2,FALSE)</f>
        <v>Sans porc</v>
      </c>
      <c r="Q279" s="14">
        <f>IF(MID(B279,1,3)="Bus",VLOOKUP(N279,'Données Bus'!$A$2:$B$90,2,FALSE),0)</f>
        <v>9</v>
      </c>
      <c r="R279" s="14" t="str">
        <f>IF(Q279&gt;0,VLOOKUP(N279,'Données Bus'!$A$2:$C$90,3,FALSE),"")</f>
        <v>Chemin des Houches (Impasse)</v>
      </c>
      <c r="S279" t="str">
        <f>IF(INDEX('Tournées Bus'!$C$4:$H$18,Q279,VLOOKUP(B279,'Tournées Bus'!$J$3:$L$6,2,FALSE))=0,INDEX('Tournées Bus'!$C$4:$H$18,Q279,VLOOKUP(B279,'Tournées Bus'!$J$3:$L$6,3,FALSE)),INDEX('Tournées Bus'!$C$4:$H$18,Q279,VLOOKUP(B279,'Tournées Bus'!$J$3:$L$6,2,FALSE)))</f>
        <v>T082-13</v>
      </c>
      <c r="T279" t="str">
        <f t="shared" si="9"/>
        <v>T082</v>
      </c>
    </row>
    <row r="280" spans="1:20" x14ac:dyDescent="0.2">
      <c r="A280" s="1">
        <v>42992</v>
      </c>
      <c r="B280" t="s">
        <v>3</v>
      </c>
      <c r="C280" t="s">
        <v>204</v>
      </c>
      <c r="D280" t="s">
        <v>289</v>
      </c>
      <c r="E280" t="s">
        <v>306</v>
      </c>
      <c r="F280" s="1">
        <v>41888</v>
      </c>
      <c r="G280" t="s">
        <v>44</v>
      </c>
      <c r="H280">
        <v>1</v>
      </c>
      <c r="I280">
        <v>0</v>
      </c>
      <c r="J280">
        <v>0</v>
      </c>
      <c r="K280" t="s">
        <v>207</v>
      </c>
      <c r="L280">
        <v>2017</v>
      </c>
      <c r="M280" t="s">
        <v>208</v>
      </c>
      <c r="N280" s="14" t="str">
        <f t="shared" si="8"/>
        <v>TOUTA Ines</v>
      </c>
      <c r="O280" s="14" t="str">
        <f>VLOOKUP(N280,'Données Enfants'!$C$2:$F$298,4,FALSE)</f>
        <v>PS</v>
      </c>
      <c r="P280" s="14" t="str">
        <f>VLOOKUP(N280,'Données Enfants'!$C$2:$F$298,2,FALSE)</f>
        <v>Sans viande</v>
      </c>
      <c r="Q280" s="14">
        <f>IF(MID(B280,1,3)="Bus",VLOOKUP(N280,'Données Bus'!$A$2:$B$90,2,FALSE),0)</f>
        <v>6</v>
      </c>
      <c r="R280" s="14" t="str">
        <f>IF(Q280&gt;0,VLOOKUP(N280,'Données Bus'!$A$2:$C$90,3,FALSE),"")</f>
        <v>Gallia</v>
      </c>
      <c r="S280" t="str">
        <f>IF(INDEX('Tournées Bus'!$C$4:$H$18,Q280,VLOOKUP(B280,'Tournées Bus'!$J$3:$L$6,2,FALSE))=0,INDEX('Tournées Bus'!$C$4:$H$18,Q280,VLOOKUP(B280,'Tournées Bus'!$J$3:$L$6,3,FALSE)),INDEX('Tournées Bus'!$C$4:$H$18,Q280,VLOOKUP(B280,'Tournées Bus'!$J$3:$L$6,2,FALSE)))</f>
        <v>T081-07</v>
      </c>
      <c r="T280" t="str">
        <f t="shared" si="9"/>
        <v>T081</v>
      </c>
    </row>
    <row r="281" spans="1:20" x14ac:dyDescent="0.2">
      <c r="A281" s="1">
        <v>42992</v>
      </c>
      <c r="B281" t="s">
        <v>3</v>
      </c>
      <c r="C281" t="s">
        <v>204</v>
      </c>
      <c r="D281" t="s">
        <v>325</v>
      </c>
      <c r="E281" t="s">
        <v>326</v>
      </c>
      <c r="F281" s="1">
        <v>41701</v>
      </c>
      <c r="G281" t="s">
        <v>170</v>
      </c>
      <c r="H281">
        <v>1</v>
      </c>
      <c r="I281">
        <v>0</v>
      </c>
      <c r="J281">
        <v>0</v>
      </c>
      <c r="K281" t="s">
        <v>207</v>
      </c>
      <c r="L281">
        <v>2017</v>
      </c>
      <c r="M281" t="s">
        <v>208</v>
      </c>
      <c r="N281" s="14" t="str">
        <f t="shared" si="8"/>
        <v>RABU SOMERS Antonin</v>
      </c>
      <c r="O281" s="14" t="str">
        <f>VLOOKUP(N281,'Données Enfants'!$C$2:$F$298,4,FALSE)</f>
        <v>PS</v>
      </c>
      <c r="P281" s="14" t="str">
        <f>VLOOKUP(N281,'Données Enfants'!$C$2:$F$298,2,FALSE)</f>
        <v>Standard</v>
      </c>
      <c r="Q281" s="14">
        <f>IF(MID(B281,1,3)="Bus",VLOOKUP(N281,'Données Bus'!$A$2:$B$90,2,FALSE),0)</f>
        <v>6</v>
      </c>
      <c r="R281" s="14" t="str">
        <f>IF(Q281&gt;0,VLOOKUP(N281,'Données Bus'!$A$2:$C$90,3,FALSE),"")</f>
        <v>Gallia</v>
      </c>
      <c r="S281" t="str">
        <f>IF(INDEX('Tournées Bus'!$C$4:$H$18,Q281,VLOOKUP(B281,'Tournées Bus'!$J$3:$L$6,2,FALSE))=0,INDEX('Tournées Bus'!$C$4:$H$18,Q281,VLOOKUP(B281,'Tournées Bus'!$J$3:$L$6,3,FALSE)),INDEX('Tournées Bus'!$C$4:$H$18,Q281,VLOOKUP(B281,'Tournées Bus'!$J$3:$L$6,2,FALSE)))</f>
        <v>T081-07</v>
      </c>
      <c r="T281" t="str">
        <f t="shared" si="9"/>
        <v>T081</v>
      </c>
    </row>
    <row r="282" spans="1:20" x14ac:dyDescent="0.2">
      <c r="A282" s="1">
        <v>42992</v>
      </c>
      <c r="B282" t="s">
        <v>3</v>
      </c>
      <c r="C282" t="s">
        <v>204</v>
      </c>
      <c r="D282" t="s">
        <v>307</v>
      </c>
      <c r="E282" t="s">
        <v>308</v>
      </c>
      <c r="F282" s="1">
        <v>39474</v>
      </c>
      <c r="G282" t="s">
        <v>165</v>
      </c>
      <c r="H282">
        <v>1</v>
      </c>
      <c r="I282">
        <v>0</v>
      </c>
      <c r="J282">
        <v>0</v>
      </c>
      <c r="K282" t="s">
        <v>207</v>
      </c>
      <c r="L282">
        <v>2017</v>
      </c>
      <c r="M282" t="s">
        <v>210</v>
      </c>
      <c r="N282" s="14" t="str">
        <f t="shared" si="8"/>
        <v>TERRENI Flavia</v>
      </c>
      <c r="O282" s="14" t="str">
        <f>VLOOKUP(N282,'Données Enfants'!$C$2:$F$298,4,FALSE)</f>
        <v>CM1</v>
      </c>
      <c r="P282" s="14" t="str">
        <f>VLOOKUP(N282,'Données Enfants'!$C$2:$F$298,2,FALSE)</f>
        <v>Standard</v>
      </c>
      <c r="Q282" s="14">
        <f>IF(MID(B282,1,3)="Bus",VLOOKUP(N282,'Données Bus'!$A$2:$B$90,2,FALSE),0)</f>
        <v>6</v>
      </c>
      <c r="R282" s="14" t="str">
        <f>IF(Q282&gt;0,VLOOKUP(N282,'Données Bus'!$A$2:$C$90,3,FALSE),"")</f>
        <v>Gallia</v>
      </c>
      <c r="S282" t="str">
        <f>IF(INDEX('Tournées Bus'!$C$4:$H$18,Q282,VLOOKUP(B282,'Tournées Bus'!$J$3:$L$6,2,FALSE))=0,INDEX('Tournées Bus'!$C$4:$H$18,Q282,VLOOKUP(B282,'Tournées Bus'!$J$3:$L$6,3,FALSE)),INDEX('Tournées Bus'!$C$4:$H$18,Q282,VLOOKUP(B282,'Tournées Bus'!$J$3:$L$6,2,FALSE)))</f>
        <v>T081-07</v>
      </c>
      <c r="T282" t="str">
        <f t="shared" si="9"/>
        <v>T081</v>
      </c>
    </row>
    <row r="283" spans="1:20" x14ac:dyDescent="0.2">
      <c r="A283" s="1">
        <v>42992</v>
      </c>
      <c r="B283" t="s">
        <v>3</v>
      </c>
      <c r="C283" t="s">
        <v>204</v>
      </c>
      <c r="D283" t="s">
        <v>309</v>
      </c>
      <c r="E283" t="s">
        <v>310</v>
      </c>
      <c r="F283" s="1">
        <v>41489</v>
      </c>
      <c r="G283" t="s">
        <v>169</v>
      </c>
      <c r="H283">
        <v>1</v>
      </c>
      <c r="I283">
        <v>0</v>
      </c>
      <c r="J283">
        <v>0</v>
      </c>
      <c r="K283" t="s">
        <v>207</v>
      </c>
      <c r="L283">
        <v>2017</v>
      </c>
      <c r="M283" t="s">
        <v>208</v>
      </c>
      <c r="N283" s="14" t="str">
        <f t="shared" si="8"/>
        <v>LEHMANN Liv</v>
      </c>
      <c r="O283" s="14" t="str">
        <f>VLOOKUP(N283,'Données Enfants'!$C$2:$F$298,4,FALSE)</f>
        <v>MS</v>
      </c>
      <c r="P283" s="14" t="str">
        <f>VLOOKUP(N283,'Données Enfants'!$C$2:$F$298,2,FALSE)</f>
        <v>Standard</v>
      </c>
      <c r="Q283" s="14">
        <f>IF(MID(B283,1,3)="Bus",VLOOKUP(N283,'Données Bus'!$A$2:$B$90,2,FALSE),0)</f>
        <v>7</v>
      </c>
      <c r="R283" s="14" t="str">
        <f>IF(Q283&gt;0,VLOOKUP(N283,'Données Bus'!$A$2:$C$90,3,FALSE),"")</f>
        <v>Salle Animation, place de l'église</v>
      </c>
      <c r="S283" t="str">
        <f>IF(INDEX('Tournées Bus'!$C$4:$H$18,Q283,VLOOKUP(B283,'Tournées Bus'!$J$3:$L$6,2,FALSE))=0,INDEX('Tournées Bus'!$C$4:$H$18,Q283,VLOOKUP(B283,'Tournées Bus'!$J$3:$L$6,3,FALSE)),INDEX('Tournées Bus'!$C$4:$H$18,Q283,VLOOKUP(B283,'Tournées Bus'!$J$3:$L$6,2,FALSE)))</f>
        <v>T082-10</v>
      </c>
      <c r="T283" t="str">
        <f t="shared" si="9"/>
        <v>T082</v>
      </c>
    </row>
    <row r="284" spans="1:20" x14ac:dyDescent="0.2">
      <c r="A284" s="1">
        <v>42992</v>
      </c>
      <c r="B284" t="s">
        <v>3</v>
      </c>
      <c r="C284" t="s">
        <v>204</v>
      </c>
      <c r="D284" t="s">
        <v>309</v>
      </c>
      <c r="E284" t="s">
        <v>311</v>
      </c>
      <c r="F284" s="1">
        <v>40270</v>
      </c>
      <c r="G284" t="s">
        <v>163</v>
      </c>
      <c r="H284">
        <v>1</v>
      </c>
      <c r="I284">
        <v>0</v>
      </c>
      <c r="J284">
        <v>0</v>
      </c>
      <c r="K284" t="s">
        <v>207</v>
      </c>
      <c r="L284">
        <v>2017</v>
      </c>
      <c r="M284" t="s">
        <v>210</v>
      </c>
      <c r="N284" s="14" t="str">
        <f t="shared" si="8"/>
        <v>LEHMANN Abel</v>
      </c>
      <c r="O284" s="14" t="str">
        <f>VLOOKUP(N284,'Données Enfants'!$C$2:$F$298,4,FALSE)</f>
        <v>CE1</v>
      </c>
      <c r="P284" s="14" t="str">
        <f>VLOOKUP(N284,'Données Enfants'!$C$2:$F$298,2,FALSE)</f>
        <v>Standard</v>
      </c>
      <c r="Q284" s="14">
        <f>IF(MID(B284,1,3)="Bus",VLOOKUP(N284,'Données Bus'!$A$2:$B$90,2,FALSE),0)</f>
        <v>7</v>
      </c>
      <c r="R284" s="14" t="str">
        <f>IF(Q284&gt;0,VLOOKUP(N284,'Données Bus'!$A$2:$C$90,3,FALSE),"")</f>
        <v>Salle Animation, place de l'église</v>
      </c>
      <c r="S284" t="str">
        <f>IF(INDEX('Tournées Bus'!$C$4:$H$18,Q284,VLOOKUP(B284,'Tournées Bus'!$J$3:$L$6,2,FALSE))=0,INDEX('Tournées Bus'!$C$4:$H$18,Q284,VLOOKUP(B284,'Tournées Bus'!$J$3:$L$6,3,FALSE)),INDEX('Tournées Bus'!$C$4:$H$18,Q284,VLOOKUP(B284,'Tournées Bus'!$J$3:$L$6,2,FALSE)))</f>
        <v>T082-10</v>
      </c>
      <c r="T284" t="str">
        <f t="shared" si="9"/>
        <v>T082</v>
      </c>
    </row>
    <row r="285" spans="1:20" x14ac:dyDescent="0.2">
      <c r="A285" s="1">
        <v>42992</v>
      </c>
      <c r="B285" t="s">
        <v>3</v>
      </c>
      <c r="C285" t="s">
        <v>204</v>
      </c>
      <c r="D285" t="s">
        <v>312</v>
      </c>
      <c r="E285" t="s">
        <v>313</v>
      </c>
      <c r="F285" s="1">
        <v>41869</v>
      </c>
      <c r="G285" t="s">
        <v>170</v>
      </c>
      <c r="H285">
        <v>0</v>
      </c>
      <c r="I285">
        <v>0</v>
      </c>
      <c r="J285">
        <v>0</v>
      </c>
      <c r="K285" t="s">
        <v>207</v>
      </c>
      <c r="L285">
        <v>2017</v>
      </c>
      <c r="M285" t="s">
        <v>208</v>
      </c>
      <c r="N285" s="14" t="str">
        <f t="shared" si="8"/>
        <v>CORREDOR IZQUIERDO Adriana</v>
      </c>
      <c r="O285" s="14" t="str">
        <f>VLOOKUP(N285,'Données Enfants'!$C$2:$F$298,4,FALSE)</f>
        <v>PS</v>
      </c>
      <c r="P285" s="14" t="str">
        <f>VLOOKUP(N285,'Données Enfants'!$C$2:$F$298,2,FALSE)</f>
        <v>Standard</v>
      </c>
      <c r="Q285" s="14">
        <f>IF(MID(B285,1,3)="Bus",VLOOKUP(N285,'Données Bus'!$A$2:$B$90,2,FALSE),0)</f>
        <v>14</v>
      </c>
      <c r="R285" s="14" t="str">
        <f>IF(Q285&gt;0,VLOOKUP(N285,'Données Bus'!$A$2:$C$90,3,FALSE),"")</f>
        <v>Avenue Forchex</v>
      </c>
      <c r="S285" t="str">
        <f>IF(INDEX('Tournées Bus'!$C$4:$H$18,Q285,VLOOKUP(B285,'Tournées Bus'!$J$3:$L$6,2,FALSE))=0,INDEX('Tournées Bus'!$C$4:$H$18,Q285,VLOOKUP(B285,'Tournées Bus'!$J$3:$L$6,3,FALSE)),INDEX('Tournées Bus'!$C$4:$H$18,Q285,VLOOKUP(B285,'Tournées Bus'!$J$3:$L$6,2,FALSE)))</f>
        <v>T082-16</v>
      </c>
      <c r="T285" t="str">
        <f t="shared" si="9"/>
        <v>T082</v>
      </c>
    </row>
    <row r="286" spans="1:20" x14ac:dyDescent="0.2">
      <c r="A286" s="1">
        <v>42992</v>
      </c>
      <c r="B286" t="s">
        <v>3</v>
      </c>
      <c r="C286" t="s">
        <v>204</v>
      </c>
      <c r="D286" t="s">
        <v>254</v>
      </c>
      <c r="E286" t="s">
        <v>314</v>
      </c>
      <c r="F286" s="1">
        <v>41815</v>
      </c>
      <c r="G286" t="s">
        <v>44</v>
      </c>
      <c r="H286">
        <v>1</v>
      </c>
      <c r="I286">
        <v>0</v>
      </c>
      <c r="J286">
        <v>0</v>
      </c>
      <c r="K286" t="s">
        <v>207</v>
      </c>
      <c r="L286">
        <v>2017</v>
      </c>
      <c r="M286" t="s">
        <v>208</v>
      </c>
      <c r="N286" s="14" t="str">
        <f t="shared" si="8"/>
        <v>EL MRADMI Noham</v>
      </c>
      <c r="O286" s="14" t="str">
        <f>VLOOKUP(N286,'Données Enfants'!$C$2:$F$298,4,FALSE)</f>
        <v>PS</v>
      </c>
      <c r="P286" s="14" t="str">
        <f>VLOOKUP(N286,'Données Enfants'!$C$2:$F$298,2,FALSE)</f>
        <v>Sans porc</v>
      </c>
      <c r="Q286" s="14">
        <f>IF(MID(B286,1,3)="Bus",VLOOKUP(N286,'Données Bus'!$A$2:$B$90,2,FALSE),0)</f>
        <v>1</v>
      </c>
      <c r="R286" s="14" t="str">
        <f>IF(Q286&gt;0,VLOOKUP(N286,'Données Bus'!$A$2:$C$90,3,FALSE),"")</f>
        <v>Services Techniques</v>
      </c>
      <c r="S286" t="str">
        <f>IF(INDEX('Tournées Bus'!$C$4:$H$18,Q286,VLOOKUP(B286,'Tournées Bus'!$J$3:$L$6,2,FALSE))=0,INDEX('Tournées Bus'!$C$4:$H$18,Q286,VLOOKUP(B286,'Tournées Bus'!$J$3:$L$6,3,FALSE)),INDEX('Tournées Bus'!$C$4:$H$18,Q286,VLOOKUP(B286,'Tournées Bus'!$J$3:$L$6,2,FALSE)))</f>
        <v>T081-01</v>
      </c>
      <c r="T286" t="str">
        <f t="shared" si="9"/>
        <v>T081</v>
      </c>
    </row>
    <row r="287" spans="1:20" x14ac:dyDescent="0.2">
      <c r="A287" s="1">
        <v>42992</v>
      </c>
      <c r="B287" t="s">
        <v>3</v>
      </c>
      <c r="C287" t="s">
        <v>204</v>
      </c>
      <c r="D287" t="s">
        <v>315</v>
      </c>
      <c r="E287" t="s">
        <v>316</v>
      </c>
      <c r="F287" s="1">
        <v>41422</v>
      </c>
      <c r="G287" t="s">
        <v>170</v>
      </c>
      <c r="H287">
        <v>1</v>
      </c>
      <c r="I287">
        <v>0</v>
      </c>
      <c r="J287">
        <v>0</v>
      </c>
      <c r="K287" t="s">
        <v>207</v>
      </c>
      <c r="L287">
        <v>2017</v>
      </c>
      <c r="M287" t="s">
        <v>208</v>
      </c>
      <c r="N287" s="14" t="str">
        <f t="shared" si="8"/>
        <v>DE CORDIER Léa</v>
      </c>
      <c r="O287" s="14" t="str">
        <f>VLOOKUP(N287,'Données Enfants'!$C$2:$F$298,4,FALSE)</f>
        <v>MS</v>
      </c>
      <c r="P287" s="14" t="str">
        <f>VLOOKUP(N287,'Données Enfants'!$C$2:$F$298,2,FALSE)</f>
        <v>Standard</v>
      </c>
      <c r="Q287" s="14">
        <f>IF(MID(B287,1,3)="Bus",VLOOKUP(N287,'Données Bus'!$A$2:$B$90,2,FALSE),0)</f>
        <v>2</v>
      </c>
      <c r="R287" s="14" t="str">
        <f>IF(Q287&gt;0,VLOOKUP(N287,'Données Bus'!$A$2:$C$90,3,FALSE),"")</f>
        <v>Parc de l'Abbaye - Buisson</v>
      </c>
      <c r="S287" t="str">
        <f>IF(INDEX('Tournées Bus'!$C$4:$H$18,Q287,VLOOKUP(B287,'Tournées Bus'!$J$3:$L$6,2,FALSE))=0,INDEX('Tournées Bus'!$C$4:$H$18,Q287,VLOOKUP(B287,'Tournées Bus'!$J$3:$L$6,3,FALSE)),INDEX('Tournées Bus'!$C$4:$H$18,Q287,VLOOKUP(B287,'Tournées Bus'!$J$3:$L$6,2,FALSE)))</f>
        <v>T081-03</v>
      </c>
      <c r="T287" t="str">
        <f t="shared" si="9"/>
        <v>T081</v>
      </c>
    </row>
    <row r="288" spans="1:20" x14ac:dyDescent="0.2">
      <c r="A288" s="1">
        <v>42992</v>
      </c>
      <c r="B288" t="s">
        <v>3</v>
      </c>
      <c r="C288" t="s">
        <v>204</v>
      </c>
      <c r="D288" t="s">
        <v>315</v>
      </c>
      <c r="E288" t="s">
        <v>317</v>
      </c>
      <c r="F288" s="1">
        <v>40039</v>
      </c>
      <c r="G288" t="s">
        <v>166</v>
      </c>
      <c r="H288">
        <v>1</v>
      </c>
      <c r="I288">
        <v>0</v>
      </c>
      <c r="J288">
        <v>0</v>
      </c>
      <c r="K288" t="s">
        <v>207</v>
      </c>
      <c r="L288">
        <v>2017</v>
      </c>
      <c r="M288" t="s">
        <v>210</v>
      </c>
      <c r="N288" s="14" t="str">
        <f t="shared" si="8"/>
        <v>DE CORDIER Kylian</v>
      </c>
      <c r="O288" s="14" t="str">
        <f>VLOOKUP(N288,'Données Enfants'!$C$2:$F$298,4,FALSE)</f>
        <v>CE2</v>
      </c>
      <c r="P288" s="14" t="str">
        <f>VLOOKUP(N288,'Données Enfants'!$C$2:$F$298,2,FALSE)</f>
        <v>Standard</v>
      </c>
      <c r="Q288" s="14">
        <f>IF(MID(B288,1,3)="Bus",VLOOKUP(N288,'Données Bus'!$A$2:$B$90,2,FALSE),0)</f>
        <v>2</v>
      </c>
      <c r="R288" s="14" t="str">
        <f>IF(Q288&gt;0,VLOOKUP(N288,'Données Bus'!$A$2:$C$90,3,FALSE),"")</f>
        <v>Parc de l'Abbaye - Buisson</v>
      </c>
      <c r="S288" t="str">
        <f>IF(INDEX('Tournées Bus'!$C$4:$H$18,Q288,VLOOKUP(B288,'Tournées Bus'!$J$3:$L$6,2,FALSE))=0,INDEX('Tournées Bus'!$C$4:$H$18,Q288,VLOOKUP(B288,'Tournées Bus'!$J$3:$L$6,3,FALSE)),INDEX('Tournées Bus'!$C$4:$H$18,Q288,VLOOKUP(B288,'Tournées Bus'!$J$3:$L$6,2,FALSE)))</f>
        <v>T081-03</v>
      </c>
      <c r="T288" t="str">
        <f t="shared" si="9"/>
        <v>T081</v>
      </c>
    </row>
    <row r="289" spans="1:20" x14ac:dyDescent="0.2">
      <c r="A289" s="1">
        <v>42992</v>
      </c>
      <c r="B289" t="s">
        <v>3</v>
      </c>
      <c r="C289" t="s">
        <v>204</v>
      </c>
      <c r="D289" t="s">
        <v>318</v>
      </c>
      <c r="E289" t="s">
        <v>319</v>
      </c>
      <c r="F289" s="1">
        <v>41948</v>
      </c>
      <c r="G289" t="s">
        <v>44</v>
      </c>
      <c r="H289">
        <v>0</v>
      </c>
      <c r="I289">
        <v>0</v>
      </c>
      <c r="J289">
        <v>0</v>
      </c>
      <c r="K289" t="s">
        <v>207</v>
      </c>
      <c r="L289">
        <v>2017</v>
      </c>
      <c r="M289" t="s">
        <v>208</v>
      </c>
      <c r="N289" s="14" t="str">
        <f t="shared" si="8"/>
        <v>JACQUIER-QUERO Eleonore</v>
      </c>
      <c r="O289" s="14" t="str">
        <f>VLOOKUP(N289,'Données Enfants'!$C$2:$F$298,4,FALSE)</f>
        <v>PS</v>
      </c>
      <c r="P289" s="14" t="str">
        <f>VLOOKUP(N289,'Données Enfants'!$C$2:$F$298,2,FALSE)</f>
        <v>Standard</v>
      </c>
      <c r="Q289" s="14">
        <f>IF(MID(B289,1,3)="Bus",VLOOKUP(N289,'Données Bus'!$A$2:$B$90,2,FALSE),0)</f>
        <v>9</v>
      </c>
      <c r="R289" s="14" t="str">
        <f>IF(Q289&gt;0,VLOOKUP(N289,'Données Bus'!$A$2:$C$90,3,FALSE),"")</f>
        <v>Chemin des Houches (Impasse)</v>
      </c>
      <c r="S289" t="str">
        <f>IF(INDEX('Tournées Bus'!$C$4:$H$18,Q289,VLOOKUP(B289,'Tournées Bus'!$J$3:$L$6,2,FALSE))=0,INDEX('Tournées Bus'!$C$4:$H$18,Q289,VLOOKUP(B289,'Tournées Bus'!$J$3:$L$6,3,FALSE)),INDEX('Tournées Bus'!$C$4:$H$18,Q289,VLOOKUP(B289,'Tournées Bus'!$J$3:$L$6,2,FALSE)))</f>
        <v>T082-13</v>
      </c>
      <c r="T289" t="str">
        <f t="shared" si="9"/>
        <v>T082</v>
      </c>
    </row>
    <row r="290" spans="1:20" x14ac:dyDescent="0.2">
      <c r="A290" s="1">
        <v>42992</v>
      </c>
      <c r="B290" t="s">
        <v>3</v>
      </c>
      <c r="C290" t="s">
        <v>204</v>
      </c>
      <c r="D290" t="s">
        <v>500</v>
      </c>
      <c r="E290" t="s">
        <v>501</v>
      </c>
      <c r="F290" s="1">
        <v>39861</v>
      </c>
      <c r="G290" t="s">
        <v>166</v>
      </c>
      <c r="H290">
        <v>1</v>
      </c>
      <c r="I290">
        <v>0</v>
      </c>
      <c r="J290">
        <v>0</v>
      </c>
      <c r="K290" t="s">
        <v>207</v>
      </c>
      <c r="L290">
        <v>2017</v>
      </c>
      <c r="M290" t="s">
        <v>210</v>
      </c>
      <c r="N290" s="14" t="str">
        <f t="shared" si="8"/>
        <v>MOUNDJI Keziah</v>
      </c>
      <c r="O290" s="14" t="str">
        <f>VLOOKUP(N290,'Données Enfants'!$C$2:$F$298,4,FALSE)</f>
        <v>CE2</v>
      </c>
      <c r="P290" s="14" t="str">
        <f>VLOOKUP(N290,'Données Enfants'!$C$2:$F$298,2,FALSE)</f>
        <v>Sans porc</v>
      </c>
      <c r="Q290" s="14">
        <f>IF(MID(B290,1,3)="Bus",VLOOKUP(N290,'Données Bus'!$A$2:$B$90,2,FALSE),0)</f>
        <v>7</v>
      </c>
      <c r="R290" s="14" t="str">
        <f>IF(Q290&gt;0,VLOOKUP(N290,'Données Bus'!$A$2:$C$90,3,FALSE),"")</f>
        <v>Salle Animation, place de l'église</v>
      </c>
      <c r="S290" t="str">
        <f>IF(INDEX('Tournées Bus'!$C$4:$H$18,Q290,VLOOKUP(B290,'Tournées Bus'!$J$3:$L$6,2,FALSE))=0,INDEX('Tournées Bus'!$C$4:$H$18,Q290,VLOOKUP(B290,'Tournées Bus'!$J$3:$L$6,3,FALSE)),INDEX('Tournées Bus'!$C$4:$H$18,Q290,VLOOKUP(B290,'Tournées Bus'!$J$3:$L$6,2,FALSE)))</f>
        <v>T082-10</v>
      </c>
      <c r="T290" t="str">
        <f t="shared" si="9"/>
        <v>T082</v>
      </c>
    </row>
    <row r="291" spans="1:20" x14ac:dyDescent="0.2">
      <c r="A291" s="1">
        <v>42993</v>
      </c>
      <c r="B291" t="s">
        <v>3</v>
      </c>
      <c r="C291" t="s">
        <v>204</v>
      </c>
      <c r="D291" t="s">
        <v>205</v>
      </c>
      <c r="E291" t="s">
        <v>206</v>
      </c>
      <c r="F291" s="1">
        <v>41166</v>
      </c>
      <c r="G291" t="s">
        <v>106</v>
      </c>
      <c r="H291">
        <v>1</v>
      </c>
      <c r="I291">
        <v>0</v>
      </c>
      <c r="J291">
        <v>0</v>
      </c>
      <c r="K291" t="s">
        <v>207</v>
      </c>
      <c r="L291">
        <v>2017</v>
      </c>
      <c r="M291" t="s">
        <v>208</v>
      </c>
      <c r="N291" s="14" t="str">
        <f t="shared" si="8"/>
        <v>ABBIATECI Alexandre</v>
      </c>
      <c r="O291" s="14" t="str">
        <f>VLOOKUP(N291,'Données Enfants'!$C$2:$F$298,4,FALSE)</f>
        <v>GS</v>
      </c>
      <c r="P291" s="14" t="str">
        <f>VLOOKUP(N291,'Données Enfants'!$C$2:$F$298,2,FALSE)</f>
        <v>Standard</v>
      </c>
      <c r="Q291" s="14">
        <f>IF(MID(B291,1,3)="Bus",VLOOKUP(N291,'Données Bus'!$A$2:$B$90,2,FALSE),0)</f>
        <v>1</v>
      </c>
      <c r="R291" s="14" t="str">
        <f>IF(Q291&gt;0,VLOOKUP(N291,'Données Bus'!$A$2:$C$90,3,FALSE),"")</f>
        <v>Services Techniques</v>
      </c>
      <c r="S291" t="str">
        <f>IF(INDEX('Tournées Bus'!$C$4:$H$18,Q291,VLOOKUP(B291,'Tournées Bus'!$J$3:$L$6,2,FALSE))=0,INDEX('Tournées Bus'!$C$4:$H$18,Q291,VLOOKUP(B291,'Tournées Bus'!$J$3:$L$6,3,FALSE)),INDEX('Tournées Bus'!$C$4:$H$18,Q291,VLOOKUP(B291,'Tournées Bus'!$J$3:$L$6,2,FALSE)))</f>
        <v>T081-01</v>
      </c>
      <c r="T291" t="str">
        <f t="shared" si="9"/>
        <v>T081</v>
      </c>
    </row>
    <row r="292" spans="1:20" x14ac:dyDescent="0.2">
      <c r="A292" s="1">
        <v>42993</v>
      </c>
      <c r="B292" t="s">
        <v>3</v>
      </c>
      <c r="C292" t="s">
        <v>204</v>
      </c>
      <c r="D292" t="s">
        <v>205</v>
      </c>
      <c r="E292" t="s">
        <v>209</v>
      </c>
      <c r="F292" s="1">
        <v>40234</v>
      </c>
      <c r="G292" t="s">
        <v>163</v>
      </c>
      <c r="H292">
        <v>1</v>
      </c>
      <c r="I292">
        <v>0</v>
      </c>
      <c r="J292">
        <v>0</v>
      </c>
      <c r="K292" t="s">
        <v>207</v>
      </c>
      <c r="L292">
        <v>2017</v>
      </c>
      <c r="M292" t="s">
        <v>210</v>
      </c>
      <c r="N292" s="14" t="str">
        <f t="shared" si="8"/>
        <v>ABBIATECI Mathieu</v>
      </c>
      <c r="O292" s="14" t="str">
        <f>VLOOKUP(N292,'Données Enfants'!$C$2:$F$298,4,FALSE)</f>
        <v>CE1</v>
      </c>
      <c r="P292" s="14" t="str">
        <f>VLOOKUP(N292,'Données Enfants'!$C$2:$F$298,2,FALSE)</f>
        <v>Standard</v>
      </c>
      <c r="Q292" s="14">
        <f>IF(MID(B292,1,3)="Bus",VLOOKUP(N292,'Données Bus'!$A$2:$B$90,2,FALSE),0)</f>
        <v>1</v>
      </c>
      <c r="R292" s="14" t="str">
        <f>IF(Q292&gt;0,VLOOKUP(N292,'Données Bus'!$A$2:$C$90,3,FALSE),"")</f>
        <v>Services Techniques</v>
      </c>
      <c r="S292" t="str">
        <f>IF(INDEX('Tournées Bus'!$C$4:$H$18,Q292,VLOOKUP(B292,'Tournées Bus'!$J$3:$L$6,2,FALSE))=0,INDEX('Tournées Bus'!$C$4:$H$18,Q292,VLOOKUP(B292,'Tournées Bus'!$J$3:$L$6,3,FALSE)),INDEX('Tournées Bus'!$C$4:$H$18,Q292,VLOOKUP(B292,'Tournées Bus'!$J$3:$L$6,2,FALSE)))</f>
        <v>T081-01</v>
      </c>
      <c r="T292" t="str">
        <f t="shared" si="9"/>
        <v>T081</v>
      </c>
    </row>
    <row r="293" spans="1:20" x14ac:dyDescent="0.2">
      <c r="A293" s="1">
        <v>42993</v>
      </c>
      <c r="B293" t="s">
        <v>3</v>
      </c>
      <c r="C293" t="s">
        <v>204</v>
      </c>
      <c r="D293" t="s">
        <v>211</v>
      </c>
      <c r="E293" t="s">
        <v>212</v>
      </c>
      <c r="F293" s="1">
        <v>39272</v>
      </c>
      <c r="G293" t="s">
        <v>164</v>
      </c>
      <c r="H293">
        <v>1</v>
      </c>
      <c r="I293">
        <v>0</v>
      </c>
      <c r="J293">
        <v>0</v>
      </c>
      <c r="K293" t="s">
        <v>207</v>
      </c>
      <c r="L293">
        <v>2017</v>
      </c>
      <c r="M293" t="s">
        <v>210</v>
      </c>
      <c r="N293" s="14" t="str">
        <f t="shared" si="8"/>
        <v>AIMON Cassie</v>
      </c>
      <c r="O293" s="14" t="str">
        <f>VLOOKUP(N293,'Données Enfants'!$C$2:$F$298,4,FALSE)</f>
        <v>CM2</v>
      </c>
      <c r="P293" s="14" t="str">
        <f>VLOOKUP(N293,'Données Enfants'!$C$2:$F$298,2,FALSE)</f>
        <v>Standard</v>
      </c>
      <c r="Q293" s="14">
        <f>IF(MID(B293,1,3)="Bus",VLOOKUP(N293,'Données Bus'!$A$2:$B$90,2,FALSE),0)</f>
        <v>9</v>
      </c>
      <c r="R293" s="14" t="str">
        <f>IF(Q293&gt;0,VLOOKUP(N293,'Données Bus'!$A$2:$C$90,3,FALSE),"")</f>
        <v>Chemin des Houches (Impasse)</v>
      </c>
      <c r="S293" t="str">
        <f>IF(INDEX('Tournées Bus'!$C$4:$H$18,Q293,VLOOKUP(B293,'Tournées Bus'!$J$3:$L$6,2,FALSE))=0,INDEX('Tournées Bus'!$C$4:$H$18,Q293,VLOOKUP(B293,'Tournées Bus'!$J$3:$L$6,3,FALSE)),INDEX('Tournées Bus'!$C$4:$H$18,Q293,VLOOKUP(B293,'Tournées Bus'!$J$3:$L$6,2,FALSE)))</f>
        <v>T082-13</v>
      </c>
      <c r="T293" t="str">
        <f t="shared" si="9"/>
        <v>T082</v>
      </c>
    </row>
    <row r="294" spans="1:20" x14ac:dyDescent="0.2">
      <c r="A294" s="1">
        <v>42993</v>
      </c>
      <c r="B294" t="s">
        <v>3</v>
      </c>
      <c r="C294" t="s">
        <v>204</v>
      </c>
      <c r="D294" t="s">
        <v>211</v>
      </c>
      <c r="E294" t="s">
        <v>213</v>
      </c>
      <c r="F294" s="1">
        <v>40216</v>
      </c>
      <c r="G294" t="s">
        <v>163</v>
      </c>
      <c r="H294">
        <v>1</v>
      </c>
      <c r="I294">
        <v>0</v>
      </c>
      <c r="J294">
        <v>0</v>
      </c>
      <c r="K294" t="s">
        <v>207</v>
      </c>
      <c r="L294">
        <v>2017</v>
      </c>
      <c r="M294" t="s">
        <v>210</v>
      </c>
      <c r="N294" s="14" t="str">
        <f t="shared" si="8"/>
        <v>AIMON Matthew</v>
      </c>
      <c r="O294" s="14" t="str">
        <f>VLOOKUP(N294,'Données Enfants'!$C$2:$F$298,4,FALSE)</f>
        <v>CE1</v>
      </c>
      <c r="P294" s="14" t="str">
        <f>VLOOKUP(N294,'Données Enfants'!$C$2:$F$298,2,FALSE)</f>
        <v>Standard</v>
      </c>
      <c r="Q294" s="14">
        <f>IF(MID(B294,1,3)="Bus",VLOOKUP(N294,'Données Bus'!$A$2:$B$90,2,FALSE),0)</f>
        <v>9</v>
      </c>
      <c r="R294" s="14" t="str">
        <f>IF(Q294&gt;0,VLOOKUP(N294,'Données Bus'!$A$2:$C$90,3,FALSE),"")</f>
        <v>Chemin des Houches (Impasse)</v>
      </c>
      <c r="S294" t="str">
        <f>IF(INDEX('Tournées Bus'!$C$4:$H$18,Q294,VLOOKUP(B294,'Tournées Bus'!$J$3:$L$6,2,FALSE))=0,INDEX('Tournées Bus'!$C$4:$H$18,Q294,VLOOKUP(B294,'Tournées Bus'!$J$3:$L$6,3,FALSE)),INDEX('Tournées Bus'!$C$4:$H$18,Q294,VLOOKUP(B294,'Tournées Bus'!$J$3:$L$6,2,FALSE)))</f>
        <v>T082-13</v>
      </c>
      <c r="T294" t="str">
        <f t="shared" si="9"/>
        <v>T082</v>
      </c>
    </row>
    <row r="295" spans="1:20" x14ac:dyDescent="0.2">
      <c r="A295" s="1">
        <v>42993</v>
      </c>
      <c r="B295" t="s">
        <v>3</v>
      </c>
      <c r="C295" t="s">
        <v>204</v>
      </c>
      <c r="D295" t="s">
        <v>214</v>
      </c>
      <c r="E295" t="s">
        <v>215</v>
      </c>
      <c r="F295" s="1">
        <v>41239</v>
      </c>
      <c r="G295" t="s">
        <v>44</v>
      </c>
      <c r="H295">
        <v>1</v>
      </c>
      <c r="I295">
        <v>0</v>
      </c>
      <c r="J295">
        <v>0</v>
      </c>
      <c r="K295" t="s">
        <v>207</v>
      </c>
      <c r="L295">
        <v>2017</v>
      </c>
      <c r="M295" t="s">
        <v>208</v>
      </c>
      <c r="N295" s="14" t="str">
        <f t="shared" si="8"/>
        <v>ALOUANI Naël</v>
      </c>
      <c r="O295" s="14" t="str">
        <f>VLOOKUP(N295,'Données Enfants'!$C$2:$F$298,4,FALSE)</f>
        <v>GS</v>
      </c>
      <c r="P295" s="14" t="str">
        <f>VLOOKUP(N295,'Données Enfants'!$C$2:$F$298,2,FALSE)</f>
        <v>Sans porc</v>
      </c>
      <c r="Q295" s="14">
        <f>IF(MID(B295,1,3)="Bus",VLOOKUP(N295,'Données Bus'!$A$2:$B$90,2,FALSE),0)</f>
        <v>6</v>
      </c>
      <c r="R295" s="14" t="str">
        <f>IF(Q295&gt;0,VLOOKUP(N295,'Données Bus'!$A$2:$C$90,3,FALSE),"")</f>
        <v>Gallia</v>
      </c>
      <c r="S295" t="str">
        <f>IF(INDEX('Tournées Bus'!$C$4:$H$18,Q295,VLOOKUP(B295,'Tournées Bus'!$J$3:$L$6,2,FALSE))=0,INDEX('Tournées Bus'!$C$4:$H$18,Q295,VLOOKUP(B295,'Tournées Bus'!$J$3:$L$6,3,FALSE)),INDEX('Tournées Bus'!$C$4:$H$18,Q295,VLOOKUP(B295,'Tournées Bus'!$J$3:$L$6,2,FALSE)))</f>
        <v>T081-07</v>
      </c>
      <c r="T295" t="str">
        <f t="shared" si="9"/>
        <v>T081</v>
      </c>
    </row>
    <row r="296" spans="1:20" x14ac:dyDescent="0.2">
      <c r="A296" s="1">
        <v>42993</v>
      </c>
      <c r="B296" t="s">
        <v>3</v>
      </c>
      <c r="C296" t="s">
        <v>204</v>
      </c>
      <c r="D296" t="s">
        <v>214</v>
      </c>
      <c r="E296" t="s">
        <v>216</v>
      </c>
      <c r="F296" s="1">
        <v>39832</v>
      </c>
      <c r="G296" t="s">
        <v>166</v>
      </c>
      <c r="H296">
        <v>1</v>
      </c>
      <c r="I296">
        <v>0</v>
      </c>
      <c r="J296">
        <v>0</v>
      </c>
      <c r="K296" t="s">
        <v>207</v>
      </c>
      <c r="L296">
        <v>2017</v>
      </c>
      <c r="M296" t="s">
        <v>210</v>
      </c>
      <c r="N296" s="14" t="str">
        <f t="shared" si="8"/>
        <v>ALOUANI Rayan</v>
      </c>
      <c r="O296" s="14" t="str">
        <f>VLOOKUP(N296,'Données Enfants'!$C$2:$F$298,4,FALSE)</f>
        <v>CE2</v>
      </c>
      <c r="P296" s="14" t="str">
        <f>VLOOKUP(N296,'Données Enfants'!$C$2:$F$298,2,FALSE)</f>
        <v>Sans porc</v>
      </c>
      <c r="Q296" s="14">
        <f>IF(MID(B296,1,3)="Bus",VLOOKUP(N296,'Données Bus'!$A$2:$B$90,2,FALSE),0)</f>
        <v>6</v>
      </c>
      <c r="R296" s="14" t="str">
        <f>IF(Q296&gt;0,VLOOKUP(N296,'Données Bus'!$A$2:$C$90,3,FALSE),"")</f>
        <v>Gallia</v>
      </c>
      <c r="S296" t="str">
        <f>IF(INDEX('Tournées Bus'!$C$4:$H$18,Q296,VLOOKUP(B296,'Tournées Bus'!$J$3:$L$6,2,FALSE))=0,INDEX('Tournées Bus'!$C$4:$H$18,Q296,VLOOKUP(B296,'Tournées Bus'!$J$3:$L$6,3,FALSE)),INDEX('Tournées Bus'!$C$4:$H$18,Q296,VLOOKUP(B296,'Tournées Bus'!$J$3:$L$6,2,FALSE)))</f>
        <v>T081-07</v>
      </c>
      <c r="T296" t="str">
        <f t="shared" si="9"/>
        <v>T081</v>
      </c>
    </row>
    <row r="297" spans="1:20" x14ac:dyDescent="0.2">
      <c r="A297" s="1">
        <v>42993</v>
      </c>
      <c r="B297" t="s">
        <v>3</v>
      </c>
      <c r="C297" t="s">
        <v>204</v>
      </c>
      <c r="D297" t="s">
        <v>217</v>
      </c>
      <c r="E297" t="s">
        <v>218</v>
      </c>
      <c r="F297" s="1">
        <v>41303</v>
      </c>
      <c r="G297" t="s">
        <v>169</v>
      </c>
      <c r="H297">
        <v>0</v>
      </c>
      <c r="I297">
        <v>0</v>
      </c>
      <c r="J297">
        <v>0</v>
      </c>
      <c r="K297" t="s">
        <v>207</v>
      </c>
      <c r="L297">
        <v>2017</v>
      </c>
      <c r="M297" t="s">
        <v>208</v>
      </c>
      <c r="N297" s="14" t="str">
        <f t="shared" si="8"/>
        <v>ALPERN David</v>
      </c>
      <c r="O297" s="14" t="str">
        <f>VLOOKUP(N297,'Données Enfants'!$C$2:$F$298,4,FALSE)</f>
        <v>MS</v>
      </c>
      <c r="P297" s="14" t="str">
        <f>VLOOKUP(N297,'Données Enfants'!$C$2:$F$298,2,FALSE)</f>
        <v>Standard</v>
      </c>
      <c r="Q297" s="14">
        <f>IF(MID(B297,1,3)="Bus",VLOOKUP(N297,'Données Bus'!$A$2:$B$90,2,FALSE),0)</f>
        <v>8</v>
      </c>
      <c r="R297" s="14" t="str">
        <f>IF(Q297&gt;0,VLOOKUP(N297,'Données Bus'!$A$2:$C$90,3,FALSE),"")</f>
        <v>Avenue du Léman (cimetière)</v>
      </c>
      <c r="S297" t="str">
        <f>IF(INDEX('Tournées Bus'!$C$4:$H$18,Q297,VLOOKUP(B297,'Tournées Bus'!$J$3:$L$6,2,FALSE))=0,INDEX('Tournées Bus'!$C$4:$H$18,Q297,VLOOKUP(B297,'Tournées Bus'!$J$3:$L$6,3,FALSE)),INDEX('Tournées Bus'!$C$4:$H$18,Q297,VLOOKUP(B297,'Tournées Bus'!$J$3:$L$6,2,FALSE)))</f>
        <v>T082-11</v>
      </c>
      <c r="T297" t="str">
        <f t="shared" si="9"/>
        <v>T082</v>
      </c>
    </row>
    <row r="298" spans="1:20" x14ac:dyDescent="0.2">
      <c r="A298" s="1">
        <v>42993</v>
      </c>
      <c r="B298" t="s">
        <v>3</v>
      </c>
      <c r="C298" t="s">
        <v>204</v>
      </c>
      <c r="D298" t="s">
        <v>219</v>
      </c>
      <c r="E298" t="s">
        <v>220</v>
      </c>
      <c r="F298" s="1">
        <v>41221</v>
      </c>
      <c r="G298" t="s">
        <v>44</v>
      </c>
      <c r="H298">
        <v>1</v>
      </c>
      <c r="I298">
        <v>0</v>
      </c>
      <c r="J298">
        <v>0</v>
      </c>
      <c r="K298" t="s">
        <v>207</v>
      </c>
      <c r="L298">
        <v>2017</v>
      </c>
      <c r="M298" t="s">
        <v>208</v>
      </c>
      <c r="N298" s="14" t="str">
        <f t="shared" si="8"/>
        <v>BABIN Timéo</v>
      </c>
      <c r="O298" s="14" t="str">
        <f>VLOOKUP(N298,'Données Enfants'!$C$2:$F$298,4,FALSE)</f>
        <v>GS</v>
      </c>
      <c r="P298" s="14" t="str">
        <f>VLOOKUP(N298,'Données Enfants'!$C$2:$F$298,2,FALSE)</f>
        <v>Standard</v>
      </c>
      <c r="Q298" s="14">
        <f>IF(MID(B298,1,3)="Bus",VLOOKUP(N298,'Données Bus'!$A$2:$B$90,2,FALSE),0)</f>
        <v>1</v>
      </c>
      <c r="R298" s="14" t="str">
        <f>IF(Q298&gt;0,VLOOKUP(N298,'Données Bus'!$A$2:$C$90,3,FALSE),"")</f>
        <v>Services Techniques</v>
      </c>
      <c r="S298" t="str">
        <f>IF(INDEX('Tournées Bus'!$C$4:$H$18,Q298,VLOOKUP(B298,'Tournées Bus'!$J$3:$L$6,2,FALSE))=0,INDEX('Tournées Bus'!$C$4:$H$18,Q298,VLOOKUP(B298,'Tournées Bus'!$J$3:$L$6,3,FALSE)),INDEX('Tournées Bus'!$C$4:$H$18,Q298,VLOOKUP(B298,'Tournées Bus'!$J$3:$L$6,2,FALSE)))</f>
        <v>T081-01</v>
      </c>
      <c r="T298" t="str">
        <f t="shared" si="9"/>
        <v>T081</v>
      </c>
    </row>
    <row r="299" spans="1:20" x14ac:dyDescent="0.2">
      <c r="A299" s="1">
        <v>42993</v>
      </c>
      <c r="B299" t="s">
        <v>3</v>
      </c>
      <c r="C299" t="s">
        <v>204</v>
      </c>
      <c r="D299" t="s">
        <v>221</v>
      </c>
      <c r="E299" t="s">
        <v>222</v>
      </c>
      <c r="F299" s="1">
        <v>39646</v>
      </c>
      <c r="G299" t="s">
        <v>165</v>
      </c>
      <c r="H299">
        <v>1</v>
      </c>
      <c r="I299">
        <v>0</v>
      </c>
      <c r="J299">
        <v>0</v>
      </c>
      <c r="K299" t="s">
        <v>207</v>
      </c>
      <c r="L299">
        <v>2017</v>
      </c>
      <c r="M299" t="s">
        <v>210</v>
      </c>
      <c r="N299" s="14" t="str">
        <f t="shared" si="8"/>
        <v>BEN ROMDANE Hilal</v>
      </c>
      <c r="O299" s="14" t="str">
        <f>VLOOKUP(N299,'Données Enfants'!$C$2:$F$298,4,FALSE)</f>
        <v>CM1</v>
      </c>
      <c r="P299" s="14" t="str">
        <f>VLOOKUP(N299,'Données Enfants'!$C$2:$F$298,2,FALSE)</f>
        <v>Sans viande</v>
      </c>
      <c r="Q299" s="14">
        <f>IF(MID(B299,1,3)="Bus",VLOOKUP(N299,'Données Bus'!$A$2:$B$90,2,FALSE),0)</f>
        <v>9</v>
      </c>
      <c r="R299" s="14" t="str">
        <f>IF(Q299&gt;0,VLOOKUP(N299,'Données Bus'!$A$2:$C$90,3,FALSE),"")</f>
        <v>Chemin des Houches (Impasse)</v>
      </c>
      <c r="S299" t="str">
        <f>IF(INDEX('Tournées Bus'!$C$4:$H$18,Q299,VLOOKUP(B299,'Tournées Bus'!$J$3:$L$6,2,FALSE))=0,INDEX('Tournées Bus'!$C$4:$H$18,Q299,VLOOKUP(B299,'Tournées Bus'!$J$3:$L$6,3,FALSE)),INDEX('Tournées Bus'!$C$4:$H$18,Q299,VLOOKUP(B299,'Tournées Bus'!$J$3:$L$6,2,FALSE)))</f>
        <v>T082-13</v>
      </c>
      <c r="T299" t="str">
        <f t="shared" si="9"/>
        <v>T082</v>
      </c>
    </row>
    <row r="300" spans="1:20" x14ac:dyDescent="0.2">
      <c r="A300" s="1">
        <v>42993</v>
      </c>
      <c r="B300" t="s">
        <v>3</v>
      </c>
      <c r="C300" t="s">
        <v>204</v>
      </c>
      <c r="D300" t="s">
        <v>221</v>
      </c>
      <c r="E300" t="s">
        <v>223</v>
      </c>
      <c r="F300" s="1">
        <v>39646</v>
      </c>
      <c r="G300" t="s">
        <v>165</v>
      </c>
      <c r="H300">
        <v>1</v>
      </c>
      <c r="I300">
        <v>0</v>
      </c>
      <c r="J300">
        <v>0</v>
      </c>
      <c r="K300" t="s">
        <v>207</v>
      </c>
      <c r="L300">
        <v>2017</v>
      </c>
      <c r="M300" t="s">
        <v>210</v>
      </c>
      <c r="N300" s="14" t="str">
        <f t="shared" si="8"/>
        <v>BEN ROMDANE Younès</v>
      </c>
      <c r="O300" s="14" t="str">
        <f>VLOOKUP(N300,'Données Enfants'!$C$2:$F$298,4,FALSE)</f>
        <v>CM1</v>
      </c>
      <c r="P300" s="14" t="str">
        <f>VLOOKUP(N300,'Données Enfants'!$C$2:$F$298,2,FALSE)</f>
        <v>Sans viande</v>
      </c>
      <c r="Q300" s="14">
        <f>IF(MID(B300,1,3)="Bus",VLOOKUP(N300,'Données Bus'!$A$2:$B$90,2,FALSE),0)</f>
        <v>9</v>
      </c>
      <c r="R300" s="14" t="str">
        <f>IF(Q300&gt;0,VLOOKUP(N300,'Données Bus'!$A$2:$C$90,3,FALSE),"")</f>
        <v>Chemin des Houches (Impasse)</v>
      </c>
      <c r="S300" t="str">
        <f>IF(INDEX('Tournées Bus'!$C$4:$H$18,Q300,VLOOKUP(B300,'Tournées Bus'!$J$3:$L$6,2,FALSE))=0,INDEX('Tournées Bus'!$C$4:$H$18,Q300,VLOOKUP(B300,'Tournées Bus'!$J$3:$L$6,3,FALSE)),INDEX('Tournées Bus'!$C$4:$H$18,Q300,VLOOKUP(B300,'Tournées Bus'!$J$3:$L$6,2,FALSE)))</f>
        <v>T082-13</v>
      </c>
      <c r="T300" t="str">
        <f t="shared" si="9"/>
        <v>T082</v>
      </c>
    </row>
    <row r="301" spans="1:20" x14ac:dyDescent="0.2">
      <c r="A301" s="1">
        <v>42993</v>
      </c>
      <c r="B301" t="s">
        <v>3</v>
      </c>
      <c r="C301" t="s">
        <v>204</v>
      </c>
      <c r="D301" t="s">
        <v>224</v>
      </c>
      <c r="E301" t="s">
        <v>225</v>
      </c>
      <c r="F301" s="1">
        <v>39286</v>
      </c>
      <c r="G301" t="s">
        <v>164</v>
      </c>
      <c r="H301">
        <v>1</v>
      </c>
      <c r="I301">
        <v>0</v>
      </c>
      <c r="J301">
        <v>0</v>
      </c>
      <c r="K301" t="s">
        <v>207</v>
      </c>
      <c r="L301">
        <v>2017</v>
      </c>
      <c r="M301" t="s">
        <v>210</v>
      </c>
      <c r="N301" s="14" t="str">
        <f t="shared" si="8"/>
        <v>BONNEVIE Anthony</v>
      </c>
      <c r="O301" s="14" t="str">
        <f>VLOOKUP(N301,'Données Enfants'!$C$2:$F$298,4,FALSE)</f>
        <v>CM2</v>
      </c>
      <c r="P301" s="14" t="str">
        <f>VLOOKUP(N301,'Données Enfants'!$C$2:$F$298,2,FALSE)</f>
        <v>Standard</v>
      </c>
      <c r="Q301" s="14">
        <f>IF(MID(B301,1,3)="Bus",VLOOKUP(N301,'Données Bus'!$A$2:$B$90,2,FALSE),0)</f>
        <v>4</v>
      </c>
      <c r="R301" s="14" t="str">
        <f>IF(Q301&gt;0,VLOOKUP(N301,'Données Bus'!$A$2:$C$90,3,FALSE),"")</f>
        <v>Grande Rive (Crémaillère)</v>
      </c>
      <c r="S301" t="str">
        <f>IF(INDEX('Tournées Bus'!$C$4:$H$18,Q301,VLOOKUP(B301,'Tournées Bus'!$J$3:$L$6,2,FALSE))=0,INDEX('Tournées Bus'!$C$4:$H$18,Q301,VLOOKUP(B301,'Tournées Bus'!$J$3:$L$6,3,FALSE)),INDEX('Tournées Bus'!$C$4:$H$18,Q301,VLOOKUP(B301,'Tournées Bus'!$J$3:$L$6,2,FALSE)))</f>
        <v>T081-05</v>
      </c>
      <c r="T301" t="str">
        <f t="shared" si="9"/>
        <v>T081</v>
      </c>
    </row>
    <row r="302" spans="1:20" x14ac:dyDescent="0.2">
      <c r="A302" s="1">
        <v>42993</v>
      </c>
      <c r="B302" t="s">
        <v>3</v>
      </c>
      <c r="C302" t="s">
        <v>204</v>
      </c>
      <c r="D302" t="s">
        <v>228</v>
      </c>
      <c r="E302" t="s">
        <v>220</v>
      </c>
      <c r="F302" s="1">
        <v>39780</v>
      </c>
      <c r="G302" t="s">
        <v>165</v>
      </c>
      <c r="H302">
        <v>1</v>
      </c>
      <c r="I302">
        <v>0</v>
      </c>
      <c r="J302">
        <v>0</v>
      </c>
      <c r="K302" t="s">
        <v>207</v>
      </c>
      <c r="L302">
        <v>2017</v>
      </c>
      <c r="M302" t="s">
        <v>210</v>
      </c>
      <c r="N302" s="14" t="str">
        <f t="shared" si="8"/>
        <v>BURGAUD Timéo</v>
      </c>
      <c r="O302" s="14" t="str">
        <f>VLOOKUP(N302,'Données Enfants'!$C$2:$F$298,4,FALSE)</f>
        <v>CM1</v>
      </c>
      <c r="P302" s="14" t="str">
        <f>VLOOKUP(N302,'Données Enfants'!$C$2:$F$298,2,FALSE)</f>
        <v>Standard</v>
      </c>
      <c r="Q302" s="14">
        <f>IF(MID(B302,1,3)="Bus",VLOOKUP(N302,'Données Bus'!$A$2:$B$90,2,FALSE),0)</f>
        <v>2</v>
      </c>
      <c r="R302" s="14" t="str">
        <f>IF(Q302&gt;0,VLOOKUP(N302,'Données Bus'!$A$2:$C$90,3,FALSE),"")</f>
        <v>Parc de l'Abbaye - Buisson</v>
      </c>
      <c r="S302" t="str">
        <f>IF(INDEX('Tournées Bus'!$C$4:$H$18,Q302,VLOOKUP(B302,'Tournées Bus'!$J$3:$L$6,2,FALSE))=0,INDEX('Tournées Bus'!$C$4:$H$18,Q302,VLOOKUP(B302,'Tournées Bus'!$J$3:$L$6,3,FALSE)),INDEX('Tournées Bus'!$C$4:$H$18,Q302,VLOOKUP(B302,'Tournées Bus'!$J$3:$L$6,2,FALSE)))</f>
        <v>T081-03</v>
      </c>
      <c r="T302" t="str">
        <f t="shared" si="9"/>
        <v>T081</v>
      </c>
    </row>
    <row r="303" spans="1:20" x14ac:dyDescent="0.2">
      <c r="A303" s="1">
        <v>42993</v>
      </c>
      <c r="B303" t="s">
        <v>3</v>
      </c>
      <c r="C303" t="s">
        <v>204</v>
      </c>
      <c r="D303" t="s">
        <v>229</v>
      </c>
      <c r="E303" t="s">
        <v>230</v>
      </c>
      <c r="F303" s="1">
        <v>40470</v>
      </c>
      <c r="G303" t="s">
        <v>163</v>
      </c>
      <c r="H303">
        <v>1</v>
      </c>
      <c r="I303">
        <v>0</v>
      </c>
      <c r="J303">
        <v>0</v>
      </c>
      <c r="K303" t="s">
        <v>207</v>
      </c>
      <c r="L303">
        <v>2017</v>
      </c>
      <c r="M303" t="s">
        <v>210</v>
      </c>
      <c r="N303" s="14" t="str">
        <f t="shared" si="8"/>
        <v>CETTOUR MEUNIER Emma</v>
      </c>
      <c r="O303" s="14" t="str">
        <f>VLOOKUP(N303,'Données Enfants'!$C$2:$F$298,4,FALSE)</f>
        <v>CE1</v>
      </c>
      <c r="P303" s="14" t="str">
        <f>VLOOKUP(N303,'Données Enfants'!$C$2:$F$298,2,FALSE)</f>
        <v>Standard</v>
      </c>
      <c r="Q303" s="14">
        <f>IF(MID(B303,1,3)="Bus",VLOOKUP(N303,'Données Bus'!$A$2:$B$90,2,FALSE),0)</f>
        <v>15</v>
      </c>
      <c r="R303" s="14" t="str">
        <f>IF(Q303&gt;0,VLOOKUP(N303,'Données Bus'!$A$2:$C$90,3,FALSE),"")</f>
        <v>Chemin de Gravannes (Mi Tiesa)</v>
      </c>
      <c r="S303" t="str">
        <f>IF(INDEX('Tournées Bus'!$C$4:$H$18,Q303,VLOOKUP(B303,'Tournées Bus'!$J$3:$L$6,2,FALSE))=0,INDEX('Tournées Bus'!$C$4:$H$18,Q303,VLOOKUP(B303,'Tournées Bus'!$J$3:$L$6,3,FALSE)),INDEX('Tournées Bus'!$C$4:$H$18,Q303,VLOOKUP(B303,'Tournées Bus'!$J$3:$L$6,2,FALSE)))</f>
        <v>T082-17</v>
      </c>
      <c r="T303" t="str">
        <f t="shared" si="9"/>
        <v>T082</v>
      </c>
    </row>
    <row r="304" spans="1:20" x14ac:dyDescent="0.2">
      <c r="A304" s="1">
        <v>42993</v>
      </c>
      <c r="B304" t="s">
        <v>3</v>
      </c>
      <c r="C304" t="s">
        <v>204</v>
      </c>
      <c r="D304" t="s">
        <v>229</v>
      </c>
      <c r="E304" t="s">
        <v>231</v>
      </c>
      <c r="F304" s="1">
        <v>41290</v>
      </c>
      <c r="G304" t="s">
        <v>170</v>
      </c>
      <c r="H304">
        <v>1</v>
      </c>
      <c r="I304">
        <v>0</v>
      </c>
      <c r="J304">
        <v>0</v>
      </c>
      <c r="K304" t="s">
        <v>207</v>
      </c>
      <c r="L304">
        <v>2017</v>
      </c>
      <c r="M304" t="s">
        <v>208</v>
      </c>
      <c r="N304" s="14" t="str">
        <f t="shared" si="8"/>
        <v>CETTOUR MEUNIER Margot</v>
      </c>
      <c r="O304" s="14" t="str">
        <f>VLOOKUP(N304,'Données Enfants'!$C$2:$F$298,4,FALSE)</f>
        <v>MS</v>
      </c>
      <c r="P304" s="14" t="str">
        <f>VLOOKUP(N304,'Données Enfants'!$C$2:$F$298,2,FALSE)</f>
        <v>Standard</v>
      </c>
      <c r="Q304" s="14">
        <f>IF(MID(B304,1,3)="Bus",VLOOKUP(N304,'Données Bus'!$A$2:$B$90,2,FALSE),0)</f>
        <v>15</v>
      </c>
      <c r="R304" s="14" t="str">
        <f>IF(Q304&gt;0,VLOOKUP(N304,'Données Bus'!$A$2:$C$90,3,FALSE),"")</f>
        <v>Chemin de Gravannes (Mi Tiesa)</v>
      </c>
      <c r="S304" t="str">
        <f>IF(INDEX('Tournées Bus'!$C$4:$H$18,Q304,VLOOKUP(B304,'Tournées Bus'!$J$3:$L$6,2,FALSE))=0,INDEX('Tournées Bus'!$C$4:$H$18,Q304,VLOOKUP(B304,'Tournées Bus'!$J$3:$L$6,3,FALSE)),INDEX('Tournées Bus'!$C$4:$H$18,Q304,VLOOKUP(B304,'Tournées Bus'!$J$3:$L$6,2,FALSE)))</f>
        <v>T082-17</v>
      </c>
      <c r="T304" t="str">
        <f t="shared" si="9"/>
        <v>T082</v>
      </c>
    </row>
    <row r="305" spans="1:20" x14ac:dyDescent="0.2">
      <c r="A305" s="1">
        <v>42993</v>
      </c>
      <c r="B305" t="s">
        <v>3</v>
      </c>
      <c r="C305" t="s">
        <v>204</v>
      </c>
      <c r="D305" t="s">
        <v>232</v>
      </c>
      <c r="E305" t="s">
        <v>233</v>
      </c>
      <c r="F305" s="1">
        <v>40248</v>
      </c>
      <c r="G305" t="s">
        <v>167</v>
      </c>
      <c r="H305">
        <v>1</v>
      </c>
      <c r="I305">
        <v>0</v>
      </c>
      <c r="J305">
        <v>0</v>
      </c>
      <c r="K305" t="s">
        <v>207</v>
      </c>
      <c r="L305">
        <v>2017</v>
      </c>
      <c r="M305" t="s">
        <v>210</v>
      </c>
      <c r="N305" s="14" t="str">
        <f t="shared" si="8"/>
        <v>COLLOMB Clémentine</v>
      </c>
      <c r="O305" s="14" t="str">
        <f>VLOOKUP(N305,'Données Enfants'!$C$2:$F$298,4,FALSE)</f>
        <v>CE1</v>
      </c>
      <c r="P305" s="14" t="str">
        <f>VLOOKUP(N305,'Données Enfants'!$C$2:$F$298,2,FALSE)</f>
        <v>Standard</v>
      </c>
      <c r="Q305" s="14">
        <f>IF(MID(B305,1,3)="Bus",VLOOKUP(N305,'Données Bus'!$A$2:$B$90,2,FALSE),0)</f>
        <v>12</v>
      </c>
      <c r="R305" s="14" t="str">
        <f>IF(Q305&gt;0,VLOOKUP(N305,'Données Bus'!$A$2:$C$90,3,FALSE),"")</f>
        <v>Chemin de Gravannes (parking)</v>
      </c>
      <c r="S305" t="str">
        <f>IF(INDEX('Tournées Bus'!$C$4:$H$18,Q305,VLOOKUP(B305,'Tournées Bus'!$J$3:$L$6,2,FALSE))=0,INDEX('Tournées Bus'!$C$4:$H$18,Q305,VLOOKUP(B305,'Tournées Bus'!$J$3:$L$6,3,FALSE)),INDEX('Tournées Bus'!$C$4:$H$18,Q305,VLOOKUP(B305,'Tournées Bus'!$J$3:$L$6,2,FALSE)))</f>
        <v>T082-18</v>
      </c>
      <c r="T305" t="str">
        <f t="shared" si="9"/>
        <v>T082</v>
      </c>
    </row>
    <row r="306" spans="1:20" x14ac:dyDescent="0.2">
      <c r="A306" s="1">
        <v>42993</v>
      </c>
      <c r="B306" t="s">
        <v>3</v>
      </c>
      <c r="C306" t="s">
        <v>204</v>
      </c>
      <c r="D306" t="s">
        <v>234</v>
      </c>
      <c r="E306" t="s">
        <v>235</v>
      </c>
      <c r="F306" s="1">
        <v>40973</v>
      </c>
      <c r="G306" t="s">
        <v>106</v>
      </c>
      <c r="H306">
        <v>1</v>
      </c>
      <c r="I306">
        <v>0</v>
      </c>
      <c r="J306">
        <v>0</v>
      </c>
      <c r="K306" t="s">
        <v>207</v>
      </c>
      <c r="L306">
        <v>2017</v>
      </c>
      <c r="M306" t="s">
        <v>208</v>
      </c>
      <c r="N306" s="14" t="str">
        <f t="shared" si="8"/>
        <v>DALBERGUE Peter</v>
      </c>
      <c r="O306" s="14" t="str">
        <f>VLOOKUP(N306,'Données Enfants'!$C$2:$F$298,4,FALSE)</f>
        <v>GS</v>
      </c>
      <c r="P306" s="14" t="str">
        <f>VLOOKUP(N306,'Données Enfants'!$C$2:$F$298,2,FALSE)</f>
        <v>Standard</v>
      </c>
      <c r="Q306" s="14">
        <f>IF(MID(B306,1,3)="Bus",VLOOKUP(N306,'Données Bus'!$A$2:$B$90,2,FALSE),0)</f>
        <v>6</v>
      </c>
      <c r="R306" s="14" t="str">
        <f>IF(Q306&gt;0,VLOOKUP(N306,'Données Bus'!$A$2:$C$90,3,FALSE),"")</f>
        <v>Gallia</v>
      </c>
      <c r="S306" t="str">
        <f>IF(INDEX('Tournées Bus'!$C$4:$H$18,Q306,VLOOKUP(B306,'Tournées Bus'!$J$3:$L$6,2,FALSE))=0,INDEX('Tournées Bus'!$C$4:$H$18,Q306,VLOOKUP(B306,'Tournées Bus'!$J$3:$L$6,3,FALSE)),INDEX('Tournées Bus'!$C$4:$H$18,Q306,VLOOKUP(B306,'Tournées Bus'!$J$3:$L$6,2,FALSE)))</f>
        <v>T081-07</v>
      </c>
      <c r="T306" t="str">
        <f t="shared" si="9"/>
        <v>T081</v>
      </c>
    </row>
    <row r="307" spans="1:20" x14ac:dyDescent="0.2">
      <c r="A307" s="1">
        <v>42993</v>
      </c>
      <c r="B307" t="s">
        <v>3</v>
      </c>
      <c r="C307" t="s">
        <v>204</v>
      </c>
      <c r="D307" t="s">
        <v>236</v>
      </c>
      <c r="E307" t="s">
        <v>237</v>
      </c>
      <c r="F307" s="1">
        <v>39386</v>
      </c>
      <c r="G307" t="s">
        <v>164</v>
      </c>
      <c r="H307">
        <v>1</v>
      </c>
      <c r="I307">
        <v>0</v>
      </c>
      <c r="J307">
        <v>0</v>
      </c>
      <c r="K307" t="s">
        <v>207</v>
      </c>
      <c r="L307">
        <v>2017</v>
      </c>
      <c r="M307" t="s">
        <v>210</v>
      </c>
      <c r="N307" s="14" t="str">
        <f t="shared" si="8"/>
        <v>DELLENBACH Milla</v>
      </c>
      <c r="O307" s="14" t="str">
        <f>VLOOKUP(N307,'Données Enfants'!$C$2:$F$298,4,FALSE)</f>
        <v>CM2</v>
      </c>
      <c r="P307" s="14" t="str">
        <f>VLOOKUP(N307,'Données Enfants'!$C$2:$F$298,2,FALSE)</f>
        <v>Standard</v>
      </c>
      <c r="Q307" s="14">
        <f>IF(MID(B307,1,3)="Bus",VLOOKUP(N307,'Données Bus'!$A$2:$B$90,2,FALSE),0)</f>
        <v>2</v>
      </c>
      <c r="R307" s="14" t="str">
        <f>IF(Q307&gt;0,VLOOKUP(N307,'Données Bus'!$A$2:$C$90,3,FALSE),"")</f>
        <v>Parc de l'Abbaye - Buisson</v>
      </c>
      <c r="S307" t="str">
        <f>IF(INDEX('Tournées Bus'!$C$4:$H$18,Q307,VLOOKUP(B307,'Tournées Bus'!$J$3:$L$6,2,FALSE))=0,INDEX('Tournées Bus'!$C$4:$H$18,Q307,VLOOKUP(B307,'Tournées Bus'!$J$3:$L$6,3,FALSE)),INDEX('Tournées Bus'!$C$4:$H$18,Q307,VLOOKUP(B307,'Tournées Bus'!$J$3:$L$6,2,FALSE)))</f>
        <v>T081-03</v>
      </c>
      <c r="T307" t="str">
        <f t="shared" si="9"/>
        <v>T081</v>
      </c>
    </row>
    <row r="308" spans="1:20" x14ac:dyDescent="0.2">
      <c r="A308" s="1">
        <v>42993</v>
      </c>
      <c r="B308" t="s">
        <v>3</v>
      </c>
      <c r="C308" t="s">
        <v>204</v>
      </c>
      <c r="D308" t="s">
        <v>238</v>
      </c>
      <c r="E308" t="s">
        <v>239</v>
      </c>
      <c r="F308" s="1">
        <v>40372</v>
      </c>
      <c r="G308" t="s">
        <v>163</v>
      </c>
      <c r="H308">
        <v>1</v>
      </c>
      <c r="I308">
        <v>0</v>
      </c>
      <c r="J308">
        <v>0</v>
      </c>
      <c r="K308" t="s">
        <v>207</v>
      </c>
      <c r="L308">
        <v>2017</v>
      </c>
      <c r="M308" t="s">
        <v>210</v>
      </c>
      <c r="N308" s="14" t="str">
        <f t="shared" si="8"/>
        <v>DESIR Honoré</v>
      </c>
      <c r="O308" s="14" t="str">
        <f>VLOOKUP(N308,'Données Enfants'!$C$2:$F$298,4,FALSE)</f>
        <v>CE1</v>
      </c>
      <c r="P308" s="14" t="str">
        <f>VLOOKUP(N308,'Données Enfants'!$C$2:$F$298,2,FALSE)</f>
        <v>Standard</v>
      </c>
      <c r="Q308" s="14">
        <f>IF(MID(B308,1,3)="Bus",VLOOKUP(N308,'Données Bus'!$A$2:$B$90,2,FALSE),0)</f>
        <v>13</v>
      </c>
      <c r="R308" s="14" t="str">
        <f>IF(Q308&gt;0,VLOOKUP(N308,'Données Bus'!$A$2:$C$90,3,FALSE),"")</f>
        <v>Parc de l'Abbaye - Containers</v>
      </c>
      <c r="S308" t="str">
        <f>IF(INDEX('Tournées Bus'!$C$4:$H$18,Q308,VLOOKUP(B308,'Tournées Bus'!$J$3:$L$6,2,FALSE))=0,INDEX('Tournées Bus'!$C$4:$H$18,Q308,VLOOKUP(B308,'Tournées Bus'!$J$3:$L$6,3,FALSE)),INDEX('Tournées Bus'!$C$4:$H$18,Q308,VLOOKUP(B308,'Tournées Bus'!$J$3:$L$6,2,FALSE)))</f>
        <v>T081-02</v>
      </c>
      <c r="T308" t="str">
        <f t="shared" si="9"/>
        <v>T081</v>
      </c>
    </row>
    <row r="309" spans="1:20" x14ac:dyDescent="0.2">
      <c r="A309" s="1">
        <v>42993</v>
      </c>
      <c r="B309" t="s">
        <v>3</v>
      </c>
      <c r="C309" t="s">
        <v>204</v>
      </c>
      <c r="D309" t="s">
        <v>238</v>
      </c>
      <c r="E309" t="s">
        <v>240</v>
      </c>
      <c r="F309" s="1">
        <v>39094</v>
      </c>
      <c r="G309" t="s">
        <v>164</v>
      </c>
      <c r="H309">
        <v>1</v>
      </c>
      <c r="I309">
        <v>0</v>
      </c>
      <c r="J309">
        <v>0</v>
      </c>
      <c r="K309" t="s">
        <v>207</v>
      </c>
      <c r="L309">
        <v>2017</v>
      </c>
      <c r="M309" t="s">
        <v>210</v>
      </c>
      <c r="N309" s="14" t="str">
        <f t="shared" si="8"/>
        <v>DESIR Odette</v>
      </c>
      <c r="O309" s="14" t="str">
        <f>VLOOKUP(N309,'Données Enfants'!$C$2:$F$298,4,FALSE)</f>
        <v>CM2</v>
      </c>
      <c r="P309" s="14" t="str">
        <f>VLOOKUP(N309,'Données Enfants'!$C$2:$F$298,2,FALSE)</f>
        <v>Standard</v>
      </c>
      <c r="Q309" s="14">
        <f>IF(MID(B309,1,3)="Bus",VLOOKUP(N309,'Données Bus'!$A$2:$B$90,2,FALSE),0)</f>
        <v>13</v>
      </c>
      <c r="R309" s="14" t="str">
        <f>IF(Q309&gt;0,VLOOKUP(N309,'Données Bus'!$A$2:$C$90,3,FALSE),"")</f>
        <v>Parc de l'Abbaye - Containers</v>
      </c>
      <c r="S309" t="str">
        <f>IF(INDEX('Tournées Bus'!$C$4:$H$18,Q309,VLOOKUP(B309,'Tournées Bus'!$J$3:$L$6,2,FALSE))=0,INDEX('Tournées Bus'!$C$4:$H$18,Q309,VLOOKUP(B309,'Tournées Bus'!$J$3:$L$6,3,FALSE)),INDEX('Tournées Bus'!$C$4:$H$18,Q309,VLOOKUP(B309,'Tournées Bus'!$J$3:$L$6,2,FALSE)))</f>
        <v>T081-02</v>
      </c>
      <c r="T309" t="str">
        <f t="shared" si="9"/>
        <v>T081</v>
      </c>
    </row>
    <row r="310" spans="1:20" x14ac:dyDescent="0.2">
      <c r="A310" s="1">
        <v>42993</v>
      </c>
      <c r="B310" t="s">
        <v>3</v>
      </c>
      <c r="C310" t="s">
        <v>204</v>
      </c>
      <c r="D310" t="s">
        <v>241</v>
      </c>
      <c r="E310" t="s">
        <v>242</v>
      </c>
      <c r="F310" s="1">
        <v>39522</v>
      </c>
      <c r="G310" t="s">
        <v>165</v>
      </c>
      <c r="H310">
        <v>0</v>
      </c>
      <c r="I310">
        <v>0</v>
      </c>
      <c r="J310">
        <v>0</v>
      </c>
      <c r="K310" t="s">
        <v>207</v>
      </c>
      <c r="L310">
        <v>2017</v>
      </c>
      <c r="M310" t="s">
        <v>210</v>
      </c>
      <c r="N310" s="14" t="str">
        <f t="shared" si="8"/>
        <v>DEVIGNY Lyséa</v>
      </c>
      <c r="O310" s="14" t="str">
        <f>VLOOKUP(N310,'Données Enfants'!$C$2:$F$298,4,FALSE)</f>
        <v>CM1</v>
      </c>
      <c r="P310" s="14" t="str">
        <f>VLOOKUP(N310,'Données Enfants'!$C$2:$F$298,2,FALSE)</f>
        <v>Standard</v>
      </c>
      <c r="Q310" s="14">
        <f>IF(MID(B310,1,3)="Bus",VLOOKUP(N310,'Données Bus'!$A$2:$B$90,2,FALSE),0)</f>
        <v>1</v>
      </c>
      <c r="R310" s="14" t="str">
        <f>IF(Q310&gt;0,VLOOKUP(N310,'Données Bus'!$A$2:$C$90,3,FALSE),"")</f>
        <v>Services Techniques</v>
      </c>
      <c r="S310" t="str">
        <f>IF(INDEX('Tournées Bus'!$C$4:$H$18,Q310,VLOOKUP(B310,'Tournées Bus'!$J$3:$L$6,2,FALSE))=0,INDEX('Tournées Bus'!$C$4:$H$18,Q310,VLOOKUP(B310,'Tournées Bus'!$J$3:$L$6,3,FALSE)),INDEX('Tournées Bus'!$C$4:$H$18,Q310,VLOOKUP(B310,'Tournées Bus'!$J$3:$L$6,2,FALSE)))</f>
        <v>T081-01</v>
      </c>
      <c r="T310" t="str">
        <f t="shared" si="9"/>
        <v>T081</v>
      </c>
    </row>
    <row r="311" spans="1:20" x14ac:dyDescent="0.2">
      <c r="A311" s="1">
        <v>42993</v>
      </c>
      <c r="B311" t="s">
        <v>3</v>
      </c>
      <c r="C311" t="s">
        <v>204</v>
      </c>
      <c r="D311" t="s">
        <v>244</v>
      </c>
      <c r="E311" t="s">
        <v>245</v>
      </c>
      <c r="F311" s="1">
        <v>40339</v>
      </c>
      <c r="G311" t="s">
        <v>167</v>
      </c>
      <c r="H311">
        <v>1</v>
      </c>
      <c r="I311">
        <v>0</v>
      </c>
      <c r="J311">
        <v>0</v>
      </c>
      <c r="K311" t="s">
        <v>207</v>
      </c>
      <c r="L311">
        <v>2017</v>
      </c>
      <c r="M311" t="s">
        <v>210</v>
      </c>
      <c r="N311" s="14" t="str">
        <f t="shared" si="8"/>
        <v>DOUCET Arsène</v>
      </c>
      <c r="O311" s="14" t="str">
        <f>VLOOKUP(N311,'Données Enfants'!$C$2:$F$298,4,FALSE)</f>
        <v>CE1</v>
      </c>
      <c r="P311" s="14" t="str">
        <f>VLOOKUP(N311,'Données Enfants'!$C$2:$F$298,2,FALSE)</f>
        <v>Standard</v>
      </c>
      <c r="Q311" s="14">
        <f>IF(MID(B311,1,3)="Bus",VLOOKUP(N311,'Données Bus'!$A$2:$B$90,2,FALSE),0)</f>
        <v>1</v>
      </c>
      <c r="R311" s="14" t="str">
        <f>IF(Q311&gt;0,VLOOKUP(N311,'Données Bus'!$A$2:$C$90,3,FALSE),"")</f>
        <v>Services Techniques</v>
      </c>
      <c r="S311" t="str">
        <f>IF(INDEX('Tournées Bus'!$C$4:$H$18,Q311,VLOOKUP(B311,'Tournées Bus'!$J$3:$L$6,2,FALSE))=0,INDEX('Tournées Bus'!$C$4:$H$18,Q311,VLOOKUP(B311,'Tournées Bus'!$J$3:$L$6,3,FALSE)),INDEX('Tournées Bus'!$C$4:$H$18,Q311,VLOOKUP(B311,'Tournées Bus'!$J$3:$L$6,2,FALSE)))</f>
        <v>T081-01</v>
      </c>
      <c r="T311" t="str">
        <f t="shared" si="9"/>
        <v>T081</v>
      </c>
    </row>
    <row r="312" spans="1:20" x14ac:dyDescent="0.2">
      <c r="A312" s="1">
        <v>42993</v>
      </c>
      <c r="B312" t="s">
        <v>3</v>
      </c>
      <c r="C312" t="s">
        <v>204</v>
      </c>
      <c r="D312" t="s">
        <v>244</v>
      </c>
      <c r="E312" t="s">
        <v>246</v>
      </c>
      <c r="F312" s="1">
        <v>39775</v>
      </c>
      <c r="G312" t="s">
        <v>165</v>
      </c>
      <c r="H312">
        <v>1</v>
      </c>
      <c r="I312">
        <v>0</v>
      </c>
      <c r="J312">
        <v>0</v>
      </c>
      <c r="K312" t="s">
        <v>207</v>
      </c>
      <c r="L312">
        <v>2017</v>
      </c>
      <c r="M312" t="s">
        <v>210</v>
      </c>
      <c r="N312" s="14" t="str">
        <f t="shared" si="8"/>
        <v>DOUCET Edgar</v>
      </c>
      <c r="O312" s="14" t="str">
        <f>VLOOKUP(N312,'Données Enfants'!$C$2:$F$298,4,FALSE)</f>
        <v>CM1</v>
      </c>
      <c r="P312" s="14" t="str">
        <f>VLOOKUP(N312,'Données Enfants'!$C$2:$F$298,2,FALSE)</f>
        <v>Standard</v>
      </c>
      <c r="Q312" s="14">
        <f>IF(MID(B312,1,3)="Bus",VLOOKUP(N312,'Données Bus'!$A$2:$B$90,2,FALSE),0)</f>
        <v>1</v>
      </c>
      <c r="R312" s="14" t="str">
        <f>IF(Q312&gt;0,VLOOKUP(N312,'Données Bus'!$A$2:$C$90,3,FALSE),"")</f>
        <v>Services Techniques</v>
      </c>
      <c r="S312" t="str">
        <f>IF(INDEX('Tournées Bus'!$C$4:$H$18,Q312,VLOOKUP(B312,'Tournées Bus'!$J$3:$L$6,2,FALSE))=0,INDEX('Tournées Bus'!$C$4:$H$18,Q312,VLOOKUP(B312,'Tournées Bus'!$J$3:$L$6,3,FALSE)),INDEX('Tournées Bus'!$C$4:$H$18,Q312,VLOOKUP(B312,'Tournées Bus'!$J$3:$L$6,2,FALSE)))</f>
        <v>T081-01</v>
      </c>
      <c r="T312" t="str">
        <f t="shared" si="9"/>
        <v>T081</v>
      </c>
    </row>
    <row r="313" spans="1:20" x14ac:dyDescent="0.2">
      <c r="A313" s="1">
        <v>42993</v>
      </c>
      <c r="B313" t="s">
        <v>3</v>
      </c>
      <c r="C313" t="s">
        <v>204</v>
      </c>
      <c r="D313" t="s">
        <v>837</v>
      </c>
      <c r="E313" t="s">
        <v>247</v>
      </c>
      <c r="F313" s="1">
        <v>40702</v>
      </c>
      <c r="G313" t="s">
        <v>168</v>
      </c>
      <c r="H313">
        <v>1</v>
      </c>
      <c r="I313">
        <v>0</v>
      </c>
      <c r="J313">
        <v>0</v>
      </c>
      <c r="K313" t="s">
        <v>207</v>
      </c>
      <c r="L313">
        <v>2017</v>
      </c>
      <c r="M313" t="s">
        <v>208</v>
      </c>
      <c r="N313" s="14" t="str">
        <f t="shared" si="8"/>
        <v>DUBOIS LOUKIL Liam</v>
      </c>
      <c r="O313" s="14" t="str">
        <f>VLOOKUP(N313,'Données Enfants'!$C$2:$F$298,4,FALSE)</f>
        <v>CP</v>
      </c>
      <c r="P313" s="14" t="str">
        <f>VLOOKUP(N313,'Données Enfants'!$C$2:$F$298,2,FALSE)</f>
        <v>Standard</v>
      </c>
      <c r="Q313" s="14">
        <f>IF(MID(B313,1,3)="Bus",VLOOKUP(N313,'Données Bus'!$A$2:$B$90,2,FALSE),0)</f>
        <v>2</v>
      </c>
      <c r="R313" s="14" t="str">
        <f>IF(Q313&gt;0,VLOOKUP(N313,'Données Bus'!$A$2:$C$90,3,FALSE),"")</f>
        <v>Parc de l'Abbaye - Buisson</v>
      </c>
      <c r="S313" t="str">
        <f>IF(INDEX('Tournées Bus'!$C$4:$H$18,Q313,VLOOKUP(B313,'Tournées Bus'!$J$3:$L$6,2,FALSE))=0,INDEX('Tournées Bus'!$C$4:$H$18,Q313,VLOOKUP(B313,'Tournées Bus'!$J$3:$L$6,3,FALSE)),INDEX('Tournées Bus'!$C$4:$H$18,Q313,VLOOKUP(B313,'Tournées Bus'!$J$3:$L$6,2,FALSE)))</f>
        <v>T081-03</v>
      </c>
      <c r="T313" t="str">
        <f t="shared" si="9"/>
        <v>T081</v>
      </c>
    </row>
    <row r="314" spans="1:20" x14ac:dyDescent="0.2">
      <c r="A314" s="1">
        <v>42993</v>
      </c>
      <c r="B314" t="s">
        <v>3</v>
      </c>
      <c r="C314" t="s">
        <v>204</v>
      </c>
      <c r="D314" t="s">
        <v>250</v>
      </c>
      <c r="E314" t="s">
        <v>251</v>
      </c>
      <c r="F314" s="1">
        <v>40932</v>
      </c>
      <c r="G314" t="s">
        <v>106</v>
      </c>
      <c r="H314">
        <v>1</v>
      </c>
      <c r="I314">
        <v>0</v>
      </c>
      <c r="J314">
        <v>0</v>
      </c>
      <c r="K314" t="s">
        <v>207</v>
      </c>
      <c r="L314">
        <v>2017</v>
      </c>
      <c r="M314" t="s">
        <v>208</v>
      </c>
      <c r="N314" s="14" t="str">
        <f t="shared" si="8"/>
        <v>DUVAL Matys</v>
      </c>
      <c r="O314" s="14" t="str">
        <f>VLOOKUP(N314,'Données Enfants'!$C$2:$F$298,4,FALSE)</f>
        <v>GS</v>
      </c>
      <c r="P314" s="14" t="str">
        <f>VLOOKUP(N314,'Données Enfants'!$C$2:$F$298,2,FALSE)</f>
        <v>Standard</v>
      </c>
      <c r="Q314" s="14">
        <f>IF(MID(B314,1,3)="Bus",VLOOKUP(N314,'Données Bus'!$A$2:$B$90,2,FALSE),0)</f>
        <v>6</v>
      </c>
      <c r="R314" s="14" t="str">
        <f>IF(Q314&gt;0,VLOOKUP(N314,'Données Bus'!$A$2:$C$90,3,FALSE),"")</f>
        <v>Gallia</v>
      </c>
      <c r="S314" t="str">
        <f>IF(INDEX('Tournées Bus'!$C$4:$H$18,Q314,VLOOKUP(B314,'Tournées Bus'!$J$3:$L$6,2,FALSE))=0,INDEX('Tournées Bus'!$C$4:$H$18,Q314,VLOOKUP(B314,'Tournées Bus'!$J$3:$L$6,3,FALSE)),INDEX('Tournées Bus'!$C$4:$H$18,Q314,VLOOKUP(B314,'Tournées Bus'!$J$3:$L$6,2,FALSE)))</f>
        <v>T081-07</v>
      </c>
      <c r="T314" t="str">
        <f t="shared" si="9"/>
        <v>T081</v>
      </c>
    </row>
    <row r="315" spans="1:20" x14ac:dyDescent="0.2">
      <c r="A315" s="1">
        <v>42993</v>
      </c>
      <c r="B315" t="s">
        <v>3</v>
      </c>
      <c r="C315" t="s">
        <v>204</v>
      </c>
      <c r="D315" t="s">
        <v>252</v>
      </c>
      <c r="E315" t="s">
        <v>253</v>
      </c>
      <c r="F315" s="1">
        <v>41126</v>
      </c>
      <c r="G315" t="s">
        <v>106</v>
      </c>
      <c r="H315">
        <v>1</v>
      </c>
      <c r="I315">
        <v>0</v>
      </c>
      <c r="J315">
        <v>0</v>
      </c>
      <c r="K315" t="s">
        <v>207</v>
      </c>
      <c r="L315">
        <v>2017</v>
      </c>
      <c r="M315" t="s">
        <v>208</v>
      </c>
      <c r="N315" s="14" t="str">
        <f t="shared" si="8"/>
        <v>DUVAL MICHOUD Jade</v>
      </c>
      <c r="O315" s="14" t="str">
        <f>VLOOKUP(N315,'Données Enfants'!$C$2:$F$298,4,FALSE)</f>
        <v>GS</v>
      </c>
      <c r="P315" s="14" t="str">
        <f>VLOOKUP(N315,'Données Enfants'!$C$2:$F$298,2,FALSE)</f>
        <v>Standard</v>
      </c>
      <c r="Q315" s="14">
        <f>IF(MID(B315,1,3)="Bus",VLOOKUP(N315,'Données Bus'!$A$2:$B$90,2,FALSE),0)</f>
        <v>14</v>
      </c>
      <c r="R315" s="14" t="str">
        <f>IF(Q315&gt;0,VLOOKUP(N315,'Données Bus'!$A$2:$C$90,3,FALSE),"")</f>
        <v>Avenue Forchex</v>
      </c>
      <c r="S315" t="str">
        <f>IF(INDEX('Tournées Bus'!$C$4:$H$18,Q315,VLOOKUP(B315,'Tournées Bus'!$J$3:$L$6,2,FALSE))=0,INDEX('Tournées Bus'!$C$4:$H$18,Q315,VLOOKUP(B315,'Tournées Bus'!$J$3:$L$6,3,FALSE)),INDEX('Tournées Bus'!$C$4:$H$18,Q315,VLOOKUP(B315,'Tournées Bus'!$J$3:$L$6,2,FALSE)))</f>
        <v>T082-16</v>
      </c>
      <c r="T315" t="str">
        <f t="shared" si="9"/>
        <v>T082</v>
      </c>
    </row>
    <row r="316" spans="1:20" x14ac:dyDescent="0.2">
      <c r="A316" s="1">
        <v>42993</v>
      </c>
      <c r="B316" t="s">
        <v>3</v>
      </c>
      <c r="C316" t="s">
        <v>204</v>
      </c>
      <c r="D316" t="s">
        <v>254</v>
      </c>
      <c r="E316" t="s">
        <v>255</v>
      </c>
      <c r="F316" s="1">
        <v>40439</v>
      </c>
      <c r="G316" t="s">
        <v>167</v>
      </c>
      <c r="H316">
        <v>1</v>
      </c>
      <c r="I316">
        <v>0</v>
      </c>
      <c r="J316">
        <v>0</v>
      </c>
      <c r="K316" t="s">
        <v>207</v>
      </c>
      <c r="L316">
        <v>2017</v>
      </c>
      <c r="M316" t="s">
        <v>210</v>
      </c>
      <c r="N316" s="14" t="str">
        <f t="shared" si="8"/>
        <v>EL MRADMI Marwane</v>
      </c>
      <c r="O316" s="14" t="str">
        <f>VLOOKUP(N316,'Données Enfants'!$C$2:$F$298,4,FALSE)</f>
        <v>CE1</v>
      </c>
      <c r="P316" s="14" t="str">
        <f>VLOOKUP(N316,'Données Enfants'!$C$2:$F$298,2,FALSE)</f>
        <v>Sans porc</v>
      </c>
      <c r="Q316" s="14">
        <f>IF(MID(B316,1,3)="Bus",VLOOKUP(N316,'Données Bus'!$A$2:$B$90,2,FALSE),0)</f>
        <v>1</v>
      </c>
      <c r="R316" s="14" t="str">
        <f>IF(Q316&gt;0,VLOOKUP(N316,'Données Bus'!$A$2:$C$90,3,FALSE),"")</f>
        <v>Services Techniques</v>
      </c>
      <c r="S316" t="str">
        <f>IF(INDEX('Tournées Bus'!$C$4:$H$18,Q316,VLOOKUP(B316,'Tournées Bus'!$J$3:$L$6,2,FALSE))=0,INDEX('Tournées Bus'!$C$4:$H$18,Q316,VLOOKUP(B316,'Tournées Bus'!$J$3:$L$6,3,FALSE)),INDEX('Tournées Bus'!$C$4:$H$18,Q316,VLOOKUP(B316,'Tournées Bus'!$J$3:$L$6,2,FALSE)))</f>
        <v>T081-01</v>
      </c>
      <c r="T316" t="str">
        <f t="shared" si="9"/>
        <v>T081</v>
      </c>
    </row>
    <row r="317" spans="1:20" x14ac:dyDescent="0.2">
      <c r="A317" s="1">
        <v>42993</v>
      </c>
      <c r="B317" t="s">
        <v>3</v>
      </c>
      <c r="C317" t="s">
        <v>204</v>
      </c>
      <c r="D317" t="s">
        <v>322</v>
      </c>
      <c r="E317" t="s">
        <v>323</v>
      </c>
      <c r="F317" s="1">
        <v>40972</v>
      </c>
      <c r="G317" t="s">
        <v>106</v>
      </c>
      <c r="H317">
        <v>1</v>
      </c>
      <c r="I317">
        <v>0</v>
      </c>
      <c r="J317">
        <v>0</v>
      </c>
      <c r="K317" t="s">
        <v>207</v>
      </c>
      <c r="L317">
        <v>2017</v>
      </c>
      <c r="M317" t="s">
        <v>208</v>
      </c>
      <c r="N317" s="14" t="str">
        <f t="shared" si="8"/>
        <v>ELLENRIEDER Célian</v>
      </c>
      <c r="O317" s="14" t="str">
        <f>VLOOKUP(N317,'Données Enfants'!$C$2:$F$298,4,FALSE)</f>
        <v>GS</v>
      </c>
      <c r="P317" s="14" t="str">
        <f>VLOOKUP(N317,'Données Enfants'!$C$2:$F$298,2,FALSE)</f>
        <v>Standard</v>
      </c>
      <c r="Q317" s="14">
        <f>IF(MID(B317,1,3)="Bus",VLOOKUP(N317,'Données Bus'!$A$2:$B$90,2,FALSE),0)</f>
        <v>6</v>
      </c>
      <c r="R317" s="14" t="str">
        <f>IF(Q317&gt;0,VLOOKUP(N317,'Données Bus'!$A$2:$C$90,3,FALSE),"")</f>
        <v>Gallia</v>
      </c>
      <c r="S317" t="str">
        <f>IF(INDEX('Tournées Bus'!$C$4:$H$18,Q317,VLOOKUP(B317,'Tournées Bus'!$J$3:$L$6,2,FALSE))=0,INDEX('Tournées Bus'!$C$4:$H$18,Q317,VLOOKUP(B317,'Tournées Bus'!$J$3:$L$6,3,FALSE)),INDEX('Tournées Bus'!$C$4:$H$18,Q317,VLOOKUP(B317,'Tournées Bus'!$J$3:$L$6,2,FALSE)))</f>
        <v>T081-07</v>
      </c>
      <c r="T317" t="str">
        <f t="shared" si="9"/>
        <v>T081</v>
      </c>
    </row>
    <row r="318" spans="1:20" x14ac:dyDescent="0.2">
      <c r="A318" s="1">
        <v>42993</v>
      </c>
      <c r="B318" t="s">
        <v>3</v>
      </c>
      <c r="C318" t="s">
        <v>204</v>
      </c>
      <c r="D318" t="s">
        <v>256</v>
      </c>
      <c r="E318" t="s">
        <v>257</v>
      </c>
      <c r="F318" s="1">
        <v>41230</v>
      </c>
      <c r="G318" t="s">
        <v>44</v>
      </c>
      <c r="H318">
        <v>1</v>
      </c>
      <c r="I318">
        <v>0</v>
      </c>
      <c r="J318">
        <v>0</v>
      </c>
      <c r="K318" t="s">
        <v>207</v>
      </c>
      <c r="L318">
        <v>2017</v>
      </c>
      <c r="M318" t="s">
        <v>208</v>
      </c>
      <c r="N318" s="14" t="str">
        <f t="shared" si="8"/>
        <v>EVENO Manel</v>
      </c>
      <c r="O318" s="14" t="str">
        <f>VLOOKUP(N318,'Données Enfants'!$C$2:$F$298,4,FALSE)</f>
        <v>GS</v>
      </c>
      <c r="P318" s="14" t="str">
        <f>VLOOKUP(N318,'Données Enfants'!$C$2:$F$298,2,FALSE)</f>
        <v>Sans viande</v>
      </c>
      <c r="Q318" s="14">
        <f>IF(MID(B318,1,3)="Bus",VLOOKUP(N318,'Données Bus'!$A$2:$B$90,2,FALSE),0)</f>
        <v>1</v>
      </c>
      <c r="R318" s="14" t="str">
        <f>IF(Q318&gt;0,VLOOKUP(N318,'Données Bus'!$A$2:$C$90,3,FALSE),"")</f>
        <v>Services Techniques</v>
      </c>
      <c r="S318" t="str">
        <f>IF(INDEX('Tournées Bus'!$C$4:$H$18,Q318,VLOOKUP(B318,'Tournées Bus'!$J$3:$L$6,2,FALSE))=0,INDEX('Tournées Bus'!$C$4:$H$18,Q318,VLOOKUP(B318,'Tournées Bus'!$J$3:$L$6,3,FALSE)),INDEX('Tournées Bus'!$C$4:$H$18,Q318,VLOOKUP(B318,'Tournées Bus'!$J$3:$L$6,2,FALSE)))</f>
        <v>T081-01</v>
      </c>
      <c r="T318" t="str">
        <f t="shared" si="9"/>
        <v>T081</v>
      </c>
    </row>
    <row r="319" spans="1:20" x14ac:dyDescent="0.2">
      <c r="A319" s="1">
        <v>42993</v>
      </c>
      <c r="B319" t="s">
        <v>3</v>
      </c>
      <c r="C319" t="s">
        <v>204</v>
      </c>
      <c r="D319" t="s">
        <v>258</v>
      </c>
      <c r="E319" t="s">
        <v>247</v>
      </c>
      <c r="F319" s="1">
        <v>41278</v>
      </c>
      <c r="G319" t="s">
        <v>169</v>
      </c>
      <c r="H319">
        <v>1</v>
      </c>
      <c r="I319">
        <v>0</v>
      </c>
      <c r="J319">
        <v>0</v>
      </c>
      <c r="K319" t="s">
        <v>207</v>
      </c>
      <c r="L319">
        <v>2017</v>
      </c>
      <c r="M319" t="s">
        <v>208</v>
      </c>
      <c r="N319" s="14" t="str">
        <f t="shared" si="8"/>
        <v>FRITEAU Liam</v>
      </c>
      <c r="O319" s="14" t="str">
        <f>VLOOKUP(N319,'Données Enfants'!$C$2:$F$298,4,FALSE)</f>
        <v>MS</v>
      </c>
      <c r="P319" s="14" t="str">
        <f>VLOOKUP(N319,'Données Enfants'!$C$2:$F$298,2,FALSE)</f>
        <v>Standard</v>
      </c>
      <c r="Q319" s="14">
        <f>IF(MID(B319,1,3)="Bus",VLOOKUP(N319,'Données Bus'!$A$2:$B$90,2,FALSE),0)</f>
        <v>5</v>
      </c>
      <c r="R319" s="14" t="str">
        <f>IF(Q319&gt;0,VLOOKUP(N319,'Données Bus'!$A$2:$C$90,3,FALSE),"")</f>
        <v>Grande Rive (Av maraiche)</v>
      </c>
      <c r="S319" t="str">
        <f>IF(INDEX('Tournées Bus'!$C$4:$H$18,Q319,VLOOKUP(B319,'Tournées Bus'!$J$3:$L$6,2,FALSE))=0,INDEX('Tournées Bus'!$C$4:$H$18,Q319,VLOOKUP(B319,'Tournées Bus'!$J$3:$L$6,3,FALSE)),INDEX('Tournées Bus'!$C$4:$H$18,Q319,VLOOKUP(B319,'Tournées Bus'!$J$3:$L$6,2,FALSE)))</f>
        <v>T081-06</v>
      </c>
      <c r="T319" t="str">
        <f t="shared" si="9"/>
        <v>T081</v>
      </c>
    </row>
    <row r="320" spans="1:20" x14ac:dyDescent="0.2">
      <c r="A320" s="1">
        <v>42993</v>
      </c>
      <c r="B320" t="s">
        <v>3</v>
      </c>
      <c r="C320" t="s">
        <v>204</v>
      </c>
      <c r="D320" t="s">
        <v>259</v>
      </c>
      <c r="E320" t="s">
        <v>260</v>
      </c>
      <c r="F320" s="1">
        <v>40395</v>
      </c>
      <c r="G320" t="s">
        <v>167</v>
      </c>
      <c r="H320">
        <v>1</v>
      </c>
      <c r="I320">
        <v>0</v>
      </c>
      <c r="J320">
        <v>0</v>
      </c>
      <c r="K320" t="s">
        <v>207</v>
      </c>
      <c r="L320">
        <v>2017</v>
      </c>
      <c r="M320" t="s">
        <v>210</v>
      </c>
      <c r="N320" s="14" t="str">
        <f t="shared" si="8"/>
        <v>GAYAT Louis</v>
      </c>
      <c r="O320" s="14" t="str">
        <f>VLOOKUP(N320,'Données Enfants'!$C$2:$F$298,4,FALSE)</f>
        <v>CE1</v>
      </c>
      <c r="P320" s="14" t="str">
        <f>VLOOKUP(N320,'Données Enfants'!$C$2:$F$298,2,FALSE)</f>
        <v>Standard</v>
      </c>
      <c r="Q320" s="14">
        <f>IF(MID(B320,1,3)="Bus",VLOOKUP(N320,'Données Bus'!$A$2:$B$90,2,FALSE),0)</f>
        <v>10</v>
      </c>
      <c r="R320" s="14" t="str">
        <f>IF(Q320&gt;0,VLOOKUP(N320,'Données Bus'!$A$2:$C$90,3,FALSE),"")</f>
        <v>Mairie</v>
      </c>
      <c r="S320" t="str">
        <f>IF(INDEX('Tournées Bus'!$C$4:$H$18,Q320,VLOOKUP(B320,'Tournées Bus'!$J$3:$L$6,2,FALSE))=0,INDEX('Tournées Bus'!$C$4:$H$18,Q320,VLOOKUP(B320,'Tournées Bus'!$J$3:$L$6,3,FALSE)),INDEX('Tournées Bus'!$C$4:$H$18,Q320,VLOOKUP(B320,'Tournées Bus'!$J$3:$L$6,2,FALSE)))</f>
        <v>T082-14</v>
      </c>
      <c r="T320" t="str">
        <f t="shared" si="9"/>
        <v>T082</v>
      </c>
    </row>
    <row r="321" spans="1:20" x14ac:dyDescent="0.2">
      <c r="A321" s="1">
        <v>42993</v>
      </c>
      <c r="B321" t="s">
        <v>3</v>
      </c>
      <c r="C321" t="s">
        <v>204</v>
      </c>
      <c r="D321" t="s">
        <v>261</v>
      </c>
      <c r="E321" t="s">
        <v>262</v>
      </c>
      <c r="F321" s="1">
        <v>40366</v>
      </c>
      <c r="G321" t="s">
        <v>167</v>
      </c>
      <c r="H321">
        <v>1</v>
      </c>
      <c r="I321">
        <v>0</v>
      </c>
      <c r="J321">
        <v>0</v>
      </c>
      <c r="K321" t="s">
        <v>207</v>
      </c>
      <c r="L321">
        <v>2017</v>
      </c>
      <c r="M321" t="s">
        <v>210</v>
      </c>
      <c r="N321" s="14" t="str">
        <f t="shared" si="8"/>
        <v>HELLI Indy</v>
      </c>
      <c r="O321" s="14" t="str">
        <f>VLOOKUP(N321,'Données Enfants'!$C$2:$F$298,4,FALSE)</f>
        <v>CE1</v>
      </c>
      <c r="P321" s="14" t="str">
        <f>VLOOKUP(N321,'Données Enfants'!$C$2:$F$298,2,FALSE)</f>
        <v>Sans viande</v>
      </c>
      <c r="Q321" s="14">
        <f>IF(MID(B321,1,3)="Bus",VLOOKUP(N321,'Données Bus'!$A$2:$B$90,2,FALSE),0)</f>
        <v>4</v>
      </c>
      <c r="R321" s="14" t="str">
        <f>IF(Q321&gt;0,VLOOKUP(N321,'Données Bus'!$A$2:$C$90,3,FALSE),"")</f>
        <v>Grande Rive (Crémaillère)</v>
      </c>
      <c r="S321" t="str">
        <f>IF(INDEX('Tournées Bus'!$C$4:$H$18,Q321,VLOOKUP(B321,'Tournées Bus'!$J$3:$L$6,2,FALSE))=0,INDEX('Tournées Bus'!$C$4:$H$18,Q321,VLOOKUP(B321,'Tournées Bus'!$J$3:$L$6,3,FALSE)),INDEX('Tournées Bus'!$C$4:$H$18,Q321,VLOOKUP(B321,'Tournées Bus'!$J$3:$L$6,2,FALSE)))</f>
        <v>T081-05</v>
      </c>
      <c r="T321" t="str">
        <f t="shared" si="9"/>
        <v>T081</v>
      </c>
    </row>
    <row r="322" spans="1:20" x14ac:dyDescent="0.2">
      <c r="A322" s="1">
        <v>42993</v>
      </c>
      <c r="B322" t="s">
        <v>3</v>
      </c>
      <c r="C322" t="s">
        <v>204</v>
      </c>
      <c r="D322" t="s">
        <v>263</v>
      </c>
      <c r="E322" t="s">
        <v>264</v>
      </c>
      <c r="F322" s="1">
        <v>39337</v>
      </c>
      <c r="G322" t="s">
        <v>164</v>
      </c>
      <c r="H322">
        <v>1</v>
      </c>
      <c r="I322">
        <v>0</v>
      </c>
      <c r="J322">
        <v>0</v>
      </c>
      <c r="K322" t="s">
        <v>207</v>
      </c>
      <c r="L322">
        <v>2017</v>
      </c>
      <c r="M322" t="s">
        <v>210</v>
      </c>
      <c r="N322" s="14" t="str">
        <f t="shared" ref="N322:N385" si="10">CONCATENATE(D322," ",E322)</f>
        <v>HENRY Ethan</v>
      </c>
      <c r="O322" s="14" t="str">
        <f>VLOOKUP(N322,'Données Enfants'!$C$2:$F$298,4,FALSE)</f>
        <v>CM2</v>
      </c>
      <c r="P322" s="14" t="str">
        <f>VLOOKUP(N322,'Données Enfants'!$C$2:$F$298,2,FALSE)</f>
        <v>Standard</v>
      </c>
      <c r="Q322" s="14">
        <f>IF(MID(B322,1,3)="Bus",VLOOKUP(N322,'Données Bus'!$A$2:$B$90,2,FALSE),0)</f>
        <v>2</v>
      </c>
      <c r="R322" s="14" t="str">
        <f>IF(Q322&gt;0,VLOOKUP(N322,'Données Bus'!$A$2:$C$90,3,FALSE),"")</f>
        <v>Parc de l'Abbaye - Buisson</v>
      </c>
      <c r="S322" t="str">
        <f>IF(INDEX('Tournées Bus'!$C$4:$H$18,Q322,VLOOKUP(B322,'Tournées Bus'!$J$3:$L$6,2,FALSE))=0,INDEX('Tournées Bus'!$C$4:$H$18,Q322,VLOOKUP(B322,'Tournées Bus'!$J$3:$L$6,3,FALSE)),INDEX('Tournées Bus'!$C$4:$H$18,Q322,VLOOKUP(B322,'Tournées Bus'!$J$3:$L$6,2,FALSE)))</f>
        <v>T081-03</v>
      </c>
      <c r="T322" t="str">
        <f t="shared" ref="T322:T385" si="11">MID(S322,1,4)</f>
        <v>T081</v>
      </c>
    </row>
    <row r="323" spans="1:20" x14ac:dyDescent="0.2">
      <c r="A323" s="1">
        <v>42993</v>
      </c>
      <c r="B323" t="s">
        <v>3</v>
      </c>
      <c r="C323" t="s">
        <v>204</v>
      </c>
      <c r="D323" t="s">
        <v>329</v>
      </c>
      <c r="E323" t="s">
        <v>330</v>
      </c>
      <c r="F323" s="1">
        <v>41371</v>
      </c>
      <c r="G323" t="s">
        <v>169</v>
      </c>
      <c r="H323">
        <v>1</v>
      </c>
      <c r="I323">
        <v>0</v>
      </c>
      <c r="J323">
        <v>0</v>
      </c>
      <c r="K323" t="s">
        <v>207</v>
      </c>
      <c r="L323">
        <v>2017</v>
      </c>
      <c r="M323" t="s">
        <v>208</v>
      </c>
      <c r="N323" s="14" t="str">
        <f t="shared" si="10"/>
        <v>IKOUBEL Jeanne</v>
      </c>
      <c r="O323" s="14" t="str">
        <f>VLOOKUP(N323,'Données Enfants'!$C$2:$F$298,4,FALSE)</f>
        <v>MS</v>
      </c>
      <c r="P323" s="14" t="str">
        <f>VLOOKUP(N323,'Données Enfants'!$C$2:$F$298,2,FALSE)</f>
        <v>Standard</v>
      </c>
      <c r="Q323" s="14">
        <f>IF(MID(B323,1,3)="Bus",VLOOKUP(N323,'Données Bus'!$A$2:$B$90,2,FALSE),0)</f>
        <v>5</v>
      </c>
      <c r="R323" s="14" t="str">
        <f>IF(Q323&gt;0,VLOOKUP(N323,'Données Bus'!$A$2:$C$90,3,FALSE),"")</f>
        <v>Grande Rive (Av maraiche)</v>
      </c>
      <c r="S323" t="str">
        <f>IF(INDEX('Tournées Bus'!$C$4:$H$18,Q323,VLOOKUP(B323,'Tournées Bus'!$J$3:$L$6,2,FALSE))=0,INDEX('Tournées Bus'!$C$4:$H$18,Q323,VLOOKUP(B323,'Tournées Bus'!$J$3:$L$6,3,FALSE)),INDEX('Tournées Bus'!$C$4:$H$18,Q323,VLOOKUP(B323,'Tournées Bus'!$J$3:$L$6,2,FALSE)))</f>
        <v>T081-06</v>
      </c>
      <c r="T323" t="str">
        <f t="shared" si="11"/>
        <v>T081</v>
      </c>
    </row>
    <row r="324" spans="1:20" x14ac:dyDescent="0.2">
      <c r="A324" s="1">
        <v>42993</v>
      </c>
      <c r="B324" t="s">
        <v>3</v>
      </c>
      <c r="C324" t="s">
        <v>204</v>
      </c>
      <c r="D324" t="s">
        <v>265</v>
      </c>
      <c r="E324" t="s">
        <v>266</v>
      </c>
      <c r="F324" s="1">
        <v>40707</v>
      </c>
      <c r="G324" t="s">
        <v>168</v>
      </c>
      <c r="H324">
        <v>1</v>
      </c>
      <c r="I324">
        <v>0</v>
      </c>
      <c r="J324">
        <v>0</v>
      </c>
      <c r="K324" t="s">
        <v>207</v>
      </c>
      <c r="L324">
        <v>2017</v>
      </c>
      <c r="M324" t="s">
        <v>208</v>
      </c>
      <c r="N324" s="14" t="str">
        <f t="shared" si="10"/>
        <v>KOSUMI Audrina</v>
      </c>
      <c r="O324" s="14" t="str">
        <f>VLOOKUP(N324,'Données Enfants'!$C$2:$F$298,4,FALSE)</f>
        <v>CP</v>
      </c>
      <c r="P324" s="14" t="str">
        <f>VLOOKUP(N324,'Données Enfants'!$C$2:$F$298,2,FALSE)</f>
        <v>Standard</v>
      </c>
      <c r="Q324" s="14">
        <f>IF(MID(B324,1,3)="Bus",VLOOKUP(N324,'Données Bus'!$A$2:$B$90,2,FALSE),0)</f>
        <v>1</v>
      </c>
      <c r="R324" s="14" t="str">
        <f>IF(Q324&gt;0,VLOOKUP(N324,'Données Bus'!$A$2:$C$90,3,FALSE),"")</f>
        <v>Services Techniques</v>
      </c>
      <c r="S324" t="str">
        <f>IF(INDEX('Tournées Bus'!$C$4:$H$18,Q324,VLOOKUP(B324,'Tournées Bus'!$J$3:$L$6,2,FALSE))=0,INDEX('Tournées Bus'!$C$4:$H$18,Q324,VLOOKUP(B324,'Tournées Bus'!$J$3:$L$6,3,FALSE)),INDEX('Tournées Bus'!$C$4:$H$18,Q324,VLOOKUP(B324,'Tournées Bus'!$J$3:$L$6,2,FALSE)))</f>
        <v>T081-01</v>
      </c>
      <c r="T324" t="str">
        <f t="shared" si="11"/>
        <v>T081</v>
      </c>
    </row>
    <row r="325" spans="1:20" x14ac:dyDescent="0.2">
      <c r="A325" s="1">
        <v>42993</v>
      </c>
      <c r="B325" t="s">
        <v>3</v>
      </c>
      <c r="C325" t="s">
        <v>204</v>
      </c>
      <c r="D325" t="s">
        <v>267</v>
      </c>
      <c r="E325" t="s">
        <v>268</v>
      </c>
      <c r="F325" s="1">
        <v>39332</v>
      </c>
      <c r="G325" t="s">
        <v>164</v>
      </c>
      <c r="H325">
        <v>1</v>
      </c>
      <c r="I325">
        <v>0</v>
      </c>
      <c r="J325">
        <v>0</v>
      </c>
      <c r="K325" t="s">
        <v>207</v>
      </c>
      <c r="L325">
        <v>2017</v>
      </c>
      <c r="M325" t="s">
        <v>210</v>
      </c>
      <c r="N325" s="14" t="str">
        <f t="shared" si="10"/>
        <v>MANICHE Soryan</v>
      </c>
      <c r="O325" s="14" t="str">
        <f>VLOOKUP(N325,'Données Enfants'!$C$2:$F$298,4,FALSE)</f>
        <v>CM2</v>
      </c>
      <c r="P325" s="14" t="str">
        <f>VLOOKUP(N325,'Données Enfants'!$C$2:$F$298,2,FALSE)</f>
        <v>Sans porc</v>
      </c>
      <c r="Q325" s="14">
        <f>IF(MID(B325,1,3)="Bus",VLOOKUP(N325,'Données Bus'!$A$2:$B$90,2,FALSE),0)</f>
        <v>6</v>
      </c>
      <c r="R325" s="14" t="str">
        <f>IF(Q325&gt;0,VLOOKUP(N325,'Données Bus'!$A$2:$C$90,3,FALSE),"")</f>
        <v>Gallia</v>
      </c>
      <c r="S325" t="str">
        <f>IF(INDEX('Tournées Bus'!$C$4:$H$18,Q325,VLOOKUP(B325,'Tournées Bus'!$J$3:$L$6,2,FALSE))=0,INDEX('Tournées Bus'!$C$4:$H$18,Q325,VLOOKUP(B325,'Tournées Bus'!$J$3:$L$6,3,FALSE)),INDEX('Tournées Bus'!$C$4:$H$18,Q325,VLOOKUP(B325,'Tournées Bus'!$J$3:$L$6,2,FALSE)))</f>
        <v>T081-07</v>
      </c>
      <c r="T325" t="str">
        <f t="shared" si="11"/>
        <v>T081</v>
      </c>
    </row>
    <row r="326" spans="1:20" x14ac:dyDescent="0.2">
      <c r="A326" s="1">
        <v>42993</v>
      </c>
      <c r="B326" t="s">
        <v>3</v>
      </c>
      <c r="C326" t="s">
        <v>204</v>
      </c>
      <c r="D326" t="s">
        <v>269</v>
      </c>
      <c r="E326" t="s">
        <v>270</v>
      </c>
      <c r="F326" s="1">
        <v>41123</v>
      </c>
      <c r="G326" t="s">
        <v>44</v>
      </c>
      <c r="H326">
        <v>1</v>
      </c>
      <c r="I326">
        <v>0</v>
      </c>
      <c r="J326">
        <v>0</v>
      </c>
      <c r="K326" t="s">
        <v>207</v>
      </c>
      <c r="L326">
        <v>2017</v>
      </c>
      <c r="M326" t="s">
        <v>208</v>
      </c>
      <c r="N326" s="14" t="str">
        <f t="shared" si="10"/>
        <v>MICHOUD Arnaud</v>
      </c>
      <c r="O326" s="14" t="str">
        <f>VLOOKUP(N326,'Données Enfants'!$C$2:$F$298,4,FALSE)</f>
        <v>GS</v>
      </c>
      <c r="P326" s="14" t="str">
        <f>VLOOKUP(N326,'Données Enfants'!$C$2:$F$298,2,FALSE)</f>
        <v>Standard</v>
      </c>
      <c r="Q326" s="14">
        <f>IF(MID(B326,1,3)="Bus",VLOOKUP(N326,'Données Bus'!$A$2:$B$90,2,FALSE),0)</f>
        <v>14</v>
      </c>
      <c r="R326" s="14" t="str">
        <f>IF(Q326&gt;0,VLOOKUP(N326,'Données Bus'!$A$2:$C$90,3,FALSE),"")</f>
        <v>Avenue Forchex</v>
      </c>
      <c r="S326" t="str">
        <f>IF(INDEX('Tournées Bus'!$C$4:$H$18,Q326,VLOOKUP(B326,'Tournées Bus'!$J$3:$L$6,2,FALSE))=0,INDEX('Tournées Bus'!$C$4:$H$18,Q326,VLOOKUP(B326,'Tournées Bus'!$J$3:$L$6,3,FALSE)),INDEX('Tournées Bus'!$C$4:$H$18,Q326,VLOOKUP(B326,'Tournées Bus'!$J$3:$L$6,2,FALSE)))</f>
        <v>T082-16</v>
      </c>
      <c r="T326" t="str">
        <f t="shared" si="11"/>
        <v>T082</v>
      </c>
    </row>
    <row r="327" spans="1:20" x14ac:dyDescent="0.2">
      <c r="A327" s="1">
        <v>42993</v>
      </c>
      <c r="B327" t="s">
        <v>3</v>
      </c>
      <c r="C327" t="s">
        <v>204</v>
      </c>
      <c r="D327" t="s">
        <v>271</v>
      </c>
      <c r="E327" t="s">
        <v>272</v>
      </c>
      <c r="F327" s="1">
        <v>41047</v>
      </c>
      <c r="G327" t="s">
        <v>44</v>
      </c>
      <c r="H327">
        <v>1</v>
      </c>
      <c r="I327">
        <v>0</v>
      </c>
      <c r="J327">
        <v>0</v>
      </c>
      <c r="K327" t="s">
        <v>207</v>
      </c>
      <c r="L327">
        <v>2017</v>
      </c>
      <c r="M327" t="s">
        <v>208</v>
      </c>
      <c r="N327" s="14" t="str">
        <f t="shared" si="10"/>
        <v>MONNET Fanny</v>
      </c>
      <c r="O327" s="14" t="str">
        <f>VLOOKUP(N327,'Données Enfants'!$C$2:$F$298,4,FALSE)</f>
        <v>GS</v>
      </c>
      <c r="P327" s="14" t="str">
        <f>VLOOKUP(N327,'Données Enfants'!$C$2:$F$298,2,FALSE)</f>
        <v>Standard</v>
      </c>
      <c r="Q327" s="14">
        <f>IF(MID(B327,1,3)="Bus",VLOOKUP(N327,'Données Bus'!$A$2:$B$90,2,FALSE),0)</f>
        <v>3</v>
      </c>
      <c r="R327" s="14" t="str">
        <f>IF(Q327&gt;0,VLOOKUP(N327,'Données Bus'!$A$2:$C$90,3,FALSE),"")</f>
        <v>Av de la Creusaz (croist Rte Gde Rive)</v>
      </c>
      <c r="S327" t="str">
        <f>IF(INDEX('Tournées Bus'!$C$4:$H$18,Q327,VLOOKUP(B327,'Tournées Bus'!$J$3:$L$6,2,FALSE))=0,INDEX('Tournées Bus'!$C$4:$H$18,Q327,VLOOKUP(B327,'Tournées Bus'!$J$3:$L$6,3,FALSE)),INDEX('Tournées Bus'!$C$4:$H$18,Q327,VLOOKUP(B327,'Tournées Bus'!$J$3:$L$6,2,FALSE)))</f>
        <v>T081-04</v>
      </c>
      <c r="T327" t="str">
        <f t="shared" si="11"/>
        <v>T081</v>
      </c>
    </row>
    <row r="328" spans="1:20" x14ac:dyDescent="0.2">
      <c r="A328" s="1">
        <v>42993</v>
      </c>
      <c r="B328" t="s">
        <v>3</v>
      </c>
      <c r="C328" t="s">
        <v>204</v>
      </c>
      <c r="D328" t="s">
        <v>271</v>
      </c>
      <c r="E328" t="s">
        <v>273</v>
      </c>
      <c r="F328" s="1">
        <v>40459</v>
      </c>
      <c r="G328" t="s">
        <v>163</v>
      </c>
      <c r="H328">
        <v>1</v>
      </c>
      <c r="I328">
        <v>0</v>
      </c>
      <c r="J328">
        <v>0</v>
      </c>
      <c r="K328" t="s">
        <v>207</v>
      </c>
      <c r="L328">
        <v>2017</v>
      </c>
      <c r="M328" t="s">
        <v>210</v>
      </c>
      <c r="N328" s="14" t="str">
        <f t="shared" si="10"/>
        <v>MONNET Nina</v>
      </c>
      <c r="O328" s="14" t="str">
        <f>VLOOKUP(N328,'Données Enfants'!$C$2:$F$298,4,FALSE)</f>
        <v>CE1</v>
      </c>
      <c r="P328" s="14" t="str">
        <f>VLOOKUP(N328,'Données Enfants'!$C$2:$F$298,2,FALSE)</f>
        <v>Standard</v>
      </c>
      <c r="Q328" s="14">
        <f>IF(MID(B328,1,3)="Bus",VLOOKUP(N328,'Données Bus'!$A$2:$B$90,2,FALSE),0)</f>
        <v>3</v>
      </c>
      <c r="R328" s="14" t="str">
        <f>IF(Q328&gt;0,VLOOKUP(N328,'Données Bus'!$A$2:$C$90,3,FALSE),"")</f>
        <v>Av de la Creusaz (croist Rte Gde Rive)</v>
      </c>
      <c r="S328" t="str">
        <f>IF(INDEX('Tournées Bus'!$C$4:$H$18,Q328,VLOOKUP(B328,'Tournées Bus'!$J$3:$L$6,2,FALSE))=0,INDEX('Tournées Bus'!$C$4:$H$18,Q328,VLOOKUP(B328,'Tournées Bus'!$J$3:$L$6,3,FALSE)),INDEX('Tournées Bus'!$C$4:$H$18,Q328,VLOOKUP(B328,'Tournées Bus'!$J$3:$L$6,2,FALSE)))</f>
        <v>T081-04</v>
      </c>
      <c r="T328" t="str">
        <f t="shared" si="11"/>
        <v>T081</v>
      </c>
    </row>
    <row r="329" spans="1:20" x14ac:dyDescent="0.2">
      <c r="A329" s="1">
        <v>42993</v>
      </c>
      <c r="B329" t="s">
        <v>3</v>
      </c>
      <c r="C329" t="s">
        <v>204</v>
      </c>
      <c r="D329" t="s">
        <v>274</v>
      </c>
      <c r="E329" t="s">
        <v>275</v>
      </c>
      <c r="F329" s="1">
        <v>40836</v>
      </c>
      <c r="G329" t="s">
        <v>167</v>
      </c>
      <c r="H329">
        <v>1</v>
      </c>
      <c r="I329">
        <v>0</v>
      </c>
      <c r="J329">
        <v>0</v>
      </c>
      <c r="K329" t="s">
        <v>207</v>
      </c>
      <c r="L329">
        <v>2017</v>
      </c>
      <c r="M329" t="s">
        <v>208</v>
      </c>
      <c r="N329" s="14" t="str">
        <f t="shared" si="10"/>
        <v>MONTES Mattéo</v>
      </c>
      <c r="O329" s="14" t="str">
        <f>VLOOKUP(N329,'Données Enfants'!$C$2:$F$298,4,FALSE)</f>
        <v>CP</v>
      </c>
      <c r="P329" s="14" t="str">
        <f>VLOOKUP(N329,'Données Enfants'!$C$2:$F$298,2,FALSE)</f>
        <v>Standard</v>
      </c>
      <c r="Q329" s="14">
        <f>IF(MID(B329,1,3)="Bus",VLOOKUP(N329,'Données Bus'!$A$2:$B$90,2,FALSE),0)</f>
        <v>6</v>
      </c>
      <c r="R329" s="14" t="str">
        <f>IF(Q329&gt;0,VLOOKUP(N329,'Données Bus'!$A$2:$C$90,3,FALSE),"")</f>
        <v>Gallia</v>
      </c>
      <c r="S329" t="str">
        <f>IF(INDEX('Tournées Bus'!$C$4:$H$18,Q329,VLOOKUP(B329,'Tournées Bus'!$J$3:$L$6,2,FALSE))=0,INDEX('Tournées Bus'!$C$4:$H$18,Q329,VLOOKUP(B329,'Tournées Bus'!$J$3:$L$6,3,FALSE)),INDEX('Tournées Bus'!$C$4:$H$18,Q329,VLOOKUP(B329,'Tournées Bus'!$J$3:$L$6,2,FALSE)))</f>
        <v>T081-07</v>
      </c>
      <c r="T329" t="str">
        <f t="shared" si="11"/>
        <v>T081</v>
      </c>
    </row>
    <row r="330" spans="1:20" x14ac:dyDescent="0.2">
      <c r="A330" s="1">
        <v>42993</v>
      </c>
      <c r="B330" t="s">
        <v>3</v>
      </c>
      <c r="C330" t="s">
        <v>204</v>
      </c>
      <c r="D330" t="s">
        <v>276</v>
      </c>
      <c r="E330" t="s">
        <v>277</v>
      </c>
      <c r="F330" s="1">
        <v>40657</v>
      </c>
      <c r="G330" t="s">
        <v>167</v>
      </c>
      <c r="H330">
        <v>1</v>
      </c>
      <c r="I330">
        <v>0</v>
      </c>
      <c r="J330">
        <v>0</v>
      </c>
      <c r="K330" t="s">
        <v>207</v>
      </c>
      <c r="L330">
        <v>2017</v>
      </c>
      <c r="M330" t="s">
        <v>208</v>
      </c>
      <c r="N330" s="14" t="str">
        <f t="shared" si="10"/>
        <v>MUNSCH Charlotte</v>
      </c>
      <c r="O330" s="14" t="str">
        <f>VLOOKUP(N330,'Données Enfants'!$C$2:$F$298,4,FALSE)</f>
        <v>CP</v>
      </c>
      <c r="P330" s="14" t="str">
        <f>VLOOKUP(N330,'Données Enfants'!$C$2:$F$298,2,FALSE)</f>
        <v>Standard</v>
      </c>
      <c r="Q330" s="14">
        <f>IF(MID(B330,1,3)="Bus",VLOOKUP(N330,'Données Bus'!$A$2:$B$90,2,FALSE),0)</f>
        <v>6</v>
      </c>
      <c r="R330" s="14" t="str">
        <f>IF(Q330&gt;0,VLOOKUP(N330,'Données Bus'!$A$2:$C$90,3,FALSE),"")</f>
        <v>Gallia</v>
      </c>
      <c r="S330" t="str">
        <f>IF(INDEX('Tournées Bus'!$C$4:$H$18,Q330,VLOOKUP(B330,'Tournées Bus'!$J$3:$L$6,2,FALSE))=0,INDEX('Tournées Bus'!$C$4:$H$18,Q330,VLOOKUP(B330,'Tournées Bus'!$J$3:$L$6,3,FALSE)),INDEX('Tournées Bus'!$C$4:$H$18,Q330,VLOOKUP(B330,'Tournées Bus'!$J$3:$L$6,2,FALSE)))</f>
        <v>T081-07</v>
      </c>
      <c r="T330" t="str">
        <f t="shared" si="11"/>
        <v>T081</v>
      </c>
    </row>
    <row r="331" spans="1:20" x14ac:dyDescent="0.2">
      <c r="A331" s="1">
        <v>42993</v>
      </c>
      <c r="B331" t="s">
        <v>3</v>
      </c>
      <c r="C331" t="s">
        <v>204</v>
      </c>
      <c r="D331" t="s">
        <v>278</v>
      </c>
      <c r="E331" t="s">
        <v>279</v>
      </c>
      <c r="F331" s="1">
        <v>41629</v>
      </c>
      <c r="G331" t="s">
        <v>170</v>
      </c>
      <c r="H331">
        <v>1</v>
      </c>
      <c r="I331">
        <v>0</v>
      </c>
      <c r="J331">
        <v>0</v>
      </c>
      <c r="K331" t="s">
        <v>207</v>
      </c>
      <c r="L331">
        <v>2017</v>
      </c>
      <c r="M331" t="s">
        <v>208</v>
      </c>
      <c r="N331" s="14" t="str">
        <f t="shared" si="10"/>
        <v>PERROT BLENNER Alice</v>
      </c>
      <c r="O331" s="14" t="str">
        <f>VLOOKUP(N331,'Données Enfants'!$C$2:$F$298,4,FALSE)</f>
        <v>MS</v>
      </c>
      <c r="P331" s="14" t="str">
        <f>VLOOKUP(N331,'Données Enfants'!$C$2:$F$298,2,FALSE)</f>
        <v>Standard</v>
      </c>
      <c r="Q331" s="14">
        <f>IF(MID(B331,1,3)="Bus",VLOOKUP(N331,'Données Bus'!$A$2:$B$90,2,FALSE),0)</f>
        <v>4</v>
      </c>
      <c r="R331" s="14" t="str">
        <f>IF(Q331&gt;0,VLOOKUP(N331,'Données Bus'!$A$2:$C$90,3,FALSE),"")</f>
        <v>Grande Rive (Crémaillère)</v>
      </c>
      <c r="S331" t="str">
        <f>IF(INDEX('Tournées Bus'!$C$4:$H$18,Q331,VLOOKUP(B331,'Tournées Bus'!$J$3:$L$6,2,FALSE))=0,INDEX('Tournées Bus'!$C$4:$H$18,Q331,VLOOKUP(B331,'Tournées Bus'!$J$3:$L$6,3,FALSE)),INDEX('Tournées Bus'!$C$4:$H$18,Q331,VLOOKUP(B331,'Tournées Bus'!$J$3:$L$6,2,FALSE)))</f>
        <v>T081-05</v>
      </c>
      <c r="T331" t="str">
        <f t="shared" si="11"/>
        <v>T081</v>
      </c>
    </row>
    <row r="332" spans="1:20" x14ac:dyDescent="0.2">
      <c r="A332" s="1">
        <v>42993</v>
      </c>
      <c r="B332" t="s">
        <v>3</v>
      </c>
      <c r="C332" t="s">
        <v>204</v>
      </c>
      <c r="D332" t="s">
        <v>280</v>
      </c>
      <c r="E332" t="s">
        <v>281</v>
      </c>
      <c r="F332" s="1">
        <v>39219</v>
      </c>
      <c r="G332" t="s">
        <v>164</v>
      </c>
      <c r="H332">
        <v>0</v>
      </c>
      <c r="I332">
        <v>0</v>
      </c>
      <c r="J332">
        <v>0</v>
      </c>
      <c r="K332" t="s">
        <v>207</v>
      </c>
      <c r="L332">
        <v>2017</v>
      </c>
      <c r="M332" t="s">
        <v>210</v>
      </c>
      <c r="N332" s="14" t="str">
        <f t="shared" si="10"/>
        <v>PITTET Lilou</v>
      </c>
      <c r="O332" s="14" t="str">
        <f>VLOOKUP(N332,'Données Enfants'!$C$2:$F$298,4,FALSE)</f>
        <v>CM2</v>
      </c>
      <c r="P332" s="14" t="str">
        <f>VLOOKUP(N332,'Données Enfants'!$C$2:$F$298,2,FALSE)</f>
        <v>Standard</v>
      </c>
      <c r="Q332" s="14">
        <f>IF(MID(B332,1,3)="Bus",VLOOKUP(N332,'Données Bus'!$A$2:$B$90,2,FALSE),0)</f>
        <v>2</v>
      </c>
      <c r="R332" s="14" t="str">
        <f>IF(Q332&gt;0,VLOOKUP(N332,'Données Bus'!$A$2:$C$90,3,FALSE),"")</f>
        <v>Parc de l'Abbaye - Buisson</v>
      </c>
      <c r="S332" t="str">
        <f>IF(INDEX('Tournées Bus'!$C$4:$H$18,Q332,VLOOKUP(B332,'Tournées Bus'!$J$3:$L$6,2,FALSE))=0,INDEX('Tournées Bus'!$C$4:$H$18,Q332,VLOOKUP(B332,'Tournées Bus'!$J$3:$L$6,3,FALSE)),INDEX('Tournées Bus'!$C$4:$H$18,Q332,VLOOKUP(B332,'Tournées Bus'!$J$3:$L$6,2,FALSE)))</f>
        <v>T081-03</v>
      </c>
      <c r="T332" t="str">
        <f t="shared" si="11"/>
        <v>T081</v>
      </c>
    </row>
    <row r="333" spans="1:20" x14ac:dyDescent="0.2">
      <c r="A333" s="1">
        <v>42993</v>
      </c>
      <c r="B333" t="s">
        <v>3</v>
      </c>
      <c r="C333" t="s">
        <v>204</v>
      </c>
      <c r="D333" t="s">
        <v>283</v>
      </c>
      <c r="E333" t="s">
        <v>284</v>
      </c>
      <c r="F333" s="1">
        <v>39891</v>
      </c>
      <c r="G333" t="s">
        <v>166</v>
      </c>
      <c r="H333">
        <v>1</v>
      </c>
      <c r="I333">
        <v>0</v>
      </c>
      <c r="J333">
        <v>0</v>
      </c>
      <c r="K333" t="s">
        <v>207</v>
      </c>
      <c r="L333">
        <v>2017</v>
      </c>
      <c r="M333" t="s">
        <v>210</v>
      </c>
      <c r="N333" s="14" t="str">
        <f t="shared" si="10"/>
        <v>PONTICELLI Axel</v>
      </c>
      <c r="O333" s="14" t="str">
        <f>VLOOKUP(N333,'Données Enfants'!$C$2:$F$298,4,FALSE)</f>
        <v>CE2</v>
      </c>
      <c r="P333" s="14" t="str">
        <f>VLOOKUP(N333,'Données Enfants'!$C$2:$F$298,2,FALSE)</f>
        <v>Standard</v>
      </c>
      <c r="Q333" s="14">
        <f>IF(MID(B333,1,3)="Bus",VLOOKUP(N333,'Données Bus'!$A$2:$B$90,2,FALSE),0)</f>
        <v>15</v>
      </c>
      <c r="R333" s="14" t="str">
        <f>IF(Q333&gt;0,VLOOKUP(N333,'Données Bus'!$A$2:$C$90,3,FALSE),"")</f>
        <v>Chemin de Gravannes (Mi Tiesa)</v>
      </c>
      <c r="S333" t="str">
        <f>IF(INDEX('Tournées Bus'!$C$4:$H$18,Q333,VLOOKUP(B333,'Tournées Bus'!$J$3:$L$6,2,FALSE))=0,INDEX('Tournées Bus'!$C$4:$H$18,Q333,VLOOKUP(B333,'Tournées Bus'!$J$3:$L$6,3,FALSE)),INDEX('Tournées Bus'!$C$4:$H$18,Q333,VLOOKUP(B333,'Tournées Bus'!$J$3:$L$6,2,FALSE)))</f>
        <v>T082-17</v>
      </c>
      <c r="T333" t="str">
        <f t="shared" si="11"/>
        <v>T082</v>
      </c>
    </row>
    <row r="334" spans="1:20" x14ac:dyDescent="0.2">
      <c r="A334" s="1">
        <v>42993</v>
      </c>
      <c r="B334" t="s">
        <v>3</v>
      </c>
      <c r="C334" t="s">
        <v>204</v>
      </c>
      <c r="D334" t="s">
        <v>286</v>
      </c>
      <c r="E334" t="s">
        <v>287</v>
      </c>
      <c r="F334" s="1">
        <v>40843</v>
      </c>
      <c r="G334" t="s">
        <v>168</v>
      </c>
      <c r="H334">
        <v>1</v>
      </c>
      <c r="I334">
        <v>0</v>
      </c>
      <c r="J334">
        <v>0</v>
      </c>
      <c r="K334" t="s">
        <v>207</v>
      </c>
      <c r="L334">
        <v>2017</v>
      </c>
      <c r="M334" t="s">
        <v>208</v>
      </c>
      <c r="N334" s="14" t="str">
        <f t="shared" si="10"/>
        <v>SECK Erwann</v>
      </c>
      <c r="O334" s="14" t="str">
        <f>VLOOKUP(N334,'Données Enfants'!$C$2:$F$298,4,FALSE)</f>
        <v>CP</v>
      </c>
      <c r="P334" s="14" t="str">
        <f>VLOOKUP(N334,'Données Enfants'!$C$2:$F$298,2,FALSE)</f>
        <v>Sans porc</v>
      </c>
      <c r="Q334" s="14">
        <f>IF(MID(B334,1,3)="Bus",VLOOKUP(N334,'Données Bus'!$A$2:$B$90,2,FALSE),0)</f>
        <v>9</v>
      </c>
      <c r="R334" s="14" t="str">
        <f>IF(Q334&gt;0,VLOOKUP(N334,'Données Bus'!$A$2:$C$90,3,FALSE),"")</f>
        <v>Chemin des Houches (Impasse)</v>
      </c>
      <c r="S334" t="str">
        <f>IF(INDEX('Tournées Bus'!$C$4:$H$18,Q334,VLOOKUP(B334,'Tournées Bus'!$J$3:$L$6,2,FALSE))=0,INDEX('Tournées Bus'!$C$4:$H$18,Q334,VLOOKUP(B334,'Tournées Bus'!$J$3:$L$6,3,FALSE)),INDEX('Tournées Bus'!$C$4:$H$18,Q334,VLOOKUP(B334,'Tournées Bus'!$J$3:$L$6,2,FALSE)))</f>
        <v>T082-13</v>
      </c>
      <c r="T334" t="str">
        <f t="shared" si="11"/>
        <v>T082</v>
      </c>
    </row>
    <row r="335" spans="1:20" x14ac:dyDescent="0.2">
      <c r="A335" s="1">
        <v>42993</v>
      </c>
      <c r="B335" t="s">
        <v>3</v>
      </c>
      <c r="C335" t="s">
        <v>204</v>
      </c>
      <c r="D335" t="s">
        <v>286</v>
      </c>
      <c r="E335" t="s">
        <v>288</v>
      </c>
      <c r="F335" s="1">
        <v>39329</v>
      </c>
      <c r="G335" t="s">
        <v>164</v>
      </c>
      <c r="H335">
        <v>1</v>
      </c>
      <c r="I335">
        <v>0</v>
      </c>
      <c r="J335">
        <v>0</v>
      </c>
      <c r="K335" t="s">
        <v>207</v>
      </c>
      <c r="L335">
        <v>2017</v>
      </c>
      <c r="M335" t="s">
        <v>210</v>
      </c>
      <c r="N335" s="14" t="str">
        <f t="shared" si="10"/>
        <v>SECK Norah</v>
      </c>
      <c r="O335" s="14" t="str">
        <f>VLOOKUP(N335,'Données Enfants'!$C$2:$F$298,4,FALSE)</f>
        <v>CM2</v>
      </c>
      <c r="P335" s="14" t="str">
        <f>VLOOKUP(N335,'Données Enfants'!$C$2:$F$298,2,FALSE)</f>
        <v>Sans porc</v>
      </c>
      <c r="Q335" s="14">
        <f>IF(MID(B335,1,3)="Bus",VLOOKUP(N335,'Données Bus'!$A$2:$B$90,2,FALSE),0)</f>
        <v>9</v>
      </c>
      <c r="R335" s="14" t="str">
        <f>IF(Q335&gt;0,VLOOKUP(N335,'Données Bus'!$A$2:$C$90,3,FALSE),"")</f>
        <v>Chemin des Houches (Impasse)</v>
      </c>
      <c r="S335" t="str">
        <f>IF(INDEX('Tournées Bus'!$C$4:$H$18,Q335,VLOOKUP(B335,'Tournées Bus'!$J$3:$L$6,2,FALSE))=0,INDEX('Tournées Bus'!$C$4:$H$18,Q335,VLOOKUP(B335,'Tournées Bus'!$J$3:$L$6,3,FALSE)),INDEX('Tournées Bus'!$C$4:$H$18,Q335,VLOOKUP(B335,'Tournées Bus'!$J$3:$L$6,2,FALSE)))</f>
        <v>T082-13</v>
      </c>
      <c r="T335" t="str">
        <f t="shared" si="11"/>
        <v>T082</v>
      </c>
    </row>
    <row r="336" spans="1:20" x14ac:dyDescent="0.2">
      <c r="A336" s="1">
        <v>42993</v>
      </c>
      <c r="B336" t="s">
        <v>3</v>
      </c>
      <c r="C336" t="s">
        <v>204</v>
      </c>
      <c r="D336" t="s">
        <v>332</v>
      </c>
      <c r="E336" t="s">
        <v>333</v>
      </c>
      <c r="F336" s="1">
        <v>41327</v>
      </c>
      <c r="G336" t="s">
        <v>169</v>
      </c>
      <c r="H336">
        <v>0</v>
      </c>
      <c r="I336">
        <v>0</v>
      </c>
      <c r="J336">
        <v>0</v>
      </c>
      <c r="K336" t="s">
        <v>207</v>
      </c>
      <c r="L336">
        <v>2017</v>
      </c>
      <c r="M336" t="s">
        <v>208</v>
      </c>
      <c r="N336" s="14" t="str">
        <f t="shared" si="10"/>
        <v>STEPHAN Lola</v>
      </c>
      <c r="O336" s="14" t="str">
        <f>VLOOKUP(N336,'Données Enfants'!$C$2:$F$298,4,FALSE)</f>
        <v>MS</v>
      </c>
      <c r="P336" s="14" t="str">
        <f>VLOOKUP(N336,'Données Enfants'!$C$2:$F$298,2,FALSE)</f>
        <v>Standard</v>
      </c>
      <c r="Q336" s="14">
        <f>IF(MID(B336,1,3)="Bus",VLOOKUP(N336,'Données Bus'!$A$2:$B$90,2,FALSE),0)</f>
        <v>6</v>
      </c>
      <c r="R336" s="14" t="str">
        <f>IF(Q336&gt;0,VLOOKUP(N336,'Données Bus'!$A$2:$C$90,3,FALSE),"")</f>
        <v>Gallia</v>
      </c>
      <c r="S336" t="str">
        <f>IF(INDEX('Tournées Bus'!$C$4:$H$18,Q336,VLOOKUP(B336,'Tournées Bus'!$J$3:$L$6,2,FALSE))=0,INDEX('Tournées Bus'!$C$4:$H$18,Q336,VLOOKUP(B336,'Tournées Bus'!$J$3:$L$6,3,FALSE)),INDEX('Tournées Bus'!$C$4:$H$18,Q336,VLOOKUP(B336,'Tournées Bus'!$J$3:$L$6,2,FALSE)))</f>
        <v>T081-07</v>
      </c>
      <c r="T336" t="str">
        <f t="shared" si="11"/>
        <v>T081</v>
      </c>
    </row>
    <row r="337" spans="1:20" x14ac:dyDescent="0.2">
      <c r="A337" s="1">
        <v>42993</v>
      </c>
      <c r="B337" t="s">
        <v>3</v>
      </c>
      <c r="C337" t="s">
        <v>204</v>
      </c>
      <c r="D337" t="s">
        <v>289</v>
      </c>
      <c r="E337" t="s">
        <v>216</v>
      </c>
      <c r="F337" s="1">
        <v>41091</v>
      </c>
      <c r="G337" t="s">
        <v>106</v>
      </c>
      <c r="H337">
        <v>1</v>
      </c>
      <c r="I337">
        <v>0</v>
      </c>
      <c r="J337">
        <v>0</v>
      </c>
      <c r="K337" t="s">
        <v>207</v>
      </c>
      <c r="L337">
        <v>2017</v>
      </c>
      <c r="M337" t="s">
        <v>208</v>
      </c>
      <c r="N337" s="14" t="str">
        <f t="shared" si="10"/>
        <v>TOUTA Rayan</v>
      </c>
      <c r="O337" s="14" t="str">
        <f>VLOOKUP(N337,'Données Enfants'!$C$2:$F$298,4,FALSE)</f>
        <v>GS</v>
      </c>
      <c r="P337" s="14" t="str">
        <f>VLOOKUP(N337,'Données Enfants'!$C$2:$F$298,2,FALSE)</f>
        <v>Sans viande</v>
      </c>
      <c r="Q337" s="14">
        <f>IF(MID(B337,1,3)="Bus",VLOOKUP(N337,'Données Bus'!$A$2:$B$90,2,FALSE),0)</f>
        <v>6</v>
      </c>
      <c r="R337" s="14" t="str">
        <f>IF(Q337&gt;0,VLOOKUP(N337,'Données Bus'!$A$2:$C$90,3,FALSE),"")</f>
        <v>Gallia</v>
      </c>
      <c r="S337" t="str">
        <f>IF(INDEX('Tournées Bus'!$C$4:$H$18,Q337,VLOOKUP(B337,'Tournées Bus'!$J$3:$L$6,2,FALSE))=0,INDEX('Tournées Bus'!$C$4:$H$18,Q337,VLOOKUP(B337,'Tournées Bus'!$J$3:$L$6,3,FALSE)),INDEX('Tournées Bus'!$C$4:$H$18,Q337,VLOOKUP(B337,'Tournées Bus'!$J$3:$L$6,2,FALSE)))</f>
        <v>T081-07</v>
      </c>
      <c r="T337" t="str">
        <f t="shared" si="11"/>
        <v>T081</v>
      </c>
    </row>
    <row r="338" spans="1:20" x14ac:dyDescent="0.2">
      <c r="A338" s="1">
        <v>42993</v>
      </c>
      <c r="B338" t="s">
        <v>3</v>
      </c>
      <c r="C338" t="s">
        <v>204</v>
      </c>
      <c r="D338" t="s">
        <v>289</v>
      </c>
      <c r="E338" t="s">
        <v>290</v>
      </c>
      <c r="F338" s="1">
        <v>40273</v>
      </c>
      <c r="G338" t="s">
        <v>163</v>
      </c>
      <c r="H338">
        <v>1</v>
      </c>
      <c r="I338">
        <v>0</v>
      </c>
      <c r="J338">
        <v>0</v>
      </c>
      <c r="K338" t="s">
        <v>207</v>
      </c>
      <c r="L338">
        <v>2017</v>
      </c>
      <c r="M338" t="s">
        <v>210</v>
      </c>
      <c r="N338" s="14" t="str">
        <f t="shared" si="10"/>
        <v>TOUTA Samir</v>
      </c>
      <c r="O338" s="14" t="str">
        <f>VLOOKUP(N338,'Données Enfants'!$C$2:$F$298,4,FALSE)</f>
        <v>CE1</v>
      </c>
      <c r="P338" s="14" t="str">
        <f>VLOOKUP(N338,'Données Enfants'!$C$2:$F$298,2,FALSE)</f>
        <v>Sans viande</v>
      </c>
      <c r="Q338" s="14">
        <f>IF(MID(B338,1,3)="Bus",VLOOKUP(N338,'Données Bus'!$A$2:$B$90,2,FALSE),0)</f>
        <v>6</v>
      </c>
      <c r="R338" s="14" t="str">
        <f>IF(Q338&gt;0,VLOOKUP(N338,'Données Bus'!$A$2:$C$90,3,FALSE),"")</f>
        <v>Gallia</v>
      </c>
      <c r="S338" t="str">
        <f>IF(INDEX('Tournées Bus'!$C$4:$H$18,Q338,VLOOKUP(B338,'Tournées Bus'!$J$3:$L$6,2,FALSE))=0,INDEX('Tournées Bus'!$C$4:$H$18,Q338,VLOOKUP(B338,'Tournées Bus'!$J$3:$L$6,3,FALSE)),INDEX('Tournées Bus'!$C$4:$H$18,Q338,VLOOKUP(B338,'Tournées Bus'!$J$3:$L$6,2,FALSE)))</f>
        <v>T081-07</v>
      </c>
      <c r="T338" t="str">
        <f t="shared" si="11"/>
        <v>T081</v>
      </c>
    </row>
    <row r="339" spans="1:20" x14ac:dyDescent="0.2">
      <c r="A339" s="1">
        <v>42993</v>
      </c>
      <c r="B339" t="s">
        <v>3</v>
      </c>
      <c r="C339" t="s">
        <v>204</v>
      </c>
      <c r="D339" t="s">
        <v>291</v>
      </c>
      <c r="E339" t="s">
        <v>292</v>
      </c>
      <c r="F339" s="1">
        <v>40178</v>
      </c>
      <c r="G339" t="s">
        <v>166</v>
      </c>
      <c r="H339">
        <v>1</v>
      </c>
      <c r="I339">
        <v>0</v>
      </c>
      <c r="J339">
        <v>0</v>
      </c>
      <c r="K339" t="s">
        <v>207</v>
      </c>
      <c r="L339">
        <v>2017</v>
      </c>
      <c r="M339" t="s">
        <v>210</v>
      </c>
      <c r="N339" s="14" t="str">
        <f t="shared" si="10"/>
        <v>VESIN Gloria</v>
      </c>
      <c r="O339" s="14" t="str">
        <f>VLOOKUP(N339,'Données Enfants'!$C$2:$F$298,4,FALSE)</f>
        <v>CE2</v>
      </c>
      <c r="P339" s="14" t="str">
        <f>VLOOKUP(N339,'Données Enfants'!$C$2:$F$298,2,FALSE)</f>
        <v>Standard</v>
      </c>
      <c r="Q339" s="14">
        <f>IF(MID(B339,1,3)="Bus",VLOOKUP(N339,'Données Bus'!$A$2:$B$90,2,FALSE),0)</f>
        <v>13</v>
      </c>
      <c r="R339" s="14" t="str">
        <f>IF(Q339&gt;0,VLOOKUP(N339,'Données Bus'!$A$2:$C$90,3,FALSE),"")</f>
        <v>Parc de l'Abbaye - Containers</v>
      </c>
      <c r="S339" t="str">
        <f>IF(INDEX('Tournées Bus'!$C$4:$H$18,Q339,VLOOKUP(B339,'Tournées Bus'!$J$3:$L$6,2,FALSE))=0,INDEX('Tournées Bus'!$C$4:$H$18,Q339,VLOOKUP(B339,'Tournées Bus'!$J$3:$L$6,3,FALSE)),INDEX('Tournées Bus'!$C$4:$H$18,Q339,VLOOKUP(B339,'Tournées Bus'!$J$3:$L$6,2,FALSE)))</f>
        <v>T081-02</v>
      </c>
      <c r="T339" t="str">
        <f t="shared" si="11"/>
        <v>T081</v>
      </c>
    </row>
    <row r="340" spans="1:20" x14ac:dyDescent="0.2">
      <c r="A340" s="1">
        <v>42993</v>
      </c>
      <c r="B340" t="s">
        <v>3</v>
      </c>
      <c r="C340" t="s">
        <v>204</v>
      </c>
      <c r="D340" t="s">
        <v>293</v>
      </c>
      <c r="E340" t="s">
        <v>294</v>
      </c>
      <c r="F340" s="1">
        <v>39747</v>
      </c>
      <c r="G340" t="s">
        <v>165</v>
      </c>
      <c r="H340">
        <v>1</v>
      </c>
      <c r="I340">
        <v>0</v>
      </c>
      <c r="J340">
        <v>0</v>
      </c>
      <c r="K340" t="s">
        <v>207</v>
      </c>
      <c r="L340">
        <v>2017</v>
      </c>
      <c r="M340" t="s">
        <v>210</v>
      </c>
      <c r="N340" s="14" t="str">
        <f t="shared" si="10"/>
        <v>VIRETON Diego</v>
      </c>
      <c r="O340" s="14" t="str">
        <f>VLOOKUP(N340,'Données Enfants'!$C$2:$F$298,4,FALSE)</f>
        <v>CM1</v>
      </c>
      <c r="P340" s="14" t="str">
        <f>VLOOKUP(N340,'Données Enfants'!$C$2:$F$298,2,FALSE)</f>
        <v>Standard</v>
      </c>
      <c r="Q340" s="14">
        <f>IF(MID(B340,1,3)="Bus",VLOOKUP(N340,'Données Bus'!$A$2:$B$90,2,FALSE),0)</f>
        <v>2</v>
      </c>
      <c r="R340" s="14" t="str">
        <f>IF(Q340&gt;0,VLOOKUP(N340,'Données Bus'!$A$2:$C$90,3,FALSE),"")</f>
        <v>Parc de l'Abbaye - Buisson</v>
      </c>
      <c r="S340" t="str">
        <f>IF(INDEX('Tournées Bus'!$C$4:$H$18,Q340,VLOOKUP(B340,'Tournées Bus'!$J$3:$L$6,2,FALSE))=0,INDEX('Tournées Bus'!$C$4:$H$18,Q340,VLOOKUP(B340,'Tournées Bus'!$J$3:$L$6,3,FALSE)),INDEX('Tournées Bus'!$C$4:$H$18,Q340,VLOOKUP(B340,'Tournées Bus'!$J$3:$L$6,2,FALSE)))</f>
        <v>T081-03</v>
      </c>
      <c r="T340" t="str">
        <f t="shared" si="11"/>
        <v>T081</v>
      </c>
    </row>
    <row r="341" spans="1:20" x14ac:dyDescent="0.2">
      <c r="A341" s="1">
        <v>42993</v>
      </c>
      <c r="B341" t="s">
        <v>3</v>
      </c>
      <c r="C341" t="s">
        <v>204</v>
      </c>
      <c r="D341" t="s">
        <v>293</v>
      </c>
      <c r="E341" t="s">
        <v>295</v>
      </c>
      <c r="F341" s="1">
        <v>41539</v>
      </c>
      <c r="G341" t="s">
        <v>170</v>
      </c>
      <c r="H341">
        <v>1</v>
      </c>
      <c r="I341">
        <v>0</v>
      </c>
      <c r="J341">
        <v>0</v>
      </c>
      <c r="K341" t="s">
        <v>207</v>
      </c>
      <c r="L341">
        <v>2017</v>
      </c>
      <c r="M341" t="s">
        <v>208</v>
      </c>
      <c r="N341" s="14" t="str">
        <f t="shared" si="10"/>
        <v>VIRETON Nilla</v>
      </c>
      <c r="O341" s="14" t="str">
        <f>VLOOKUP(N341,'Données Enfants'!$C$2:$F$298,4,FALSE)</f>
        <v>MS</v>
      </c>
      <c r="P341" s="14" t="str">
        <f>VLOOKUP(N341,'Données Enfants'!$C$2:$F$298,2,FALSE)</f>
        <v>Standard</v>
      </c>
      <c r="Q341" s="14">
        <f>IF(MID(B341,1,3)="Bus",VLOOKUP(N341,'Données Bus'!$A$2:$B$90,2,FALSE),0)</f>
        <v>2</v>
      </c>
      <c r="R341" s="14" t="str">
        <f>IF(Q341&gt;0,VLOOKUP(N341,'Données Bus'!$A$2:$C$90,3,FALSE),"")</f>
        <v>Parc de l'Abbaye - Buisson</v>
      </c>
      <c r="S341" t="str">
        <f>IF(INDEX('Tournées Bus'!$C$4:$H$18,Q341,VLOOKUP(B341,'Tournées Bus'!$J$3:$L$6,2,FALSE))=0,INDEX('Tournées Bus'!$C$4:$H$18,Q341,VLOOKUP(B341,'Tournées Bus'!$J$3:$L$6,3,FALSE)),INDEX('Tournées Bus'!$C$4:$H$18,Q341,VLOOKUP(B341,'Tournées Bus'!$J$3:$L$6,2,FALSE)))</f>
        <v>T081-03</v>
      </c>
      <c r="T341" t="str">
        <f t="shared" si="11"/>
        <v>T081</v>
      </c>
    </row>
    <row r="342" spans="1:20" x14ac:dyDescent="0.2">
      <c r="A342" s="1">
        <v>42993</v>
      </c>
      <c r="B342" t="s">
        <v>3</v>
      </c>
      <c r="C342" t="s">
        <v>204</v>
      </c>
      <c r="D342" t="s">
        <v>296</v>
      </c>
      <c r="E342" t="s">
        <v>297</v>
      </c>
      <c r="F342" s="1">
        <v>40756</v>
      </c>
      <c r="G342" t="s">
        <v>168</v>
      </c>
      <c r="H342">
        <v>1</v>
      </c>
      <c r="I342">
        <v>0</v>
      </c>
      <c r="J342">
        <v>0</v>
      </c>
      <c r="K342" t="s">
        <v>207</v>
      </c>
      <c r="L342">
        <v>2017</v>
      </c>
      <c r="M342" t="s">
        <v>208</v>
      </c>
      <c r="N342" s="14" t="str">
        <f t="shared" si="10"/>
        <v>WAMBST Johanne</v>
      </c>
      <c r="O342" s="14" t="str">
        <f>VLOOKUP(N342,'Données Enfants'!$C$2:$F$298,4,FALSE)</f>
        <v>CP</v>
      </c>
      <c r="P342" s="14" t="str">
        <f>VLOOKUP(N342,'Données Enfants'!$C$2:$F$298,2,FALSE)</f>
        <v>Standard</v>
      </c>
      <c r="Q342" s="14">
        <f>IF(MID(B342,1,3)="Bus",VLOOKUP(N342,'Données Bus'!$A$2:$B$90,2,FALSE),0)</f>
        <v>14</v>
      </c>
      <c r="R342" s="14" t="str">
        <f>IF(Q342&gt;0,VLOOKUP(N342,'Données Bus'!$A$2:$C$90,3,FALSE),"")</f>
        <v>Avenue Forchex</v>
      </c>
      <c r="S342" t="str">
        <f>IF(INDEX('Tournées Bus'!$C$4:$H$18,Q342,VLOOKUP(B342,'Tournées Bus'!$J$3:$L$6,2,FALSE))=0,INDEX('Tournées Bus'!$C$4:$H$18,Q342,VLOOKUP(B342,'Tournées Bus'!$J$3:$L$6,3,FALSE)),INDEX('Tournées Bus'!$C$4:$H$18,Q342,VLOOKUP(B342,'Tournées Bus'!$J$3:$L$6,2,FALSE)))</f>
        <v>T082-16</v>
      </c>
      <c r="T342" t="str">
        <f t="shared" si="11"/>
        <v>T082</v>
      </c>
    </row>
    <row r="343" spans="1:20" x14ac:dyDescent="0.2">
      <c r="A343" s="1">
        <v>42993</v>
      </c>
      <c r="B343" t="s">
        <v>3</v>
      </c>
      <c r="C343" t="s">
        <v>204</v>
      </c>
      <c r="D343" t="s">
        <v>296</v>
      </c>
      <c r="E343" t="s">
        <v>298</v>
      </c>
      <c r="F343" s="1">
        <v>39525</v>
      </c>
      <c r="G343" t="s">
        <v>166</v>
      </c>
      <c r="H343">
        <v>1</v>
      </c>
      <c r="I343">
        <v>0</v>
      </c>
      <c r="J343">
        <v>0</v>
      </c>
      <c r="K343" t="s">
        <v>207</v>
      </c>
      <c r="L343">
        <v>2017</v>
      </c>
      <c r="M343" t="s">
        <v>210</v>
      </c>
      <c r="N343" s="14" t="str">
        <f t="shared" si="10"/>
        <v>WAMBST Léo-Paul</v>
      </c>
      <c r="O343" s="14" t="str">
        <f>VLOOKUP(N343,'Données Enfants'!$C$2:$F$298,4,FALSE)</f>
        <v>CM1</v>
      </c>
      <c r="P343" s="14" t="str">
        <f>VLOOKUP(N343,'Données Enfants'!$C$2:$F$298,2,FALSE)</f>
        <v>Standard</v>
      </c>
      <c r="Q343" s="14">
        <f>IF(MID(B343,1,3)="Bus",VLOOKUP(N343,'Données Bus'!$A$2:$B$90,2,FALSE),0)</f>
        <v>14</v>
      </c>
      <c r="R343" s="14" t="str">
        <f>IF(Q343&gt;0,VLOOKUP(N343,'Données Bus'!$A$2:$C$90,3,FALSE),"")</f>
        <v>Avenue Forchex</v>
      </c>
      <c r="S343" t="str">
        <f>IF(INDEX('Tournées Bus'!$C$4:$H$18,Q343,VLOOKUP(B343,'Tournées Bus'!$J$3:$L$6,2,FALSE))=0,INDEX('Tournées Bus'!$C$4:$H$18,Q343,VLOOKUP(B343,'Tournées Bus'!$J$3:$L$6,3,FALSE)),INDEX('Tournées Bus'!$C$4:$H$18,Q343,VLOOKUP(B343,'Tournées Bus'!$J$3:$L$6,2,FALSE)))</f>
        <v>T082-16</v>
      </c>
      <c r="T343" t="str">
        <f t="shared" si="11"/>
        <v>T082</v>
      </c>
    </row>
    <row r="344" spans="1:20" x14ac:dyDescent="0.2">
      <c r="A344" s="1">
        <v>42993</v>
      </c>
      <c r="B344" t="s">
        <v>3</v>
      </c>
      <c r="C344" t="s">
        <v>204</v>
      </c>
      <c r="D344" t="s">
        <v>299</v>
      </c>
      <c r="E344" t="s">
        <v>300</v>
      </c>
      <c r="F344" s="1">
        <v>39324</v>
      </c>
      <c r="G344" t="s">
        <v>164</v>
      </c>
      <c r="H344">
        <v>1</v>
      </c>
      <c r="I344">
        <v>0</v>
      </c>
      <c r="J344">
        <v>0</v>
      </c>
      <c r="K344" t="s">
        <v>207</v>
      </c>
      <c r="L344">
        <v>2017</v>
      </c>
      <c r="M344" t="s">
        <v>210</v>
      </c>
      <c r="N344" s="14" t="str">
        <f t="shared" si="10"/>
        <v>YAKER Maksen</v>
      </c>
      <c r="O344" s="14" t="str">
        <f>VLOOKUP(N344,'Données Enfants'!$C$2:$F$298,4,FALSE)</f>
        <v>CM2</v>
      </c>
      <c r="P344" s="14" t="str">
        <f>VLOOKUP(N344,'Données Enfants'!$C$2:$F$298,2,FALSE)</f>
        <v>Sans porc</v>
      </c>
      <c r="Q344" s="14">
        <f>IF(MID(B344,1,3)="Bus",VLOOKUP(N344,'Données Bus'!$A$2:$B$90,2,FALSE),0)</f>
        <v>2</v>
      </c>
      <c r="R344" s="14" t="str">
        <f>IF(Q344&gt;0,VLOOKUP(N344,'Données Bus'!$A$2:$C$90,3,FALSE),"")</f>
        <v>Parc de l'Abbaye - Buisson</v>
      </c>
      <c r="S344" t="str">
        <f>IF(INDEX('Tournées Bus'!$C$4:$H$18,Q344,VLOOKUP(B344,'Tournées Bus'!$J$3:$L$6,2,FALSE))=0,INDEX('Tournées Bus'!$C$4:$H$18,Q344,VLOOKUP(B344,'Tournées Bus'!$J$3:$L$6,3,FALSE)),INDEX('Tournées Bus'!$C$4:$H$18,Q344,VLOOKUP(B344,'Tournées Bus'!$J$3:$L$6,2,FALSE)))</f>
        <v>T081-03</v>
      </c>
      <c r="T344" t="str">
        <f t="shared" si="11"/>
        <v>T081</v>
      </c>
    </row>
    <row r="345" spans="1:20" x14ac:dyDescent="0.2">
      <c r="A345" s="1">
        <v>42993</v>
      </c>
      <c r="B345" t="s">
        <v>3</v>
      </c>
      <c r="C345" t="s">
        <v>204</v>
      </c>
      <c r="D345" t="s">
        <v>299</v>
      </c>
      <c r="E345" t="s">
        <v>301</v>
      </c>
      <c r="F345" s="1">
        <v>40040</v>
      </c>
      <c r="G345" t="s">
        <v>163</v>
      </c>
      <c r="H345">
        <v>1</v>
      </c>
      <c r="I345">
        <v>0</v>
      </c>
      <c r="J345">
        <v>0</v>
      </c>
      <c r="K345" t="s">
        <v>207</v>
      </c>
      <c r="L345">
        <v>2017</v>
      </c>
      <c r="M345" t="s">
        <v>210</v>
      </c>
      <c r="N345" s="14" t="str">
        <f t="shared" si="10"/>
        <v>YAKER Nora</v>
      </c>
      <c r="O345" s="14" t="str">
        <f>VLOOKUP(N345,'Données Enfants'!$C$2:$F$298,4,FALSE)</f>
        <v>CE2</v>
      </c>
      <c r="P345" s="14" t="str">
        <f>VLOOKUP(N345,'Données Enfants'!$C$2:$F$298,2,FALSE)</f>
        <v>Sans porc</v>
      </c>
      <c r="Q345" s="14">
        <f>IF(MID(B345,1,3)="Bus",VLOOKUP(N345,'Données Bus'!$A$2:$B$90,2,FALSE),0)</f>
        <v>2</v>
      </c>
      <c r="R345" s="14" t="str">
        <f>IF(Q345&gt;0,VLOOKUP(N345,'Données Bus'!$A$2:$C$90,3,FALSE),"")</f>
        <v>Parc de l'Abbaye - Buisson</v>
      </c>
      <c r="S345" t="str">
        <f>IF(INDEX('Tournées Bus'!$C$4:$H$18,Q345,VLOOKUP(B345,'Tournées Bus'!$J$3:$L$6,2,FALSE))=0,INDEX('Tournées Bus'!$C$4:$H$18,Q345,VLOOKUP(B345,'Tournées Bus'!$J$3:$L$6,3,FALSE)),INDEX('Tournées Bus'!$C$4:$H$18,Q345,VLOOKUP(B345,'Tournées Bus'!$J$3:$L$6,2,FALSE)))</f>
        <v>T081-03</v>
      </c>
      <c r="T345" t="str">
        <f t="shared" si="11"/>
        <v>T081</v>
      </c>
    </row>
    <row r="346" spans="1:20" x14ac:dyDescent="0.2">
      <c r="A346" s="1">
        <v>42993</v>
      </c>
      <c r="B346" t="s">
        <v>3</v>
      </c>
      <c r="C346" t="s">
        <v>204</v>
      </c>
      <c r="D346" t="s">
        <v>238</v>
      </c>
      <c r="E346" t="s">
        <v>302</v>
      </c>
      <c r="F346" s="1">
        <v>41695</v>
      </c>
      <c r="G346" t="s">
        <v>44</v>
      </c>
      <c r="H346">
        <v>1</v>
      </c>
      <c r="I346">
        <v>0</v>
      </c>
      <c r="J346">
        <v>0</v>
      </c>
      <c r="K346" t="s">
        <v>207</v>
      </c>
      <c r="L346">
        <v>2017</v>
      </c>
      <c r="M346" t="s">
        <v>208</v>
      </c>
      <c r="N346" s="14" t="str">
        <f t="shared" si="10"/>
        <v>DESIR Auguste</v>
      </c>
      <c r="O346" s="14" t="str">
        <f>VLOOKUP(N346,'Données Enfants'!$C$2:$F$298,4,FALSE)</f>
        <v>PS</v>
      </c>
      <c r="P346" s="14" t="str">
        <f>VLOOKUP(N346,'Données Enfants'!$C$2:$F$298,2,FALSE)</f>
        <v>Standard</v>
      </c>
      <c r="Q346" s="14">
        <f>IF(MID(B346,1,3)="Bus",VLOOKUP(N346,'Données Bus'!$A$2:$B$90,2,FALSE),0)</f>
        <v>13</v>
      </c>
      <c r="R346" s="14" t="str">
        <f>IF(Q346&gt;0,VLOOKUP(N346,'Données Bus'!$A$2:$C$90,3,FALSE),"")</f>
        <v>Parc de l'Abbaye - Containers</v>
      </c>
      <c r="S346" t="str">
        <f>IF(INDEX('Tournées Bus'!$C$4:$H$18,Q346,VLOOKUP(B346,'Tournées Bus'!$J$3:$L$6,2,FALSE))=0,INDEX('Tournées Bus'!$C$4:$H$18,Q346,VLOOKUP(B346,'Tournées Bus'!$J$3:$L$6,3,FALSE)),INDEX('Tournées Bus'!$C$4:$H$18,Q346,VLOOKUP(B346,'Tournées Bus'!$J$3:$L$6,2,FALSE)))</f>
        <v>T081-02</v>
      </c>
      <c r="T346" t="str">
        <f t="shared" si="11"/>
        <v>T081</v>
      </c>
    </row>
    <row r="347" spans="1:20" x14ac:dyDescent="0.2">
      <c r="A347" s="1">
        <v>42993</v>
      </c>
      <c r="B347" t="s">
        <v>3</v>
      </c>
      <c r="C347" t="s">
        <v>204</v>
      </c>
      <c r="D347" t="s">
        <v>250</v>
      </c>
      <c r="E347" t="s">
        <v>303</v>
      </c>
      <c r="F347" s="1">
        <v>41898</v>
      </c>
      <c r="G347" t="s">
        <v>170</v>
      </c>
      <c r="H347">
        <v>1</v>
      </c>
      <c r="I347">
        <v>0</v>
      </c>
      <c r="J347">
        <v>0</v>
      </c>
      <c r="K347" t="s">
        <v>207</v>
      </c>
      <c r="L347">
        <v>2017</v>
      </c>
      <c r="M347" t="s">
        <v>208</v>
      </c>
      <c r="N347" s="14" t="str">
        <f t="shared" si="10"/>
        <v>DUVAL Enora</v>
      </c>
      <c r="O347" s="14" t="str">
        <f>VLOOKUP(N347,'Données Enfants'!$C$2:$F$298,4,FALSE)</f>
        <v>PS</v>
      </c>
      <c r="P347" s="14" t="str">
        <f>VLOOKUP(N347,'Données Enfants'!$C$2:$F$298,2,FALSE)</f>
        <v>Standard</v>
      </c>
      <c r="Q347" s="14">
        <f>IF(MID(B347,1,3)="Bus",VLOOKUP(N347,'Données Bus'!$A$2:$B$90,2,FALSE),0)</f>
        <v>6</v>
      </c>
      <c r="R347" s="14" t="str">
        <f>IF(Q347&gt;0,VLOOKUP(N347,'Données Bus'!$A$2:$C$90,3,FALSE),"")</f>
        <v>Gallia</v>
      </c>
      <c r="S347" t="str">
        <f>IF(INDEX('Tournées Bus'!$C$4:$H$18,Q347,VLOOKUP(B347,'Tournées Bus'!$J$3:$L$6,2,FALSE))=0,INDEX('Tournées Bus'!$C$4:$H$18,Q347,VLOOKUP(B347,'Tournées Bus'!$J$3:$L$6,3,FALSE)),INDEX('Tournées Bus'!$C$4:$H$18,Q347,VLOOKUP(B347,'Tournées Bus'!$J$3:$L$6,2,FALSE)))</f>
        <v>T081-07</v>
      </c>
      <c r="T347" t="str">
        <f t="shared" si="11"/>
        <v>T081</v>
      </c>
    </row>
    <row r="348" spans="1:20" x14ac:dyDescent="0.2">
      <c r="A348" s="1">
        <v>42993</v>
      </c>
      <c r="B348" t="s">
        <v>3</v>
      </c>
      <c r="C348" t="s">
        <v>204</v>
      </c>
      <c r="D348" t="s">
        <v>269</v>
      </c>
      <c r="E348" t="s">
        <v>304</v>
      </c>
      <c r="F348" s="1">
        <v>41898</v>
      </c>
      <c r="G348" t="s">
        <v>106</v>
      </c>
      <c r="H348">
        <v>1</v>
      </c>
      <c r="I348">
        <v>0</v>
      </c>
      <c r="J348">
        <v>0</v>
      </c>
      <c r="K348" t="s">
        <v>207</v>
      </c>
      <c r="L348">
        <v>2017</v>
      </c>
      <c r="M348" t="s">
        <v>208</v>
      </c>
      <c r="N348" s="14" t="str">
        <f t="shared" si="10"/>
        <v>MICHOUD Olivia</v>
      </c>
      <c r="O348" s="14" t="str">
        <f>VLOOKUP(N348,'Données Enfants'!$C$2:$F$298,4,FALSE)</f>
        <v>PS</v>
      </c>
      <c r="P348" s="14" t="str">
        <f>VLOOKUP(N348,'Données Enfants'!$C$2:$F$298,2,FALSE)</f>
        <v>Standard</v>
      </c>
      <c r="Q348" s="14">
        <f>IF(MID(B348,1,3)="Bus",VLOOKUP(N348,'Données Bus'!$A$2:$B$90,2,FALSE),0)</f>
        <v>14</v>
      </c>
      <c r="R348" s="14" t="str">
        <f>IF(Q348&gt;0,VLOOKUP(N348,'Données Bus'!$A$2:$C$90,3,FALSE),"")</f>
        <v>Avenue Forchex</v>
      </c>
      <c r="S348" t="str">
        <f>IF(INDEX('Tournées Bus'!$C$4:$H$18,Q348,VLOOKUP(B348,'Tournées Bus'!$J$3:$L$6,2,FALSE))=0,INDEX('Tournées Bus'!$C$4:$H$18,Q348,VLOOKUP(B348,'Tournées Bus'!$J$3:$L$6,3,FALSE)),INDEX('Tournées Bus'!$C$4:$H$18,Q348,VLOOKUP(B348,'Tournées Bus'!$J$3:$L$6,2,FALSE)))</f>
        <v>T082-16</v>
      </c>
      <c r="T348" t="str">
        <f t="shared" si="11"/>
        <v>T082</v>
      </c>
    </row>
    <row r="349" spans="1:20" x14ac:dyDescent="0.2">
      <c r="A349" s="1">
        <v>42993</v>
      </c>
      <c r="B349" t="s">
        <v>3</v>
      </c>
      <c r="C349" t="s">
        <v>204</v>
      </c>
      <c r="D349" t="s">
        <v>286</v>
      </c>
      <c r="E349" t="s">
        <v>305</v>
      </c>
      <c r="F349" s="1">
        <v>41650</v>
      </c>
      <c r="G349" t="s">
        <v>170</v>
      </c>
      <c r="H349">
        <v>1</v>
      </c>
      <c r="I349">
        <v>0</v>
      </c>
      <c r="J349">
        <v>0</v>
      </c>
      <c r="K349" t="s">
        <v>207</v>
      </c>
      <c r="L349">
        <v>2017</v>
      </c>
      <c r="M349" t="s">
        <v>208</v>
      </c>
      <c r="N349" s="14" t="str">
        <f t="shared" si="10"/>
        <v>SECK Ismaël</v>
      </c>
      <c r="O349" s="14" t="str">
        <f>VLOOKUP(N349,'Données Enfants'!$C$2:$F$298,4,FALSE)</f>
        <v>PS</v>
      </c>
      <c r="P349" s="14" t="str">
        <f>VLOOKUP(N349,'Données Enfants'!$C$2:$F$298,2,FALSE)</f>
        <v>Sans porc</v>
      </c>
      <c r="Q349" s="14">
        <f>IF(MID(B349,1,3)="Bus",VLOOKUP(N349,'Données Bus'!$A$2:$B$90,2,FALSE),0)</f>
        <v>9</v>
      </c>
      <c r="R349" s="14" t="str">
        <f>IF(Q349&gt;0,VLOOKUP(N349,'Données Bus'!$A$2:$C$90,3,FALSE),"")</f>
        <v>Chemin des Houches (Impasse)</v>
      </c>
      <c r="S349" t="str">
        <f>IF(INDEX('Tournées Bus'!$C$4:$H$18,Q349,VLOOKUP(B349,'Tournées Bus'!$J$3:$L$6,2,FALSE))=0,INDEX('Tournées Bus'!$C$4:$H$18,Q349,VLOOKUP(B349,'Tournées Bus'!$J$3:$L$6,3,FALSE)),INDEX('Tournées Bus'!$C$4:$H$18,Q349,VLOOKUP(B349,'Tournées Bus'!$J$3:$L$6,2,FALSE)))</f>
        <v>T082-13</v>
      </c>
      <c r="T349" t="str">
        <f t="shared" si="11"/>
        <v>T082</v>
      </c>
    </row>
    <row r="350" spans="1:20" x14ac:dyDescent="0.2">
      <c r="A350" s="1">
        <v>42993</v>
      </c>
      <c r="B350" t="s">
        <v>3</v>
      </c>
      <c r="C350" t="s">
        <v>204</v>
      </c>
      <c r="D350" t="s">
        <v>289</v>
      </c>
      <c r="E350" t="s">
        <v>306</v>
      </c>
      <c r="F350" s="1">
        <v>41888</v>
      </c>
      <c r="G350" t="s">
        <v>44</v>
      </c>
      <c r="H350">
        <v>1</v>
      </c>
      <c r="I350">
        <v>0</v>
      </c>
      <c r="J350">
        <v>0</v>
      </c>
      <c r="K350" t="s">
        <v>207</v>
      </c>
      <c r="L350">
        <v>2017</v>
      </c>
      <c r="M350" t="s">
        <v>208</v>
      </c>
      <c r="N350" s="14" t="str">
        <f t="shared" si="10"/>
        <v>TOUTA Ines</v>
      </c>
      <c r="O350" s="14" t="str">
        <f>VLOOKUP(N350,'Données Enfants'!$C$2:$F$298,4,FALSE)</f>
        <v>PS</v>
      </c>
      <c r="P350" s="14" t="str">
        <f>VLOOKUP(N350,'Données Enfants'!$C$2:$F$298,2,FALSE)</f>
        <v>Sans viande</v>
      </c>
      <c r="Q350" s="14">
        <f>IF(MID(B350,1,3)="Bus",VLOOKUP(N350,'Données Bus'!$A$2:$B$90,2,FALSE),0)</f>
        <v>6</v>
      </c>
      <c r="R350" s="14" t="str">
        <f>IF(Q350&gt;0,VLOOKUP(N350,'Données Bus'!$A$2:$C$90,3,FALSE),"")</f>
        <v>Gallia</v>
      </c>
      <c r="S350" t="str">
        <f>IF(INDEX('Tournées Bus'!$C$4:$H$18,Q350,VLOOKUP(B350,'Tournées Bus'!$J$3:$L$6,2,FALSE))=0,INDEX('Tournées Bus'!$C$4:$H$18,Q350,VLOOKUP(B350,'Tournées Bus'!$J$3:$L$6,3,FALSE)),INDEX('Tournées Bus'!$C$4:$H$18,Q350,VLOOKUP(B350,'Tournées Bus'!$J$3:$L$6,2,FALSE)))</f>
        <v>T081-07</v>
      </c>
      <c r="T350" t="str">
        <f t="shared" si="11"/>
        <v>T081</v>
      </c>
    </row>
    <row r="351" spans="1:20" x14ac:dyDescent="0.2">
      <c r="A351" s="1">
        <v>42993</v>
      </c>
      <c r="B351" t="s">
        <v>3</v>
      </c>
      <c r="C351" t="s">
        <v>204</v>
      </c>
      <c r="D351" t="s">
        <v>307</v>
      </c>
      <c r="E351" t="s">
        <v>308</v>
      </c>
      <c r="F351" s="1">
        <v>39474</v>
      </c>
      <c r="G351" t="s">
        <v>165</v>
      </c>
      <c r="H351">
        <v>1</v>
      </c>
      <c r="I351">
        <v>0</v>
      </c>
      <c r="J351">
        <v>0</v>
      </c>
      <c r="K351" t="s">
        <v>207</v>
      </c>
      <c r="L351">
        <v>2017</v>
      </c>
      <c r="M351" t="s">
        <v>210</v>
      </c>
      <c r="N351" s="14" t="str">
        <f t="shared" si="10"/>
        <v>TERRENI Flavia</v>
      </c>
      <c r="O351" s="14" t="str">
        <f>VLOOKUP(N351,'Données Enfants'!$C$2:$F$298,4,FALSE)</f>
        <v>CM1</v>
      </c>
      <c r="P351" s="14" t="str">
        <f>VLOOKUP(N351,'Données Enfants'!$C$2:$F$298,2,FALSE)</f>
        <v>Standard</v>
      </c>
      <c r="Q351" s="14">
        <f>IF(MID(B351,1,3)="Bus",VLOOKUP(N351,'Données Bus'!$A$2:$B$90,2,FALSE),0)</f>
        <v>6</v>
      </c>
      <c r="R351" s="14" t="str">
        <f>IF(Q351&gt;0,VLOOKUP(N351,'Données Bus'!$A$2:$C$90,3,FALSE),"")</f>
        <v>Gallia</v>
      </c>
      <c r="S351" t="str">
        <f>IF(INDEX('Tournées Bus'!$C$4:$H$18,Q351,VLOOKUP(B351,'Tournées Bus'!$J$3:$L$6,2,FALSE))=0,INDEX('Tournées Bus'!$C$4:$H$18,Q351,VLOOKUP(B351,'Tournées Bus'!$J$3:$L$6,3,FALSE)),INDEX('Tournées Bus'!$C$4:$H$18,Q351,VLOOKUP(B351,'Tournées Bus'!$J$3:$L$6,2,FALSE)))</f>
        <v>T081-07</v>
      </c>
      <c r="T351" t="str">
        <f t="shared" si="11"/>
        <v>T081</v>
      </c>
    </row>
    <row r="352" spans="1:20" x14ac:dyDescent="0.2">
      <c r="A352" s="1">
        <v>42993</v>
      </c>
      <c r="B352" t="s">
        <v>3</v>
      </c>
      <c r="C352" t="s">
        <v>204</v>
      </c>
      <c r="D352" t="s">
        <v>309</v>
      </c>
      <c r="E352" t="s">
        <v>310</v>
      </c>
      <c r="F352" s="1">
        <v>41489</v>
      </c>
      <c r="G352" t="s">
        <v>169</v>
      </c>
      <c r="H352">
        <v>1</v>
      </c>
      <c r="I352">
        <v>0</v>
      </c>
      <c r="J352">
        <v>0</v>
      </c>
      <c r="K352" t="s">
        <v>207</v>
      </c>
      <c r="L352">
        <v>2017</v>
      </c>
      <c r="M352" t="s">
        <v>208</v>
      </c>
      <c r="N352" s="14" t="str">
        <f t="shared" si="10"/>
        <v>LEHMANN Liv</v>
      </c>
      <c r="O352" s="14" t="str">
        <f>VLOOKUP(N352,'Données Enfants'!$C$2:$F$298,4,FALSE)</f>
        <v>MS</v>
      </c>
      <c r="P352" s="14" t="str">
        <f>VLOOKUP(N352,'Données Enfants'!$C$2:$F$298,2,FALSE)</f>
        <v>Standard</v>
      </c>
      <c r="Q352" s="14">
        <f>IF(MID(B352,1,3)="Bus",VLOOKUP(N352,'Données Bus'!$A$2:$B$90,2,FALSE),0)</f>
        <v>7</v>
      </c>
      <c r="R352" s="14" t="str">
        <f>IF(Q352&gt;0,VLOOKUP(N352,'Données Bus'!$A$2:$C$90,3,FALSE),"")</f>
        <v>Salle Animation, place de l'église</v>
      </c>
      <c r="S352" t="str">
        <f>IF(INDEX('Tournées Bus'!$C$4:$H$18,Q352,VLOOKUP(B352,'Tournées Bus'!$J$3:$L$6,2,FALSE))=0,INDEX('Tournées Bus'!$C$4:$H$18,Q352,VLOOKUP(B352,'Tournées Bus'!$J$3:$L$6,3,FALSE)),INDEX('Tournées Bus'!$C$4:$H$18,Q352,VLOOKUP(B352,'Tournées Bus'!$J$3:$L$6,2,FALSE)))</f>
        <v>T082-10</v>
      </c>
      <c r="T352" t="str">
        <f t="shared" si="11"/>
        <v>T082</v>
      </c>
    </row>
    <row r="353" spans="1:20" x14ac:dyDescent="0.2">
      <c r="A353" s="1">
        <v>42993</v>
      </c>
      <c r="B353" t="s">
        <v>3</v>
      </c>
      <c r="C353" t="s">
        <v>204</v>
      </c>
      <c r="D353" t="s">
        <v>309</v>
      </c>
      <c r="E353" t="s">
        <v>311</v>
      </c>
      <c r="F353" s="1">
        <v>40270</v>
      </c>
      <c r="G353" t="s">
        <v>163</v>
      </c>
      <c r="H353">
        <v>1</v>
      </c>
      <c r="I353">
        <v>0</v>
      </c>
      <c r="J353">
        <v>0</v>
      </c>
      <c r="K353" t="s">
        <v>207</v>
      </c>
      <c r="L353">
        <v>2017</v>
      </c>
      <c r="M353" t="s">
        <v>210</v>
      </c>
      <c r="N353" s="14" t="str">
        <f t="shared" si="10"/>
        <v>LEHMANN Abel</v>
      </c>
      <c r="O353" s="14" t="str">
        <f>VLOOKUP(N353,'Données Enfants'!$C$2:$F$298,4,FALSE)</f>
        <v>CE1</v>
      </c>
      <c r="P353" s="14" t="str">
        <f>VLOOKUP(N353,'Données Enfants'!$C$2:$F$298,2,FALSE)</f>
        <v>Standard</v>
      </c>
      <c r="Q353" s="14">
        <f>IF(MID(B353,1,3)="Bus",VLOOKUP(N353,'Données Bus'!$A$2:$B$90,2,FALSE),0)</f>
        <v>7</v>
      </c>
      <c r="R353" s="14" t="str">
        <f>IF(Q353&gt;0,VLOOKUP(N353,'Données Bus'!$A$2:$C$90,3,FALSE),"")</f>
        <v>Salle Animation, place de l'église</v>
      </c>
      <c r="S353" t="str">
        <f>IF(INDEX('Tournées Bus'!$C$4:$H$18,Q353,VLOOKUP(B353,'Tournées Bus'!$J$3:$L$6,2,FALSE))=0,INDEX('Tournées Bus'!$C$4:$H$18,Q353,VLOOKUP(B353,'Tournées Bus'!$J$3:$L$6,3,FALSE)),INDEX('Tournées Bus'!$C$4:$H$18,Q353,VLOOKUP(B353,'Tournées Bus'!$J$3:$L$6,2,FALSE)))</f>
        <v>T082-10</v>
      </c>
      <c r="T353" t="str">
        <f t="shared" si="11"/>
        <v>T082</v>
      </c>
    </row>
    <row r="354" spans="1:20" x14ac:dyDescent="0.2">
      <c r="A354" s="1">
        <v>42993</v>
      </c>
      <c r="B354" t="s">
        <v>3</v>
      </c>
      <c r="C354" t="s">
        <v>204</v>
      </c>
      <c r="D354" t="s">
        <v>312</v>
      </c>
      <c r="E354" t="s">
        <v>313</v>
      </c>
      <c r="F354" s="1">
        <v>41869</v>
      </c>
      <c r="G354" t="s">
        <v>170</v>
      </c>
      <c r="H354">
        <v>1</v>
      </c>
      <c r="I354">
        <v>0</v>
      </c>
      <c r="J354">
        <v>0</v>
      </c>
      <c r="K354" t="s">
        <v>207</v>
      </c>
      <c r="L354">
        <v>2017</v>
      </c>
      <c r="M354" t="s">
        <v>208</v>
      </c>
      <c r="N354" s="14" t="str">
        <f t="shared" si="10"/>
        <v>CORREDOR IZQUIERDO Adriana</v>
      </c>
      <c r="O354" s="14" t="str">
        <f>VLOOKUP(N354,'Données Enfants'!$C$2:$F$298,4,FALSE)</f>
        <v>PS</v>
      </c>
      <c r="P354" s="14" t="str">
        <f>VLOOKUP(N354,'Données Enfants'!$C$2:$F$298,2,FALSE)</f>
        <v>Standard</v>
      </c>
      <c r="Q354" s="14">
        <f>IF(MID(B354,1,3)="Bus",VLOOKUP(N354,'Données Bus'!$A$2:$B$90,2,FALSE),0)</f>
        <v>14</v>
      </c>
      <c r="R354" s="14" t="str">
        <f>IF(Q354&gt;0,VLOOKUP(N354,'Données Bus'!$A$2:$C$90,3,FALSE),"")</f>
        <v>Avenue Forchex</v>
      </c>
      <c r="S354" t="str">
        <f>IF(INDEX('Tournées Bus'!$C$4:$H$18,Q354,VLOOKUP(B354,'Tournées Bus'!$J$3:$L$6,2,FALSE))=0,INDEX('Tournées Bus'!$C$4:$H$18,Q354,VLOOKUP(B354,'Tournées Bus'!$J$3:$L$6,3,FALSE)),INDEX('Tournées Bus'!$C$4:$H$18,Q354,VLOOKUP(B354,'Tournées Bus'!$J$3:$L$6,2,FALSE)))</f>
        <v>T082-16</v>
      </c>
      <c r="T354" t="str">
        <f t="shared" si="11"/>
        <v>T082</v>
      </c>
    </row>
    <row r="355" spans="1:20" x14ac:dyDescent="0.2">
      <c r="A355" s="1">
        <v>42993</v>
      </c>
      <c r="B355" t="s">
        <v>3</v>
      </c>
      <c r="C355" t="s">
        <v>204</v>
      </c>
      <c r="D355" t="s">
        <v>254</v>
      </c>
      <c r="E355" t="s">
        <v>314</v>
      </c>
      <c r="F355" s="1">
        <v>41815</v>
      </c>
      <c r="G355" t="s">
        <v>44</v>
      </c>
      <c r="H355">
        <v>1</v>
      </c>
      <c r="I355">
        <v>0</v>
      </c>
      <c r="J355">
        <v>0</v>
      </c>
      <c r="K355" t="s">
        <v>207</v>
      </c>
      <c r="L355">
        <v>2017</v>
      </c>
      <c r="M355" t="s">
        <v>208</v>
      </c>
      <c r="N355" s="14" t="str">
        <f t="shared" si="10"/>
        <v>EL MRADMI Noham</v>
      </c>
      <c r="O355" s="14" t="str">
        <f>VLOOKUP(N355,'Données Enfants'!$C$2:$F$298,4,FALSE)</f>
        <v>PS</v>
      </c>
      <c r="P355" s="14" t="str">
        <f>VLOOKUP(N355,'Données Enfants'!$C$2:$F$298,2,FALSE)</f>
        <v>Sans porc</v>
      </c>
      <c r="Q355" s="14">
        <f>IF(MID(B355,1,3)="Bus",VLOOKUP(N355,'Données Bus'!$A$2:$B$90,2,FALSE),0)</f>
        <v>1</v>
      </c>
      <c r="R355" s="14" t="str">
        <f>IF(Q355&gt;0,VLOOKUP(N355,'Données Bus'!$A$2:$C$90,3,FALSE),"")</f>
        <v>Services Techniques</v>
      </c>
      <c r="S355" t="str">
        <f>IF(INDEX('Tournées Bus'!$C$4:$H$18,Q355,VLOOKUP(B355,'Tournées Bus'!$J$3:$L$6,2,FALSE))=0,INDEX('Tournées Bus'!$C$4:$H$18,Q355,VLOOKUP(B355,'Tournées Bus'!$J$3:$L$6,3,FALSE)),INDEX('Tournées Bus'!$C$4:$H$18,Q355,VLOOKUP(B355,'Tournées Bus'!$J$3:$L$6,2,FALSE)))</f>
        <v>T081-01</v>
      </c>
      <c r="T355" t="str">
        <f t="shared" si="11"/>
        <v>T081</v>
      </c>
    </row>
    <row r="356" spans="1:20" x14ac:dyDescent="0.2">
      <c r="A356" s="1">
        <v>42993</v>
      </c>
      <c r="B356" t="s">
        <v>3</v>
      </c>
      <c r="C356" t="s">
        <v>204</v>
      </c>
      <c r="D356" t="s">
        <v>315</v>
      </c>
      <c r="E356" t="s">
        <v>316</v>
      </c>
      <c r="F356" s="1">
        <v>41422</v>
      </c>
      <c r="G356" t="s">
        <v>170</v>
      </c>
      <c r="H356">
        <v>1</v>
      </c>
      <c r="I356">
        <v>0</v>
      </c>
      <c r="J356">
        <v>0</v>
      </c>
      <c r="K356" t="s">
        <v>207</v>
      </c>
      <c r="L356">
        <v>2017</v>
      </c>
      <c r="M356" t="s">
        <v>208</v>
      </c>
      <c r="N356" s="14" t="str">
        <f t="shared" si="10"/>
        <v>DE CORDIER Léa</v>
      </c>
      <c r="O356" s="14" t="str">
        <f>VLOOKUP(N356,'Données Enfants'!$C$2:$F$298,4,FALSE)</f>
        <v>MS</v>
      </c>
      <c r="P356" s="14" t="str">
        <f>VLOOKUP(N356,'Données Enfants'!$C$2:$F$298,2,FALSE)</f>
        <v>Standard</v>
      </c>
      <c r="Q356" s="14">
        <f>IF(MID(B356,1,3)="Bus",VLOOKUP(N356,'Données Bus'!$A$2:$B$90,2,FALSE),0)</f>
        <v>2</v>
      </c>
      <c r="R356" s="14" t="str">
        <f>IF(Q356&gt;0,VLOOKUP(N356,'Données Bus'!$A$2:$C$90,3,FALSE),"")</f>
        <v>Parc de l'Abbaye - Buisson</v>
      </c>
      <c r="S356" t="str">
        <f>IF(INDEX('Tournées Bus'!$C$4:$H$18,Q356,VLOOKUP(B356,'Tournées Bus'!$J$3:$L$6,2,FALSE))=0,INDEX('Tournées Bus'!$C$4:$H$18,Q356,VLOOKUP(B356,'Tournées Bus'!$J$3:$L$6,3,FALSE)),INDEX('Tournées Bus'!$C$4:$H$18,Q356,VLOOKUP(B356,'Tournées Bus'!$J$3:$L$6,2,FALSE)))</f>
        <v>T081-03</v>
      </c>
      <c r="T356" t="str">
        <f t="shared" si="11"/>
        <v>T081</v>
      </c>
    </row>
    <row r="357" spans="1:20" x14ac:dyDescent="0.2">
      <c r="A357" s="1">
        <v>42993</v>
      </c>
      <c r="B357" t="s">
        <v>3</v>
      </c>
      <c r="C357" t="s">
        <v>204</v>
      </c>
      <c r="D357" t="s">
        <v>315</v>
      </c>
      <c r="E357" t="s">
        <v>317</v>
      </c>
      <c r="F357" s="1">
        <v>40039</v>
      </c>
      <c r="G357" t="s">
        <v>166</v>
      </c>
      <c r="H357">
        <v>1</v>
      </c>
      <c r="I357">
        <v>0</v>
      </c>
      <c r="J357">
        <v>0</v>
      </c>
      <c r="K357" t="s">
        <v>207</v>
      </c>
      <c r="L357">
        <v>2017</v>
      </c>
      <c r="M357" t="s">
        <v>210</v>
      </c>
      <c r="N357" s="14" t="str">
        <f t="shared" si="10"/>
        <v>DE CORDIER Kylian</v>
      </c>
      <c r="O357" s="14" t="str">
        <f>VLOOKUP(N357,'Données Enfants'!$C$2:$F$298,4,FALSE)</f>
        <v>CE2</v>
      </c>
      <c r="P357" s="14" t="str">
        <f>VLOOKUP(N357,'Données Enfants'!$C$2:$F$298,2,FALSE)</f>
        <v>Standard</v>
      </c>
      <c r="Q357" s="14">
        <f>IF(MID(B357,1,3)="Bus",VLOOKUP(N357,'Données Bus'!$A$2:$B$90,2,FALSE),0)</f>
        <v>2</v>
      </c>
      <c r="R357" s="14" t="str">
        <f>IF(Q357&gt;0,VLOOKUP(N357,'Données Bus'!$A$2:$C$90,3,FALSE),"")</f>
        <v>Parc de l'Abbaye - Buisson</v>
      </c>
      <c r="S357" t="str">
        <f>IF(INDEX('Tournées Bus'!$C$4:$H$18,Q357,VLOOKUP(B357,'Tournées Bus'!$J$3:$L$6,2,FALSE))=0,INDEX('Tournées Bus'!$C$4:$H$18,Q357,VLOOKUP(B357,'Tournées Bus'!$J$3:$L$6,3,FALSE)),INDEX('Tournées Bus'!$C$4:$H$18,Q357,VLOOKUP(B357,'Tournées Bus'!$J$3:$L$6,2,FALSE)))</f>
        <v>T081-03</v>
      </c>
      <c r="T357" t="str">
        <f t="shared" si="11"/>
        <v>T081</v>
      </c>
    </row>
    <row r="358" spans="1:20" x14ac:dyDescent="0.2">
      <c r="A358" s="1">
        <v>42993</v>
      </c>
      <c r="B358" t="s">
        <v>3</v>
      </c>
      <c r="C358" t="s">
        <v>204</v>
      </c>
      <c r="D358" t="s">
        <v>318</v>
      </c>
      <c r="E358" t="s">
        <v>319</v>
      </c>
      <c r="F358" s="1">
        <v>41948</v>
      </c>
      <c r="G358" t="s">
        <v>44</v>
      </c>
      <c r="H358">
        <v>0</v>
      </c>
      <c r="I358">
        <v>0</v>
      </c>
      <c r="J358">
        <v>0</v>
      </c>
      <c r="K358" t="s">
        <v>207</v>
      </c>
      <c r="L358">
        <v>2017</v>
      </c>
      <c r="M358" t="s">
        <v>208</v>
      </c>
      <c r="N358" s="14" t="str">
        <f t="shared" si="10"/>
        <v>JACQUIER-QUERO Eleonore</v>
      </c>
      <c r="O358" s="14" t="str">
        <f>VLOOKUP(N358,'Données Enfants'!$C$2:$F$298,4,FALSE)</f>
        <v>PS</v>
      </c>
      <c r="P358" s="14" t="str">
        <f>VLOOKUP(N358,'Données Enfants'!$C$2:$F$298,2,FALSE)</f>
        <v>Standard</v>
      </c>
      <c r="Q358" s="14">
        <f>IF(MID(B358,1,3)="Bus",VLOOKUP(N358,'Données Bus'!$A$2:$B$90,2,FALSE),0)</f>
        <v>9</v>
      </c>
      <c r="R358" s="14" t="str">
        <f>IF(Q358&gt;0,VLOOKUP(N358,'Données Bus'!$A$2:$C$90,3,FALSE),"")</f>
        <v>Chemin des Houches (Impasse)</v>
      </c>
      <c r="S358" t="str">
        <f>IF(INDEX('Tournées Bus'!$C$4:$H$18,Q358,VLOOKUP(B358,'Tournées Bus'!$J$3:$L$6,2,FALSE))=0,INDEX('Tournées Bus'!$C$4:$H$18,Q358,VLOOKUP(B358,'Tournées Bus'!$J$3:$L$6,3,FALSE)),INDEX('Tournées Bus'!$C$4:$H$18,Q358,VLOOKUP(B358,'Tournées Bus'!$J$3:$L$6,2,FALSE)))</f>
        <v>T082-13</v>
      </c>
      <c r="T358" t="str">
        <f t="shared" si="11"/>
        <v>T082</v>
      </c>
    </row>
    <row r="359" spans="1:20" x14ac:dyDescent="0.2">
      <c r="A359" s="1">
        <v>42993</v>
      </c>
      <c r="B359" t="s">
        <v>3</v>
      </c>
      <c r="C359" t="s">
        <v>204</v>
      </c>
      <c r="D359" t="s">
        <v>500</v>
      </c>
      <c r="E359" t="s">
        <v>501</v>
      </c>
      <c r="F359" s="1">
        <v>39861</v>
      </c>
      <c r="G359" t="s">
        <v>166</v>
      </c>
      <c r="H359">
        <v>1</v>
      </c>
      <c r="I359">
        <v>0</v>
      </c>
      <c r="J359">
        <v>0</v>
      </c>
      <c r="K359" t="s">
        <v>207</v>
      </c>
      <c r="L359">
        <v>2017</v>
      </c>
      <c r="M359" t="s">
        <v>210</v>
      </c>
      <c r="N359" s="14" t="str">
        <f t="shared" si="10"/>
        <v>MOUNDJI Keziah</v>
      </c>
      <c r="O359" s="14" t="str">
        <f>VLOOKUP(N359,'Données Enfants'!$C$2:$F$298,4,FALSE)</f>
        <v>CE2</v>
      </c>
      <c r="P359" s="14" t="str">
        <f>VLOOKUP(N359,'Données Enfants'!$C$2:$F$298,2,FALSE)</f>
        <v>Sans porc</v>
      </c>
      <c r="Q359" s="14">
        <f>IF(MID(B359,1,3)="Bus",VLOOKUP(N359,'Données Bus'!$A$2:$B$90,2,FALSE),0)</f>
        <v>7</v>
      </c>
      <c r="R359" s="14" t="str">
        <f>IF(Q359&gt;0,VLOOKUP(N359,'Données Bus'!$A$2:$C$90,3,FALSE),"")</f>
        <v>Salle Animation, place de l'église</v>
      </c>
      <c r="S359" t="str">
        <f>IF(INDEX('Tournées Bus'!$C$4:$H$18,Q359,VLOOKUP(B359,'Tournées Bus'!$J$3:$L$6,2,FALSE))=0,INDEX('Tournées Bus'!$C$4:$H$18,Q359,VLOOKUP(B359,'Tournées Bus'!$J$3:$L$6,3,FALSE)),INDEX('Tournées Bus'!$C$4:$H$18,Q359,VLOOKUP(B359,'Tournées Bus'!$J$3:$L$6,2,FALSE)))</f>
        <v>T082-10</v>
      </c>
      <c r="T359" t="str">
        <f t="shared" si="11"/>
        <v>T082</v>
      </c>
    </row>
    <row r="360" spans="1:20" x14ac:dyDescent="0.2">
      <c r="A360" s="1">
        <v>42989</v>
      </c>
      <c r="B360" t="s">
        <v>4</v>
      </c>
      <c r="C360" t="s">
        <v>204</v>
      </c>
      <c r="D360" t="s">
        <v>211</v>
      </c>
      <c r="E360" t="s">
        <v>212</v>
      </c>
      <c r="F360" s="1">
        <v>39272</v>
      </c>
      <c r="G360" t="s">
        <v>164</v>
      </c>
      <c r="H360">
        <v>1</v>
      </c>
      <c r="I360">
        <v>0</v>
      </c>
      <c r="J360">
        <v>0</v>
      </c>
      <c r="K360" t="s">
        <v>207</v>
      </c>
      <c r="L360">
        <v>2017</v>
      </c>
      <c r="M360" t="s">
        <v>210</v>
      </c>
      <c r="N360" s="14" t="str">
        <f t="shared" si="10"/>
        <v>AIMON Cassie</v>
      </c>
      <c r="O360" s="14" t="str">
        <f>VLOOKUP(N360,'Données Enfants'!$C$2:$F$298,4,FALSE)</f>
        <v>CM2</v>
      </c>
      <c r="P360" s="14" t="str">
        <f>VLOOKUP(N360,'Données Enfants'!$C$2:$F$298,2,FALSE)</f>
        <v>Standard</v>
      </c>
      <c r="Q360" s="14">
        <f>IF(MID(B360,1,3)="Bus",VLOOKUP(N360,'Données Bus'!$A$2:$B$90,2,FALSE),0)</f>
        <v>9</v>
      </c>
      <c r="R360" s="14" t="str">
        <f>IF(Q360&gt;0,VLOOKUP(N360,'Données Bus'!$A$2:$C$90,3,FALSE),"")</f>
        <v>Chemin des Houches (Impasse)</v>
      </c>
      <c r="S360" t="str">
        <f>IF(INDEX('Tournées Bus'!$C$4:$H$18,Q360,VLOOKUP(B360,'Tournées Bus'!$J$3:$L$6,2,FALSE))=0,INDEX('Tournées Bus'!$C$4:$H$18,Q360,VLOOKUP(B360,'Tournées Bus'!$J$3:$L$6,3,FALSE)),INDEX('Tournées Bus'!$C$4:$H$18,Q360,VLOOKUP(B360,'Tournées Bus'!$J$3:$L$6,2,FALSE)))</f>
        <v>T111-09</v>
      </c>
      <c r="T360" t="str">
        <f t="shared" si="11"/>
        <v>T111</v>
      </c>
    </row>
    <row r="361" spans="1:20" x14ac:dyDescent="0.2">
      <c r="A361" s="1">
        <v>42989</v>
      </c>
      <c r="B361" t="s">
        <v>4</v>
      </c>
      <c r="C361" t="s">
        <v>204</v>
      </c>
      <c r="D361" t="s">
        <v>211</v>
      </c>
      <c r="E361" t="s">
        <v>213</v>
      </c>
      <c r="F361" s="1">
        <v>40216</v>
      </c>
      <c r="G361" t="s">
        <v>163</v>
      </c>
      <c r="H361">
        <v>1</v>
      </c>
      <c r="I361">
        <v>0</v>
      </c>
      <c r="J361">
        <v>0</v>
      </c>
      <c r="K361" t="s">
        <v>207</v>
      </c>
      <c r="L361">
        <v>2017</v>
      </c>
      <c r="M361" t="s">
        <v>210</v>
      </c>
      <c r="N361" s="14" t="str">
        <f t="shared" si="10"/>
        <v>AIMON Matthew</v>
      </c>
      <c r="O361" s="14" t="str">
        <f>VLOOKUP(N361,'Données Enfants'!$C$2:$F$298,4,FALSE)</f>
        <v>CE1</v>
      </c>
      <c r="P361" s="14" t="str">
        <f>VLOOKUP(N361,'Données Enfants'!$C$2:$F$298,2,FALSE)</f>
        <v>Standard</v>
      </c>
      <c r="Q361" s="14">
        <f>IF(MID(B361,1,3)="Bus",VLOOKUP(N361,'Données Bus'!$A$2:$B$90,2,FALSE),0)</f>
        <v>9</v>
      </c>
      <c r="R361" s="14" t="str">
        <f>IF(Q361&gt;0,VLOOKUP(N361,'Données Bus'!$A$2:$C$90,3,FALSE),"")</f>
        <v>Chemin des Houches (Impasse)</v>
      </c>
      <c r="S361" t="str">
        <f>IF(INDEX('Tournées Bus'!$C$4:$H$18,Q361,VLOOKUP(B361,'Tournées Bus'!$J$3:$L$6,2,FALSE))=0,INDEX('Tournées Bus'!$C$4:$H$18,Q361,VLOOKUP(B361,'Tournées Bus'!$J$3:$L$6,3,FALSE)),INDEX('Tournées Bus'!$C$4:$H$18,Q361,VLOOKUP(B361,'Tournées Bus'!$J$3:$L$6,2,FALSE)))</f>
        <v>T111-09</v>
      </c>
      <c r="T361" t="str">
        <f t="shared" si="11"/>
        <v>T111</v>
      </c>
    </row>
    <row r="362" spans="1:20" x14ac:dyDescent="0.2">
      <c r="A362" s="1">
        <v>42989</v>
      </c>
      <c r="B362" t="s">
        <v>4</v>
      </c>
      <c r="C362" t="s">
        <v>204</v>
      </c>
      <c r="D362" t="s">
        <v>214</v>
      </c>
      <c r="E362" t="s">
        <v>215</v>
      </c>
      <c r="F362" s="1">
        <v>41239</v>
      </c>
      <c r="G362" t="s">
        <v>44</v>
      </c>
      <c r="H362">
        <v>1</v>
      </c>
      <c r="I362">
        <v>0</v>
      </c>
      <c r="J362">
        <v>0</v>
      </c>
      <c r="K362" t="s">
        <v>207</v>
      </c>
      <c r="L362">
        <v>2017</v>
      </c>
      <c r="M362" t="s">
        <v>208</v>
      </c>
      <c r="N362" s="14" t="str">
        <f t="shared" si="10"/>
        <v>ALOUANI Naël</v>
      </c>
      <c r="O362" s="14" t="str">
        <f>VLOOKUP(N362,'Données Enfants'!$C$2:$F$298,4,FALSE)</f>
        <v>GS</v>
      </c>
      <c r="P362" s="14" t="str">
        <f>VLOOKUP(N362,'Données Enfants'!$C$2:$F$298,2,FALSE)</f>
        <v>Sans porc</v>
      </c>
      <c r="Q362" s="14">
        <f>IF(MID(B362,1,3)="Bus",VLOOKUP(N362,'Données Bus'!$A$2:$B$90,2,FALSE),0)</f>
        <v>6</v>
      </c>
      <c r="R362" s="14" t="str">
        <f>IF(Q362&gt;0,VLOOKUP(N362,'Données Bus'!$A$2:$C$90,3,FALSE),"")</f>
        <v>Gallia</v>
      </c>
      <c r="S362" t="str">
        <f>IF(INDEX('Tournées Bus'!$C$4:$H$18,Q362,VLOOKUP(B362,'Tournées Bus'!$J$3:$L$6,2,FALSE))=0,INDEX('Tournées Bus'!$C$4:$H$18,Q362,VLOOKUP(B362,'Tournées Bus'!$J$3:$L$6,3,FALSE)),INDEX('Tournées Bus'!$C$4:$H$18,Q362,VLOOKUP(B362,'Tournées Bus'!$J$3:$L$6,2,FALSE)))</f>
        <v>T111-07</v>
      </c>
      <c r="T362" t="str">
        <f t="shared" si="11"/>
        <v>T111</v>
      </c>
    </row>
    <row r="363" spans="1:20" x14ac:dyDescent="0.2">
      <c r="A363" s="1">
        <v>42989</v>
      </c>
      <c r="B363" t="s">
        <v>4</v>
      </c>
      <c r="C363" t="s">
        <v>204</v>
      </c>
      <c r="D363" t="s">
        <v>214</v>
      </c>
      <c r="E363" t="s">
        <v>216</v>
      </c>
      <c r="F363" s="1">
        <v>39832</v>
      </c>
      <c r="G363" t="s">
        <v>166</v>
      </c>
      <c r="H363">
        <v>1</v>
      </c>
      <c r="I363">
        <v>0</v>
      </c>
      <c r="J363">
        <v>0</v>
      </c>
      <c r="K363" t="s">
        <v>207</v>
      </c>
      <c r="L363">
        <v>2017</v>
      </c>
      <c r="M363" t="s">
        <v>210</v>
      </c>
      <c r="N363" s="14" t="str">
        <f t="shared" si="10"/>
        <v>ALOUANI Rayan</v>
      </c>
      <c r="O363" s="14" t="str">
        <f>VLOOKUP(N363,'Données Enfants'!$C$2:$F$298,4,FALSE)</f>
        <v>CE2</v>
      </c>
      <c r="P363" s="14" t="str">
        <f>VLOOKUP(N363,'Données Enfants'!$C$2:$F$298,2,FALSE)</f>
        <v>Sans porc</v>
      </c>
      <c r="Q363" s="14">
        <f>IF(MID(B363,1,3)="Bus",VLOOKUP(N363,'Données Bus'!$A$2:$B$90,2,FALSE),0)</f>
        <v>6</v>
      </c>
      <c r="R363" s="14" t="str">
        <f>IF(Q363&gt;0,VLOOKUP(N363,'Données Bus'!$A$2:$C$90,3,FALSE),"")</f>
        <v>Gallia</v>
      </c>
      <c r="S363" t="str">
        <f>IF(INDEX('Tournées Bus'!$C$4:$H$18,Q363,VLOOKUP(B363,'Tournées Bus'!$J$3:$L$6,2,FALSE))=0,INDEX('Tournées Bus'!$C$4:$H$18,Q363,VLOOKUP(B363,'Tournées Bus'!$J$3:$L$6,3,FALSE)),INDEX('Tournées Bus'!$C$4:$H$18,Q363,VLOOKUP(B363,'Tournées Bus'!$J$3:$L$6,2,FALSE)))</f>
        <v>T111-07</v>
      </c>
      <c r="T363" t="str">
        <f t="shared" si="11"/>
        <v>T111</v>
      </c>
    </row>
    <row r="364" spans="1:20" x14ac:dyDescent="0.2">
      <c r="A364" s="1">
        <v>42989</v>
      </c>
      <c r="B364" t="s">
        <v>4</v>
      </c>
      <c r="C364" t="s">
        <v>204</v>
      </c>
      <c r="D364" t="s">
        <v>221</v>
      </c>
      <c r="E364" t="s">
        <v>222</v>
      </c>
      <c r="F364" s="1">
        <v>39646</v>
      </c>
      <c r="G364" t="s">
        <v>165</v>
      </c>
      <c r="H364">
        <v>1</v>
      </c>
      <c r="I364">
        <v>0</v>
      </c>
      <c r="J364">
        <v>0</v>
      </c>
      <c r="K364" t="s">
        <v>207</v>
      </c>
      <c r="L364">
        <v>2017</v>
      </c>
      <c r="M364" t="s">
        <v>210</v>
      </c>
      <c r="N364" s="14" t="str">
        <f t="shared" si="10"/>
        <v>BEN ROMDANE Hilal</v>
      </c>
      <c r="O364" s="14" t="str">
        <f>VLOOKUP(N364,'Données Enfants'!$C$2:$F$298,4,FALSE)</f>
        <v>CM1</v>
      </c>
      <c r="P364" s="14" t="str">
        <f>VLOOKUP(N364,'Données Enfants'!$C$2:$F$298,2,FALSE)</f>
        <v>Sans viande</v>
      </c>
      <c r="Q364" s="14">
        <f>IF(MID(B364,1,3)="Bus",VLOOKUP(N364,'Données Bus'!$A$2:$B$90,2,FALSE),0)</f>
        <v>9</v>
      </c>
      <c r="R364" s="14" t="str">
        <f>IF(Q364&gt;0,VLOOKUP(N364,'Données Bus'!$A$2:$C$90,3,FALSE),"")</f>
        <v>Chemin des Houches (Impasse)</v>
      </c>
      <c r="S364" t="str">
        <f>IF(INDEX('Tournées Bus'!$C$4:$H$18,Q364,VLOOKUP(B364,'Tournées Bus'!$J$3:$L$6,2,FALSE))=0,INDEX('Tournées Bus'!$C$4:$H$18,Q364,VLOOKUP(B364,'Tournées Bus'!$J$3:$L$6,3,FALSE)),INDEX('Tournées Bus'!$C$4:$H$18,Q364,VLOOKUP(B364,'Tournées Bus'!$J$3:$L$6,2,FALSE)))</f>
        <v>T111-09</v>
      </c>
      <c r="T364" t="str">
        <f t="shared" si="11"/>
        <v>T111</v>
      </c>
    </row>
    <row r="365" spans="1:20" x14ac:dyDescent="0.2">
      <c r="A365" s="1">
        <v>42989</v>
      </c>
      <c r="B365" t="s">
        <v>4</v>
      </c>
      <c r="C365" t="s">
        <v>204</v>
      </c>
      <c r="D365" t="s">
        <v>221</v>
      </c>
      <c r="E365" t="s">
        <v>223</v>
      </c>
      <c r="F365" s="1">
        <v>39646</v>
      </c>
      <c r="G365" t="s">
        <v>165</v>
      </c>
      <c r="H365">
        <v>1</v>
      </c>
      <c r="I365">
        <v>0</v>
      </c>
      <c r="J365">
        <v>0</v>
      </c>
      <c r="K365" t="s">
        <v>207</v>
      </c>
      <c r="L365">
        <v>2017</v>
      </c>
      <c r="M365" t="s">
        <v>210</v>
      </c>
      <c r="N365" s="14" t="str">
        <f t="shared" si="10"/>
        <v>BEN ROMDANE Younès</v>
      </c>
      <c r="O365" s="14" t="str">
        <f>VLOOKUP(N365,'Données Enfants'!$C$2:$F$298,4,FALSE)</f>
        <v>CM1</v>
      </c>
      <c r="P365" s="14" t="str">
        <f>VLOOKUP(N365,'Données Enfants'!$C$2:$F$298,2,FALSE)</f>
        <v>Sans viande</v>
      </c>
      <c r="Q365" s="14">
        <f>IF(MID(B365,1,3)="Bus",VLOOKUP(N365,'Données Bus'!$A$2:$B$90,2,FALSE),0)</f>
        <v>9</v>
      </c>
      <c r="R365" s="14" t="str">
        <f>IF(Q365&gt;0,VLOOKUP(N365,'Données Bus'!$A$2:$C$90,3,FALSE),"")</f>
        <v>Chemin des Houches (Impasse)</v>
      </c>
      <c r="S365" t="str">
        <f>IF(INDEX('Tournées Bus'!$C$4:$H$18,Q365,VLOOKUP(B365,'Tournées Bus'!$J$3:$L$6,2,FALSE))=0,INDEX('Tournées Bus'!$C$4:$H$18,Q365,VLOOKUP(B365,'Tournées Bus'!$J$3:$L$6,3,FALSE)),INDEX('Tournées Bus'!$C$4:$H$18,Q365,VLOOKUP(B365,'Tournées Bus'!$J$3:$L$6,2,FALSE)))</f>
        <v>T111-09</v>
      </c>
      <c r="T365" t="str">
        <f t="shared" si="11"/>
        <v>T111</v>
      </c>
    </row>
    <row r="366" spans="1:20" x14ac:dyDescent="0.2">
      <c r="A366" s="1">
        <v>42989</v>
      </c>
      <c r="B366" t="s">
        <v>4</v>
      </c>
      <c r="C366" t="s">
        <v>204</v>
      </c>
      <c r="D366" t="s">
        <v>224</v>
      </c>
      <c r="E366" t="s">
        <v>225</v>
      </c>
      <c r="F366" s="1">
        <v>39286</v>
      </c>
      <c r="G366" t="s">
        <v>164</v>
      </c>
      <c r="H366">
        <v>1</v>
      </c>
      <c r="I366">
        <v>0</v>
      </c>
      <c r="J366">
        <v>0</v>
      </c>
      <c r="K366" t="s">
        <v>207</v>
      </c>
      <c r="L366">
        <v>2017</v>
      </c>
      <c r="M366" t="s">
        <v>210</v>
      </c>
      <c r="N366" s="14" t="str">
        <f t="shared" si="10"/>
        <v>BONNEVIE Anthony</v>
      </c>
      <c r="O366" s="14" t="str">
        <f>VLOOKUP(N366,'Données Enfants'!$C$2:$F$298,4,FALSE)</f>
        <v>CM2</v>
      </c>
      <c r="P366" s="14" t="str">
        <f>VLOOKUP(N366,'Données Enfants'!$C$2:$F$298,2,FALSE)</f>
        <v>Standard</v>
      </c>
      <c r="Q366" s="14">
        <f>IF(MID(B366,1,3)="Bus",VLOOKUP(N366,'Données Bus'!$A$2:$B$90,2,FALSE),0)</f>
        <v>4</v>
      </c>
      <c r="R366" s="14" t="str">
        <f>IF(Q366&gt;0,VLOOKUP(N366,'Données Bus'!$A$2:$C$90,3,FALSE),"")</f>
        <v>Grande Rive (Crémaillère)</v>
      </c>
      <c r="S366" t="str">
        <f>IF(INDEX('Tournées Bus'!$C$4:$H$18,Q366,VLOOKUP(B366,'Tournées Bus'!$J$3:$L$6,2,FALSE))=0,INDEX('Tournées Bus'!$C$4:$H$18,Q366,VLOOKUP(B366,'Tournées Bus'!$J$3:$L$6,3,FALSE)),INDEX('Tournées Bus'!$C$4:$H$18,Q366,VLOOKUP(B366,'Tournées Bus'!$J$3:$L$6,2,FALSE)))</f>
        <v>T111-12</v>
      </c>
      <c r="T366" t="str">
        <f t="shared" si="11"/>
        <v>T111</v>
      </c>
    </row>
    <row r="367" spans="1:20" x14ac:dyDescent="0.2">
      <c r="A367" s="1">
        <v>42989</v>
      </c>
      <c r="B367" t="s">
        <v>4</v>
      </c>
      <c r="C367" t="s">
        <v>204</v>
      </c>
      <c r="D367" t="s">
        <v>226</v>
      </c>
      <c r="E367" t="s">
        <v>227</v>
      </c>
      <c r="F367" s="1">
        <v>40006</v>
      </c>
      <c r="G367" t="s">
        <v>166</v>
      </c>
      <c r="H367">
        <v>0</v>
      </c>
      <c r="I367">
        <v>0</v>
      </c>
      <c r="J367">
        <v>0</v>
      </c>
      <c r="K367" t="s">
        <v>207</v>
      </c>
      <c r="L367">
        <v>2017</v>
      </c>
      <c r="M367" t="s">
        <v>210</v>
      </c>
      <c r="N367" s="14" t="str">
        <f t="shared" si="10"/>
        <v>BOUILLEZ Elise</v>
      </c>
      <c r="O367" s="14" t="str">
        <f>VLOOKUP(N367,'Données Enfants'!$C$2:$F$298,4,FALSE)</f>
        <v>CE2</v>
      </c>
      <c r="P367" s="14" t="str">
        <f>VLOOKUP(N367,'Données Enfants'!$C$2:$F$298,2,FALSE)</f>
        <v>Standard</v>
      </c>
      <c r="Q367" s="14">
        <f>IF(MID(B367,1,3)="Bus",VLOOKUP(N367,'Données Bus'!$A$2:$B$90,2,FALSE),0)</f>
        <v>15</v>
      </c>
      <c r="R367" s="14" t="str">
        <f>IF(Q367&gt;0,VLOOKUP(N367,'Données Bus'!$A$2:$C$90,3,FALSE),"")</f>
        <v>Chemin de Gravannes (Mi Tiesa)</v>
      </c>
      <c r="S367" t="str">
        <f>IF(INDEX('Tournées Bus'!$C$4:$H$18,Q367,VLOOKUP(B367,'Tournées Bus'!$J$3:$L$6,2,FALSE))=0,INDEX('Tournées Bus'!$C$4:$H$18,Q367,VLOOKUP(B367,'Tournées Bus'!$J$3:$L$6,3,FALSE)),INDEX('Tournées Bus'!$C$4:$H$18,Q367,VLOOKUP(B367,'Tournées Bus'!$J$3:$L$6,2,FALSE)))</f>
        <v>T111-03</v>
      </c>
      <c r="T367" t="str">
        <f t="shared" si="11"/>
        <v>T111</v>
      </c>
    </row>
    <row r="368" spans="1:20" x14ac:dyDescent="0.2">
      <c r="A368" s="1">
        <v>42989</v>
      </c>
      <c r="B368" t="s">
        <v>4</v>
      </c>
      <c r="C368" t="s">
        <v>204</v>
      </c>
      <c r="D368" t="s">
        <v>232</v>
      </c>
      <c r="E368" t="s">
        <v>233</v>
      </c>
      <c r="F368" s="1">
        <v>40248</v>
      </c>
      <c r="G368" t="s">
        <v>167</v>
      </c>
      <c r="H368">
        <v>1</v>
      </c>
      <c r="I368">
        <v>0</v>
      </c>
      <c r="J368">
        <v>0</v>
      </c>
      <c r="K368" t="s">
        <v>207</v>
      </c>
      <c r="L368">
        <v>2017</v>
      </c>
      <c r="M368" t="s">
        <v>210</v>
      </c>
      <c r="N368" s="14" t="str">
        <f t="shared" si="10"/>
        <v>COLLOMB Clémentine</v>
      </c>
      <c r="O368" s="14" t="str">
        <f>VLOOKUP(N368,'Données Enfants'!$C$2:$F$298,4,FALSE)</f>
        <v>CE1</v>
      </c>
      <c r="P368" s="14" t="str">
        <f>VLOOKUP(N368,'Données Enfants'!$C$2:$F$298,2,FALSE)</f>
        <v>Standard</v>
      </c>
      <c r="Q368" s="14">
        <f>IF(MID(B368,1,3)="Bus",VLOOKUP(N368,'Données Bus'!$A$2:$B$90,2,FALSE),0)</f>
        <v>12</v>
      </c>
      <c r="R368" s="14" t="str">
        <f>IF(Q368&gt;0,VLOOKUP(N368,'Données Bus'!$A$2:$C$90,3,FALSE),"")</f>
        <v>Chemin de Gravannes (parking)</v>
      </c>
      <c r="S368" t="str">
        <f>IF(INDEX('Tournées Bus'!$C$4:$H$18,Q368,VLOOKUP(B368,'Tournées Bus'!$J$3:$L$6,2,FALSE))=0,INDEX('Tournées Bus'!$C$4:$H$18,Q368,VLOOKUP(B368,'Tournées Bus'!$J$3:$L$6,3,FALSE)),INDEX('Tournées Bus'!$C$4:$H$18,Q368,VLOOKUP(B368,'Tournées Bus'!$J$3:$L$6,2,FALSE)))</f>
        <v>T111-04</v>
      </c>
      <c r="T368" t="str">
        <f t="shared" si="11"/>
        <v>T111</v>
      </c>
    </row>
    <row r="369" spans="1:20" x14ac:dyDescent="0.2">
      <c r="A369" s="1">
        <v>42989</v>
      </c>
      <c r="B369" t="s">
        <v>4</v>
      </c>
      <c r="C369" t="s">
        <v>204</v>
      </c>
      <c r="D369" t="s">
        <v>244</v>
      </c>
      <c r="E369" t="s">
        <v>245</v>
      </c>
      <c r="F369" s="1">
        <v>40339</v>
      </c>
      <c r="G369" t="s">
        <v>167</v>
      </c>
      <c r="H369">
        <v>1</v>
      </c>
      <c r="I369">
        <v>0</v>
      </c>
      <c r="J369">
        <v>0</v>
      </c>
      <c r="K369" t="s">
        <v>207</v>
      </c>
      <c r="L369">
        <v>2017</v>
      </c>
      <c r="M369" t="s">
        <v>210</v>
      </c>
      <c r="N369" s="14" t="str">
        <f t="shared" si="10"/>
        <v>DOUCET Arsène</v>
      </c>
      <c r="O369" s="14" t="str">
        <f>VLOOKUP(N369,'Données Enfants'!$C$2:$F$298,4,FALSE)</f>
        <v>CE1</v>
      </c>
      <c r="P369" s="14" t="str">
        <f>VLOOKUP(N369,'Données Enfants'!$C$2:$F$298,2,FALSE)</f>
        <v>Standard</v>
      </c>
      <c r="Q369" s="14">
        <f>IF(MID(B369,1,3)="Bus",VLOOKUP(N369,'Données Bus'!$A$2:$B$90,2,FALSE),0)</f>
        <v>1</v>
      </c>
      <c r="R369" s="14" t="str">
        <f>IF(Q369&gt;0,VLOOKUP(N369,'Données Bus'!$A$2:$C$90,3,FALSE),"")</f>
        <v>Services Techniques</v>
      </c>
      <c r="S369" t="str">
        <f>IF(INDEX('Tournées Bus'!$C$4:$H$18,Q369,VLOOKUP(B369,'Tournées Bus'!$J$3:$L$6,2,FALSE))=0,INDEX('Tournées Bus'!$C$4:$H$18,Q369,VLOOKUP(B369,'Tournées Bus'!$J$3:$L$6,3,FALSE)),INDEX('Tournées Bus'!$C$4:$H$18,Q369,VLOOKUP(B369,'Tournées Bus'!$J$3:$L$6,2,FALSE)))</f>
        <v>T111-15</v>
      </c>
      <c r="T369" t="str">
        <f t="shared" si="11"/>
        <v>T111</v>
      </c>
    </row>
    <row r="370" spans="1:20" x14ac:dyDescent="0.2">
      <c r="A370" s="1">
        <v>42989</v>
      </c>
      <c r="B370" t="s">
        <v>4</v>
      </c>
      <c r="C370" t="s">
        <v>204</v>
      </c>
      <c r="D370" t="s">
        <v>244</v>
      </c>
      <c r="E370" t="s">
        <v>246</v>
      </c>
      <c r="F370" s="1">
        <v>39775</v>
      </c>
      <c r="G370" t="s">
        <v>165</v>
      </c>
      <c r="H370">
        <v>1</v>
      </c>
      <c r="I370">
        <v>0</v>
      </c>
      <c r="J370">
        <v>0</v>
      </c>
      <c r="K370" t="s">
        <v>207</v>
      </c>
      <c r="L370">
        <v>2017</v>
      </c>
      <c r="M370" t="s">
        <v>210</v>
      </c>
      <c r="N370" s="14" t="str">
        <f t="shared" si="10"/>
        <v>DOUCET Edgar</v>
      </c>
      <c r="O370" s="14" t="str">
        <f>VLOOKUP(N370,'Données Enfants'!$C$2:$F$298,4,FALSE)</f>
        <v>CM1</v>
      </c>
      <c r="P370" s="14" t="str">
        <f>VLOOKUP(N370,'Données Enfants'!$C$2:$F$298,2,FALSE)</f>
        <v>Standard</v>
      </c>
      <c r="Q370" s="14">
        <f>IF(MID(B370,1,3)="Bus",VLOOKUP(N370,'Données Bus'!$A$2:$B$90,2,FALSE),0)</f>
        <v>1</v>
      </c>
      <c r="R370" s="14" t="str">
        <f>IF(Q370&gt;0,VLOOKUP(N370,'Données Bus'!$A$2:$C$90,3,FALSE),"")</f>
        <v>Services Techniques</v>
      </c>
      <c r="S370" t="str">
        <f>IF(INDEX('Tournées Bus'!$C$4:$H$18,Q370,VLOOKUP(B370,'Tournées Bus'!$J$3:$L$6,2,FALSE))=0,INDEX('Tournées Bus'!$C$4:$H$18,Q370,VLOOKUP(B370,'Tournées Bus'!$J$3:$L$6,3,FALSE)),INDEX('Tournées Bus'!$C$4:$H$18,Q370,VLOOKUP(B370,'Tournées Bus'!$J$3:$L$6,2,FALSE)))</f>
        <v>T111-15</v>
      </c>
      <c r="T370" t="str">
        <f t="shared" si="11"/>
        <v>T111</v>
      </c>
    </row>
    <row r="371" spans="1:20" x14ac:dyDescent="0.2">
      <c r="A371" s="1">
        <v>42989</v>
      </c>
      <c r="B371" t="s">
        <v>4</v>
      </c>
      <c r="C371" t="s">
        <v>204</v>
      </c>
      <c r="D371" t="s">
        <v>252</v>
      </c>
      <c r="E371" t="s">
        <v>253</v>
      </c>
      <c r="F371" s="1">
        <v>41126</v>
      </c>
      <c r="G371" t="s">
        <v>106</v>
      </c>
      <c r="H371">
        <v>1</v>
      </c>
      <c r="I371">
        <v>0</v>
      </c>
      <c r="J371">
        <v>0</v>
      </c>
      <c r="K371" t="s">
        <v>207</v>
      </c>
      <c r="L371">
        <v>2017</v>
      </c>
      <c r="M371" t="s">
        <v>208</v>
      </c>
      <c r="N371" s="14" t="str">
        <f t="shared" si="10"/>
        <v>DUVAL MICHOUD Jade</v>
      </c>
      <c r="O371" s="14" t="str">
        <f>VLOOKUP(N371,'Données Enfants'!$C$2:$F$298,4,FALSE)</f>
        <v>GS</v>
      </c>
      <c r="P371" s="14" t="str">
        <f>VLOOKUP(N371,'Données Enfants'!$C$2:$F$298,2,FALSE)</f>
        <v>Standard</v>
      </c>
      <c r="Q371" s="14">
        <f>IF(MID(B371,1,3)="Bus",VLOOKUP(N371,'Données Bus'!$A$2:$B$90,2,FALSE),0)</f>
        <v>14</v>
      </c>
      <c r="R371" s="14" t="str">
        <f>IF(Q371&gt;0,VLOOKUP(N371,'Données Bus'!$A$2:$C$90,3,FALSE),"")</f>
        <v>Avenue Forchex</v>
      </c>
      <c r="S371" t="str">
        <f>IF(INDEX('Tournées Bus'!$C$4:$H$18,Q371,VLOOKUP(B371,'Tournées Bus'!$J$3:$L$6,2,FALSE))=0,INDEX('Tournées Bus'!$C$4:$H$18,Q371,VLOOKUP(B371,'Tournées Bus'!$J$3:$L$6,3,FALSE)),INDEX('Tournées Bus'!$C$4:$H$18,Q371,VLOOKUP(B371,'Tournées Bus'!$J$3:$L$6,2,FALSE)))</f>
        <v>T111-02</v>
      </c>
      <c r="T371" t="str">
        <f t="shared" si="11"/>
        <v>T111</v>
      </c>
    </row>
    <row r="372" spans="1:20" x14ac:dyDescent="0.2">
      <c r="A372" s="1">
        <v>42989</v>
      </c>
      <c r="B372" t="s">
        <v>4</v>
      </c>
      <c r="C372" t="s">
        <v>204</v>
      </c>
      <c r="D372" t="s">
        <v>256</v>
      </c>
      <c r="E372" t="s">
        <v>257</v>
      </c>
      <c r="F372" s="1">
        <v>41230</v>
      </c>
      <c r="G372" t="s">
        <v>44</v>
      </c>
      <c r="H372">
        <v>1</v>
      </c>
      <c r="I372">
        <v>0</v>
      </c>
      <c r="J372">
        <v>0</v>
      </c>
      <c r="K372" t="s">
        <v>207</v>
      </c>
      <c r="L372">
        <v>2017</v>
      </c>
      <c r="M372" t="s">
        <v>208</v>
      </c>
      <c r="N372" s="14" t="str">
        <f t="shared" si="10"/>
        <v>EVENO Manel</v>
      </c>
      <c r="O372" s="14" t="str">
        <f>VLOOKUP(N372,'Données Enfants'!$C$2:$F$298,4,FALSE)</f>
        <v>GS</v>
      </c>
      <c r="P372" s="14" t="str">
        <f>VLOOKUP(N372,'Données Enfants'!$C$2:$F$298,2,FALSE)</f>
        <v>Sans viande</v>
      </c>
      <c r="Q372" s="14">
        <f>IF(MID(B372,1,3)="Bus",VLOOKUP(N372,'Données Bus'!$A$2:$B$90,2,FALSE),0)</f>
        <v>1</v>
      </c>
      <c r="R372" s="14" t="str">
        <f>IF(Q372&gt;0,VLOOKUP(N372,'Données Bus'!$A$2:$C$90,3,FALSE),"")</f>
        <v>Services Techniques</v>
      </c>
      <c r="S372" t="str">
        <f>IF(INDEX('Tournées Bus'!$C$4:$H$18,Q372,VLOOKUP(B372,'Tournées Bus'!$J$3:$L$6,2,FALSE))=0,INDEX('Tournées Bus'!$C$4:$H$18,Q372,VLOOKUP(B372,'Tournées Bus'!$J$3:$L$6,3,FALSE)),INDEX('Tournées Bus'!$C$4:$H$18,Q372,VLOOKUP(B372,'Tournées Bus'!$J$3:$L$6,2,FALSE)))</f>
        <v>T111-15</v>
      </c>
      <c r="T372" t="str">
        <f t="shared" si="11"/>
        <v>T111</v>
      </c>
    </row>
    <row r="373" spans="1:20" x14ac:dyDescent="0.2">
      <c r="A373" s="1">
        <v>42989</v>
      </c>
      <c r="B373" t="s">
        <v>4</v>
      </c>
      <c r="C373" t="s">
        <v>204</v>
      </c>
      <c r="D373" t="s">
        <v>258</v>
      </c>
      <c r="E373" t="s">
        <v>247</v>
      </c>
      <c r="F373" s="1">
        <v>41278</v>
      </c>
      <c r="G373" t="s">
        <v>169</v>
      </c>
      <c r="H373">
        <v>1</v>
      </c>
      <c r="I373">
        <v>0</v>
      </c>
      <c r="J373">
        <v>0</v>
      </c>
      <c r="K373" t="s">
        <v>207</v>
      </c>
      <c r="L373">
        <v>2017</v>
      </c>
      <c r="M373" t="s">
        <v>208</v>
      </c>
      <c r="N373" s="14" t="str">
        <f t="shared" si="10"/>
        <v>FRITEAU Liam</v>
      </c>
      <c r="O373" s="14" t="str">
        <f>VLOOKUP(N373,'Données Enfants'!$C$2:$F$298,4,FALSE)</f>
        <v>MS</v>
      </c>
      <c r="P373" s="14" t="str">
        <f>VLOOKUP(N373,'Données Enfants'!$C$2:$F$298,2,FALSE)</f>
        <v>Standard</v>
      </c>
      <c r="Q373" s="14">
        <f>IF(MID(B373,1,3)="Bus",VLOOKUP(N373,'Données Bus'!$A$2:$B$90,2,FALSE),0)</f>
        <v>5</v>
      </c>
      <c r="R373" s="14" t="str">
        <f>IF(Q373&gt;0,VLOOKUP(N373,'Données Bus'!$A$2:$C$90,3,FALSE),"")</f>
        <v>Grande Rive (Av maraiche)</v>
      </c>
      <c r="S373" t="str">
        <f>IF(INDEX('Tournées Bus'!$C$4:$H$18,Q373,VLOOKUP(B373,'Tournées Bus'!$J$3:$L$6,2,FALSE))=0,INDEX('Tournées Bus'!$C$4:$H$18,Q373,VLOOKUP(B373,'Tournées Bus'!$J$3:$L$6,3,FALSE)),INDEX('Tournées Bus'!$C$4:$H$18,Q373,VLOOKUP(B373,'Tournées Bus'!$J$3:$L$6,2,FALSE)))</f>
        <v>T111-10</v>
      </c>
      <c r="T373" t="str">
        <f t="shared" si="11"/>
        <v>T111</v>
      </c>
    </row>
    <row r="374" spans="1:20" x14ac:dyDescent="0.2">
      <c r="A374" s="1">
        <v>42989</v>
      </c>
      <c r="B374" t="s">
        <v>4</v>
      </c>
      <c r="C374" t="s">
        <v>204</v>
      </c>
      <c r="D374" t="s">
        <v>259</v>
      </c>
      <c r="E374" t="s">
        <v>260</v>
      </c>
      <c r="F374" s="1">
        <v>40395</v>
      </c>
      <c r="G374" t="s">
        <v>167</v>
      </c>
      <c r="H374">
        <v>1</v>
      </c>
      <c r="I374">
        <v>0</v>
      </c>
      <c r="J374">
        <v>0</v>
      </c>
      <c r="K374" t="s">
        <v>207</v>
      </c>
      <c r="L374">
        <v>2017</v>
      </c>
      <c r="M374" t="s">
        <v>210</v>
      </c>
      <c r="N374" s="14" t="str">
        <f t="shared" si="10"/>
        <v>GAYAT Louis</v>
      </c>
      <c r="O374" s="14" t="str">
        <f>VLOOKUP(N374,'Données Enfants'!$C$2:$F$298,4,FALSE)</f>
        <v>CE1</v>
      </c>
      <c r="P374" s="14" t="str">
        <f>VLOOKUP(N374,'Données Enfants'!$C$2:$F$298,2,FALSE)</f>
        <v>Standard</v>
      </c>
      <c r="Q374" s="14">
        <f>IF(MID(B374,1,3)="Bus",VLOOKUP(N374,'Données Bus'!$A$2:$B$90,2,FALSE),0)</f>
        <v>10</v>
      </c>
      <c r="R374" s="14" t="str">
        <f>IF(Q374&gt;0,VLOOKUP(N374,'Données Bus'!$A$2:$C$90,3,FALSE),"")</f>
        <v>Mairie</v>
      </c>
      <c r="S374" t="str">
        <f>IF(INDEX('Tournées Bus'!$C$4:$H$18,Q374,VLOOKUP(B374,'Tournées Bus'!$J$3:$L$6,2,FALSE))=0,INDEX('Tournées Bus'!$C$4:$H$18,Q374,VLOOKUP(B374,'Tournées Bus'!$J$3:$L$6,3,FALSE)),INDEX('Tournées Bus'!$C$4:$H$18,Q374,VLOOKUP(B374,'Tournées Bus'!$J$3:$L$6,2,FALSE)))</f>
        <v>T111-08</v>
      </c>
      <c r="T374" t="str">
        <f t="shared" si="11"/>
        <v>T111</v>
      </c>
    </row>
    <row r="375" spans="1:20" x14ac:dyDescent="0.2">
      <c r="A375" s="1">
        <v>42989</v>
      </c>
      <c r="B375" t="s">
        <v>4</v>
      </c>
      <c r="C375" t="s">
        <v>204</v>
      </c>
      <c r="D375" t="s">
        <v>261</v>
      </c>
      <c r="E375" t="s">
        <v>262</v>
      </c>
      <c r="F375" s="1">
        <v>40366</v>
      </c>
      <c r="G375" t="s">
        <v>167</v>
      </c>
      <c r="H375">
        <v>0</v>
      </c>
      <c r="I375">
        <v>0</v>
      </c>
      <c r="J375">
        <v>0</v>
      </c>
      <c r="K375" t="s">
        <v>207</v>
      </c>
      <c r="L375">
        <v>2017</v>
      </c>
      <c r="M375" t="s">
        <v>210</v>
      </c>
      <c r="N375" s="14" t="str">
        <f t="shared" si="10"/>
        <v>HELLI Indy</v>
      </c>
      <c r="O375" s="14" t="str">
        <f>VLOOKUP(N375,'Données Enfants'!$C$2:$F$298,4,FALSE)</f>
        <v>CE1</v>
      </c>
      <c r="P375" s="14" t="str">
        <f>VLOOKUP(N375,'Données Enfants'!$C$2:$F$298,2,FALSE)</f>
        <v>Sans viande</v>
      </c>
      <c r="Q375" s="14">
        <f>IF(MID(B375,1,3)="Bus",VLOOKUP(N375,'Données Bus'!$A$2:$B$90,2,FALSE),0)</f>
        <v>4</v>
      </c>
      <c r="R375" s="14" t="str">
        <f>IF(Q375&gt;0,VLOOKUP(N375,'Données Bus'!$A$2:$C$90,3,FALSE),"")</f>
        <v>Grande Rive (Crémaillère)</v>
      </c>
      <c r="S375" t="str">
        <f>IF(INDEX('Tournées Bus'!$C$4:$H$18,Q375,VLOOKUP(B375,'Tournées Bus'!$J$3:$L$6,2,FALSE))=0,INDEX('Tournées Bus'!$C$4:$H$18,Q375,VLOOKUP(B375,'Tournées Bus'!$J$3:$L$6,3,FALSE)),INDEX('Tournées Bus'!$C$4:$H$18,Q375,VLOOKUP(B375,'Tournées Bus'!$J$3:$L$6,2,FALSE)))</f>
        <v>T111-12</v>
      </c>
      <c r="T375" t="str">
        <f t="shared" si="11"/>
        <v>T111</v>
      </c>
    </row>
    <row r="376" spans="1:20" x14ac:dyDescent="0.2">
      <c r="A376" s="1">
        <v>42989</v>
      </c>
      <c r="B376" t="s">
        <v>4</v>
      </c>
      <c r="C376" t="s">
        <v>204</v>
      </c>
      <c r="D376" t="s">
        <v>263</v>
      </c>
      <c r="E376" t="s">
        <v>264</v>
      </c>
      <c r="F376" s="1">
        <v>39337</v>
      </c>
      <c r="G376" t="s">
        <v>164</v>
      </c>
      <c r="H376">
        <v>1</v>
      </c>
      <c r="I376">
        <v>0</v>
      </c>
      <c r="J376">
        <v>0</v>
      </c>
      <c r="K376" t="s">
        <v>207</v>
      </c>
      <c r="L376">
        <v>2017</v>
      </c>
      <c r="M376" t="s">
        <v>210</v>
      </c>
      <c r="N376" s="14" t="str">
        <f t="shared" si="10"/>
        <v>HENRY Ethan</v>
      </c>
      <c r="O376" s="14" t="str">
        <f>VLOOKUP(N376,'Données Enfants'!$C$2:$F$298,4,FALSE)</f>
        <v>CM2</v>
      </c>
      <c r="P376" s="14" t="str">
        <f>VLOOKUP(N376,'Données Enfants'!$C$2:$F$298,2,FALSE)</f>
        <v>Standard</v>
      </c>
      <c r="Q376" s="14">
        <f>IF(MID(B376,1,3)="Bus",VLOOKUP(N376,'Données Bus'!$A$2:$B$90,2,FALSE),0)</f>
        <v>2</v>
      </c>
      <c r="R376" s="14" t="str">
        <f>IF(Q376&gt;0,VLOOKUP(N376,'Données Bus'!$A$2:$C$90,3,FALSE),"")</f>
        <v>Parc de l'Abbaye - Buisson</v>
      </c>
      <c r="S376" t="str">
        <f>IF(INDEX('Tournées Bus'!$C$4:$H$18,Q376,VLOOKUP(B376,'Tournées Bus'!$J$3:$L$6,2,FALSE))=0,INDEX('Tournées Bus'!$C$4:$H$18,Q376,VLOOKUP(B376,'Tournées Bus'!$J$3:$L$6,3,FALSE)),INDEX('Tournées Bus'!$C$4:$H$18,Q376,VLOOKUP(B376,'Tournées Bus'!$J$3:$L$6,2,FALSE)))</f>
        <v>T111-14</v>
      </c>
      <c r="T376" t="str">
        <f t="shared" si="11"/>
        <v>T111</v>
      </c>
    </row>
    <row r="377" spans="1:20" x14ac:dyDescent="0.2">
      <c r="A377" s="1">
        <v>42989</v>
      </c>
      <c r="B377" t="s">
        <v>4</v>
      </c>
      <c r="C377" t="s">
        <v>204</v>
      </c>
      <c r="D377" t="s">
        <v>267</v>
      </c>
      <c r="E377" t="s">
        <v>268</v>
      </c>
      <c r="F377" s="1">
        <v>39332</v>
      </c>
      <c r="G377" t="s">
        <v>164</v>
      </c>
      <c r="H377">
        <v>1</v>
      </c>
      <c r="I377">
        <v>0</v>
      </c>
      <c r="J377">
        <v>0</v>
      </c>
      <c r="K377" t="s">
        <v>207</v>
      </c>
      <c r="L377">
        <v>2017</v>
      </c>
      <c r="M377" t="s">
        <v>210</v>
      </c>
      <c r="N377" s="14" t="str">
        <f t="shared" si="10"/>
        <v>MANICHE Soryan</v>
      </c>
      <c r="O377" s="14" t="str">
        <f>VLOOKUP(N377,'Données Enfants'!$C$2:$F$298,4,FALSE)</f>
        <v>CM2</v>
      </c>
      <c r="P377" s="14" t="str">
        <f>VLOOKUP(N377,'Données Enfants'!$C$2:$F$298,2,FALSE)</f>
        <v>Sans porc</v>
      </c>
      <c r="Q377" s="14">
        <f>IF(MID(B377,1,3)="Bus",VLOOKUP(N377,'Données Bus'!$A$2:$B$90,2,FALSE),0)</f>
        <v>6</v>
      </c>
      <c r="R377" s="14" t="str">
        <f>IF(Q377&gt;0,VLOOKUP(N377,'Données Bus'!$A$2:$C$90,3,FALSE),"")</f>
        <v>Gallia</v>
      </c>
      <c r="S377" t="str">
        <f>IF(INDEX('Tournées Bus'!$C$4:$H$18,Q377,VLOOKUP(B377,'Tournées Bus'!$J$3:$L$6,2,FALSE))=0,INDEX('Tournées Bus'!$C$4:$H$18,Q377,VLOOKUP(B377,'Tournées Bus'!$J$3:$L$6,3,FALSE)),INDEX('Tournées Bus'!$C$4:$H$18,Q377,VLOOKUP(B377,'Tournées Bus'!$J$3:$L$6,2,FALSE)))</f>
        <v>T111-07</v>
      </c>
      <c r="T377" t="str">
        <f t="shared" si="11"/>
        <v>T111</v>
      </c>
    </row>
    <row r="378" spans="1:20" x14ac:dyDescent="0.2">
      <c r="A378" s="1">
        <v>42989</v>
      </c>
      <c r="B378" t="s">
        <v>4</v>
      </c>
      <c r="C378" t="s">
        <v>204</v>
      </c>
      <c r="D378" t="s">
        <v>269</v>
      </c>
      <c r="E378" t="s">
        <v>270</v>
      </c>
      <c r="F378" s="1">
        <v>41123</v>
      </c>
      <c r="G378" t="s">
        <v>44</v>
      </c>
      <c r="H378">
        <v>1</v>
      </c>
      <c r="I378">
        <v>0</v>
      </c>
      <c r="J378">
        <v>0</v>
      </c>
      <c r="K378" t="s">
        <v>207</v>
      </c>
      <c r="L378">
        <v>2017</v>
      </c>
      <c r="M378" t="s">
        <v>208</v>
      </c>
      <c r="N378" s="14" t="str">
        <f t="shared" si="10"/>
        <v>MICHOUD Arnaud</v>
      </c>
      <c r="O378" s="14" t="str">
        <f>VLOOKUP(N378,'Données Enfants'!$C$2:$F$298,4,FALSE)</f>
        <v>GS</v>
      </c>
      <c r="P378" s="14" t="str">
        <f>VLOOKUP(N378,'Données Enfants'!$C$2:$F$298,2,FALSE)</f>
        <v>Standard</v>
      </c>
      <c r="Q378" s="14">
        <f>IF(MID(B378,1,3)="Bus",VLOOKUP(N378,'Données Bus'!$A$2:$B$90,2,FALSE),0)</f>
        <v>14</v>
      </c>
      <c r="R378" s="14" t="str">
        <f>IF(Q378&gt;0,VLOOKUP(N378,'Données Bus'!$A$2:$C$90,3,FALSE),"")</f>
        <v>Avenue Forchex</v>
      </c>
      <c r="S378" t="str">
        <f>IF(INDEX('Tournées Bus'!$C$4:$H$18,Q378,VLOOKUP(B378,'Tournées Bus'!$J$3:$L$6,2,FALSE))=0,INDEX('Tournées Bus'!$C$4:$H$18,Q378,VLOOKUP(B378,'Tournées Bus'!$J$3:$L$6,3,FALSE)),INDEX('Tournées Bus'!$C$4:$H$18,Q378,VLOOKUP(B378,'Tournées Bus'!$J$3:$L$6,2,FALSE)))</f>
        <v>T111-02</v>
      </c>
      <c r="T378" t="str">
        <f t="shared" si="11"/>
        <v>T111</v>
      </c>
    </row>
    <row r="379" spans="1:20" x14ac:dyDescent="0.2">
      <c r="A379" s="1">
        <v>42989</v>
      </c>
      <c r="B379" t="s">
        <v>4</v>
      </c>
      <c r="C379" t="s">
        <v>204</v>
      </c>
      <c r="D379" t="s">
        <v>271</v>
      </c>
      <c r="E379" t="s">
        <v>272</v>
      </c>
      <c r="F379" s="1">
        <v>41047</v>
      </c>
      <c r="G379" t="s">
        <v>44</v>
      </c>
      <c r="H379">
        <v>1</v>
      </c>
      <c r="I379">
        <v>0</v>
      </c>
      <c r="J379">
        <v>0</v>
      </c>
      <c r="K379" t="s">
        <v>207</v>
      </c>
      <c r="L379">
        <v>2017</v>
      </c>
      <c r="M379" t="s">
        <v>208</v>
      </c>
      <c r="N379" s="14" t="str">
        <f t="shared" si="10"/>
        <v>MONNET Fanny</v>
      </c>
      <c r="O379" s="14" t="str">
        <f>VLOOKUP(N379,'Données Enfants'!$C$2:$F$298,4,FALSE)</f>
        <v>GS</v>
      </c>
      <c r="P379" s="14" t="str">
        <f>VLOOKUP(N379,'Données Enfants'!$C$2:$F$298,2,FALSE)</f>
        <v>Standard</v>
      </c>
      <c r="Q379" s="14">
        <f>IF(MID(B379,1,3)="Bus",VLOOKUP(N379,'Données Bus'!$A$2:$B$90,2,FALSE),0)</f>
        <v>3</v>
      </c>
      <c r="R379" s="14" t="str">
        <f>IF(Q379&gt;0,VLOOKUP(N379,'Données Bus'!$A$2:$C$90,3,FALSE),"")</f>
        <v>Av de la Creusaz (croist Rte Gde Rive)</v>
      </c>
      <c r="S379" t="str">
        <f>IF(INDEX('Tournées Bus'!$C$4:$H$18,Q379,VLOOKUP(B379,'Tournées Bus'!$J$3:$L$6,2,FALSE))=0,INDEX('Tournées Bus'!$C$4:$H$18,Q379,VLOOKUP(B379,'Tournées Bus'!$J$3:$L$6,3,FALSE)),INDEX('Tournées Bus'!$C$4:$H$18,Q379,VLOOKUP(B379,'Tournées Bus'!$J$3:$L$6,2,FALSE)))</f>
        <v>T111-11</v>
      </c>
      <c r="T379" t="str">
        <f t="shared" si="11"/>
        <v>T111</v>
      </c>
    </row>
    <row r="380" spans="1:20" x14ac:dyDescent="0.2">
      <c r="A380" s="1">
        <v>42989</v>
      </c>
      <c r="B380" t="s">
        <v>4</v>
      </c>
      <c r="C380" t="s">
        <v>204</v>
      </c>
      <c r="D380" t="s">
        <v>271</v>
      </c>
      <c r="E380" t="s">
        <v>273</v>
      </c>
      <c r="F380" s="1">
        <v>40459</v>
      </c>
      <c r="G380" t="s">
        <v>163</v>
      </c>
      <c r="H380">
        <v>1</v>
      </c>
      <c r="I380">
        <v>0</v>
      </c>
      <c r="J380">
        <v>0</v>
      </c>
      <c r="K380" t="s">
        <v>207</v>
      </c>
      <c r="L380">
        <v>2017</v>
      </c>
      <c r="M380" t="s">
        <v>210</v>
      </c>
      <c r="N380" s="14" t="str">
        <f t="shared" si="10"/>
        <v>MONNET Nina</v>
      </c>
      <c r="O380" s="14" t="str">
        <f>VLOOKUP(N380,'Données Enfants'!$C$2:$F$298,4,FALSE)</f>
        <v>CE1</v>
      </c>
      <c r="P380" s="14" t="str">
        <f>VLOOKUP(N380,'Données Enfants'!$C$2:$F$298,2,FALSE)</f>
        <v>Standard</v>
      </c>
      <c r="Q380" s="14">
        <f>IF(MID(B380,1,3)="Bus",VLOOKUP(N380,'Données Bus'!$A$2:$B$90,2,FALSE),0)</f>
        <v>3</v>
      </c>
      <c r="R380" s="14" t="str">
        <f>IF(Q380&gt;0,VLOOKUP(N380,'Données Bus'!$A$2:$C$90,3,FALSE),"")</f>
        <v>Av de la Creusaz (croist Rte Gde Rive)</v>
      </c>
      <c r="S380" t="str">
        <f>IF(INDEX('Tournées Bus'!$C$4:$H$18,Q380,VLOOKUP(B380,'Tournées Bus'!$J$3:$L$6,2,FALSE))=0,INDEX('Tournées Bus'!$C$4:$H$18,Q380,VLOOKUP(B380,'Tournées Bus'!$J$3:$L$6,3,FALSE)),INDEX('Tournées Bus'!$C$4:$H$18,Q380,VLOOKUP(B380,'Tournées Bus'!$J$3:$L$6,2,FALSE)))</f>
        <v>T111-11</v>
      </c>
      <c r="T380" t="str">
        <f t="shared" si="11"/>
        <v>T111</v>
      </c>
    </row>
    <row r="381" spans="1:20" x14ac:dyDescent="0.2">
      <c r="A381" s="1">
        <v>42989</v>
      </c>
      <c r="B381" t="s">
        <v>4</v>
      </c>
      <c r="C381" t="s">
        <v>204</v>
      </c>
      <c r="D381" t="s">
        <v>283</v>
      </c>
      <c r="E381" t="s">
        <v>284</v>
      </c>
      <c r="F381" s="1">
        <v>39891</v>
      </c>
      <c r="G381" t="s">
        <v>166</v>
      </c>
      <c r="H381">
        <v>1</v>
      </c>
      <c r="I381">
        <v>0</v>
      </c>
      <c r="J381">
        <v>0</v>
      </c>
      <c r="K381" t="s">
        <v>207</v>
      </c>
      <c r="L381">
        <v>2017</v>
      </c>
      <c r="M381" t="s">
        <v>210</v>
      </c>
      <c r="N381" s="14" t="str">
        <f t="shared" si="10"/>
        <v>PONTICELLI Axel</v>
      </c>
      <c r="O381" s="14" t="str">
        <f>VLOOKUP(N381,'Données Enfants'!$C$2:$F$298,4,FALSE)</f>
        <v>CE2</v>
      </c>
      <c r="P381" s="14" t="str">
        <f>VLOOKUP(N381,'Données Enfants'!$C$2:$F$298,2,FALSE)</f>
        <v>Standard</v>
      </c>
      <c r="Q381" s="14">
        <f>IF(MID(B381,1,3)="Bus",VLOOKUP(N381,'Données Bus'!$A$2:$B$90,2,FALSE),0)</f>
        <v>15</v>
      </c>
      <c r="R381" s="14" t="str">
        <f>IF(Q381&gt;0,VLOOKUP(N381,'Données Bus'!$A$2:$C$90,3,FALSE),"")</f>
        <v>Chemin de Gravannes (Mi Tiesa)</v>
      </c>
      <c r="S381" t="str">
        <f>IF(INDEX('Tournées Bus'!$C$4:$H$18,Q381,VLOOKUP(B381,'Tournées Bus'!$J$3:$L$6,2,FALSE))=0,INDEX('Tournées Bus'!$C$4:$H$18,Q381,VLOOKUP(B381,'Tournées Bus'!$J$3:$L$6,3,FALSE)),INDEX('Tournées Bus'!$C$4:$H$18,Q381,VLOOKUP(B381,'Tournées Bus'!$J$3:$L$6,2,FALSE)))</f>
        <v>T111-03</v>
      </c>
      <c r="T381" t="str">
        <f t="shared" si="11"/>
        <v>T111</v>
      </c>
    </row>
    <row r="382" spans="1:20" x14ac:dyDescent="0.2">
      <c r="A382" s="1">
        <v>42989</v>
      </c>
      <c r="B382" t="s">
        <v>4</v>
      </c>
      <c r="C382" t="s">
        <v>204</v>
      </c>
      <c r="D382" t="s">
        <v>289</v>
      </c>
      <c r="E382" t="s">
        <v>216</v>
      </c>
      <c r="F382" s="1">
        <v>41091</v>
      </c>
      <c r="G382" t="s">
        <v>106</v>
      </c>
      <c r="H382">
        <v>1</v>
      </c>
      <c r="I382">
        <v>0</v>
      </c>
      <c r="J382">
        <v>0</v>
      </c>
      <c r="K382" t="s">
        <v>207</v>
      </c>
      <c r="L382">
        <v>2017</v>
      </c>
      <c r="M382" t="s">
        <v>208</v>
      </c>
      <c r="N382" s="14" t="str">
        <f t="shared" si="10"/>
        <v>TOUTA Rayan</v>
      </c>
      <c r="O382" s="14" t="str">
        <f>VLOOKUP(N382,'Données Enfants'!$C$2:$F$298,4,FALSE)</f>
        <v>GS</v>
      </c>
      <c r="P382" s="14" t="str">
        <f>VLOOKUP(N382,'Données Enfants'!$C$2:$F$298,2,FALSE)</f>
        <v>Sans viande</v>
      </c>
      <c r="Q382" s="14">
        <f>IF(MID(B382,1,3)="Bus",VLOOKUP(N382,'Données Bus'!$A$2:$B$90,2,FALSE),0)</f>
        <v>6</v>
      </c>
      <c r="R382" s="14" t="str">
        <f>IF(Q382&gt;0,VLOOKUP(N382,'Données Bus'!$A$2:$C$90,3,FALSE),"")</f>
        <v>Gallia</v>
      </c>
      <c r="S382" t="str">
        <f>IF(INDEX('Tournées Bus'!$C$4:$H$18,Q382,VLOOKUP(B382,'Tournées Bus'!$J$3:$L$6,2,FALSE))=0,INDEX('Tournées Bus'!$C$4:$H$18,Q382,VLOOKUP(B382,'Tournées Bus'!$J$3:$L$6,3,FALSE)),INDEX('Tournées Bus'!$C$4:$H$18,Q382,VLOOKUP(B382,'Tournées Bus'!$J$3:$L$6,2,FALSE)))</f>
        <v>T111-07</v>
      </c>
      <c r="T382" t="str">
        <f t="shared" si="11"/>
        <v>T111</v>
      </c>
    </row>
    <row r="383" spans="1:20" x14ac:dyDescent="0.2">
      <c r="A383" s="1">
        <v>42989</v>
      </c>
      <c r="B383" t="s">
        <v>4</v>
      </c>
      <c r="C383" t="s">
        <v>204</v>
      </c>
      <c r="D383" t="s">
        <v>289</v>
      </c>
      <c r="E383" t="s">
        <v>290</v>
      </c>
      <c r="F383" s="1">
        <v>40273</v>
      </c>
      <c r="G383" t="s">
        <v>163</v>
      </c>
      <c r="H383">
        <v>1</v>
      </c>
      <c r="I383">
        <v>0</v>
      </c>
      <c r="J383">
        <v>0</v>
      </c>
      <c r="K383" t="s">
        <v>207</v>
      </c>
      <c r="L383">
        <v>2017</v>
      </c>
      <c r="M383" t="s">
        <v>210</v>
      </c>
      <c r="N383" s="14" t="str">
        <f t="shared" si="10"/>
        <v>TOUTA Samir</v>
      </c>
      <c r="O383" s="14" t="str">
        <f>VLOOKUP(N383,'Données Enfants'!$C$2:$F$298,4,FALSE)</f>
        <v>CE1</v>
      </c>
      <c r="P383" s="14" t="str">
        <f>VLOOKUP(N383,'Données Enfants'!$C$2:$F$298,2,FALSE)</f>
        <v>Sans viande</v>
      </c>
      <c r="Q383" s="14">
        <f>IF(MID(B383,1,3)="Bus",VLOOKUP(N383,'Données Bus'!$A$2:$B$90,2,FALSE),0)</f>
        <v>6</v>
      </c>
      <c r="R383" s="14" t="str">
        <f>IF(Q383&gt;0,VLOOKUP(N383,'Données Bus'!$A$2:$C$90,3,FALSE),"")</f>
        <v>Gallia</v>
      </c>
      <c r="S383" t="str">
        <f>IF(INDEX('Tournées Bus'!$C$4:$H$18,Q383,VLOOKUP(B383,'Tournées Bus'!$J$3:$L$6,2,FALSE))=0,INDEX('Tournées Bus'!$C$4:$H$18,Q383,VLOOKUP(B383,'Tournées Bus'!$J$3:$L$6,3,FALSE)),INDEX('Tournées Bus'!$C$4:$H$18,Q383,VLOOKUP(B383,'Tournées Bus'!$J$3:$L$6,2,FALSE)))</f>
        <v>T111-07</v>
      </c>
      <c r="T383" t="str">
        <f t="shared" si="11"/>
        <v>T111</v>
      </c>
    </row>
    <row r="384" spans="1:20" x14ac:dyDescent="0.2">
      <c r="A384" s="1">
        <v>42989</v>
      </c>
      <c r="B384" t="s">
        <v>4</v>
      </c>
      <c r="C384" t="s">
        <v>204</v>
      </c>
      <c r="D384" t="s">
        <v>296</v>
      </c>
      <c r="E384" t="s">
        <v>297</v>
      </c>
      <c r="F384" s="1">
        <v>40756</v>
      </c>
      <c r="G384" t="s">
        <v>168</v>
      </c>
      <c r="H384">
        <v>1</v>
      </c>
      <c r="I384">
        <v>0</v>
      </c>
      <c r="J384">
        <v>0</v>
      </c>
      <c r="K384" t="s">
        <v>207</v>
      </c>
      <c r="L384">
        <v>2017</v>
      </c>
      <c r="M384" t="s">
        <v>208</v>
      </c>
      <c r="N384" s="14" t="str">
        <f t="shared" si="10"/>
        <v>WAMBST Johanne</v>
      </c>
      <c r="O384" s="14" t="str">
        <f>VLOOKUP(N384,'Données Enfants'!$C$2:$F$298,4,FALSE)</f>
        <v>CP</v>
      </c>
      <c r="P384" s="14" t="str">
        <f>VLOOKUP(N384,'Données Enfants'!$C$2:$F$298,2,FALSE)</f>
        <v>Standard</v>
      </c>
      <c r="Q384" s="14">
        <f>IF(MID(B384,1,3)="Bus",VLOOKUP(N384,'Données Bus'!$A$2:$B$90,2,FALSE),0)</f>
        <v>14</v>
      </c>
      <c r="R384" s="14" t="str">
        <f>IF(Q384&gt;0,VLOOKUP(N384,'Données Bus'!$A$2:$C$90,3,FALSE),"")</f>
        <v>Avenue Forchex</v>
      </c>
      <c r="S384" t="str">
        <f>IF(INDEX('Tournées Bus'!$C$4:$H$18,Q384,VLOOKUP(B384,'Tournées Bus'!$J$3:$L$6,2,FALSE))=0,INDEX('Tournées Bus'!$C$4:$H$18,Q384,VLOOKUP(B384,'Tournées Bus'!$J$3:$L$6,3,FALSE)),INDEX('Tournées Bus'!$C$4:$H$18,Q384,VLOOKUP(B384,'Tournées Bus'!$J$3:$L$6,2,FALSE)))</f>
        <v>T111-02</v>
      </c>
      <c r="T384" t="str">
        <f t="shared" si="11"/>
        <v>T111</v>
      </c>
    </row>
    <row r="385" spans="1:20" x14ac:dyDescent="0.2">
      <c r="A385" s="1">
        <v>42989</v>
      </c>
      <c r="B385" t="s">
        <v>4</v>
      </c>
      <c r="C385" t="s">
        <v>204</v>
      </c>
      <c r="D385" t="s">
        <v>296</v>
      </c>
      <c r="E385" t="s">
        <v>298</v>
      </c>
      <c r="F385" s="1">
        <v>39525</v>
      </c>
      <c r="G385" t="s">
        <v>166</v>
      </c>
      <c r="H385">
        <v>1</v>
      </c>
      <c r="I385">
        <v>0</v>
      </c>
      <c r="J385">
        <v>0</v>
      </c>
      <c r="K385" t="s">
        <v>207</v>
      </c>
      <c r="L385">
        <v>2017</v>
      </c>
      <c r="M385" t="s">
        <v>210</v>
      </c>
      <c r="N385" s="14" t="str">
        <f t="shared" si="10"/>
        <v>WAMBST Léo-Paul</v>
      </c>
      <c r="O385" s="14" t="str">
        <f>VLOOKUP(N385,'Données Enfants'!$C$2:$F$298,4,FALSE)</f>
        <v>CM1</v>
      </c>
      <c r="P385" s="14" t="str">
        <f>VLOOKUP(N385,'Données Enfants'!$C$2:$F$298,2,FALSE)</f>
        <v>Standard</v>
      </c>
      <c r="Q385" s="14">
        <f>IF(MID(B385,1,3)="Bus",VLOOKUP(N385,'Données Bus'!$A$2:$B$90,2,FALSE),0)</f>
        <v>14</v>
      </c>
      <c r="R385" s="14" t="str">
        <f>IF(Q385&gt;0,VLOOKUP(N385,'Données Bus'!$A$2:$C$90,3,FALSE),"")</f>
        <v>Avenue Forchex</v>
      </c>
      <c r="S385" t="str">
        <f>IF(INDEX('Tournées Bus'!$C$4:$H$18,Q385,VLOOKUP(B385,'Tournées Bus'!$J$3:$L$6,2,FALSE))=0,INDEX('Tournées Bus'!$C$4:$H$18,Q385,VLOOKUP(B385,'Tournées Bus'!$J$3:$L$6,3,FALSE)),INDEX('Tournées Bus'!$C$4:$H$18,Q385,VLOOKUP(B385,'Tournées Bus'!$J$3:$L$6,2,FALSE)))</f>
        <v>T111-02</v>
      </c>
      <c r="T385" t="str">
        <f t="shared" si="11"/>
        <v>T111</v>
      </c>
    </row>
    <row r="386" spans="1:20" x14ac:dyDescent="0.2">
      <c r="A386" s="1">
        <v>42989</v>
      </c>
      <c r="B386" t="s">
        <v>4</v>
      </c>
      <c r="C386" t="s">
        <v>204</v>
      </c>
      <c r="D386" t="s">
        <v>269</v>
      </c>
      <c r="E386" t="s">
        <v>304</v>
      </c>
      <c r="F386" s="1">
        <v>41898</v>
      </c>
      <c r="G386" t="s">
        <v>106</v>
      </c>
      <c r="H386">
        <v>1</v>
      </c>
      <c r="I386">
        <v>0</v>
      </c>
      <c r="J386">
        <v>0</v>
      </c>
      <c r="K386" t="s">
        <v>207</v>
      </c>
      <c r="L386">
        <v>2017</v>
      </c>
      <c r="M386" t="s">
        <v>208</v>
      </c>
      <c r="N386" s="14" t="str">
        <f t="shared" ref="N386:N449" si="12">CONCATENATE(D386," ",E386)</f>
        <v>MICHOUD Olivia</v>
      </c>
      <c r="O386" s="14" t="str">
        <f>VLOOKUP(N386,'Données Enfants'!$C$2:$F$298,4,FALSE)</f>
        <v>PS</v>
      </c>
      <c r="P386" s="14" t="str">
        <f>VLOOKUP(N386,'Données Enfants'!$C$2:$F$298,2,FALSE)</f>
        <v>Standard</v>
      </c>
      <c r="Q386" s="14">
        <f>IF(MID(B386,1,3)="Bus",VLOOKUP(N386,'Données Bus'!$A$2:$B$90,2,FALSE),0)</f>
        <v>14</v>
      </c>
      <c r="R386" s="14" t="str">
        <f>IF(Q386&gt;0,VLOOKUP(N386,'Données Bus'!$A$2:$C$90,3,FALSE),"")</f>
        <v>Avenue Forchex</v>
      </c>
      <c r="S386" t="str">
        <f>IF(INDEX('Tournées Bus'!$C$4:$H$18,Q386,VLOOKUP(B386,'Tournées Bus'!$J$3:$L$6,2,FALSE))=0,INDEX('Tournées Bus'!$C$4:$H$18,Q386,VLOOKUP(B386,'Tournées Bus'!$J$3:$L$6,3,FALSE)),INDEX('Tournées Bus'!$C$4:$H$18,Q386,VLOOKUP(B386,'Tournées Bus'!$J$3:$L$6,2,FALSE)))</f>
        <v>T111-02</v>
      </c>
      <c r="T386" t="str">
        <f t="shared" ref="T386:T449" si="13">MID(S386,1,4)</f>
        <v>T111</v>
      </c>
    </row>
    <row r="387" spans="1:20" x14ac:dyDescent="0.2">
      <c r="A387" s="1">
        <v>42989</v>
      </c>
      <c r="B387" t="s">
        <v>4</v>
      </c>
      <c r="C387" t="s">
        <v>204</v>
      </c>
      <c r="D387" t="s">
        <v>289</v>
      </c>
      <c r="E387" t="s">
        <v>306</v>
      </c>
      <c r="F387" s="1">
        <v>41888</v>
      </c>
      <c r="G387" t="s">
        <v>44</v>
      </c>
      <c r="H387">
        <v>1</v>
      </c>
      <c r="I387">
        <v>0</v>
      </c>
      <c r="J387">
        <v>0</v>
      </c>
      <c r="K387" t="s">
        <v>207</v>
      </c>
      <c r="L387">
        <v>2017</v>
      </c>
      <c r="M387" t="s">
        <v>208</v>
      </c>
      <c r="N387" s="14" t="str">
        <f t="shared" si="12"/>
        <v>TOUTA Ines</v>
      </c>
      <c r="O387" s="14" t="str">
        <f>VLOOKUP(N387,'Données Enfants'!$C$2:$F$298,4,FALSE)</f>
        <v>PS</v>
      </c>
      <c r="P387" s="14" t="str">
        <f>VLOOKUP(N387,'Données Enfants'!$C$2:$F$298,2,FALSE)</f>
        <v>Sans viande</v>
      </c>
      <c r="Q387" s="14">
        <f>IF(MID(B387,1,3)="Bus",VLOOKUP(N387,'Données Bus'!$A$2:$B$90,2,FALSE),0)</f>
        <v>6</v>
      </c>
      <c r="R387" s="14" t="str">
        <f>IF(Q387&gt;0,VLOOKUP(N387,'Données Bus'!$A$2:$C$90,3,FALSE),"")</f>
        <v>Gallia</v>
      </c>
      <c r="S387" t="str">
        <f>IF(INDEX('Tournées Bus'!$C$4:$H$18,Q387,VLOOKUP(B387,'Tournées Bus'!$J$3:$L$6,2,FALSE))=0,INDEX('Tournées Bus'!$C$4:$H$18,Q387,VLOOKUP(B387,'Tournées Bus'!$J$3:$L$6,3,FALSE)),INDEX('Tournées Bus'!$C$4:$H$18,Q387,VLOOKUP(B387,'Tournées Bus'!$J$3:$L$6,2,FALSE)))</f>
        <v>T111-07</v>
      </c>
      <c r="T387" t="str">
        <f t="shared" si="13"/>
        <v>T111</v>
      </c>
    </row>
    <row r="388" spans="1:20" x14ac:dyDescent="0.2">
      <c r="A388" s="1">
        <v>42989</v>
      </c>
      <c r="B388" t="s">
        <v>4</v>
      </c>
      <c r="C388" t="s">
        <v>204</v>
      </c>
      <c r="D388" t="s">
        <v>318</v>
      </c>
      <c r="E388" t="s">
        <v>319</v>
      </c>
      <c r="F388" s="1">
        <v>41948</v>
      </c>
      <c r="G388" t="s">
        <v>44</v>
      </c>
      <c r="H388">
        <v>1</v>
      </c>
      <c r="I388">
        <v>0</v>
      </c>
      <c r="J388">
        <v>0</v>
      </c>
      <c r="K388" t="s">
        <v>207</v>
      </c>
      <c r="L388">
        <v>2017</v>
      </c>
      <c r="M388" t="s">
        <v>208</v>
      </c>
      <c r="N388" s="14" t="str">
        <f t="shared" si="12"/>
        <v>JACQUIER-QUERO Eleonore</v>
      </c>
      <c r="O388" s="14" t="str">
        <f>VLOOKUP(N388,'Données Enfants'!$C$2:$F$298,4,FALSE)</f>
        <v>PS</v>
      </c>
      <c r="P388" s="14" t="str">
        <f>VLOOKUP(N388,'Données Enfants'!$C$2:$F$298,2,FALSE)</f>
        <v>Standard</v>
      </c>
      <c r="Q388" s="14">
        <f>IF(MID(B388,1,3)="Bus",VLOOKUP(N388,'Données Bus'!$A$2:$B$90,2,FALSE),0)</f>
        <v>9</v>
      </c>
      <c r="R388" s="14" t="str">
        <f>IF(Q388&gt;0,VLOOKUP(N388,'Données Bus'!$A$2:$C$90,3,FALSE),"")</f>
        <v>Chemin des Houches (Impasse)</v>
      </c>
      <c r="S388" t="str">
        <f>IF(INDEX('Tournées Bus'!$C$4:$H$18,Q388,VLOOKUP(B388,'Tournées Bus'!$J$3:$L$6,2,FALSE))=0,INDEX('Tournées Bus'!$C$4:$H$18,Q388,VLOOKUP(B388,'Tournées Bus'!$J$3:$L$6,3,FALSE)),INDEX('Tournées Bus'!$C$4:$H$18,Q388,VLOOKUP(B388,'Tournées Bus'!$J$3:$L$6,2,FALSE)))</f>
        <v>T111-09</v>
      </c>
      <c r="T388" t="str">
        <f t="shared" si="13"/>
        <v>T111</v>
      </c>
    </row>
    <row r="389" spans="1:20" x14ac:dyDescent="0.2">
      <c r="A389" s="1">
        <v>42990</v>
      </c>
      <c r="B389" t="s">
        <v>4</v>
      </c>
      <c r="C389" t="s">
        <v>204</v>
      </c>
      <c r="D389" t="s">
        <v>211</v>
      </c>
      <c r="E389" t="s">
        <v>212</v>
      </c>
      <c r="F389" s="1">
        <v>39272</v>
      </c>
      <c r="G389" t="s">
        <v>164</v>
      </c>
      <c r="H389">
        <v>1</v>
      </c>
      <c r="I389">
        <v>0</v>
      </c>
      <c r="J389">
        <v>0</v>
      </c>
      <c r="K389" t="s">
        <v>207</v>
      </c>
      <c r="L389">
        <v>2017</v>
      </c>
      <c r="M389" t="s">
        <v>210</v>
      </c>
      <c r="N389" s="14" t="str">
        <f t="shared" si="12"/>
        <v>AIMON Cassie</v>
      </c>
      <c r="O389" s="14" t="str">
        <f>VLOOKUP(N389,'Données Enfants'!$C$2:$F$298,4,FALSE)</f>
        <v>CM2</v>
      </c>
      <c r="P389" s="14" t="str">
        <f>VLOOKUP(N389,'Données Enfants'!$C$2:$F$298,2,FALSE)</f>
        <v>Standard</v>
      </c>
      <c r="Q389" s="14">
        <f>IF(MID(B389,1,3)="Bus",VLOOKUP(N389,'Données Bus'!$A$2:$B$90,2,FALSE),0)</f>
        <v>9</v>
      </c>
      <c r="R389" s="14" t="str">
        <f>IF(Q389&gt;0,VLOOKUP(N389,'Données Bus'!$A$2:$C$90,3,FALSE),"")</f>
        <v>Chemin des Houches (Impasse)</v>
      </c>
      <c r="S389" t="str">
        <f>IF(INDEX('Tournées Bus'!$C$4:$H$18,Q389,VLOOKUP(B389,'Tournées Bus'!$J$3:$L$6,2,FALSE))=0,INDEX('Tournées Bus'!$C$4:$H$18,Q389,VLOOKUP(B389,'Tournées Bus'!$J$3:$L$6,3,FALSE)),INDEX('Tournées Bus'!$C$4:$H$18,Q389,VLOOKUP(B389,'Tournées Bus'!$J$3:$L$6,2,FALSE)))</f>
        <v>T111-09</v>
      </c>
      <c r="T389" t="str">
        <f t="shared" si="13"/>
        <v>T111</v>
      </c>
    </row>
    <row r="390" spans="1:20" x14ac:dyDescent="0.2">
      <c r="A390" s="1">
        <v>42990</v>
      </c>
      <c r="B390" t="s">
        <v>4</v>
      </c>
      <c r="C390" t="s">
        <v>204</v>
      </c>
      <c r="D390" t="s">
        <v>211</v>
      </c>
      <c r="E390" t="s">
        <v>213</v>
      </c>
      <c r="F390" s="1">
        <v>40216</v>
      </c>
      <c r="G390" t="s">
        <v>163</v>
      </c>
      <c r="H390">
        <v>1</v>
      </c>
      <c r="I390">
        <v>0</v>
      </c>
      <c r="J390">
        <v>0</v>
      </c>
      <c r="K390" t="s">
        <v>207</v>
      </c>
      <c r="L390">
        <v>2017</v>
      </c>
      <c r="M390" t="s">
        <v>210</v>
      </c>
      <c r="N390" s="14" t="str">
        <f t="shared" si="12"/>
        <v>AIMON Matthew</v>
      </c>
      <c r="O390" s="14" t="str">
        <f>VLOOKUP(N390,'Données Enfants'!$C$2:$F$298,4,FALSE)</f>
        <v>CE1</v>
      </c>
      <c r="P390" s="14" t="str">
        <f>VLOOKUP(N390,'Données Enfants'!$C$2:$F$298,2,FALSE)</f>
        <v>Standard</v>
      </c>
      <c r="Q390" s="14">
        <f>IF(MID(B390,1,3)="Bus",VLOOKUP(N390,'Données Bus'!$A$2:$B$90,2,FALSE),0)</f>
        <v>9</v>
      </c>
      <c r="R390" s="14" t="str">
        <f>IF(Q390&gt;0,VLOOKUP(N390,'Données Bus'!$A$2:$C$90,3,FALSE),"")</f>
        <v>Chemin des Houches (Impasse)</v>
      </c>
      <c r="S390" t="str">
        <f>IF(INDEX('Tournées Bus'!$C$4:$H$18,Q390,VLOOKUP(B390,'Tournées Bus'!$J$3:$L$6,2,FALSE))=0,INDEX('Tournées Bus'!$C$4:$H$18,Q390,VLOOKUP(B390,'Tournées Bus'!$J$3:$L$6,3,FALSE)),INDEX('Tournées Bus'!$C$4:$H$18,Q390,VLOOKUP(B390,'Tournées Bus'!$J$3:$L$6,2,FALSE)))</f>
        <v>T111-09</v>
      </c>
      <c r="T390" t="str">
        <f t="shared" si="13"/>
        <v>T111</v>
      </c>
    </row>
    <row r="391" spans="1:20" x14ac:dyDescent="0.2">
      <c r="A391" s="1">
        <v>42990</v>
      </c>
      <c r="B391" t="s">
        <v>4</v>
      </c>
      <c r="C391" t="s">
        <v>204</v>
      </c>
      <c r="D391" t="s">
        <v>214</v>
      </c>
      <c r="E391" t="s">
        <v>215</v>
      </c>
      <c r="F391" s="1">
        <v>41239</v>
      </c>
      <c r="G391" t="s">
        <v>44</v>
      </c>
      <c r="H391">
        <v>1</v>
      </c>
      <c r="I391">
        <v>0</v>
      </c>
      <c r="J391">
        <v>0</v>
      </c>
      <c r="K391" t="s">
        <v>207</v>
      </c>
      <c r="L391">
        <v>2017</v>
      </c>
      <c r="M391" t="s">
        <v>208</v>
      </c>
      <c r="N391" s="14" t="str">
        <f t="shared" si="12"/>
        <v>ALOUANI Naël</v>
      </c>
      <c r="O391" s="14" t="str">
        <f>VLOOKUP(N391,'Données Enfants'!$C$2:$F$298,4,FALSE)</f>
        <v>GS</v>
      </c>
      <c r="P391" s="14" t="str">
        <f>VLOOKUP(N391,'Données Enfants'!$C$2:$F$298,2,FALSE)</f>
        <v>Sans porc</v>
      </c>
      <c r="Q391" s="14">
        <f>IF(MID(B391,1,3)="Bus",VLOOKUP(N391,'Données Bus'!$A$2:$B$90,2,FALSE),0)</f>
        <v>6</v>
      </c>
      <c r="R391" s="14" t="str">
        <f>IF(Q391&gt;0,VLOOKUP(N391,'Données Bus'!$A$2:$C$90,3,FALSE),"")</f>
        <v>Gallia</v>
      </c>
      <c r="S391" t="str">
        <f>IF(INDEX('Tournées Bus'!$C$4:$H$18,Q391,VLOOKUP(B391,'Tournées Bus'!$J$3:$L$6,2,FALSE))=0,INDEX('Tournées Bus'!$C$4:$H$18,Q391,VLOOKUP(B391,'Tournées Bus'!$J$3:$L$6,3,FALSE)),INDEX('Tournées Bus'!$C$4:$H$18,Q391,VLOOKUP(B391,'Tournées Bus'!$J$3:$L$6,2,FALSE)))</f>
        <v>T111-07</v>
      </c>
      <c r="T391" t="str">
        <f t="shared" si="13"/>
        <v>T111</v>
      </c>
    </row>
    <row r="392" spans="1:20" x14ac:dyDescent="0.2">
      <c r="A392" s="1">
        <v>42990</v>
      </c>
      <c r="B392" t="s">
        <v>4</v>
      </c>
      <c r="C392" t="s">
        <v>204</v>
      </c>
      <c r="D392" t="s">
        <v>214</v>
      </c>
      <c r="E392" t="s">
        <v>216</v>
      </c>
      <c r="F392" s="1">
        <v>39832</v>
      </c>
      <c r="G392" t="s">
        <v>166</v>
      </c>
      <c r="H392">
        <v>1</v>
      </c>
      <c r="I392">
        <v>0</v>
      </c>
      <c r="J392">
        <v>0</v>
      </c>
      <c r="K392" t="s">
        <v>207</v>
      </c>
      <c r="L392">
        <v>2017</v>
      </c>
      <c r="M392" t="s">
        <v>210</v>
      </c>
      <c r="N392" s="14" t="str">
        <f t="shared" si="12"/>
        <v>ALOUANI Rayan</v>
      </c>
      <c r="O392" s="14" t="str">
        <f>VLOOKUP(N392,'Données Enfants'!$C$2:$F$298,4,FALSE)</f>
        <v>CE2</v>
      </c>
      <c r="P392" s="14" t="str">
        <f>VLOOKUP(N392,'Données Enfants'!$C$2:$F$298,2,FALSE)</f>
        <v>Sans porc</v>
      </c>
      <c r="Q392" s="14">
        <f>IF(MID(B392,1,3)="Bus",VLOOKUP(N392,'Données Bus'!$A$2:$B$90,2,FALSE),0)</f>
        <v>6</v>
      </c>
      <c r="R392" s="14" t="str">
        <f>IF(Q392&gt;0,VLOOKUP(N392,'Données Bus'!$A$2:$C$90,3,FALSE),"")</f>
        <v>Gallia</v>
      </c>
      <c r="S392" t="str">
        <f>IF(INDEX('Tournées Bus'!$C$4:$H$18,Q392,VLOOKUP(B392,'Tournées Bus'!$J$3:$L$6,2,FALSE))=0,INDEX('Tournées Bus'!$C$4:$H$18,Q392,VLOOKUP(B392,'Tournées Bus'!$J$3:$L$6,3,FALSE)),INDEX('Tournées Bus'!$C$4:$H$18,Q392,VLOOKUP(B392,'Tournées Bus'!$J$3:$L$6,2,FALSE)))</f>
        <v>T111-07</v>
      </c>
      <c r="T392" t="str">
        <f t="shared" si="13"/>
        <v>T111</v>
      </c>
    </row>
    <row r="393" spans="1:20" x14ac:dyDescent="0.2">
      <c r="A393" s="1">
        <v>42990</v>
      </c>
      <c r="B393" t="s">
        <v>4</v>
      </c>
      <c r="C393" t="s">
        <v>204</v>
      </c>
      <c r="D393" t="s">
        <v>219</v>
      </c>
      <c r="E393" t="s">
        <v>220</v>
      </c>
      <c r="F393" s="1">
        <v>41221</v>
      </c>
      <c r="G393" t="s">
        <v>44</v>
      </c>
      <c r="H393">
        <v>1</v>
      </c>
      <c r="I393">
        <v>0</v>
      </c>
      <c r="J393">
        <v>0</v>
      </c>
      <c r="K393" t="s">
        <v>207</v>
      </c>
      <c r="L393">
        <v>2017</v>
      </c>
      <c r="M393" t="s">
        <v>208</v>
      </c>
      <c r="N393" s="14" t="str">
        <f t="shared" si="12"/>
        <v>BABIN Timéo</v>
      </c>
      <c r="O393" s="14" t="str">
        <f>VLOOKUP(N393,'Données Enfants'!$C$2:$F$298,4,FALSE)</f>
        <v>GS</v>
      </c>
      <c r="P393" s="14" t="str">
        <f>VLOOKUP(N393,'Données Enfants'!$C$2:$F$298,2,FALSE)</f>
        <v>Standard</v>
      </c>
      <c r="Q393" s="14">
        <f>IF(MID(B393,1,3)="Bus",VLOOKUP(N393,'Données Bus'!$A$2:$B$90,2,FALSE),0)</f>
        <v>1</v>
      </c>
      <c r="R393" s="14" t="str">
        <f>IF(Q393&gt;0,VLOOKUP(N393,'Données Bus'!$A$2:$C$90,3,FALSE),"")</f>
        <v>Services Techniques</v>
      </c>
      <c r="S393" t="str">
        <f>IF(INDEX('Tournées Bus'!$C$4:$H$18,Q393,VLOOKUP(B393,'Tournées Bus'!$J$3:$L$6,2,FALSE))=0,INDEX('Tournées Bus'!$C$4:$H$18,Q393,VLOOKUP(B393,'Tournées Bus'!$J$3:$L$6,3,FALSE)),INDEX('Tournées Bus'!$C$4:$H$18,Q393,VLOOKUP(B393,'Tournées Bus'!$J$3:$L$6,2,FALSE)))</f>
        <v>T111-15</v>
      </c>
      <c r="T393" t="str">
        <f t="shared" si="13"/>
        <v>T111</v>
      </c>
    </row>
    <row r="394" spans="1:20" x14ac:dyDescent="0.2">
      <c r="A394" s="1">
        <v>42990</v>
      </c>
      <c r="B394" t="s">
        <v>4</v>
      </c>
      <c r="C394" t="s">
        <v>204</v>
      </c>
      <c r="D394" t="s">
        <v>320</v>
      </c>
      <c r="E394" t="s">
        <v>321</v>
      </c>
      <c r="F394" s="1">
        <v>40438</v>
      </c>
      <c r="G394" t="s">
        <v>167</v>
      </c>
      <c r="H394">
        <v>1</v>
      </c>
      <c r="I394">
        <v>0</v>
      </c>
      <c r="J394">
        <v>0</v>
      </c>
      <c r="K394" t="s">
        <v>207</v>
      </c>
      <c r="L394">
        <v>2017</v>
      </c>
      <c r="M394" t="s">
        <v>210</v>
      </c>
      <c r="N394" s="14" t="str">
        <f t="shared" si="12"/>
        <v>BELLORINI Raphaëlle</v>
      </c>
      <c r="O394" s="14" t="str">
        <f>VLOOKUP(N394,'Données Enfants'!$C$2:$F$298,4,FALSE)</f>
        <v>CE1</v>
      </c>
      <c r="P394" s="14" t="str">
        <f>VLOOKUP(N394,'Données Enfants'!$C$2:$F$298,2,FALSE)</f>
        <v>Standard</v>
      </c>
      <c r="Q394" s="14">
        <f>IF(MID(B394,1,3)="Bus",VLOOKUP(N394,'Données Bus'!$A$2:$B$90,2,FALSE),0)</f>
        <v>10</v>
      </c>
      <c r="R394" s="14" t="str">
        <f>IF(Q394&gt;0,VLOOKUP(N394,'Données Bus'!$A$2:$C$90,3,FALSE),"")</f>
        <v>Mairie</v>
      </c>
      <c r="S394" t="str">
        <f>IF(INDEX('Tournées Bus'!$C$4:$H$18,Q394,VLOOKUP(B394,'Tournées Bus'!$J$3:$L$6,2,FALSE))=0,INDEX('Tournées Bus'!$C$4:$H$18,Q394,VLOOKUP(B394,'Tournées Bus'!$J$3:$L$6,3,FALSE)),INDEX('Tournées Bus'!$C$4:$H$18,Q394,VLOOKUP(B394,'Tournées Bus'!$J$3:$L$6,2,FALSE)))</f>
        <v>T111-08</v>
      </c>
      <c r="T394" t="str">
        <f t="shared" si="13"/>
        <v>T111</v>
      </c>
    </row>
    <row r="395" spans="1:20" x14ac:dyDescent="0.2">
      <c r="A395" s="1">
        <v>42990</v>
      </c>
      <c r="B395" t="s">
        <v>4</v>
      </c>
      <c r="C395" t="s">
        <v>204</v>
      </c>
      <c r="D395" t="s">
        <v>221</v>
      </c>
      <c r="E395" t="s">
        <v>222</v>
      </c>
      <c r="F395" s="1">
        <v>39646</v>
      </c>
      <c r="G395" t="s">
        <v>165</v>
      </c>
      <c r="H395">
        <v>0</v>
      </c>
      <c r="I395">
        <v>0</v>
      </c>
      <c r="J395">
        <v>0</v>
      </c>
      <c r="K395" t="s">
        <v>207</v>
      </c>
      <c r="L395">
        <v>2017</v>
      </c>
      <c r="M395" t="s">
        <v>210</v>
      </c>
      <c r="N395" s="14" t="str">
        <f t="shared" si="12"/>
        <v>BEN ROMDANE Hilal</v>
      </c>
      <c r="O395" s="14" t="str">
        <f>VLOOKUP(N395,'Données Enfants'!$C$2:$F$298,4,FALSE)</f>
        <v>CM1</v>
      </c>
      <c r="P395" s="14" t="str">
        <f>VLOOKUP(N395,'Données Enfants'!$C$2:$F$298,2,FALSE)</f>
        <v>Sans viande</v>
      </c>
      <c r="Q395" s="14">
        <f>IF(MID(B395,1,3)="Bus",VLOOKUP(N395,'Données Bus'!$A$2:$B$90,2,FALSE),0)</f>
        <v>9</v>
      </c>
      <c r="R395" s="14" t="str">
        <f>IF(Q395&gt;0,VLOOKUP(N395,'Données Bus'!$A$2:$C$90,3,FALSE),"")</f>
        <v>Chemin des Houches (Impasse)</v>
      </c>
      <c r="S395" t="str">
        <f>IF(INDEX('Tournées Bus'!$C$4:$H$18,Q395,VLOOKUP(B395,'Tournées Bus'!$J$3:$L$6,2,FALSE))=0,INDEX('Tournées Bus'!$C$4:$H$18,Q395,VLOOKUP(B395,'Tournées Bus'!$J$3:$L$6,3,FALSE)),INDEX('Tournées Bus'!$C$4:$H$18,Q395,VLOOKUP(B395,'Tournées Bus'!$J$3:$L$6,2,FALSE)))</f>
        <v>T111-09</v>
      </c>
      <c r="T395" t="str">
        <f t="shared" si="13"/>
        <v>T111</v>
      </c>
    </row>
    <row r="396" spans="1:20" x14ac:dyDescent="0.2">
      <c r="A396" s="1">
        <v>42990</v>
      </c>
      <c r="B396" t="s">
        <v>4</v>
      </c>
      <c r="C396" t="s">
        <v>204</v>
      </c>
      <c r="D396" t="s">
        <v>221</v>
      </c>
      <c r="E396" t="s">
        <v>223</v>
      </c>
      <c r="F396" s="1">
        <v>39646</v>
      </c>
      <c r="G396" t="s">
        <v>165</v>
      </c>
      <c r="H396">
        <v>0</v>
      </c>
      <c r="I396">
        <v>0</v>
      </c>
      <c r="J396">
        <v>0</v>
      </c>
      <c r="K396" t="s">
        <v>207</v>
      </c>
      <c r="L396">
        <v>2017</v>
      </c>
      <c r="M396" t="s">
        <v>210</v>
      </c>
      <c r="N396" s="14" t="str">
        <f t="shared" si="12"/>
        <v>BEN ROMDANE Younès</v>
      </c>
      <c r="O396" s="14" t="str">
        <f>VLOOKUP(N396,'Données Enfants'!$C$2:$F$298,4,FALSE)</f>
        <v>CM1</v>
      </c>
      <c r="P396" s="14" t="str">
        <f>VLOOKUP(N396,'Données Enfants'!$C$2:$F$298,2,FALSE)</f>
        <v>Sans viande</v>
      </c>
      <c r="Q396" s="14">
        <f>IF(MID(B396,1,3)="Bus",VLOOKUP(N396,'Données Bus'!$A$2:$B$90,2,FALSE),0)</f>
        <v>9</v>
      </c>
      <c r="R396" s="14" t="str">
        <f>IF(Q396&gt;0,VLOOKUP(N396,'Données Bus'!$A$2:$C$90,3,FALSE),"")</f>
        <v>Chemin des Houches (Impasse)</v>
      </c>
      <c r="S396" t="str">
        <f>IF(INDEX('Tournées Bus'!$C$4:$H$18,Q396,VLOOKUP(B396,'Tournées Bus'!$J$3:$L$6,2,FALSE))=0,INDEX('Tournées Bus'!$C$4:$H$18,Q396,VLOOKUP(B396,'Tournées Bus'!$J$3:$L$6,3,FALSE)),INDEX('Tournées Bus'!$C$4:$H$18,Q396,VLOOKUP(B396,'Tournées Bus'!$J$3:$L$6,2,FALSE)))</f>
        <v>T111-09</v>
      </c>
      <c r="T396" t="str">
        <f t="shared" si="13"/>
        <v>T111</v>
      </c>
    </row>
    <row r="397" spans="1:20" x14ac:dyDescent="0.2">
      <c r="A397" s="1">
        <v>42990</v>
      </c>
      <c r="B397" t="s">
        <v>4</v>
      </c>
      <c r="C397" t="s">
        <v>204</v>
      </c>
      <c r="D397" t="s">
        <v>224</v>
      </c>
      <c r="E397" t="s">
        <v>225</v>
      </c>
      <c r="F397" s="1">
        <v>39286</v>
      </c>
      <c r="G397" t="s">
        <v>164</v>
      </c>
      <c r="H397">
        <v>1</v>
      </c>
      <c r="I397">
        <v>0</v>
      </c>
      <c r="J397">
        <v>0</v>
      </c>
      <c r="K397" t="s">
        <v>207</v>
      </c>
      <c r="L397">
        <v>2017</v>
      </c>
      <c r="M397" t="s">
        <v>210</v>
      </c>
      <c r="N397" s="14" t="str">
        <f t="shared" si="12"/>
        <v>BONNEVIE Anthony</v>
      </c>
      <c r="O397" s="14" t="str">
        <f>VLOOKUP(N397,'Données Enfants'!$C$2:$F$298,4,FALSE)</f>
        <v>CM2</v>
      </c>
      <c r="P397" s="14" t="str">
        <f>VLOOKUP(N397,'Données Enfants'!$C$2:$F$298,2,FALSE)</f>
        <v>Standard</v>
      </c>
      <c r="Q397" s="14">
        <f>IF(MID(B397,1,3)="Bus",VLOOKUP(N397,'Données Bus'!$A$2:$B$90,2,FALSE),0)</f>
        <v>4</v>
      </c>
      <c r="R397" s="14" t="str">
        <f>IF(Q397&gt;0,VLOOKUP(N397,'Données Bus'!$A$2:$C$90,3,FALSE),"")</f>
        <v>Grande Rive (Crémaillère)</v>
      </c>
      <c r="S397" t="str">
        <f>IF(INDEX('Tournées Bus'!$C$4:$H$18,Q397,VLOOKUP(B397,'Tournées Bus'!$J$3:$L$6,2,FALSE))=0,INDEX('Tournées Bus'!$C$4:$H$18,Q397,VLOOKUP(B397,'Tournées Bus'!$J$3:$L$6,3,FALSE)),INDEX('Tournées Bus'!$C$4:$H$18,Q397,VLOOKUP(B397,'Tournées Bus'!$J$3:$L$6,2,FALSE)))</f>
        <v>T111-12</v>
      </c>
      <c r="T397" t="str">
        <f t="shared" si="13"/>
        <v>T111</v>
      </c>
    </row>
    <row r="398" spans="1:20" x14ac:dyDescent="0.2">
      <c r="A398" s="1">
        <v>42990</v>
      </c>
      <c r="B398" t="s">
        <v>4</v>
      </c>
      <c r="C398" t="s">
        <v>204</v>
      </c>
      <c r="D398" t="s">
        <v>232</v>
      </c>
      <c r="E398" t="s">
        <v>233</v>
      </c>
      <c r="F398" s="1">
        <v>40248</v>
      </c>
      <c r="G398" t="s">
        <v>167</v>
      </c>
      <c r="H398">
        <v>1</v>
      </c>
      <c r="I398">
        <v>0</v>
      </c>
      <c r="J398">
        <v>0</v>
      </c>
      <c r="K398" t="s">
        <v>207</v>
      </c>
      <c r="L398">
        <v>2017</v>
      </c>
      <c r="M398" t="s">
        <v>210</v>
      </c>
      <c r="N398" s="14" t="str">
        <f t="shared" si="12"/>
        <v>COLLOMB Clémentine</v>
      </c>
      <c r="O398" s="14" t="str">
        <f>VLOOKUP(N398,'Données Enfants'!$C$2:$F$298,4,FALSE)</f>
        <v>CE1</v>
      </c>
      <c r="P398" s="14" t="str">
        <f>VLOOKUP(N398,'Données Enfants'!$C$2:$F$298,2,FALSE)</f>
        <v>Standard</v>
      </c>
      <c r="Q398" s="14">
        <f>IF(MID(B398,1,3)="Bus",VLOOKUP(N398,'Données Bus'!$A$2:$B$90,2,FALSE),0)</f>
        <v>12</v>
      </c>
      <c r="R398" s="14" t="str">
        <f>IF(Q398&gt;0,VLOOKUP(N398,'Données Bus'!$A$2:$C$90,3,FALSE),"")</f>
        <v>Chemin de Gravannes (parking)</v>
      </c>
      <c r="S398" t="str">
        <f>IF(INDEX('Tournées Bus'!$C$4:$H$18,Q398,VLOOKUP(B398,'Tournées Bus'!$J$3:$L$6,2,FALSE))=0,INDEX('Tournées Bus'!$C$4:$H$18,Q398,VLOOKUP(B398,'Tournées Bus'!$J$3:$L$6,3,FALSE)),INDEX('Tournées Bus'!$C$4:$H$18,Q398,VLOOKUP(B398,'Tournées Bus'!$J$3:$L$6,2,FALSE)))</f>
        <v>T111-04</v>
      </c>
      <c r="T398" t="str">
        <f t="shared" si="13"/>
        <v>T111</v>
      </c>
    </row>
    <row r="399" spans="1:20" x14ac:dyDescent="0.2">
      <c r="A399" s="1">
        <v>42990</v>
      </c>
      <c r="B399" t="s">
        <v>4</v>
      </c>
      <c r="C399" t="s">
        <v>204</v>
      </c>
      <c r="D399" t="s">
        <v>244</v>
      </c>
      <c r="E399" t="s">
        <v>245</v>
      </c>
      <c r="F399" s="1">
        <v>40339</v>
      </c>
      <c r="G399" t="s">
        <v>167</v>
      </c>
      <c r="H399">
        <v>1</v>
      </c>
      <c r="I399">
        <v>0</v>
      </c>
      <c r="J399">
        <v>0</v>
      </c>
      <c r="K399" t="s">
        <v>207</v>
      </c>
      <c r="L399">
        <v>2017</v>
      </c>
      <c r="M399" t="s">
        <v>210</v>
      </c>
      <c r="N399" s="14" t="str">
        <f t="shared" si="12"/>
        <v>DOUCET Arsène</v>
      </c>
      <c r="O399" s="14" t="str">
        <f>VLOOKUP(N399,'Données Enfants'!$C$2:$F$298,4,FALSE)</f>
        <v>CE1</v>
      </c>
      <c r="P399" s="14" t="str">
        <f>VLOOKUP(N399,'Données Enfants'!$C$2:$F$298,2,FALSE)</f>
        <v>Standard</v>
      </c>
      <c r="Q399" s="14">
        <f>IF(MID(B399,1,3)="Bus",VLOOKUP(N399,'Données Bus'!$A$2:$B$90,2,FALSE),0)</f>
        <v>1</v>
      </c>
      <c r="R399" s="14" t="str">
        <f>IF(Q399&gt;0,VLOOKUP(N399,'Données Bus'!$A$2:$C$90,3,FALSE),"")</f>
        <v>Services Techniques</v>
      </c>
      <c r="S399" t="str">
        <f>IF(INDEX('Tournées Bus'!$C$4:$H$18,Q399,VLOOKUP(B399,'Tournées Bus'!$J$3:$L$6,2,FALSE))=0,INDEX('Tournées Bus'!$C$4:$H$18,Q399,VLOOKUP(B399,'Tournées Bus'!$J$3:$L$6,3,FALSE)),INDEX('Tournées Bus'!$C$4:$H$18,Q399,VLOOKUP(B399,'Tournées Bus'!$J$3:$L$6,2,FALSE)))</f>
        <v>T111-15</v>
      </c>
      <c r="T399" t="str">
        <f t="shared" si="13"/>
        <v>T111</v>
      </c>
    </row>
    <row r="400" spans="1:20" x14ac:dyDescent="0.2">
      <c r="A400" s="1">
        <v>42990</v>
      </c>
      <c r="B400" t="s">
        <v>4</v>
      </c>
      <c r="C400" t="s">
        <v>204</v>
      </c>
      <c r="D400" t="s">
        <v>244</v>
      </c>
      <c r="E400" t="s">
        <v>246</v>
      </c>
      <c r="F400" s="1">
        <v>39775</v>
      </c>
      <c r="G400" t="s">
        <v>165</v>
      </c>
      <c r="H400">
        <v>1</v>
      </c>
      <c r="I400">
        <v>0</v>
      </c>
      <c r="J400">
        <v>0</v>
      </c>
      <c r="K400" t="s">
        <v>207</v>
      </c>
      <c r="L400">
        <v>2017</v>
      </c>
      <c r="M400" t="s">
        <v>210</v>
      </c>
      <c r="N400" s="14" t="str">
        <f t="shared" si="12"/>
        <v>DOUCET Edgar</v>
      </c>
      <c r="O400" s="14" t="str">
        <f>VLOOKUP(N400,'Données Enfants'!$C$2:$F$298,4,FALSE)</f>
        <v>CM1</v>
      </c>
      <c r="P400" s="14" t="str">
        <f>VLOOKUP(N400,'Données Enfants'!$C$2:$F$298,2,FALSE)</f>
        <v>Standard</v>
      </c>
      <c r="Q400" s="14">
        <f>IF(MID(B400,1,3)="Bus",VLOOKUP(N400,'Données Bus'!$A$2:$B$90,2,FALSE),0)</f>
        <v>1</v>
      </c>
      <c r="R400" s="14" t="str">
        <f>IF(Q400&gt;0,VLOOKUP(N400,'Données Bus'!$A$2:$C$90,3,FALSE),"")</f>
        <v>Services Techniques</v>
      </c>
      <c r="S400" t="str">
        <f>IF(INDEX('Tournées Bus'!$C$4:$H$18,Q400,VLOOKUP(B400,'Tournées Bus'!$J$3:$L$6,2,FALSE))=0,INDEX('Tournées Bus'!$C$4:$H$18,Q400,VLOOKUP(B400,'Tournées Bus'!$J$3:$L$6,3,FALSE)),INDEX('Tournées Bus'!$C$4:$H$18,Q400,VLOOKUP(B400,'Tournées Bus'!$J$3:$L$6,2,FALSE)))</f>
        <v>T111-15</v>
      </c>
      <c r="T400" t="str">
        <f t="shared" si="13"/>
        <v>T111</v>
      </c>
    </row>
    <row r="401" spans="1:20" x14ac:dyDescent="0.2">
      <c r="A401" s="1">
        <v>42990</v>
      </c>
      <c r="B401" t="s">
        <v>4</v>
      </c>
      <c r="C401" t="s">
        <v>204</v>
      </c>
      <c r="D401" t="s">
        <v>252</v>
      </c>
      <c r="E401" t="s">
        <v>253</v>
      </c>
      <c r="F401" s="1">
        <v>41126</v>
      </c>
      <c r="G401" t="s">
        <v>106</v>
      </c>
      <c r="H401">
        <v>1</v>
      </c>
      <c r="I401">
        <v>0</v>
      </c>
      <c r="J401">
        <v>0</v>
      </c>
      <c r="K401" t="s">
        <v>207</v>
      </c>
      <c r="L401">
        <v>2017</v>
      </c>
      <c r="M401" t="s">
        <v>208</v>
      </c>
      <c r="N401" s="14" t="str">
        <f t="shared" si="12"/>
        <v>DUVAL MICHOUD Jade</v>
      </c>
      <c r="O401" s="14" t="str">
        <f>VLOOKUP(N401,'Données Enfants'!$C$2:$F$298,4,FALSE)</f>
        <v>GS</v>
      </c>
      <c r="P401" s="14" t="str">
        <f>VLOOKUP(N401,'Données Enfants'!$C$2:$F$298,2,FALSE)</f>
        <v>Standard</v>
      </c>
      <c r="Q401" s="14">
        <f>IF(MID(B401,1,3)="Bus",VLOOKUP(N401,'Données Bus'!$A$2:$B$90,2,FALSE),0)</f>
        <v>14</v>
      </c>
      <c r="R401" s="14" t="str">
        <f>IF(Q401&gt;0,VLOOKUP(N401,'Données Bus'!$A$2:$C$90,3,FALSE),"")</f>
        <v>Avenue Forchex</v>
      </c>
      <c r="S401" t="str">
        <f>IF(INDEX('Tournées Bus'!$C$4:$H$18,Q401,VLOOKUP(B401,'Tournées Bus'!$J$3:$L$6,2,FALSE))=0,INDEX('Tournées Bus'!$C$4:$H$18,Q401,VLOOKUP(B401,'Tournées Bus'!$J$3:$L$6,3,FALSE)),INDEX('Tournées Bus'!$C$4:$H$18,Q401,VLOOKUP(B401,'Tournées Bus'!$J$3:$L$6,2,FALSE)))</f>
        <v>T111-02</v>
      </c>
      <c r="T401" t="str">
        <f t="shared" si="13"/>
        <v>T111</v>
      </c>
    </row>
    <row r="402" spans="1:20" x14ac:dyDescent="0.2">
      <c r="A402" s="1">
        <v>42990</v>
      </c>
      <c r="B402" t="s">
        <v>4</v>
      </c>
      <c r="C402" t="s">
        <v>204</v>
      </c>
      <c r="D402" t="s">
        <v>256</v>
      </c>
      <c r="E402" t="s">
        <v>257</v>
      </c>
      <c r="F402" s="1">
        <v>41230</v>
      </c>
      <c r="G402" t="s">
        <v>44</v>
      </c>
      <c r="H402">
        <v>1</v>
      </c>
      <c r="I402">
        <v>0</v>
      </c>
      <c r="J402">
        <v>0</v>
      </c>
      <c r="K402" t="s">
        <v>207</v>
      </c>
      <c r="L402">
        <v>2017</v>
      </c>
      <c r="M402" t="s">
        <v>208</v>
      </c>
      <c r="N402" s="14" t="str">
        <f t="shared" si="12"/>
        <v>EVENO Manel</v>
      </c>
      <c r="O402" s="14" t="str">
        <f>VLOOKUP(N402,'Données Enfants'!$C$2:$F$298,4,FALSE)</f>
        <v>GS</v>
      </c>
      <c r="P402" s="14" t="str">
        <f>VLOOKUP(N402,'Données Enfants'!$C$2:$F$298,2,FALSE)</f>
        <v>Sans viande</v>
      </c>
      <c r="Q402" s="14">
        <f>IF(MID(B402,1,3)="Bus",VLOOKUP(N402,'Données Bus'!$A$2:$B$90,2,FALSE),0)</f>
        <v>1</v>
      </c>
      <c r="R402" s="14" t="str">
        <f>IF(Q402&gt;0,VLOOKUP(N402,'Données Bus'!$A$2:$C$90,3,FALSE),"")</f>
        <v>Services Techniques</v>
      </c>
      <c r="S402" t="str">
        <f>IF(INDEX('Tournées Bus'!$C$4:$H$18,Q402,VLOOKUP(B402,'Tournées Bus'!$J$3:$L$6,2,FALSE))=0,INDEX('Tournées Bus'!$C$4:$H$18,Q402,VLOOKUP(B402,'Tournées Bus'!$J$3:$L$6,3,FALSE)),INDEX('Tournées Bus'!$C$4:$H$18,Q402,VLOOKUP(B402,'Tournées Bus'!$J$3:$L$6,2,FALSE)))</f>
        <v>T111-15</v>
      </c>
      <c r="T402" t="str">
        <f t="shared" si="13"/>
        <v>T111</v>
      </c>
    </row>
    <row r="403" spans="1:20" x14ac:dyDescent="0.2">
      <c r="A403" s="1">
        <v>42990</v>
      </c>
      <c r="B403" t="s">
        <v>4</v>
      </c>
      <c r="C403" t="s">
        <v>204</v>
      </c>
      <c r="D403" t="s">
        <v>258</v>
      </c>
      <c r="E403" t="s">
        <v>247</v>
      </c>
      <c r="F403" s="1">
        <v>41278</v>
      </c>
      <c r="G403" t="s">
        <v>169</v>
      </c>
      <c r="H403">
        <v>1</v>
      </c>
      <c r="I403">
        <v>0</v>
      </c>
      <c r="J403">
        <v>0</v>
      </c>
      <c r="K403" t="s">
        <v>207</v>
      </c>
      <c r="L403">
        <v>2017</v>
      </c>
      <c r="M403" t="s">
        <v>208</v>
      </c>
      <c r="N403" s="14" t="str">
        <f t="shared" si="12"/>
        <v>FRITEAU Liam</v>
      </c>
      <c r="O403" s="14" t="str">
        <f>VLOOKUP(N403,'Données Enfants'!$C$2:$F$298,4,FALSE)</f>
        <v>MS</v>
      </c>
      <c r="P403" s="14" t="str">
        <f>VLOOKUP(N403,'Données Enfants'!$C$2:$F$298,2,FALSE)</f>
        <v>Standard</v>
      </c>
      <c r="Q403" s="14">
        <f>IF(MID(B403,1,3)="Bus",VLOOKUP(N403,'Données Bus'!$A$2:$B$90,2,FALSE),0)</f>
        <v>5</v>
      </c>
      <c r="R403" s="14" t="str">
        <f>IF(Q403&gt;0,VLOOKUP(N403,'Données Bus'!$A$2:$C$90,3,FALSE),"")</f>
        <v>Grande Rive (Av maraiche)</v>
      </c>
      <c r="S403" t="str">
        <f>IF(INDEX('Tournées Bus'!$C$4:$H$18,Q403,VLOOKUP(B403,'Tournées Bus'!$J$3:$L$6,2,FALSE))=0,INDEX('Tournées Bus'!$C$4:$H$18,Q403,VLOOKUP(B403,'Tournées Bus'!$J$3:$L$6,3,FALSE)),INDEX('Tournées Bus'!$C$4:$H$18,Q403,VLOOKUP(B403,'Tournées Bus'!$J$3:$L$6,2,FALSE)))</f>
        <v>T111-10</v>
      </c>
      <c r="T403" t="str">
        <f t="shared" si="13"/>
        <v>T111</v>
      </c>
    </row>
    <row r="404" spans="1:20" x14ac:dyDescent="0.2">
      <c r="A404" s="1">
        <v>42990</v>
      </c>
      <c r="B404" t="s">
        <v>4</v>
      </c>
      <c r="C404" t="s">
        <v>204</v>
      </c>
      <c r="D404" t="s">
        <v>259</v>
      </c>
      <c r="E404" t="s">
        <v>260</v>
      </c>
      <c r="F404" s="1">
        <v>40395</v>
      </c>
      <c r="G404" t="s">
        <v>167</v>
      </c>
      <c r="H404">
        <v>1</v>
      </c>
      <c r="I404">
        <v>0</v>
      </c>
      <c r="J404">
        <v>0</v>
      </c>
      <c r="K404" t="s">
        <v>207</v>
      </c>
      <c r="L404">
        <v>2017</v>
      </c>
      <c r="M404" t="s">
        <v>210</v>
      </c>
      <c r="N404" s="14" t="str">
        <f t="shared" si="12"/>
        <v>GAYAT Louis</v>
      </c>
      <c r="O404" s="14" t="str">
        <f>VLOOKUP(N404,'Données Enfants'!$C$2:$F$298,4,FALSE)</f>
        <v>CE1</v>
      </c>
      <c r="P404" s="14" t="str">
        <f>VLOOKUP(N404,'Données Enfants'!$C$2:$F$298,2,FALSE)</f>
        <v>Standard</v>
      </c>
      <c r="Q404" s="14">
        <f>IF(MID(B404,1,3)="Bus",VLOOKUP(N404,'Données Bus'!$A$2:$B$90,2,FALSE),0)</f>
        <v>10</v>
      </c>
      <c r="R404" s="14" t="str">
        <f>IF(Q404&gt;0,VLOOKUP(N404,'Données Bus'!$A$2:$C$90,3,FALSE),"")</f>
        <v>Mairie</v>
      </c>
      <c r="S404" t="str">
        <f>IF(INDEX('Tournées Bus'!$C$4:$H$18,Q404,VLOOKUP(B404,'Tournées Bus'!$J$3:$L$6,2,FALSE))=0,INDEX('Tournées Bus'!$C$4:$H$18,Q404,VLOOKUP(B404,'Tournées Bus'!$J$3:$L$6,3,FALSE)),INDEX('Tournées Bus'!$C$4:$H$18,Q404,VLOOKUP(B404,'Tournées Bus'!$J$3:$L$6,2,FALSE)))</f>
        <v>T111-08</v>
      </c>
      <c r="T404" t="str">
        <f t="shared" si="13"/>
        <v>T111</v>
      </c>
    </row>
    <row r="405" spans="1:20" x14ac:dyDescent="0.2">
      <c r="A405" s="1">
        <v>42990</v>
      </c>
      <c r="B405" t="s">
        <v>4</v>
      </c>
      <c r="C405" t="s">
        <v>204</v>
      </c>
      <c r="D405" t="s">
        <v>261</v>
      </c>
      <c r="E405" t="s">
        <v>262</v>
      </c>
      <c r="F405" s="1">
        <v>40366</v>
      </c>
      <c r="G405" t="s">
        <v>167</v>
      </c>
      <c r="H405">
        <v>0</v>
      </c>
      <c r="I405">
        <v>0</v>
      </c>
      <c r="J405">
        <v>0</v>
      </c>
      <c r="K405" t="s">
        <v>207</v>
      </c>
      <c r="L405">
        <v>2017</v>
      </c>
      <c r="M405" t="s">
        <v>210</v>
      </c>
      <c r="N405" s="14" t="str">
        <f t="shared" si="12"/>
        <v>HELLI Indy</v>
      </c>
      <c r="O405" s="14" t="str">
        <f>VLOOKUP(N405,'Données Enfants'!$C$2:$F$298,4,FALSE)</f>
        <v>CE1</v>
      </c>
      <c r="P405" s="14" t="str">
        <f>VLOOKUP(N405,'Données Enfants'!$C$2:$F$298,2,FALSE)</f>
        <v>Sans viande</v>
      </c>
      <c r="Q405" s="14">
        <f>IF(MID(B405,1,3)="Bus",VLOOKUP(N405,'Données Bus'!$A$2:$B$90,2,FALSE),0)</f>
        <v>4</v>
      </c>
      <c r="R405" s="14" t="str">
        <f>IF(Q405&gt;0,VLOOKUP(N405,'Données Bus'!$A$2:$C$90,3,FALSE),"")</f>
        <v>Grande Rive (Crémaillère)</v>
      </c>
      <c r="S405" t="str">
        <f>IF(INDEX('Tournées Bus'!$C$4:$H$18,Q405,VLOOKUP(B405,'Tournées Bus'!$J$3:$L$6,2,FALSE))=0,INDEX('Tournées Bus'!$C$4:$H$18,Q405,VLOOKUP(B405,'Tournées Bus'!$J$3:$L$6,3,FALSE)),INDEX('Tournées Bus'!$C$4:$H$18,Q405,VLOOKUP(B405,'Tournées Bus'!$J$3:$L$6,2,FALSE)))</f>
        <v>T111-12</v>
      </c>
      <c r="T405" t="str">
        <f t="shared" si="13"/>
        <v>T111</v>
      </c>
    </row>
    <row r="406" spans="1:20" x14ac:dyDescent="0.2">
      <c r="A406" s="1">
        <v>42990</v>
      </c>
      <c r="B406" t="s">
        <v>4</v>
      </c>
      <c r="C406" t="s">
        <v>204</v>
      </c>
      <c r="D406" t="s">
        <v>263</v>
      </c>
      <c r="E406" t="s">
        <v>264</v>
      </c>
      <c r="F406" s="1">
        <v>39337</v>
      </c>
      <c r="G406" t="s">
        <v>164</v>
      </c>
      <c r="H406">
        <v>1</v>
      </c>
      <c r="I406">
        <v>0</v>
      </c>
      <c r="J406">
        <v>0</v>
      </c>
      <c r="K406" t="s">
        <v>207</v>
      </c>
      <c r="L406">
        <v>2017</v>
      </c>
      <c r="M406" t="s">
        <v>210</v>
      </c>
      <c r="N406" s="14" t="str">
        <f t="shared" si="12"/>
        <v>HENRY Ethan</v>
      </c>
      <c r="O406" s="14" t="str">
        <f>VLOOKUP(N406,'Données Enfants'!$C$2:$F$298,4,FALSE)</f>
        <v>CM2</v>
      </c>
      <c r="P406" s="14" t="str">
        <f>VLOOKUP(N406,'Données Enfants'!$C$2:$F$298,2,FALSE)</f>
        <v>Standard</v>
      </c>
      <c r="Q406" s="14">
        <f>IF(MID(B406,1,3)="Bus",VLOOKUP(N406,'Données Bus'!$A$2:$B$90,2,FALSE),0)</f>
        <v>2</v>
      </c>
      <c r="R406" s="14" t="str">
        <f>IF(Q406&gt;0,VLOOKUP(N406,'Données Bus'!$A$2:$C$90,3,FALSE),"")</f>
        <v>Parc de l'Abbaye - Buisson</v>
      </c>
      <c r="S406" t="str">
        <f>IF(INDEX('Tournées Bus'!$C$4:$H$18,Q406,VLOOKUP(B406,'Tournées Bus'!$J$3:$L$6,2,FALSE))=0,INDEX('Tournées Bus'!$C$4:$H$18,Q406,VLOOKUP(B406,'Tournées Bus'!$J$3:$L$6,3,FALSE)),INDEX('Tournées Bus'!$C$4:$H$18,Q406,VLOOKUP(B406,'Tournées Bus'!$J$3:$L$6,2,FALSE)))</f>
        <v>T111-14</v>
      </c>
      <c r="T406" t="str">
        <f t="shared" si="13"/>
        <v>T111</v>
      </c>
    </row>
    <row r="407" spans="1:20" x14ac:dyDescent="0.2">
      <c r="A407" s="1">
        <v>42990</v>
      </c>
      <c r="B407" t="s">
        <v>4</v>
      </c>
      <c r="C407" t="s">
        <v>204</v>
      </c>
      <c r="D407" t="s">
        <v>265</v>
      </c>
      <c r="E407" t="s">
        <v>266</v>
      </c>
      <c r="F407" s="1">
        <v>40707</v>
      </c>
      <c r="G407" t="s">
        <v>168</v>
      </c>
      <c r="H407">
        <v>1</v>
      </c>
      <c r="I407">
        <v>0</v>
      </c>
      <c r="J407">
        <v>0</v>
      </c>
      <c r="K407" t="s">
        <v>207</v>
      </c>
      <c r="L407">
        <v>2017</v>
      </c>
      <c r="M407" t="s">
        <v>208</v>
      </c>
      <c r="N407" s="14" t="str">
        <f t="shared" si="12"/>
        <v>KOSUMI Audrina</v>
      </c>
      <c r="O407" s="14" t="str">
        <f>VLOOKUP(N407,'Données Enfants'!$C$2:$F$298,4,FALSE)</f>
        <v>CP</v>
      </c>
      <c r="P407" s="14" t="str">
        <f>VLOOKUP(N407,'Données Enfants'!$C$2:$F$298,2,FALSE)</f>
        <v>Standard</v>
      </c>
      <c r="Q407" s="14">
        <f>IF(MID(B407,1,3)="Bus",VLOOKUP(N407,'Données Bus'!$A$2:$B$90,2,FALSE),0)</f>
        <v>1</v>
      </c>
      <c r="R407" s="14" t="str">
        <f>IF(Q407&gt;0,VLOOKUP(N407,'Données Bus'!$A$2:$C$90,3,FALSE),"")</f>
        <v>Services Techniques</v>
      </c>
      <c r="S407" t="str">
        <f>IF(INDEX('Tournées Bus'!$C$4:$H$18,Q407,VLOOKUP(B407,'Tournées Bus'!$J$3:$L$6,2,FALSE))=0,INDEX('Tournées Bus'!$C$4:$H$18,Q407,VLOOKUP(B407,'Tournées Bus'!$J$3:$L$6,3,FALSE)),INDEX('Tournées Bus'!$C$4:$H$18,Q407,VLOOKUP(B407,'Tournées Bus'!$J$3:$L$6,2,FALSE)))</f>
        <v>T111-15</v>
      </c>
      <c r="T407" t="str">
        <f t="shared" si="13"/>
        <v>T111</v>
      </c>
    </row>
    <row r="408" spans="1:20" x14ac:dyDescent="0.2">
      <c r="A408" s="1">
        <v>42990</v>
      </c>
      <c r="B408" t="s">
        <v>4</v>
      </c>
      <c r="C408" t="s">
        <v>204</v>
      </c>
      <c r="D408" t="s">
        <v>267</v>
      </c>
      <c r="E408" t="s">
        <v>268</v>
      </c>
      <c r="F408" s="1">
        <v>39332</v>
      </c>
      <c r="G408" t="s">
        <v>164</v>
      </c>
      <c r="H408">
        <v>1</v>
      </c>
      <c r="I408">
        <v>0</v>
      </c>
      <c r="J408">
        <v>0</v>
      </c>
      <c r="K408" t="s">
        <v>207</v>
      </c>
      <c r="L408">
        <v>2017</v>
      </c>
      <c r="M408" t="s">
        <v>210</v>
      </c>
      <c r="N408" s="14" t="str">
        <f t="shared" si="12"/>
        <v>MANICHE Soryan</v>
      </c>
      <c r="O408" s="14" t="str">
        <f>VLOOKUP(N408,'Données Enfants'!$C$2:$F$298,4,FALSE)</f>
        <v>CM2</v>
      </c>
      <c r="P408" s="14" t="str">
        <f>VLOOKUP(N408,'Données Enfants'!$C$2:$F$298,2,FALSE)</f>
        <v>Sans porc</v>
      </c>
      <c r="Q408" s="14">
        <f>IF(MID(B408,1,3)="Bus",VLOOKUP(N408,'Données Bus'!$A$2:$B$90,2,FALSE),0)</f>
        <v>6</v>
      </c>
      <c r="R408" s="14" t="str">
        <f>IF(Q408&gt;0,VLOOKUP(N408,'Données Bus'!$A$2:$C$90,3,FALSE),"")</f>
        <v>Gallia</v>
      </c>
      <c r="S408" t="str">
        <f>IF(INDEX('Tournées Bus'!$C$4:$H$18,Q408,VLOOKUP(B408,'Tournées Bus'!$J$3:$L$6,2,FALSE))=0,INDEX('Tournées Bus'!$C$4:$H$18,Q408,VLOOKUP(B408,'Tournées Bus'!$J$3:$L$6,3,FALSE)),INDEX('Tournées Bus'!$C$4:$H$18,Q408,VLOOKUP(B408,'Tournées Bus'!$J$3:$L$6,2,FALSE)))</f>
        <v>T111-07</v>
      </c>
      <c r="T408" t="str">
        <f t="shared" si="13"/>
        <v>T111</v>
      </c>
    </row>
    <row r="409" spans="1:20" x14ac:dyDescent="0.2">
      <c r="A409" s="1">
        <v>42990</v>
      </c>
      <c r="B409" t="s">
        <v>4</v>
      </c>
      <c r="C409" t="s">
        <v>204</v>
      </c>
      <c r="D409" t="s">
        <v>269</v>
      </c>
      <c r="E409" t="s">
        <v>270</v>
      </c>
      <c r="F409" s="1">
        <v>41123</v>
      </c>
      <c r="G409" t="s">
        <v>44</v>
      </c>
      <c r="H409">
        <v>1</v>
      </c>
      <c r="I409">
        <v>0</v>
      </c>
      <c r="J409">
        <v>0</v>
      </c>
      <c r="K409" t="s">
        <v>207</v>
      </c>
      <c r="L409">
        <v>2017</v>
      </c>
      <c r="M409" t="s">
        <v>208</v>
      </c>
      <c r="N409" s="14" t="str">
        <f t="shared" si="12"/>
        <v>MICHOUD Arnaud</v>
      </c>
      <c r="O409" s="14" t="str">
        <f>VLOOKUP(N409,'Données Enfants'!$C$2:$F$298,4,FALSE)</f>
        <v>GS</v>
      </c>
      <c r="P409" s="14" t="str">
        <f>VLOOKUP(N409,'Données Enfants'!$C$2:$F$298,2,FALSE)</f>
        <v>Standard</v>
      </c>
      <c r="Q409" s="14">
        <f>IF(MID(B409,1,3)="Bus",VLOOKUP(N409,'Données Bus'!$A$2:$B$90,2,FALSE),0)</f>
        <v>14</v>
      </c>
      <c r="R409" s="14" t="str">
        <f>IF(Q409&gt;0,VLOOKUP(N409,'Données Bus'!$A$2:$C$90,3,FALSE),"")</f>
        <v>Avenue Forchex</v>
      </c>
      <c r="S409" t="str">
        <f>IF(INDEX('Tournées Bus'!$C$4:$H$18,Q409,VLOOKUP(B409,'Tournées Bus'!$J$3:$L$6,2,FALSE))=0,INDEX('Tournées Bus'!$C$4:$H$18,Q409,VLOOKUP(B409,'Tournées Bus'!$J$3:$L$6,3,FALSE)),INDEX('Tournées Bus'!$C$4:$H$18,Q409,VLOOKUP(B409,'Tournées Bus'!$J$3:$L$6,2,FALSE)))</f>
        <v>T111-02</v>
      </c>
      <c r="T409" t="str">
        <f t="shared" si="13"/>
        <v>T111</v>
      </c>
    </row>
    <row r="410" spans="1:20" x14ac:dyDescent="0.2">
      <c r="A410" s="1">
        <v>42990</v>
      </c>
      <c r="B410" t="s">
        <v>4</v>
      </c>
      <c r="C410" t="s">
        <v>204</v>
      </c>
      <c r="D410" t="s">
        <v>271</v>
      </c>
      <c r="E410" t="s">
        <v>272</v>
      </c>
      <c r="F410" s="1">
        <v>41047</v>
      </c>
      <c r="G410" t="s">
        <v>44</v>
      </c>
      <c r="H410">
        <v>1</v>
      </c>
      <c r="I410">
        <v>0</v>
      </c>
      <c r="J410">
        <v>0</v>
      </c>
      <c r="K410" t="s">
        <v>207</v>
      </c>
      <c r="L410">
        <v>2017</v>
      </c>
      <c r="M410" t="s">
        <v>208</v>
      </c>
      <c r="N410" s="14" t="str">
        <f t="shared" si="12"/>
        <v>MONNET Fanny</v>
      </c>
      <c r="O410" s="14" t="str">
        <f>VLOOKUP(N410,'Données Enfants'!$C$2:$F$298,4,FALSE)</f>
        <v>GS</v>
      </c>
      <c r="P410" s="14" t="str">
        <f>VLOOKUP(N410,'Données Enfants'!$C$2:$F$298,2,FALSE)</f>
        <v>Standard</v>
      </c>
      <c r="Q410" s="14">
        <f>IF(MID(B410,1,3)="Bus",VLOOKUP(N410,'Données Bus'!$A$2:$B$90,2,FALSE),0)</f>
        <v>3</v>
      </c>
      <c r="R410" s="14" t="str">
        <f>IF(Q410&gt;0,VLOOKUP(N410,'Données Bus'!$A$2:$C$90,3,FALSE),"")</f>
        <v>Av de la Creusaz (croist Rte Gde Rive)</v>
      </c>
      <c r="S410" t="str">
        <f>IF(INDEX('Tournées Bus'!$C$4:$H$18,Q410,VLOOKUP(B410,'Tournées Bus'!$J$3:$L$6,2,FALSE))=0,INDEX('Tournées Bus'!$C$4:$H$18,Q410,VLOOKUP(B410,'Tournées Bus'!$J$3:$L$6,3,FALSE)),INDEX('Tournées Bus'!$C$4:$H$18,Q410,VLOOKUP(B410,'Tournées Bus'!$J$3:$L$6,2,FALSE)))</f>
        <v>T111-11</v>
      </c>
      <c r="T410" t="str">
        <f t="shared" si="13"/>
        <v>T111</v>
      </c>
    </row>
    <row r="411" spans="1:20" x14ac:dyDescent="0.2">
      <c r="A411" s="1">
        <v>42990</v>
      </c>
      <c r="B411" t="s">
        <v>4</v>
      </c>
      <c r="C411" t="s">
        <v>204</v>
      </c>
      <c r="D411" t="s">
        <v>271</v>
      </c>
      <c r="E411" t="s">
        <v>273</v>
      </c>
      <c r="F411" s="1">
        <v>40459</v>
      </c>
      <c r="G411" t="s">
        <v>163</v>
      </c>
      <c r="H411">
        <v>1</v>
      </c>
      <c r="I411">
        <v>0</v>
      </c>
      <c r="J411">
        <v>0</v>
      </c>
      <c r="K411" t="s">
        <v>207</v>
      </c>
      <c r="L411">
        <v>2017</v>
      </c>
      <c r="M411" t="s">
        <v>210</v>
      </c>
      <c r="N411" s="14" t="str">
        <f t="shared" si="12"/>
        <v>MONNET Nina</v>
      </c>
      <c r="O411" s="14" t="str">
        <f>VLOOKUP(N411,'Données Enfants'!$C$2:$F$298,4,FALSE)</f>
        <v>CE1</v>
      </c>
      <c r="P411" s="14" t="str">
        <f>VLOOKUP(N411,'Données Enfants'!$C$2:$F$298,2,FALSE)</f>
        <v>Standard</v>
      </c>
      <c r="Q411" s="14">
        <f>IF(MID(B411,1,3)="Bus",VLOOKUP(N411,'Données Bus'!$A$2:$B$90,2,FALSE),0)</f>
        <v>3</v>
      </c>
      <c r="R411" s="14" t="str">
        <f>IF(Q411&gt;0,VLOOKUP(N411,'Données Bus'!$A$2:$C$90,3,FALSE),"")</f>
        <v>Av de la Creusaz (croist Rte Gde Rive)</v>
      </c>
      <c r="S411" t="str">
        <f>IF(INDEX('Tournées Bus'!$C$4:$H$18,Q411,VLOOKUP(B411,'Tournées Bus'!$J$3:$L$6,2,FALSE))=0,INDEX('Tournées Bus'!$C$4:$H$18,Q411,VLOOKUP(B411,'Tournées Bus'!$J$3:$L$6,3,FALSE)),INDEX('Tournées Bus'!$C$4:$H$18,Q411,VLOOKUP(B411,'Tournées Bus'!$J$3:$L$6,2,FALSE)))</f>
        <v>T111-11</v>
      </c>
      <c r="T411" t="str">
        <f t="shared" si="13"/>
        <v>T111</v>
      </c>
    </row>
    <row r="412" spans="1:20" x14ac:dyDescent="0.2">
      <c r="A412" s="1">
        <v>42990</v>
      </c>
      <c r="B412" t="s">
        <v>4</v>
      </c>
      <c r="C412" t="s">
        <v>204</v>
      </c>
      <c r="D412" t="s">
        <v>283</v>
      </c>
      <c r="E412" t="s">
        <v>284</v>
      </c>
      <c r="F412" s="1">
        <v>39891</v>
      </c>
      <c r="G412" t="s">
        <v>166</v>
      </c>
      <c r="H412">
        <v>1</v>
      </c>
      <c r="I412">
        <v>0</v>
      </c>
      <c r="J412">
        <v>0</v>
      </c>
      <c r="K412" t="s">
        <v>207</v>
      </c>
      <c r="L412">
        <v>2017</v>
      </c>
      <c r="M412" t="s">
        <v>210</v>
      </c>
      <c r="N412" s="14" t="str">
        <f t="shared" si="12"/>
        <v>PONTICELLI Axel</v>
      </c>
      <c r="O412" s="14" t="str">
        <f>VLOOKUP(N412,'Données Enfants'!$C$2:$F$298,4,FALSE)</f>
        <v>CE2</v>
      </c>
      <c r="P412" s="14" t="str">
        <f>VLOOKUP(N412,'Données Enfants'!$C$2:$F$298,2,FALSE)</f>
        <v>Standard</v>
      </c>
      <c r="Q412" s="14">
        <f>IF(MID(B412,1,3)="Bus",VLOOKUP(N412,'Données Bus'!$A$2:$B$90,2,FALSE),0)</f>
        <v>15</v>
      </c>
      <c r="R412" s="14" t="str">
        <f>IF(Q412&gt;0,VLOOKUP(N412,'Données Bus'!$A$2:$C$90,3,FALSE),"")</f>
        <v>Chemin de Gravannes (Mi Tiesa)</v>
      </c>
      <c r="S412" t="str">
        <f>IF(INDEX('Tournées Bus'!$C$4:$H$18,Q412,VLOOKUP(B412,'Tournées Bus'!$J$3:$L$6,2,FALSE))=0,INDEX('Tournées Bus'!$C$4:$H$18,Q412,VLOOKUP(B412,'Tournées Bus'!$J$3:$L$6,3,FALSE)),INDEX('Tournées Bus'!$C$4:$H$18,Q412,VLOOKUP(B412,'Tournées Bus'!$J$3:$L$6,2,FALSE)))</f>
        <v>T111-03</v>
      </c>
      <c r="T412" t="str">
        <f t="shared" si="13"/>
        <v>T111</v>
      </c>
    </row>
    <row r="413" spans="1:20" x14ac:dyDescent="0.2">
      <c r="A413" s="1">
        <v>42990</v>
      </c>
      <c r="B413" t="s">
        <v>4</v>
      </c>
      <c r="C413" t="s">
        <v>204</v>
      </c>
      <c r="D413" t="s">
        <v>289</v>
      </c>
      <c r="E413" t="s">
        <v>216</v>
      </c>
      <c r="F413" s="1">
        <v>41091</v>
      </c>
      <c r="G413" t="s">
        <v>106</v>
      </c>
      <c r="H413">
        <v>1</v>
      </c>
      <c r="I413">
        <v>0</v>
      </c>
      <c r="J413">
        <v>0</v>
      </c>
      <c r="K413" t="s">
        <v>207</v>
      </c>
      <c r="L413">
        <v>2017</v>
      </c>
      <c r="M413" t="s">
        <v>208</v>
      </c>
      <c r="N413" s="14" t="str">
        <f t="shared" si="12"/>
        <v>TOUTA Rayan</v>
      </c>
      <c r="O413" s="14" t="str">
        <f>VLOOKUP(N413,'Données Enfants'!$C$2:$F$298,4,FALSE)</f>
        <v>GS</v>
      </c>
      <c r="P413" s="14" t="str">
        <f>VLOOKUP(N413,'Données Enfants'!$C$2:$F$298,2,FALSE)</f>
        <v>Sans viande</v>
      </c>
      <c r="Q413" s="14">
        <f>IF(MID(B413,1,3)="Bus",VLOOKUP(N413,'Données Bus'!$A$2:$B$90,2,FALSE),0)</f>
        <v>6</v>
      </c>
      <c r="R413" s="14" t="str">
        <f>IF(Q413&gt;0,VLOOKUP(N413,'Données Bus'!$A$2:$C$90,3,FALSE),"")</f>
        <v>Gallia</v>
      </c>
      <c r="S413" t="str">
        <f>IF(INDEX('Tournées Bus'!$C$4:$H$18,Q413,VLOOKUP(B413,'Tournées Bus'!$J$3:$L$6,2,FALSE))=0,INDEX('Tournées Bus'!$C$4:$H$18,Q413,VLOOKUP(B413,'Tournées Bus'!$J$3:$L$6,3,FALSE)),INDEX('Tournées Bus'!$C$4:$H$18,Q413,VLOOKUP(B413,'Tournées Bus'!$J$3:$L$6,2,FALSE)))</f>
        <v>T111-07</v>
      </c>
      <c r="T413" t="str">
        <f t="shared" si="13"/>
        <v>T111</v>
      </c>
    </row>
    <row r="414" spans="1:20" x14ac:dyDescent="0.2">
      <c r="A414" s="1">
        <v>42990</v>
      </c>
      <c r="B414" t="s">
        <v>4</v>
      </c>
      <c r="C414" t="s">
        <v>204</v>
      </c>
      <c r="D414" t="s">
        <v>289</v>
      </c>
      <c r="E414" t="s">
        <v>290</v>
      </c>
      <c r="F414" s="1">
        <v>40273</v>
      </c>
      <c r="G414" t="s">
        <v>163</v>
      </c>
      <c r="H414">
        <v>1</v>
      </c>
      <c r="I414">
        <v>0</v>
      </c>
      <c r="J414">
        <v>0</v>
      </c>
      <c r="K414" t="s">
        <v>207</v>
      </c>
      <c r="L414">
        <v>2017</v>
      </c>
      <c r="M414" t="s">
        <v>210</v>
      </c>
      <c r="N414" s="14" t="str">
        <f t="shared" si="12"/>
        <v>TOUTA Samir</v>
      </c>
      <c r="O414" s="14" t="str">
        <f>VLOOKUP(N414,'Données Enfants'!$C$2:$F$298,4,FALSE)</f>
        <v>CE1</v>
      </c>
      <c r="P414" s="14" t="str">
        <f>VLOOKUP(N414,'Données Enfants'!$C$2:$F$298,2,FALSE)</f>
        <v>Sans viande</v>
      </c>
      <c r="Q414" s="14">
        <f>IF(MID(B414,1,3)="Bus",VLOOKUP(N414,'Données Bus'!$A$2:$B$90,2,FALSE),0)</f>
        <v>6</v>
      </c>
      <c r="R414" s="14" t="str">
        <f>IF(Q414&gt;0,VLOOKUP(N414,'Données Bus'!$A$2:$C$90,3,FALSE),"")</f>
        <v>Gallia</v>
      </c>
      <c r="S414" t="str">
        <f>IF(INDEX('Tournées Bus'!$C$4:$H$18,Q414,VLOOKUP(B414,'Tournées Bus'!$J$3:$L$6,2,FALSE))=0,INDEX('Tournées Bus'!$C$4:$H$18,Q414,VLOOKUP(B414,'Tournées Bus'!$J$3:$L$6,3,FALSE)),INDEX('Tournées Bus'!$C$4:$H$18,Q414,VLOOKUP(B414,'Tournées Bus'!$J$3:$L$6,2,FALSE)))</f>
        <v>T111-07</v>
      </c>
      <c r="T414" t="str">
        <f t="shared" si="13"/>
        <v>T111</v>
      </c>
    </row>
    <row r="415" spans="1:20" x14ac:dyDescent="0.2">
      <c r="A415" s="1">
        <v>42990</v>
      </c>
      <c r="B415" t="s">
        <v>4</v>
      </c>
      <c r="C415" t="s">
        <v>204</v>
      </c>
      <c r="D415" t="s">
        <v>291</v>
      </c>
      <c r="E415" t="s">
        <v>292</v>
      </c>
      <c r="F415" s="1">
        <v>40178</v>
      </c>
      <c r="G415" t="s">
        <v>166</v>
      </c>
      <c r="H415">
        <v>1</v>
      </c>
      <c r="I415">
        <v>0</v>
      </c>
      <c r="J415">
        <v>0</v>
      </c>
      <c r="K415" t="s">
        <v>207</v>
      </c>
      <c r="L415">
        <v>2017</v>
      </c>
      <c r="M415" t="s">
        <v>210</v>
      </c>
      <c r="N415" s="14" t="str">
        <f t="shared" si="12"/>
        <v>VESIN Gloria</v>
      </c>
      <c r="O415" s="14" t="str">
        <f>VLOOKUP(N415,'Données Enfants'!$C$2:$F$298,4,FALSE)</f>
        <v>CE2</v>
      </c>
      <c r="P415" s="14" t="str">
        <f>VLOOKUP(N415,'Données Enfants'!$C$2:$F$298,2,FALSE)</f>
        <v>Standard</v>
      </c>
      <c r="Q415" s="14">
        <f>IF(MID(B415,1,3)="Bus",VLOOKUP(N415,'Données Bus'!$A$2:$B$90,2,FALSE),0)</f>
        <v>13</v>
      </c>
      <c r="R415" s="14" t="str">
        <f>IF(Q415&gt;0,VLOOKUP(N415,'Données Bus'!$A$2:$C$90,3,FALSE),"")</f>
        <v>Parc de l'Abbaye - Containers</v>
      </c>
      <c r="S415" t="str">
        <f>IF(INDEX('Tournées Bus'!$C$4:$H$18,Q415,VLOOKUP(B415,'Tournées Bus'!$J$3:$L$6,2,FALSE))=0,INDEX('Tournées Bus'!$C$4:$H$18,Q415,VLOOKUP(B415,'Tournées Bus'!$J$3:$L$6,3,FALSE)),INDEX('Tournées Bus'!$C$4:$H$18,Q415,VLOOKUP(B415,'Tournées Bus'!$J$3:$L$6,2,FALSE)))</f>
        <v>T111-13</v>
      </c>
      <c r="T415" t="str">
        <f t="shared" si="13"/>
        <v>T111</v>
      </c>
    </row>
    <row r="416" spans="1:20" x14ac:dyDescent="0.2">
      <c r="A416" s="1">
        <v>42990</v>
      </c>
      <c r="B416" t="s">
        <v>4</v>
      </c>
      <c r="C416" t="s">
        <v>204</v>
      </c>
      <c r="D416" t="s">
        <v>296</v>
      </c>
      <c r="E416" t="s">
        <v>297</v>
      </c>
      <c r="F416" s="1">
        <v>40756</v>
      </c>
      <c r="G416" t="s">
        <v>168</v>
      </c>
      <c r="H416">
        <v>1</v>
      </c>
      <c r="I416">
        <v>0</v>
      </c>
      <c r="J416">
        <v>0</v>
      </c>
      <c r="K416" t="s">
        <v>207</v>
      </c>
      <c r="L416">
        <v>2017</v>
      </c>
      <c r="M416" t="s">
        <v>208</v>
      </c>
      <c r="N416" s="14" t="str">
        <f t="shared" si="12"/>
        <v>WAMBST Johanne</v>
      </c>
      <c r="O416" s="14" t="str">
        <f>VLOOKUP(N416,'Données Enfants'!$C$2:$F$298,4,FALSE)</f>
        <v>CP</v>
      </c>
      <c r="P416" s="14" t="str">
        <f>VLOOKUP(N416,'Données Enfants'!$C$2:$F$298,2,FALSE)</f>
        <v>Standard</v>
      </c>
      <c r="Q416" s="14">
        <f>IF(MID(B416,1,3)="Bus",VLOOKUP(N416,'Données Bus'!$A$2:$B$90,2,FALSE),0)</f>
        <v>14</v>
      </c>
      <c r="R416" s="14" t="str">
        <f>IF(Q416&gt;0,VLOOKUP(N416,'Données Bus'!$A$2:$C$90,3,FALSE),"")</f>
        <v>Avenue Forchex</v>
      </c>
      <c r="S416" t="str">
        <f>IF(INDEX('Tournées Bus'!$C$4:$H$18,Q416,VLOOKUP(B416,'Tournées Bus'!$J$3:$L$6,2,FALSE))=0,INDEX('Tournées Bus'!$C$4:$H$18,Q416,VLOOKUP(B416,'Tournées Bus'!$J$3:$L$6,3,FALSE)),INDEX('Tournées Bus'!$C$4:$H$18,Q416,VLOOKUP(B416,'Tournées Bus'!$J$3:$L$6,2,FALSE)))</f>
        <v>T111-02</v>
      </c>
      <c r="T416" t="str">
        <f t="shared" si="13"/>
        <v>T111</v>
      </c>
    </row>
    <row r="417" spans="1:20" x14ac:dyDescent="0.2">
      <c r="A417" s="1">
        <v>42990</v>
      </c>
      <c r="B417" t="s">
        <v>4</v>
      </c>
      <c r="C417" t="s">
        <v>204</v>
      </c>
      <c r="D417" t="s">
        <v>296</v>
      </c>
      <c r="E417" t="s">
        <v>298</v>
      </c>
      <c r="F417" s="1">
        <v>39525</v>
      </c>
      <c r="G417" t="s">
        <v>166</v>
      </c>
      <c r="H417">
        <v>1</v>
      </c>
      <c r="I417">
        <v>0</v>
      </c>
      <c r="J417">
        <v>0</v>
      </c>
      <c r="K417" t="s">
        <v>207</v>
      </c>
      <c r="L417">
        <v>2017</v>
      </c>
      <c r="M417" t="s">
        <v>210</v>
      </c>
      <c r="N417" s="14" t="str">
        <f t="shared" si="12"/>
        <v>WAMBST Léo-Paul</v>
      </c>
      <c r="O417" s="14" t="str">
        <f>VLOOKUP(N417,'Données Enfants'!$C$2:$F$298,4,FALSE)</f>
        <v>CM1</v>
      </c>
      <c r="P417" s="14" t="str">
        <f>VLOOKUP(N417,'Données Enfants'!$C$2:$F$298,2,FALSE)</f>
        <v>Standard</v>
      </c>
      <c r="Q417" s="14">
        <f>IF(MID(B417,1,3)="Bus",VLOOKUP(N417,'Données Bus'!$A$2:$B$90,2,FALSE),0)</f>
        <v>14</v>
      </c>
      <c r="R417" s="14" t="str">
        <f>IF(Q417&gt;0,VLOOKUP(N417,'Données Bus'!$A$2:$C$90,3,FALSE),"")</f>
        <v>Avenue Forchex</v>
      </c>
      <c r="S417" t="str">
        <f>IF(INDEX('Tournées Bus'!$C$4:$H$18,Q417,VLOOKUP(B417,'Tournées Bus'!$J$3:$L$6,2,FALSE))=0,INDEX('Tournées Bus'!$C$4:$H$18,Q417,VLOOKUP(B417,'Tournées Bus'!$J$3:$L$6,3,FALSE)),INDEX('Tournées Bus'!$C$4:$H$18,Q417,VLOOKUP(B417,'Tournées Bus'!$J$3:$L$6,2,FALSE)))</f>
        <v>T111-02</v>
      </c>
      <c r="T417" t="str">
        <f t="shared" si="13"/>
        <v>T111</v>
      </c>
    </row>
    <row r="418" spans="1:20" x14ac:dyDescent="0.2">
      <c r="A418" s="1">
        <v>42990</v>
      </c>
      <c r="B418" t="s">
        <v>4</v>
      </c>
      <c r="C418" t="s">
        <v>204</v>
      </c>
      <c r="D418" t="s">
        <v>269</v>
      </c>
      <c r="E418" t="s">
        <v>304</v>
      </c>
      <c r="F418" s="1">
        <v>41898</v>
      </c>
      <c r="G418" t="s">
        <v>106</v>
      </c>
      <c r="H418">
        <v>1</v>
      </c>
      <c r="I418">
        <v>0</v>
      </c>
      <c r="J418">
        <v>0</v>
      </c>
      <c r="K418" t="s">
        <v>207</v>
      </c>
      <c r="L418">
        <v>2017</v>
      </c>
      <c r="M418" t="s">
        <v>208</v>
      </c>
      <c r="N418" s="14" t="str">
        <f t="shared" si="12"/>
        <v>MICHOUD Olivia</v>
      </c>
      <c r="O418" s="14" t="str">
        <f>VLOOKUP(N418,'Données Enfants'!$C$2:$F$298,4,FALSE)</f>
        <v>PS</v>
      </c>
      <c r="P418" s="14" t="str">
        <f>VLOOKUP(N418,'Données Enfants'!$C$2:$F$298,2,FALSE)</f>
        <v>Standard</v>
      </c>
      <c r="Q418" s="14">
        <f>IF(MID(B418,1,3)="Bus",VLOOKUP(N418,'Données Bus'!$A$2:$B$90,2,FALSE),0)</f>
        <v>14</v>
      </c>
      <c r="R418" s="14" t="str">
        <f>IF(Q418&gt;0,VLOOKUP(N418,'Données Bus'!$A$2:$C$90,3,FALSE),"")</f>
        <v>Avenue Forchex</v>
      </c>
      <c r="S418" t="str">
        <f>IF(INDEX('Tournées Bus'!$C$4:$H$18,Q418,VLOOKUP(B418,'Tournées Bus'!$J$3:$L$6,2,FALSE))=0,INDEX('Tournées Bus'!$C$4:$H$18,Q418,VLOOKUP(B418,'Tournées Bus'!$J$3:$L$6,3,FALSE)),INDEX('Tournées Bus'!$C$4:$H$18,Q418,VLOOKUP(B418,'Tournées Bus'!$J$3:$L$6,2,FALSE)))</f>
        <v>T111-02</v>
      </c>
      <c r="T418" t="str">
        <f t="shared" si="13"/>
        <v>T111</v>
      </c>
    </row>
    <row r="419" spans="1:20" x14ac:dyDescent="0.2">
      <c r="A419" s="1">
        <v>42990</v>
      </c>
      <c r="B419" t="s">
        <v>4</v>
      </c>
      <c r="C419" t="s">
        <v>204</v>
      </c>
      <c r="D419" t="s">
        <v>289</v>
      </c>
      <c r="E419" t="s">
        <v>306</v>
      </c>
      <c r="F419" s="1">
        <v>41888</v>
      </c>
      <c r="G419" t="s">
        <v>44</v>
      </c>
      <c r="H419">
        <v>1</v>
      </c>
      <c r="I419">
        <v>0</v>
      </c>
      <c r="J419">
        <v>0</v>
      </c>
      <c r="K419" t="s">
        <v>207</v>
      </c>
      <c r="L419">
        <v>2017</v>
      </c>
      <c r="M419" t="s">
        <v>208</v>
      </c>
      <c r="N419" s="14" t="str">
        <f t="shared" si="12"/>
        <v>TOUTA Ines</v>
      </c>
      <c r="O419" s="14" t="str">
        <f>VLOOKUP(N419,'Données Enfants'!$C$2:$F$298,4,FALSE)</f>
        <v>PS</v>
      </c>
      <c r="P419" s="14" t="str">
        <f>VLOOKUP(N419,'Données Enfants'!$C$2:$F$298,2,FALSE)</f>
        <v>Sans viande</v>
      </c>
      <c r="Q419" s="14">
        <f>IF(MID(B419,1,3)="Bus",VLOOKUP(N419,'Données Bus'!$A$2:$B$90,2,FALSE),0)</f>
        <v>6</v>
      </c>
      <c r="R419" s="14" t="str">
        <f>IF(Q419&gt;0,VLOOKUP(N419,'Données Bus'!$A$2:$C$90,3,FALSE),"")</f>
        <v>Gallia</v>
      </c>
      <c r="S419" t="str">
        <f>IF(INDEX('Tournées Bus'!$C$4:$H$18,Q419,VLOOKUP(B419,'Tournées Bus'!$J$3:$L$6,2,FALSE))=0,INDEX('Tournées Bus'!$C$4:$H$18,Q419,VLOOKUP(B419,'Tournées Bus'!$J$3:$L$6,3,FALSE)),INDEX('Tournées Bus'!$C$4:$H$18,Q419,VLOOKUP(B419,'Tournées Bus'!$J$3:$L$6,2,FALSE)))</f>
        <v>T111-07</v>
      </c>
      <c r="T419" t="str">
        <f t="shared" si="13"/>
        <v>T111</v>
      </c>
    </row>
    <row r="420" spans="1:20" x14ac:dyDescent="0.2">
      <c r="A420" s="1">
        <v>42990</v>
      </c>
      <c r="B420" t="s">
        <v>4</v>
      </c>
      <c r="C420" t="s">
        <v>204</v>
      </c>
      <c r="D420" t="s">
        <v>318</v>
      </c>
      <c r="E420" t="s">
        <v>319</v>
      </c>
      <c r="F420" s="1">
        <v>41948</v>
      </c>
      <c r="G420" t="s">
        <v>44</v>
      </c>
      <c r="H420">
        <v>1</v>
      </c>
      <c r="I420">
        <v>0</v>
      </c>
      <c r="J420">
        <v>0</v>
      </c>
      <c r="K420" t="s">
        <v>207</v>
      </c>
      <c r="L420">
        <v>2017</v>
      </c>
      <c r="M420" t="s">
        <v>208</v>
      </c>
      <c r="N420" s="14" t="str">
        <f t="shared" si="12"/>
        <v>JACQUIER-QUERO Eleonore</v>
      </c>
      <c r="O420" s="14" t="str">
        <f>VLOOKUP(N420,'Données Enfants'!$C$2:$F$298,4,FALSE)</f>
        <v>PS</v>
      </c>
      <c r="P420" s="14" t="str">
        <f>VLOOKUP(N420,'Données Enfants'!$C$2:$F$298,2,FALSE)</f>
        <v>Standard</v>
      </c>
      <c r="Q420" s="14">
        <f>IF(MID(B420,1,3)="Bus",VLOOKUP(N420,'Données Bus'!$A$2:$B$90,2,FALSE),0)</f>
        <v>9</v>
      </c>
      <c r="R420" s="14" t="str">
        <f>IF(Q420&gt;0,VLOOKUP(N420,'Données Bus'!$A$2:$C$90,3,FALSE),"")</f>
        <v>Chemin des Houches (Impasse)</v>
      </c>
      <c r="S420" t="str">
        <f>IF(INDEX('Tournées Bus'!$C$4:$H$18,Q420,VLOOKUP(B420,'Tournées Bus'!$J$3:$L$6,2,FALSE))=0,INDEX('Tournées Bus'!$C$4:$H$18,Q420,VLOOKUP(B420,'Tournées Bus'!$J$3:$L$6,3,FALSE)),INDEX('Tournées Bus'!$C$4:$H$18,Q420,VLOOKUP(B420,'Tournées Bus'!$J$3:$L$6,2,FALSE)))</f>
        <v>T111-09</v>
      </c>
      <c r="T420" t="str">
        <f t="shared" si="13"/>
        <v>T111</v>
      </c>
    </row>
    <row r="421" spans="1:20" x14ac:dyDescent="0.2">
      <c r="A421" s="1">
        <v>42992</v>
      </c>
      <c r="B421" t="s">
        <v>4</v>
      </c>
      <c r="C421" t="s">
        <v>204</v>
      </c>
      <c r="D421" t="s">
        <v>211</v>
      </c>
      <c r="E421" t="s">
        <v>212</v>
      </c>
      <c r="F421" s="1">
        <v>39272</v>
      </c>
      <c r="G421" t="s">
        <v>164</v>
      </c>
      <c r="H421">
        <v>1</v>
      </c>
      <c r="I421">
        <v>0</v>
      </c>
      <c r="J421">
        <v>0</v>
      </c>
      <c r="K421" t="s">
        <v>207</v>
      </c>
      <c r="L421">
        <v>2017</v>
      </c>
      <c r="M421" t="s">
        <v>210</v>
      </c>
      <c r="N421" s="14" t="str">
        <f t="shared" si="12"/>
        <v>AIMON Cassie</v>
      </c>
      <c r="O421" s="14" t="str">
        <f>VLOOKUP(N421,'Données Enfants'!$C$2:$F$298,4,FALSE)</f>
        <v>CM2</v>
      </c>
      <c r="P421" s="14" t="str">
        <f>VLOOKUP(N421,'Données Enfants'!$C$2:$F$298,2,FALSE)</f>
        <v>Standard</v>
      </c>
      <c r="Q421" s="14">
        <f>IF(MID(B421,1,3)="Bus",VLOOKUP(N421,'Données Bus'!$A$2:$B$90,2,FALSE),0)</f>
        <v>9</v>
      </c>
      <c r="R421" s="14" t="str">
        <f>IF(Q421&gt;0,VLOOKUP(N421,'Données Bus'!$A$2:$C$90,3,FALSE),"")</f>
        <v>Chemin des Houches (Impasse)</v>
      </c>
      <c r="S421" t="str">
        <f>IF(INDEX('Tournées Bus'!$C$4:$H$18,Q421,VLOOKUP(B421,'Tournées Bus'!$J$3:$L$6,2,FALSE))=0,INDEX('Tournées Bus'!$C$4:$H$18,Q421,VLOOKUP(B421,'Tournées Bus'!$J$3:$L$6,3,FALSE)),INDEX('Tournées Bus'!$C$4:$H$18,Q421,VLOOKUP(B421,'Tournées Bus'!$J$3:$L$6,2,FALSE)))</f>
        <v>T111-09</v>
      </c>
      <c r="T421" t="str">
        <f t="shared" si="13"/>
        <v>T111</v>
      </c>
    </row>
    <row r="422" spans="1:20" x14ac:dyDescent="0.2">
      <c r="A422" s="1">
        <v>42992</v>
      </c>
      <c r="B422" t="s">
        <v>4</v>
      </c>
      <c r="C422" t="s">
        <v>204</v>
      </c>
      <c r="D422" t="s">
        <v>211</v>
      </c>
      <c r="E422" t="s">
        <v>213</v>
      </c>
      <c r="F422" s="1">
        <v>40216</v>
      </c>
      <c r="G422" t="s">
        <v>163</v>
      </c>
      <c r="H422">
        <v>1</v>
      </c>
      <c r="I422">
        <v>0</v>
      </c>
      <c r="J422">
        <v>0</v>
      </c>
      <c r="K422" t="s">
        <v>207</v>
      </c>
      <c r="L422">
        <v>2017</v>
      </c>
      <c r="M422" t="s">
        <v>210</v>
      </c>
      <c r="N422" s="14" t="str">
        <f t="shared" si="12"/>
        <v>AIMON Matthew</v>
      </c>
      <c r="O422" s="14" t="str">
        <f>VLOOKUP(N422,'Données Enfants'!$C$2:$F$298,4,FALSE)</f>
        <v>CE1</v>
      </c>
      <c r="P422" s="14" t="str">
        <f>VLOOKUP(N422,'Données Enfants'!$C$2:$F$298,2,FALSE)</f>
        <v>Standard</v>
      </c>
      <c r="Q422" s="14">
        <f>IF(MID(B422,1,3)="Bus",VLOOKUP(N422,'Données Bus'!$A$2:$B$90,2,FALSE),0)</f>
        <v>9</v>
      </c>
      <c r="R422" s="14" t="str">
        <f>IF(Q422&gt;0,VLOOKUP(N422,'Données Bus'!$A$2:$C$90,3,FALSE),"")</f>
        <v>Chemin des Houches (Impasse)</v>
      </c>
      <c r="S422" t="str">
        <f>IF(INDEX('Tournées Bus'!$C$4:$H$18,Q422,VLOOKUP(B422,'Tournées Bus'!$J$3:$L$6,2,FALSE))=0,INDEX('Tournées Bus'!$C$4:$H$18,Q422,VLOOKUP(B422,'Tournées Bus'!$J$3:$L$6,3,FALSE)),INDEX('Tournées Bus'!$C$4:$H$18,Q422,VLOOKUP(B422,'Tournées Bus'!$J$3:$L$6,2,FALSE)))</f>
        <v>T111-09</v>
      </c>
      <c r="T422" t="str">
        <f t="shared" si="13"/>
        <v>T111</v>
      </c>
    </row>
    <row r="423" spans="1:20" x14ac:dyDescent="0.2">
      <c r="A423" s="1">
        <v>42992</v>
      </c>
      <c r="B423" t="s">
        <v>4</v>
      </c>
      <c r="C423" t="s">
        <v>204</v>
      </c>
      <c r="D423" t="s">
        <v>214</v>
      </c>
      <c r="E423" t="s">
        <v>216</v>
      </c>
      <c r="F423" s="1">
        <v>39832</v>
      </c>
      <c r="G423" t="s">
        <v>166</v>
      </c>
      <c r="H423">
        <v>0</v>
      </c>
      <c r="I423">
        <v>0</v>
      </c>
      <c r="J423">
        <v>0</v>
      </c>
      <c r="K423" t="s">
        <v>207</v>
      </c>
      <c r="L423">
        <v>2017</v>
      </c>
      <c r="M423" t="s">
        <v>210</v>
      </c>
      <c r="N423" s="14" t="str">
        <f t="shared" si="12"/>
        <v>ALOUANI Rayan</v>
      </c>
      <c r="O423" s="14" t="str">
        <f>VLOOKUP(N423,'Données Enfants'!$C$2:$F$298,4,FALSE)</f>
        <v>CE2</v>
      </c>
      <c r="P423" s="14" t="str">
        <f>VLOOKUP(N423,'Données Enfants'!$C$2:$F$298,2,FALSE)</f>
        <v>Sans porc</v>
      </c>
      <c r="Q423" s="14">
        <f>IF(MID(B423,1,3)="Bus",VLOOKUP(N423,'Données Bus'!$A$2:$B$90,2,FALSE),0)</f>
        <v>6</v>
      </c>
      <c r="R423" s="14" t="str">
        <f>IF(Q423&gt;0,VLOOKUP(N423,'Données Bus'!$A$2:$C$90,3,FALSE),"")</f>
        <v>Gallia</v>
      </c>
      <c r="S423" t="str">
        <f>IF(INDEX('Tournées Bus'!$C$4:$H$18,Q423,VLOOKUP(B423,'Tournées Bus'!$J$3:$L$6,2,FALSE))=0,INDEX('Tournées Bus'!$C$4:$H$18,Q423,VLOOKUP(B423,'Tournées Bus'!$J$3:$L$6,3,FALSE)),INDEX('Tournées Bus'!$C$4:$H$18,Q423,VLOOKUP(B423,'Tournées Bus'!$J$3:$L$6,2,FALSE)))</f>
        <v>T111-07</v>
      </c>
      <c r="T423" t="str">
        <f t="shared" si="13"/>
        <v>T111</v>
      </c>
    </row>
    <row r="424" spans="1:20" x14ac:dyDescent="0.2">
      <c r="A424" s="1">
        <v>42992</v>
      </c>
      <c r="B424" t="s">
        <v>4</v>
      </c>
      <c r="C424" t="s">
        <v>204</v>
      </c>
      <c r="D424" t="s">
        <v>221</v>
      </c>
      <c r="E424" t="s">
        <v>222</v>
      </c>
      <c r="F424" s="1">
        <v>39646</v>
      </c>
      <c r="G424" t="s">
        <v>165</v>
      </c>
      <c r="H424">
        <v>0</v>
      </c>
      <c r="I424">
        <v>0</v>
      </c>
      <c r="J424">
        <v>0</v>
      </c>
      <c r="K424" t="s">
        <v>207</v>
      </c>
      <c r="L424">
        <v>2017</v>
      </c>
      <c r="M424" t="s">
        <v>210</v>
      </c>
      <c r="N424" s="14" t="str">
        <f t="shared" si="12"/>
        <v>BEN ROMDANE Hilal</v>
      </c>
      <c r="O424" s="14" t="str">
        <f>VLOOKUP(N424,'Données Enfants'!$C$2:$F$298,4,FALSE)</f>
        <v>CM1</v>
      </c>
      <c r="P424" s="14" t="str">
        <f>VLOOKUP(N424,'Données Enfants'!$C$2:$F$298,2,FALSE)</f>
        <v>Sans viande</v>
      </c>
      <c r="Q424" s="14">
        <f>IF(MID(B424,1,3)="Bus",VLOOKUP(N424,'Données Bus'!$A$2:$B$90,2,FALSE),0)</f>
        <v>9</v>
      </c>
      <c r="R424" s="14" t="str">
        <f>IF(Q424&gt;0,VLOOKUP(N424,'Données Bus'!$A$2:$C$90,3,FALSE),"")</f>
        <v>Chemin des Houches (Impasse)</v>
      </c>
      <c r="S424" t="str">
        <f>IF(INDEX('Tournées Bus'!$C$4:$H$18,Q424,VLOOKUP(B424,'Tournées Bus'!$J$3:$L$6,2,FALSE))=0,INDEX('Tournées Bus'!$C$4:$H$18,Q424,VLOOKUP(B424,'Tournées Bus'!$J$3:$L$6,3,FALSE)),INDEX('Tournées Bus'!$C$4:$H$18,Q424,VLOOKUP(B424,'Tournées Bus'!$J$3:$L$6,2,FALSE)))</f>
        <v>T111-09</v>
      </c>
      <c r="T424" t="str">
        <f t="shared" si="13"/>
        <v>T111</v>
      </c>
    </row>
    <row r="425" spans="1:20" x14ac:dyDescent="0.2">
      <c r="A425" s="1">
        <v>42992</v>
      </c>
      <c r="B425" t="s">
        <v>4</v>
      </c>
      <c r="C425" t="s">
        <v>204</v>
      </c>
      <c r="D425" t="s">
        <v>221</v>
      </c>
      <c r="E425" t="s">
        <v>223</v>
      </c>
      <c r="F425" s="1">
        <v>39646</v>
      </c>
      <c r="G425" t="s">
        <v>165</v>
      </c>
      <c r="H425">
        <v>0</v>
      </c>
      <c r="I425">
        <v>0</v>
      </c>
      <c r="J425">
        <v>0</v>
      </c>
      <c r="K425" t="s">
        <v>207</v>
      </c>
      <c r="L425">
        <v>2017</v>
      </c>
      <c r="M425" t="s">
        <v>210</v>
      </c>
      <c r="N425" s="14" t="str">
        <f t="shared" si="12"/>
        <v>BEN ROMDANE Younès</v>
      </c>
      <c r="O425" s="14" t="str">
        <f>VLOOKUP(N425,'Données Enfants'!$C$2:$F$298,4,FALSE)</f>
        <v>CM1</v>
      </c>
      <c r="P425" s="14" t="str">
        <f>VLOOKUP(N425,'Données Enfants'!$C$2:$F$298,2,FALSE)</f>
        <v>Sans viande</v>
      </c>
      <c r="Q425" s="14">
        <f>IF(MID(B425,1,3)="Bus",VLOOKUP(N425,'Données Bus'!$A$2:$B$90,2,FALSE),0)</f>
        <v>9</v>
      </c>
      <c r="R425" s="14" t="str">
        <f>IF(Q425&gt;0,VLOOKUP(N425,'Données Bus'!$A$2:$C$90,3,FALSE),"")</f>
        <v>Chemin des Houches (Impasse)</v>
      </c>
      <c r="S425" t="str">
        <f>IF(INDEX('Tournées Bus'!$C$4:$H$18,Q425,VLOOKUP(B425,'Tournées Bus'!$J$3:$L$6,2,FALSE))=0,INDEX('Tournées Bus'!$C$4:$H$18,Q425,VLOOKUP(B425,'Tournées Bus'!$J$3:$L$6,3,FALSE)),INDEX('Tournées Bus'!$C$4:$H$18,Q425,VLOOKUP(B425,'Tournées Bus'!$J$3:$L$6,2,FALSE)))</f>
        <v>T111-09</v>
      </c>
      <c r="T425" t="str">
        <f t="shared" si="13"/>
        <v>T111</v>
      </c>
    </row>
    <row r="426" spans="1:20" x14ac:dyDescent="0.2">
      <c r="A426" s="1">
        <v>42992</v>
      </c>
      <c r="B426" t="s">
        <v>4</v>
      </c>
      <c r="C426" t="s">
        <v>204</v>
      </c>
      <c r="D426" t="s">
        <v>224</v>
      </c>
      <c r="E426" t="s">
        <v>225</v>
      </c>
      <c r="F426" s="1">
        <v>39286</v>
      </c>
      <c r="G426" t="s">
        <v>164</v>
      </c>
      <c r="H426">
        <v>1</v>
      </c>
      <c r="I426">
        <v>0</v>
      </c>
      <c r="J426">
        <v>0</v>
      </c>
      <c r="K426" t="s">
        <v>207</v>
      </c>
      <c r="L426">
        <v>2017</v>
      </c>
      <c r="M426" t="s">
        <v>210</v>
      </c>
      <c r="N426" s="14" t="str">
        <f t="shared" si="12"/>
        <v>BONNEVIE Anthony</v>
      </c>
      <c r="O426" s="14" t="str">
        <f>VLOOKUP(N426,'Données Enfants'!$C$2:$F$298,4,FALSE)</f>
        <v>CM2</v>
      </c>
      <c r="P426" s="14" t="str">
        <f>VLOOKUP(N426,'Données Enfants'!$C$2:$F$298,2,FALSE)</f>
        <v>Standard</v>
      </c>
      <c r="Q426" s="14">
        <f>IF(MID(B426,1,3)="Bus",VLOOKUP(N426,'Données Bus'!$A$2:$B$90,2,FALSE),0)</f>
        <v>4</v>
      </c>
      <c r="R426" s="14" t="str">
        <f>IF(Q426&gt;0,VLOOKUP(N426,'Données Bus'!$A$2:$C$90,3,FALSE),"")</f>
        <v>Grande Rive (Crémaillère)</v>
      </c>
      <c r="S426" t="str">
        <f>IF(INDEX('Tournées Bus'!$C$4:$H$18,Q426,VLOOKUP(B426,'Tournées Bus'!$J$3:$L$6,2,FALSE))=0,INDEX('Tournées Bus'!$C$4:$H$18,Q426,VLOOKUP(B426,'Tournées Bus'!$J$3:$L$6,3,FALSE)),INDEX('Tournées Bus'!$C$4:$H$18,Q426,VLOOKUP(B426,'Tournées Bus'!$J$3:$L$6,2,FALSE)))</f>
        <v>T111-12</v>
      </c>
      <c r="T426" t="str">
        <f t="shared" si="13"/>
        <v>T111</v>
      </c>
    </row>
    <row r="427" spans="1:20" x14ac:dyDescent="0.2">
      <c r="A427" s="1">
        <v>42992</v>
      </c>
      <c r="B427" t="s">
        <v>4</v>
      </c>
      <c r="C427" t="s">
        <v>204</v>
      </c>
      <c r="D427" t="s">
        <v>232</v>
      </c>
      <c r="E427" t="s">
        <v>233</v>
      </c>
      <c r="F427" s="1">
        <v>40248</v>
      </c>
      <c r="G427" t="s">
        <v>167</v>
      </c>
      <c r="H427">
        <v>1</v>
      </c>
      <c r="I427">
        <v>0</v>
      </c>
      <c r="J427">
        <v>0</v>
      </c>
      <c r="K427" t="s">
        <v>207</v>
      </c>
      <c r="L427">
        <v>2017</v>
      </c>
      <c r="M427" t="s">
        <v>210</v>
      </c>
      <c r="N427" s="14" t="str">
        <f t="shared" si="12"/>
        <v>COLLOMB Clémentine</v>
      </c>
      <c r="O427" s="14" t="str">
        <f>VLOOKUP(N427,'Données Enfants'!$C$2:$F$298,4,FALSE)</f>
        <v>CE1</v>
      </c>
      <c r="P427" s="14" t="str">
        <f>VLOOKUP(N427,'Données Enfants'!$C$2:$F$298,2,FALSE)</f>
        <v>Standard</v>
      </c>
      <c r="Q427" s="14">
        <f>IF(MID(B427,1,3)="Bus",VLOOKUP(N427,'Données Bus'!$A$2:$B$90,2,FALSE),0)</f>
        <v>12</v>
      </c>
      <c r="R427" s="14" t="str">
        <f>IF(Q427&gt;0,VLOOKUP(N427,'Données Bus'!$A$2:$C$90,3,FALSE),"")</f>
        <v>Chemin de Gravannes (parking)</v>
      </c>
      <c r="S427" t="str">
        <f>IF(INDEX('Tournées Bus'!$C$4:$H$18,Q427,VLOOKUP(B427,'Tournées Bus'!$J$3:$L$6,2,FALSE))=0,INDEX('Tournées Bus'!$C$4:$H$18,Q427,VLOOKUP(B427,'Tournées Bus'!$J$3:$L$6,3,FALSE)),INDEX('Tournées Bus'!$C$4:$H$18,Q427,VLOOKUP(B427,'Tournées Bus'!$J$3:$L$6,2,FALSE)))</f>
        <v>T111-04</v>
      </c>
      <c r="T427" t="str">
        <f t="shared" si="13"/>
        <v>T111</v>
      </c>
    </row>
    <row r="428" spans="1:20" x14ac:dyDescent="0.2">
      <c r="A428" s="1">
        <v>42992</v>
      </c>
      <c r="B428" t="s">
        <v>4</v>
      </c>
      <c r="C428" t="s">
        <v>204</v>
      </c>
      <c r="D428" t="s">
        <v>244</v>
      </c>
      <c r="E428" t="s">
        <v>245</v>
      </c>
      <c r="F428" s="1">
        <v>40339</v>
      </c>
      <c r="G428" t="s">
        <v>167</v>
      </c>
      <c r="H428">
        <v>1</v>
      </c>
      <c r="I428">
        <v>0</v>
      </c>
      <c r="J428">
        <v>0</v>
      </c>
      <c r="K428" t="s">
        <v>207</v>
      </c>
      <c r="L428">
        <v>2017</v>
      </c>
      <c r="M428" t="s">
        <v>210</v>
      </c>
      <c r="N428" s="14" t="str">
        <f t="shared" si="12"/>
        <v>DOUCET Arsène</v>
      </c>
      <c r="O428" s="14" t="str">
        <f>VLOOKUP(N428,'Données Enfants'!$C$2:$F$298,4,FALSE)</f>
        <v>CE1</v>
      </c>
      <c r="P428" s="14" t="str">
        <f>VLOOKUP(N428,'Données Enfants'!$C$2:$F$298,2,FALSE)</f>
        <v>Standard</v>
      </c>
      <c r="Q428" s="14">
        <f>IF(MID(B428,1,3)="Bus",VLOOKUP(N428,'Données Bus'!$A$2:$B$90,2,FALSE),0)</f>
        <v>1</v>
      </c>
      <c r="R428" s="14" t="str">
        <f>IF(Q428&gt;0,VLOOKUP(N428,'Données Bus'!$A$2:$C$90,3,FALSE),"")</f>
        <v>Services Techniques</v>
      </c>
      <c r="S428" t="str">
        <f>IF(INDEX('Tournées Bus'!$C$4:$H$18,Q428,VLOOKUP(B428,'Tournées Bus'!$J$3:$L$6,2,FALSE))=0,INDEX('Tournées Bus'!$C$4:$H$18,Q428,VLOOKUP(B428,'Tournées Bus'!$J$3:$L$6,3,FALSE)),INDEX('Tournées Bus'!$C$4:$H$18,Q428,VLOOKUP(B428,'Tournées Bus'!$J$3:$L$6,2,FALSE)))</f>
        <v>T111-15</v>
      </c>
      <c r="T428" t="str">
        <f t="shared" si="13"/>
        <v>T111</v>
      </c>
    </row>
    <row r="429" spans="1:20" x14ac:dyDescent="0.2">
      <c r="A429" s="1">
        <v>42992</v>
      </c>
      <c r="B429" t="s">
        <v>4</v>
      </c>
      <c r="C429" t="s">
        <v>204</v>
      </c>
      <c r="D429" t="s">
        <v>244</v>
      </c>
      <c r="E429" t="s">
        <v>246</v>
      </c>
      <c r="F429" s="1">
        <v>39775</v>
      </c>
      <c r="G429" t="s">
        <v>165</v>
      </c>
      <c r="H429">
        <v>1</v>
      </c>
      <c r="I429">
        <v>0</v>
      </c>
      <c r="J429">
        <v>0</v>
      </c>
      <c r="K429" t="s">
        <v>207</v>
      </c>
      <c r="L429">
        <v>2017</v>
      </c>
      <c r="M429" t="s">
        <v>210</v>
      </c>
      <c r="N429" s="14" t="str">
        <f t="shared" si="12"/>
        <v>DOUCET Edgar</v>
      </c>
      <c r="O429" s="14" t="str">
        <f>VLOOKUP(N429,'Données Enfants'!$C$2:$F$298,4,FALSE)</f>
        <v>CM1</v>
      </c>
      <c r="P429" s="14" t="str">
        <f>VLOOKUP(N429,'Données Enfants'!$C$2:$F$298,2,FALSE)</f>
        <v>Standard</v>
      </c>
      <c r="Q429" s="14">
        <f>IF(MID(B429,1,3)="Bus",VLOOKUP(N429,'Données Bus'!$A$2:$B$90,2,FALSE),0)</f>
        <v>1</v>
      </c>
      <c r="R429" s="14" t="str">
        <f>IF(Q429&gt;0,VLOOKUP(N429,'Données Bus'!$A$2:$C$90,3,FALSE),"")</f>
        <v>Services Techniques</v>
      </c>
      <c r="S429" t="str">
        <f>IF(INDEX('Tournées Bus'!$C$4:$H$18,Q429,VLOOKUP(B429,'Tournées Bus'!$J$3:$L$6,2,FALSE))=0,INDEX('Tournées Bus'!$C$4:$H$18,Q429,VLOOKUP(B429,'Tournées Bus'!$J$3:$L$6,3,FALSE)),INDEX('Tournées Bus'!$C$4:$H$18,Q429,VLOOKUP(B429,'Tournées Bus'!$J$3:$L$6,2,FALSE)))</f>
        <v>T111-15</v>
      </c>
      <c r="T429" t="str">
        <f t="shared" si="13"/>
        <v>T111</v>
      </c>
    </row>
    <row r="430" spans="1:20" x14ac:dyDescent="0.2">
      <c r="A430" s="1">
        <v>42992</v>
      </c>
      <c r="B430" t="s">
        <v>4</v>
      </c>
      <c r="C430" t="s">
        <v>204</v>
      </c>
      <c r="D430" t="s">
        <v>252</v>
      </c>
      <c r="E430" t="s">
        <v>253</v>
      </c>
      <c r="F430" s="1">
        <v>41126</v>
      </c>
      <c r="G430" t="s">
        <v>106</v>
      </c>
      <c r="H430">
        <v>1</v>
      </c>
      <c r="I430">
        <v>0</v>
      </c>
      <c r="J430">
        <v>0</v>
      </c>
      <c r="K430" t="s">
        <v>207</v>
      </c>
      <c r="L430">
        <v>2017</v>
      </c>
      <c r="M430" t="s">
        <v>208</v>
      </c>
      <c r="N430" s="14" t="str">
        <f t="shared" si="12"/>
        <v>DUVAL MICHOUD Jade</v>
      </c>
      <c r="O430" s="14" t="str">
        <f>VLOOKUP(N430,'Données Enfants'!$C$2:$F$298,4,FALSE)</f>
        <v>GS</v>
      </c>
      <c r="P430" s="14" t="str">
        <f>VLOOKUP(N430,'Données Enfants'!$C$2:$F$298,2,FALSE)</f>
        <v>Standard</v>
      </c>
      <c r="Q430" s="14">
        <f>IF(MID(B430,1,3)="Bus",VLOOKUP(N430,'Données Bus'!$A$2:$B$90,2,FALSE),0)</f>
        <v>14</v>
      </c>
      <c r="R430" s="14" t="str">
        <f>IF(Q430&gt;0,VLOOKUP(N430,'Données Bus'!$A$2:$C$90,3,FALSE),"")</f>
        <v>Avenue Forchex</v>
      </c>
      <c r="S430" t="str">
        <f>IF(INDEX('Tournées Bus'!$C$4:$H$18,Q430,VLOOKUP(B430,'Tournées Bus'!$J$3:$L$6,2,FALSE))=0,INDEX('Tournées Bus'!$C$4:$H$18,Q430,VLOOKUP(B430,'Tournées Bus'!$J$3:$L$6,3,FALSE)),INDEX('Tournées Bus'!$C$4:$H$18,Q430,VLOOKUP(B430,'Tournées Bus'!$J$3:$L$6,2,FALSE)))</f>
        <v>T111-02</v>
      </c>
      <c r="T430" t="str">
        <f t="shared" si="13"/>
        <v>T111</v>
      </c>
    </row>
    <row r="431" spans="1:20" x14ac:dyDescent="0.2">
      <c r="A431" s="1">
        <v>42992</v>
      </c>
      <c r="B431" t="s">
        <v>4</v>
      </c>
      <c r="C431" t="s">
        <v>204</v>
      </c>
      <c r="D431" t="s">
        <v>256</v>
      </c>
      <c r="E431" t="s">
        <v>257</v>
      </c>
      <c r="F431" s="1">
        <v>41230</v>
      </c>
      <c r="G431" t="s">
        <v>44</v>
      </c>
      <c r="H431">
        <v>1</v>
      </c>
      <c r="I431">
        <v>0</v>
      </c>
      <c r="J431">
        <v>0</v>
      </c>
      <c r="K431" t="s">
        <v>207</v>
      </c>
      <c r="L431">
        <v>2017</v>
      </c>
      <c r="M431" t="s">
        <v>208</v>
      </c>
      <c r="N431" s="14" t="str">
        <f t="shared" si="12"/>
        <v>EVENO Manel</v>
      </c>
      <c r="O431" s="14" t="str">
        <f>VLOOKUP(N431,'Données Enfants'!$C$2:$F$298,4,FALSE)</f>
        <v>GS</v>
      </c>
      <c r="P431" s="14" t="str">
        <f>VLOOKUP(N431,'Données Enfants'!$C$2:$F$298,2,FALSE)</f>
        <v>Sans viande</v>
      </c>
      <c r="Q431" s="14">
        <f>IF(MID(B431,1,3)="Bus",VLOOKUP(N431,'Données Bus'!$A$2:$B$90,2,FALSE),0)</f>
        <v>1</v>
      </c>
      <c r="R431" s="14" t="str">
        <f>IF(Q431&gt;0,VLOOKUP(N431,'Données Bus'!$A$2:$C$90,3,FALSE),"")</f>
        <v>Services Techniques</v>
      </c>
      <c r="S431" t="str">
        <f>IF(INDEX('Tournées Bus'!$C$4:$H$18,Q431,VLOOKUP(B431,'Tournées Bus'!$J$3:$L$6,2,FALSE))=0,INDEX('Tournées Bus'!$C$4:$H$18,Q431,VLOOKUP(B431,'Tournées Bus'!$J$3:$L$6,3,FALSE)),INDEX('Tournées Bus'!$C$4:$H$18,Q431,VLOOKUP(B431,'Tournées Bus'!$J$3:$L$6,2,FALSE)))</f>
        <v>T111-15</v>
      </c>
      <c r="T431" t="str">
        <f t="shared" si="13"/>
        <v>T111</v>
      </c>
    </row>
    <row r="432" spans="1:20" x14ac:dyDescent="0.2">
      <c r="A432" s="1">
        <v>42992</v>
      </c>
      <c r="B432" t="s">
        <v>4</v>
      </c>
      <c r="C432" t="s">
        <v>204</v>
      </c>
      <c r="D432" t="s">
        <v>258</v>
      </c>
      <c r="E432" t="s">
        <v>247</v>
      </c>
      <c r="F432" s="1">
        <v>41278</v>
      </c>
      <c r="G432" t="s">
        <v>169</v>
      </c>
      <c r="H432">
        <v>1</v>
      </c>
      <c r="I432">
        <v>0</v>
      </c>
      <c r="J432">
        <v>0</v>
      </c>
      <c r="K432" t="s">
        <v>207</v>
      </c>
      <c r="L432">
        <v>2017</v>
      </c>
      <c r="M432" t="s">
        <v>208</v>
      </c>
      <c r="N432" s="14" t="str">
        <f t="shared" si="12"/>
        <v>FRITEAU Liam</v>
      </c>
      <c r="O432" s="14" t="str">
        <f>VLOOKUP(N432,'Données Enfants'!$C$2:$F$298,4,FALSE)</f>
        <v>MS</v>
      </c>
      <c r="P432" s="14" t="str">
        <f>VLOOKUP(N432,'Données Enfants'!$C$2:$F$298,2,FALSE)</f>
        <v>Standard</v>
      </c>
      <c r="Q432" s="14">
        <f>IF(MID(B432,1,3)="Bus",VLOOKUP(N432,'Données Bus'!$A$2:$B$90,2,FALSE),0)</f>
        <v>5</v>
      </c>
      <c r="R432" s="14" t="str">
        <f>IF(Q432&gt;0,VLOOKUP(N432,'Données Bus'!$A$2:$C$90,3,FALSE),"")</f>
        <v>Grande Rive (Av maraiche)</v>
      </c>
      <c r="S432" t="str">
        <f>IF(INDEX('Tournées Bus'!$C$4:$H$18,Q432,VLOOKUP(B432,'Tournées Bus'!$J$3:$L$6,2,FALSE))=0,INDEX('Tournées Bus'!$C$4:$H$18,Q432,VLOOKUP(B432,'Tournées Bus'!$J$3:$L$6,3,FALSE)),INDEX('Tournées Bus'!$C$4:$H$18,Q432,VLOOKUP(B432,'Tournées Bus'!$J$3:$L$6,2,FALSE)))</f>
        <v>T111-10</v>
      </c>
      <c r="T432" t="str">
        <f t="shared" si="13"/>
        <v>T111</v>
      </c>
    </row>
    <row r="433" spans="1:20" x14ac:dyDescent="0.2">
      <c r="A433" s="1">
        <v>42992</v>
      </c>
      <c r="B433" t="s">
        <v>4</v>
      </c>
      <c r="C433" t="s">
        <v>204</v>
      </c>
      <c r="D433" t="s">
        <v>259</v>
      </c>
      <c r="E433" t="s">
        <v>260</v>
      </c>
      <c r="F433" s="1">
        <v>40395</v>
      </c>
      <c r="G433" t="s">
        <v>167</v>
      </c>
      <c r="H433">
        <v>1</v>
      </c>
      <c r="I433">
        <v>0</v>
      </c>
      <c r="J433">
        <v>0</v>
      </c>
      <c r="K433" t="s">
        <v>207</v>
      </c>
      <c r="L433">
        <v>2017</v>
      </c>
      <c r="M433" t="s">
        <v>210</v>
      </c>
      <c r="N433" s="14" t="str">
        <f t="shared" si="12"/>
        <v>GAYAT Louis</v>
      </c>
      <c r="O433" s="14" t="str">
        <f>VLOOKUP(N433,'Données Enfants'!$C$2:$F$298,4,FALSE)</f>
        <v>CE1</v>
      </c>
      <c r="P433" s="14" t="str">
        <f>VLOOKUP(N433,'Données Enfants'!$C$2:$F$298,2,FALSE)</f>
        <v>Standard</v>
      </c>
      <c r="Q433" s="14">
        <f>IF(MID(B433,1,3)="Bus",VLOOKUP(N433,'Données Bus'!$A$2:$B$90,2,FALSE),0)</f>
        <v>10</v>
      </c>
      <c r="R433" s="14" t="str">
        <f>IF(Q433&gt;0,VLOOKUP(N433,'Données Bus'!$A$2:$C$90,3,FALSE),"")</f>
        <v>Mairie</v>
      </c>
      <c r="S433" t="str">
        <f>IF(INDEX('Tournées Bus'!$C$4:$H$18,Q433,VLOOKUP(B433,'Tournées Bus'!$J$3:$L$6,2,FALSE))=0,INDEX('Tournées Bus'!$C$4:$H$18,Q433,VLOOKUP(B433,'Tournées Bus'!$J$3:$L$6,3,FALSE)),INDEX('Tournées Bus'!$C$4:$H$18,Q433,VLOOKUP(B433,'Tournées Bus'!$J$3:$L$6,2,FALSE)))</f>
        <v>T111-08</v>
      </c>
      <c r="T433" t="str">
        <f t="shared" si="13"/>
        <v>T111</v>
      </c>
    </row>
    <row r="434" spans="1:20" x14ac:dyDescent="0.2">
      <c r="A434" s="1">
        <v>42992</v>
      </c>
      <c r="B434" t="s">
        <v>4</v>
      </c>
      <c r="C434" t="s">
        <v>204</v>
      </c>
      <c r="D434" t="s">
        <v>261</v>
      </c>
      <c r="E434" t="s">
        <v>262</v>
      </c>
      <c r="F434" s="1">
        <v>40366</v>
      </c>
      <c r="G434" t="s">
        <v>167</v>
      </c>
      <c r="H434">
        <v>0</v>
      </c>
      <c r="I434">
        <v>0</v>
      </c>
      <c r="J434">
        <v>0</v>
      </c>
      <c r="K434" t="s">
        <v>207</v>
      </c>
      <c r="L434">
        <v>2017</v>
      </c>
      <c r="M434" t="s">
        <v>210</v>
      </c>
      <c r="N434" s="14" t="str">
        <f t="shared" si="12"/>
        <v>HELLI Indy</v>
      </c>
      <c r="O434" s="14" t="str">
        <f>VLOOKUP(N434,'Données Enfants'!$C$2:$F$298,4,FALSE)</f>
        <v>CE1</v>
      </c>
      <c r="P434" s="14" t="str">
        <f>VLOOKUP(N434,'Données Enfants'!$C$2:$F$298,2,FALSE)</f>
        <v>Sans viande</v>
      </c>
      <c r="Q434" s="14">
        <f>IF(MID(B434,1,3)="Bus",VLOOKUP(N434,'Données Bus'!$A$2:$B$90,2,FALSE),0)</f>
        <v>4</v>
      </c>
      <c r="R434" s="14" t="str">
        <f>IF(Q434&gt;0,VLOOKUP(N434,'Données Bus'!$A$2:$C$90,3,FALSE),"")</f>
        <v>Grande Rive (Crémaillère)</v>
      </c>
      <c r="S434" t="str">
        <f>IF(INDEX('Tournées Bus'!$C$4:$H$18,Q434,VLOOKUP(B434,'Tournées Bus'!$J$3:$L$6,2,FALSE))=0,INDEX('Tournées Bus'!$C$4:$H$18,Q434,VLOOKUP(B434,'Tournées Bus'!$J$3:$L$6,3,FALSE)),INDEX('Tournées Bus'!$C$4:$H$18,Q434,VLOOKUP(B434,'Tournées Bus'!$J$3:$L$6,2,FALSE)))</f>
        <v>T111-12</v>
      </c>
      <c r="T434" t="str">
        <f t="shared" si="13"/>
        <v>T111</v>
      </c>
    </row>
    <row r="435" spans="1:20" x14ac:dyDescent="0.2">
      <c r="A435" s="1">
        <v>42992</v>
      </c>
      <c r="B435" t="s">
        <v>4</v>
      </c>
      <c r="C435" t="s">
        <v>204</v>
      </c>
      <c r="D435" t="s">
        <v>263</v>
      </c>
      <c r="E435" t="s">
        <v>264</v>
      </c>
      <c r="F435" s="1">
        <v>39337</v>
      </c>
      <c r="G435" t="s">
        <v>164</v>
      </c>
      <c r="H435">
        <v>1</v>
      </c>
      <c r="I435">
        <v>0</v>
      </c>
      <c r="J435">
        <v>0</v>
      </c>
      <c r="K435" t="s">
        <v>207</v>
      </c>
      <c r="L435">
        <v>2017</v>
      </c>
      <c r="M435" t="s">
        <v>210</v>
      </c>
      <c r="N435" s="14" t="str">
        <f t="shared" si="12"/>
        <v>HENRY Ethan</v>
      </c>
      <c r="O435" s="14" t="str">
        <f>VLOOKUP(N435,'Données Enfants'!$C$2:$F$298,4,FALSE)</f>
        <v>CM2</v>
      </c>
      <c r="P435" s="14" t="str">
        <f>VLOOKUP(N435,'Données Enfants'!$C$2:$F$298,2,FALSE)</f>
        <v>Standard</v>
      </c>
      <c r="Q435" s="14">
        <f>IF(MID(B435,1,3)="Bus",VLOOKUP(N435,'Données Bus'!$A$2:$B$90,2,FALSE),0)</f>
        <v>2</v>
      </c>
      <c r="R435" s="14" t="str">
        <f>IF(Q435&gt;0,VLOOKUP(N435,'Données Bus'!$A$2:$C$90,3,FALSE),"")</f>
        <v>Parc de l'Abbaye - Buisson</v>
      </c>
      <c r="S435" t="str">
        <f>IF(INDEX('Tournées Bus'!$C$4:$H$18,Q435,VLOOKUP(B435,'Tournées Bus'!$J$3:$L$6,2,FALSE))=0,INDEX('Tournées Bus'!$C$4:$H$18,Q435,VLOOKUP(B435,'Tournées Bus'!$J$3:$L$6,3,FALSE)),INDEX('Tournées Bus'!$C$4:$H$18,Q435,VLOOKUP(B435,'Tournées Bus'!$J$3:$L$6,2,FALSE)))</f>
        <v>T111-14</v>
      </c>
      <c r="T435" t="str">
        <f t="shared" si="13"/>
        <v>T111</v>
      </c>
    </row>
    <row r="436" spans="1:20" x14ac:dyDescent="0.2">
      <c r="A436" s="1">
        <v>42992</v>
      </c>
      <c r="B436" t="s">
        <v>4</v>
      </c>
      <c r="C436" t="s">
        <v>204</v>
      </c>
      <c r="D436" t="s">
        <v>329</v>
      </c>
      <c r="E436" t="s">
        <v>330</v>
      </c>
      <c r="F436" s="1">
        <v>41371</v>
      </c>
      <c r="G436" t="s">
        <v>169</v>
      </c>
      <c r="H436">
        <v>1</v>
      </c>
      <c r="I436">
        <v>0</v>
      </c>
      <c r="J436">
        <v>0</v>
      </c>
      <c r="K436" t="s">
        <v>207</v>
      </c>
      <c r="L436">
        <v>2017</v>
      </c>
      <c r="M436" t="s">
        <v>208</v>
      </c>
      <c r="N436" s="14" t="str">
        <f t="shared" si="12"/>
        <v>IKOUBEL Jeanne</v>
      </c>
      <c r="O436" s="14" t="str">
        <f>VLOOKUP(N436,'Données Enfants'!$C$2:$F$298,4,FALSE)</f>
        <v>MS</v>
      </c>
      <c r="P436" s="14" t="str">
        <f>VLOOKUP(N436,'Données Enfants'!$C$2:$F$298,2,FALSE)</f>
        <v>Standard</v>
      </c>
      <c r="Q436" s="14">
        <f>IF(MID(B436,1,3)="Bus",VLOOKUP(N436,'Données Bus'!$A$2:$B$90,2,FALSE),0)</f>
        <v>5</v>
      </c>
      <c r="R436" s="14" t="str">
        <f>IF(Q436&gt;0,VLOOKUP(N436,'Données Bus'!$A$2:$C$90,3,FALSE),"")</f>
        <v>Grande Rive (Av maraiche)</v>
      </c>
      <c r="S436" t="str">
        <f>IF(INDEX('Tournées Bus'!$C$4:$H$18,Q436,VLOOKUP(B436,'Tournées Bus'!$J$3:$L$6,2,FALSE))=0,INDEX('Tournées Bus'!$C$4:$H$18,Q436,VLOOKUP(B436,'Tournées Bus'!$J$3:$L$6,3,FALSE)),INDEX('Tournées Bus'!$C$4:$H$18,Q436,VLOOKUP(B436,'Tournées Bus'!$J$3:$L$6,2,FALSE)))</f>
        <v>T111-10</v>
      </c>
      <c r="T436" t="str">
        <f t="shared" si="13"/>
        <v>T111</v>
      </c>
    </row>
    <row r="437" spans="1:20" x14ac:dyDescent="0.2">
      <c r="A437" s="1">
        <v>42992</v>
      </c>
      <c r="B437" t="s">
        <v>4</v>
      </c>
      <c r="C437" t="s">
        <v>204</v>
      </c>
      <c r="D437" t="s">
        <v>324</v>
      </c>
      <c r="E437" t="s">
        <v>253</v>
      </c>
      <c r="F437" s="1">
        <v>39783</v>
      </c>
      <c r="G437" t="s">
        <v>165</v>
      </c>
      <c r="H437">
        <v>0</v>
      </c>
      <c r="I437">
        <v>0</v>
      </c>
      <c r="J437">
        <v>0</v>
      </c>
      <c r="K437" t="s">
        <v>207</v>
      </c>
      <c r="L437">
        <v>2017</v>
      </c>
      <c r="M437" t="s">
        <v>210</v>
      </c>
      <c r="N437" s="14" t="str">
        <f t="shared" si="12"/>
        <v>LAMBRECHT Jade</v>
      </c>
      <c r="O437" s="14" t="str">
        <f>VLOOKUP(N437,'Données Enfants'!$C$2:$F$298,4,FALSE)</f>
        <v>CM1</v>
      </c>
      <c r="P437" s="14" t="str">
        <f>VLOOKUP(N437,'Données Enfants'!$C$2:$F$298,2,FALSE)</f>
        <v>Standard</v>
      </c>
      <c r="Q437" s="14">
        <f>IF(MID(B437,1,3)="Bus",VLOOKUP(N437,'Données Bus'!$A$2:$B$90,2,FALSE),0)</f>
        <v>11</v>
      </c>
      <c r="R437" s="14" t="str">
        <f>IF(Q437&gt;0,VLOOKUP(N437,'Données Bus'!$A$2:$C$90,3,FALSE),"")</f>
        <v>Chemin des Moulins</v>
      </c>
      <c r="S437" t="str">
        <f>IF(INDEX('Tournées Bus'!$C$4:$H$18,Q437,VLOOKUP(B437,'Tournées Bus'!$J$3:$L$6,2,FALSE))=0,INDEX('Tournées Bus'!$C$4:$H$18,Q437,VLOOKUP(B437,'Tournées Bus'!$J$3:$L$6,3,FALSE)),INDEX('Tournées Bus'!$C$4:$H$18,Q437,VLOOKUP(B437,'Tournées Bus'!$J$3:$L$6,2,FALSE)))</f>
        <v>T111-01</v>
      </c>
      <c r="T437" t="str">
        <f t="shared" si="13"/>
        <v>T111</v>
      </c>
    </row>
    <row r="438" spans="1:20" x14ac:dyDescent="0.2">
      <c r="A438" s="1">
        <v>42992</v>
      </c>
      <c r="B438" t="s">
        <v>4</v>
      </c>
      <c r="C438" t="s">
        <v>204</v>
      </c>
      <c r="D438" t="s">
        <v>267</v>
      </c>
      <c r="E438" t="s">
        <v>268</v>
      </c>
      <c r="F438" s="1">
        <v>39332</v>
      </c>
      <c r="G438" t="s">
        <v>164</v>
      </c>
      <c r="H438">
        <v>1</v>
      </c>
      <c r="I438">
        <v>0</v>
      </c>
      <c r="J438">
        <v>0</v>
      </c>
      <c r="K438" t="s">
        <v>207</v>
      </c>
      <c r="L438">
        <v>2017</v>
      </c>
      <c r="M438" t="s">
        <v>210</v>
      </c>
      <c r="N438" s="14" t="str">
        <f t="shared" si="12"/>
        <v>MANICHE Soryan</v>
      </c>
      <c r="O438" s="14" t="str">
        <f>VLOOKUP(N438,'Données Enfants'!$C$2:$F$298,4,FALSE)</f>
        <v>CM2</v>
      </c>
      <c r="P438" s="14" t="str">
        <f>VLOOKUP(N438,'Données Enfants'!$C$2:$F$298,2,FALSE)</f>
        <v>Sans porc</v>
      </c>
      <c r="Q438" s="14">
        <f>IF(MID(B438,1,3)="Bus",VLOOKUP(N438,'Données Bus'!$A$2:$B$90,2,FALSE),0)</f>
        <v>6</v>
      </c>
      <c r="R438" s="14" t="str">
        <f>IF(Q438&gt;0,VLOOKUP(N438,'Données Bus'!$A$2:$C$90,3,FALSE),"")</f>
        <v>Gallia</v>
      </c>
      <c r="S438" t="str">
        <f>IF(INDEX('Tournées Bus'!$C$4:$H$18,Q438,VLOOKUP(B438,'Tournées Bus'!$J$3:$L$6,2,FALSE))=0,INDEX('Tournées Bus'!$C$4:$H$18,Q438,VLOOKUP(B438,'Tournées Bus'!$J$3:$L$6,3,FALSE)),INDEX('Tournées Bus'!$C$4:$H$18,Q438,VLOOKUP(B438,'Tournées Bus'!$J$3:$L$6,2,FALSE)))</f>
        <v>T111-07</v>
      </c>
      <c r="T438" t="str">
        <f t="shared" si="13"/>
        <v>T111</v>
      </c>
    </row>
    <row r="439" spans="1:20" x14ac:dyDescent="0.2">
      <c r="A439" s="1">
        <v>42992</v>
      </c>
      <c r="B439" t="s">
        <v>4</v>
      </c>
      <c r="C439" t="s">
        <v>204</v>
      </c>
      <c r="D439" t="s">
        <v>269</v>
      </c>
      <c r="E439" t="s">
        <v>270</v>
      </c>
      <c r="F439" s="1">
        <v>41123</v>
      </c>
      <c r="G439" t="s">
        <v>44</v>
      </c>
      <c r="H439">
        <v>1</v>
      </c>
      <c r="I439">
        <v>0</v>
      </c>
      <c r="J439">
        <v>0</v>
      </c>
      <c r="K439" t="s">
        <v>207</v>
      </c>
      <c r="L439">
        <v>2017</v>
      </c>
      <c r="M439" t="s">
        <v>208</v>
      </c>
      <c r="N439" s="14" t="str">
        <f t="shared" si="12"/>
        <v>MICHOUD Arnaud</v>
      </c>
      <c r="O439" s="14" t="str">
        <f>VLOOKUP(N439,'Données Enfants'!$C$2:$F$298,4,FALSE)</f>
        <v>GS</v>
      </c>
      <c r="P439" s="14" t="str">
        <f>VLOOKUP(N439,'Données Enfants'!$C$2:$F$298,2,FALSE)</f>
        <v>Standard</v>
      </c>
      <c r="Q439" s="14">
        <f>IF(MID(B439,1,3)="Bus",VLOOKUP(N439,'Données Bus'!$A$2:$B$90,2,FALSE),0)</f>
        <v>14</v>
      </c>
      <c r="R439" s="14" t="str">
        <f>IF(Q439&gt;0,VLOOKUP(N439,'Données Bus'!$A$2:$C$90,3,FALSE),"")</f>
        <v>Avenue Forchex</v>
      </c>
      <c r="S439" t="str">
        <f>IF(INDEX('Tournées Bus'!$C$4:$H$18,Q439,VLOOKUP(B439,'Tournées Bus'!$J$3:$L$6,2,FALSE))=0,INDEX('Tournées Bus'!$C$4:$H$18,Q439,VLOOKUP(B439,'Tournées Bus'!$J$3:$L$6,3,FALSE)),INDEX('Tournées Bus'!$C$4:$H$18,Q439,VLOOKUP(B439,'Tournées Bus'!$J$3:$L$6,2,FALSE)))</f>
        <v>T111-02</v>
      </c>
      <c r="T439" t="str">
        <f t="shared" si="13"/>
        <v>T111</v>
      </c>
    </row>
    <row r="440" spans="1:20" x14ac:dyDescent="0.2">
      <c r="A440" s="1">
        <v>42992</v>
      </c>
      <c r="B440" t="s">
        <v>4</v>
      </c>
      <c r="C440" t="s">
        <v>204</v>
      </c>
      <c r="D440" t="s">
        <v>271</v>
      </c>
      <c r="E440" t="s">
        <v>272</v>
      </c>
      <c r="F440" s="1">
        <v>41047</v>
      </c>
      <c r="G440" t="s">
        <v>44</v>
      </c>
      <c r="H440">
        <v>1</v>
      </c>
      <c r="I440">
        <v>0</v>
      </c>
      <c r="J440">
        <v>0</v>
      </c>
      <c r="K440" t="s">
        <v>207</v>
      </c>
      <c r="L440">
        <v>2017</v>
      </c>
      <c r="M440" t="s">
        <v>208</v>
      </c>
      <c r="N440" s="14" t="str">
        <f t="shared" si="12"/>
        <v>MONNET Fanny</v>
      </c>
      <c r="O440" s="14" t="str">
        <f>VLOOKUP(N440,'Données Enfants'!$C$2:$F$298,4,FALSE)</f>
        <v>GS</v>
      </c>
      <c r="P440" s="14" t="str">
        <f>VLOOKUP(N440,'Données Enfants'!$C$2:$F$298,2,FALSE)</f>
        <v>Standard</v>
      </c>
      <c r="Q440" s="14">
        <f>IF(MID(B440,1,3)="Bus",VLOOKUP(N440,'Données Bus'!$A$2:$B$90,2,FALSE),0)</f>
        <v>3</v>
      </c>
      <c r="R440" s="14" t="str">
        <f>IF(Q440&gt;0,VLOOKUP(N440,'Données Bus'!$A$2:$C$90,3,FALSE),"")</f>
        <v>Av de la Creusaz (croist Rte Gde Rive)</v>
      </c>
      <c r="S440" t="str">
        <f>IF(INDEX('Tournées Bus'!$C$4:$H$18,Q440,VLOOKUP(B440,'Tournées Bus'!$J$3:$L$6,2,FALSE))=0,INDEX('Tournées Bus'!$C$4:$H$18,Q440,VLOOKUP(B440,'Tournées Bus'!$J$3:$L$6,3,FALSE)),INDEX('Tournées Bus'!$C$4:$H$18,Q440,VLOOKUP(B440,'Tournées Bus'!$J$3:$L$6,2,FALSE)))</f>
        <v>T111-11</v>
      </c>
      <c r="T440" t="str">
        <f t="shared" si="13"/>
        <v>T111</v>
      </c>
    </row>
    <row r="441" spans="1:20" x14ac:dyDescent="0.2">
      <c r="A441" s="1">
        <v>42992</v>
      </c>
      <c r="B441" t="s">
        <v>4</v>
      </c>
      <c r="C441" t="s">
        <v>204</v>
      </c>
      <c r="D441" t="s">
        <v>271</v>
      </c>
      <c r="E441" t="s">
        <v>273</v>
      </c>
      <c r="F441" s="1">
        <v>40459</v>
      </c>
      <c r="G441" t="s">
        <v>163</v>
      </c>
      <c r="H441">
        <v>1</v>
      </c>
      <c r="I441">
        <v>0</v>
      </c>
      <c r="J441">
        <v>0</v>
      </c>
      <c r="K441" t="s">
        <v>207</v>
      </c>
      <c r="L441">
        <v>2017</v>
      </c>
      <c r="M441" t="s">
        <v>210</v>
      </c>
      <c r="N441" s="14" t="str">
        <f t="shared" si="12"/>
        <v>MONNET Nina</v>
      </c>
      <c r="O441" s="14" t="str">
        <f>VLOOKUP(N441,'Données Enfants'!$C$2:$F$298,4,FALSE)</f>
        <v>CE1</v>
      </c>
      <c r="P441" s="14" t="str">
        <f>VLOOKUP(N441,'Données Enfants'!$C$2:$F$298,2,FALSE)</f>
        <v>Standard</v>
      </c>
      <c r="Q441" s="14">
        <f>IF(MID(B441,1,3)="Bus",VLOOKUP(N441,'Données Bus'!$A$2:$B$90,2,FALSE),0)</f>
        <v>3</v>
      </c>
      <c r="R441" s="14" t="str">
        <f>IF(Q441&gt;0,VLOOKUP(N441,'Données Bus'!$A$2:$C$90,3,FALSE),"")</f>
        <v>Av de la Creusaz (croist Rte Gde Rive)</v>
      </c>
      <c r="S441" t="str">
        <f>IF(INDEX('Tournées Bus'!$C$4:$H$18,Q441,VLOOKUP(B441,'Tournées Bus'!$J$3:$L$6,2,FALSE))=0,INDEX('Tournées Bus'!$C$4:$H$18,Q441,VLOOKUP(B441,'Tournées Bus'!$J$3:$L$6,3,FALSE)),INDEX('Tournées Bus'!$C$4:$H$18,Q441,VLOOKUP(B441,'Tournées Bus'!$J$3:$L$6,2,FALSE)))</f>
        <v>T111-11</v>
      </c>
      <c r="T441" t="str">
        <f t="shared" si="13"/>
        <v>T111</v>
      </c>
    </row>
    <row r="442" spans="1:20" x14ac:dyDescent="0.2">
      <c r="A442" s="1">
        <v>42992</v>
      </c>
      <c r="B442" t="s">
        <v>4</v>
      </c>
      <c r="C442" t="s">
        <v>204</v>
      </c>
      <c r="D442" t="s">
        <v>283</v>
      </c>
      <c r="E442" t="s">
        <v>284</v>
      </c>
      <c r="F442" s="1">
        <v>39891</v>
      </c>
      <c r="G442" t="s">
        <v>166</v>
      </c>
      <c r="H442">
        <v>1</v>
      </c>
      <c r="I442">
        <v>0</v>
      </c>
      <c r="J442">
        <v>0</v>
      </c>
      <c r="K442" t="s">
        <v>207</v>
      </c>
      <c r="L442">
        <v>2017</v>
      </c>
      <c r="M442" t="s">
        <v>210</v>
      </c>
      <c r="N442" s="14" t="str">
        <f t="shared" si="12"/>
        <v>PONTICELLI Axel</v>
      </c>
      <c r="O442" s="14" t="str">
        <f>VLOOKUP(N442,'Données Enfants'!$C$2:$F$298,4,FALSE)</f>
        <v>CE2</v>
      </c>
      <c r="P442" s="14" t="str">
        <f>VLOOKUP(N442,'Données Enfants'!$C$2:$F$298,2,FALSE)</f>
        <v>Standard</v>
      </c>
      <c r="Q442" s="14">
        <f>IF(MID(B442,1,3)="Bus",VLOOKUP(N442,'Données Bus'!$A$2:$B$90,2,FALSE),0)</f>
        <v>15</v>
      </c>
      <c r="R442" s="14" t="str">
        <f>IF(Q442&gt;0,VLOOKUP(N442,'Données Bus'!$A$2:$C$90,3,FALSE),"")</f>
        <v>Chemin de Gravannes (Mi Tiesa)</v>
      </c>
      <c r="S442" t="str">
        <f>IF(INDEX('Tournées Bus'!$C$4:$H$18,Q442,VLOOKUP(B442,'Tournées Bus'!$J$3:$L$6,2,FALSE))=0,INDEX('Tournées Bus'!$C$4:$H$18,Q442,VLOOKUP(B442,'Tournées Bus'!$J$3:$L$6,3,FALSE)),INDEX('Tournées Bus'!$C$4:$H$18,Q442,VLOOKUP(B442,'Tournées Bus'!$J$3:$L$6,2,FALSE)))</f>
        <v>T111-03</v>
      </c>
      <c r="T442" t="str">
        <f t="shared" si="13"/>
        <v>T111</v>
      </c>
    </row>
    <row r="443" spans="1:20" x14ac:dyDescent="0.2">
      <c r="A443" s="1">
        <v>42992</v>
      </c>
      <c r="B443" t="s">
        <v>4</v>
      </c>
      <c r="C443" t="s">
        <v>204</v>
      </c>
      <c r="D443" t="s">
        <v>289</v>
      </c>
      <c r="E443" t="s">
        <v>216</v>
      </c>
      <c r="F443" s="1">
        <v>41091</v>
      </c>
      <c r="G443" t="s">
        <v>106</v>
      </c>
      <c r="H443">
        <v>1</v>
      </c>
      <c r="I443">
        <v>0</v>
      </c>
      <c r="J443">
        <v>0</v>
      </c>
      <c r="K443" t="s">
        <v>207</v>
      </c>
      <c r="L443">
        <v>2017</v>
      </c>
      <c r="M443" t="s">
        <v>208</v>
      </c>
      <c r="N443" s="14" t="str">
        <f t="shared" si="12"/>
        <v>TOUTA Rayan</v>
      </c>
      <c r="O443" s="14" t="str">
        <f>VLOOKUP(N443,'Données Enfants'!$C$2:$F$298,4,FALSE)</f>
        <v>GS</v>
      </c>
      <c r="P443" s="14" t="str">
        <f>VLOOKUP(N443,'Données Enfants'!$C$2:$F$298,2,FALSE)</f>
        <v>Sans viande</v>
      </c>
      <c r="Q443" s="14">
        <f>IF(MID(B443,1,3)="Bus",VLOOKUP(N443,'Données Bus'!$A$2:$B$90,2,FALSE),0)</f>
        <v>6</v>
      </c>
      <c r="R443" s="14" t="str">
        <f>IF(Q443&gt;0,VLOOKUP(N443,'Données Bus'!$A$2:$C$90,3,FALSE),"")</f>
        <v>Gallia</v>
      </c>
      <c r="S443" t="str">
        <f>IF(INDEX('Tournées Bus'!$C$4:$H$18,Q443,VLOOKUP(B443,'Tournées Bus'!$J$3:$L$6,2,FALSE))=0,INDEX('Tournées Bus'!$C$4:$H$18,Q443,VLOOKUP(B443,'Tournées Bus'!$J$3:$L$6,3,FALSE)),INDEX('Tournées Bus'!$C$4:$H$18,Q443,VLOOKUP(B443,'Tournées Bus'!$J$3:$L$6,2,FALSE)))</f>
        <v>T111-07</v>
      </c>
      <c r="T443" t="str">
        <f t="shared" si="13"/>
        <v>T111</v>
      </c>
    </row>
    <row r="444" spans="1:20" x14ac:dyDescent="0.2">
      <c r="A444" s="1">
        <v>42992</v>
      </c>
      <c r="B444" t="s">
        <v>4</v>
      </c>
      <c r="C444" t="s">
        <v>204</v>
      </c>
      <c r="D444" t="s">
        <v>289</v>
      </c>
      <c r="E444" t="s">
        <v>290</v>
      </c>
      <c r="F444" s="1">
        <v>40273</v>
      </c>
      <c r="G444" t="s">
        <v>163</v>
      </c>
      <c r="H444">
        <v>1</v>
      </c>
      <c r="I444">
        <v>0</v>
      </c>
      <c r="J444">
        <v>0</v>
      </c>
      <c r="K444" t="s">
        <v>207</v>
      </c>
      <c r="L444">
        <v>2017</v>
      </c>
      <c r="M444" t="s">
        <v>210</v>
      </c>
      <c r="N444" s="14" t="str">
        <f t="shared" si="12"/>
        <v>TOUTA Samir</v>
      </c>
      <c r="O444" s="14" t="str">
        <f>VLOOKUP(N444,'Données Enfants'!$C$2:$F$298,4,FALSE)</f>
        <v>CE1</v>
      </c>
      <c r="P444" s="14" t="str">
        <f>VLOOKUP(N444,'Données Enfants'!$C$2:$F$298,2,FALSE)</f>
        <v>Sans viande</v>
      </c>
      <c r="Q444" s="14">
        <f>IF(MID(B444,1,3)="Bus",VLOOKUP(N444,'Données Bus'!$A$2:$B$90,2,FALSE),0)</f>
        <v>6</v>
      </c>
      <c r="R444" s="14" t="str">
        <f>IF(Q444&gt;0,VLOOKUP(N444,'Données Bus'!$A$2:$C$90,3,FALSE),"")</f>
        <v>Gallia</v>
      </c>
      <c r="S444" t="str">
        <f>IF(INDEX('Tournées Bus'!$C$4:$H$18,Q444,VLOOKUP(B444,'Tournées Bus'!$J$3:$L$6,2,FALSE))=0,INDEX('Tournées Bus'!$C$4:$H$18,Q444,VLOOKUP(B444,'Tournées Bus'!$J$3:$L$6,3,FALSE)),INDEX('Tournées Bus'!$C$4:$H$18,Q444,VLOOKUP(B444,'Tournées Bus'!$J$3:$L$6,2,FALSE)))</f>
        <v>T111-07</v>
      </c>
      <c r="T444" t="str">
        <f t="shared" si="13"/>
        <v>T111</v>
      </c>
    </row>
    <row r="445" spans="1:20" x14ac:dyDescent="0.2">
      <c r="A445" s="1">
        <v>42992</v>
      </c>
      <c r="B445" t="s">
        <v>4</v>
      </c>
      <c r="C445" t="s">
        <v>204</v>
      </c>
      <c r="D445" t="s">
        <v>291</v>
      </c>
      <c r="E445" t="s">
        <v>292</v>
      </c>
      <c r="F445" s="1">
        <v>40178</v>
      </c>
      <c r="G445" t="s">
        <v>166</v>
      </c>
      <c r="H445">
        <v>1</v>
      </c>
      <c r="I445">
        <v>0</v>
      </c>
      <c r="J445">
        <v>0</v>
      </c>
      <c r="K445" t="s">
        <v>207</v>
      </c>
      <c r="L445">
        <v>2017</v>
      </c>
      <c r="M445" t="s">
        <v>210</v>
      </c>
      <c r="N445" s="14" t="str">
        <f t="shared" si="12"/>
        <v>VESIN Gloria</v>
      </c>
      <c r="O445" s="14" t="str">
        <f>VLOOKUP(N445,'Données Enfants'!$C$2:$F$298,4,FALSE)</f>
        <v>CE2</v>
      </c>
      <c r="P445" s="14" t="str">
        <f>VLOOKUP(N445,'Données Enfants'!$C$2:$F$298,2,FALSE)</f>
        <v>Standard</v>
      </c>
      <c r="Q445" s="14">
        <f>IF(MID(B445,1,3)="Bus",VLOOKUP(N445,'Données Bus'!$A$2:$B$90,2,FALSE),0)</f>
        <v>13</v>
      </c>
      <c r="R445" s="14" t="str">
        <f>IF(Q445&gt;0,VLOOKUP(N445,'Données Bus'!$A$2:$C$90,3,FALSE),"")</f>
        <v>Parc de l'Abbaye - Containers</v>
      </c>
      <c r="S445" t="str">
        <f>IF(INDEX('Tournées Bus'!$C$4:$H$18,Q445,VLOOKUP(B445,'Tournées Bus'!$J$3:$L$6,2,FALSE))=0,INDEX('Tournées Bus'!$C$4:$H$18,Q445,VLOOKUP(B445,'Tournées Bus'!$J$3:$L$6,3,FALSE)),INDEX('Tournées Bus'!$C$4:$H$18,Q445,VLOOKUP(B445,'Tournées Bus'!$J$3:$L$6,2,FALSE)))</f>
        <v>T111-13</v>
      </c>
      <c r="T445" t="str">
        <f t="shared" si="13"/>
        <v>T111</v>
      </c>
    </row>
    <row r="446" spans="1:20" x14ac:dyDescent="0.2">
      <c r="A446" s="1">
        <v>42992</v>
      </c>
      <c r="B446" t="s">
        <v>4</v>
      </c>
      <c r="C446" t="s">
        <v>204</v>
      </c>
      <c r="D446" t="s">
        <v>296</v>
      </c>
      <c r="E446" t="s">
        <v>297</v>
      </c>
      <c r="F446" s="1">
        <v>40756</v>
      </c>
      <c r="G446" t="s">
        <v>168</v>
      </c>
      <c r="H446">
        <v>1</v>
      </c>
      <c r="I446">
        <v>0</v>
      </c>
      <c r="J446">
        <v>0</v>
      </c>
      <c r="K446" t="s">
        <v>207</v>
      </c>
      <c r="L446">
        <v>2017</v>
      </c>
      <c r="M446" t="s">
        <v>208</v>
      </c>
      <c r="N446" s="14" t="str">
        <f t="shared" si="12"/>
        <v>WAMBST Johanne</v>
      </c>
      <c r="O446" s="14" t="str">
        <f>VLOOKUP(N446,'Données Enfants'!$C$2:$F$298,4,FALSE)</f>
        <v>CP</v>
      </c>
      <c r="P446" s="14" t="str">
        <f>VLOOKUP(N446,'Données Enfants'!$C$2:$F$298,2,FALSE)</f>
        <v>Standard</v>
      </c>
      <c r="Q446" s="14">
        <f>IF(MID(B446,1,3)="Bus",VLOOKUP(N446,'Données Bus'!$A$2:$B$90,2,FALSE),0)</f>
        <v>14</v>
      </c>
      <c r="R446" s="14" t="str">
        <f>IF(Q446&gt;0,VLOOKUP(N446,'Données Bus'!$A$2:$C$90,3,FALSE),"")</f>
        <v>Avenue Forchex</v>
      </c>
      <c r="S446" t="str">
        <f>IF(INDEX('Tournées Bus'!$C$4:$H$18,Q446,VLOOKUP(B446,'Tournées Bus'!$J$3:$L$6,2,FALSE))=0,INDEX('Tournées Bus'!$C$4:$H$18,Q446,VLOOKUP(B446,'Tournées Bus'!$J$3:$L$6,3,FALSE)),INDEX('Tournées Bus'!$C$4:$H$18,Q446,VLOOKUP(B446,'Tournées Bus'!$J$3:$L$6,2,FALSE)))</f>
        <v>T111-02</v>
      </c>
      <c r="T446" t="str">
        <f t="shared" si="13"/>
        <v>T111</v>
      </c>
    </row>
    <row r="447" spans="1:20" x14ac:dyDescent="0.2">
      <c r="A447" s="1">
        <v>42992</v>
      </c>
      <c r="B447" t="s">
        <v>4</v>
      </c>
      <c r="C447" t="s">
        <v>204</v>
      </c>
      <c r="D447" t="s">
        <v>296</v>
      </c>
      <c r="E447" t="s">
        <v>298</v>
      </c>
      <c r="F447" s="1">
        <v>39525</v>
      </c>
      <c r="G447" t="s">
        <v>166</v>
      </c>
      <c r="H447">
        <v>1</v>
      </c>
      <c r="I447">
        <v>0</v>
      </c>
      <c r="J447">
        <v>0</v>
      </c>
      <c r="K447" t="s">
        <v>207</v>
      </c>
      <c r="L447">
        <v>2017</v>
      </c>
      <c r="M447" t="s">
        <v>210</v>
      </c>
      <c r="N447" s="14" t="str">
        <f t="shared" si="12"/>
        <v>WAMBST Léo-Paul</v>
      </c>
      <c r="O447" s="14" t="str">
        <f>VLOOKUP(N447,'Données Enfants'!$C$2:$F$298,4,FALSE)</f>
        <v>CM1</v>
      </c>
      <c r="P447" s="14" t="str">
        <f>VLOOKUP(N447,'Données Enfants'!$C$2:$F$298,2,FALSE)</f>
        <v>Standard</v>
      </c>
      <c r="Q447" s="14">
        <f>IF(MID(B447,1,3)="Bus",VLOOKUP(N447,'Données Bus'!$A$2:$B$90,2,FALSE),0)</f>
        <v>14</v>
      </c>
      <c r="R447" s="14" t="str">
        <f>IF(Q447&gt;0,VLOOKUP(N447,'Données Bus'!$A$2:$C$90,3,FALSE),"")</f>
        <v>Avenue Forchex</v>
      </c>
      <c r="S447" t="str">
        <f>IF(INDEX('Tournées Bus'!$C$4:$H$18,Q447,VLOOKUP(B447,'Tournées Bus'!$J$3:$L$6,2,FALSE))=0,INDEX('Tournées Bus'!$C$4:$H$18,Q447,VLOOKUP(B447,'Tournées Bus'!$J$3:$L$6,3,FALSE)),INDEX('Tournées Bus'!$C$4:$H$18,Q447,VLOOKUP(B447,'Tournées Bus'!$J$3:$L$6,2,FALSE)))</f>
        <v>T111-02</v>
      </c>
      <c r="T447" t="str">
        <f t="shared" si="13"/>
        <v>T111</v>
      </c>
    </row>
    <row r="448" spans="1:20" x14ac:dyDescent="0.2">
      <c r="A448" s="1">
        <v>42992</v>
      </c>
      <c r="B448" t="s">
        <v>4</v>
      </c>
      <c r="C448" t="s">
        <v>204</v>
      </c>
      <c r="D448" t="s">
        <v>269</v>
      </c>
      <c r="E448" t="s">
        <v>304</v>
      </c>
      <c r="F448" s="1">
        <v>41898</v>
      </c>
      <c r="G448" t="s">
        <v>106</v>
      </c>
      <c r="H448">
        <v>1</v>
      </c>
      <c r="I448">
        <v>0</v>
      </c>
      <c r="J448">
        <v>0</v>
      </c>
      <c r="K448" t="s">
        <v>207</v>
      </c>
      <c r="L448">
        <v>2017</v>
      </c>
      <c r="M448" t="s">
        <v>208</v>
      </c>
      <c r="N448" s="14" t="str">
        <f t="shared" si="12"/>
        <v>MICHOUD Olivia</v>
      </c>
      <c r="O448" s="14" t="str">
        <f>VLOOKUP(N448,'Données Enfants'!$C$2:$F$298,4,FALSE)</f>
        <v>PS</v>
      </c>
      <c r="P448" s="14" t="str">
        <f>VLOOKUP(N448,'Données Enfants'!$C$2:$F$298,2,FALSE)</f>
        <v>Standard</v>
      </c>
      <c r="Q448" s="14">
        <f>IF(MID(B448,1,3)="Bus",VLOOKUP(N448,'Données Bus'!$A$2:$B$90,2,FALSE),0)</f>
        <v>14</v>
      </c>
      <c r="R448" s="14" t="str">
        <f>IF(Q448&gt;0,VLOOKUP(N448,'Données Bus'!$A$2:$C$90,3,FALSE),"")</f>
        <v>Avenue Forchex</v>
      </c>
      <c r="S448" t="str">
        <f>IF(INDEX('Tournées Bus'!$C$4:$H$18,Q448,VLOOKUP(B448,'Tournées Bus'!$J$3:$L$6,2,FALSE))=0,INDEX('Tournées Bus'!$C$4:$H$18,Q448,VLOOKUP(B448,'Tournées Bus'!$J$3:$L$6,3,FALSE)),INDEX('Tournées Bus'!$C$4:$H$18,Q448,VLOOKUP(B448,'Tournées Bus'!$J$3:$L$6,2,FALSE)))</f>
        <v>T111-02</v>
      </c>
      <c r="T448" t="str">
        <f t="shared" si="13"/>
        <v>T111</v>
      </c>
    </row>
    <row r="449" spans="1:20" x14ac:dyDescent="0.2">
      <c r="A449" s="1">
        <v>42992</v>
      </c>
      <c r="B449" t="s">
        <v>4</v>
      </c>
      <c r="C449" t="s">
        <v>204</v>
      </c>
      <c r="D449" t="s">
        <v>289</v>
      </c>
      <c r="E449" t="s">
        <v>306</v>
      </c>
      <c r="F449" s="1">
        <v>41888</v>
      </c>
      <c r="G449" t="s">
        <v>44</v>
      </c>
      <c r="H449">
        <v>1</v>
      </c>
      <c r="I449">
        <v>0</v>
      </c>
      <c r="J449">
        <v>0</v>
      </c>
      <c r="K449" t="s">
        <v>207</v>
      </c>
      <c r="L449">
        <v>2017</v>
      </c>
      <c r="M449" t="s">
        <v>208</v>
      </c>
      <c r="N449" s="14" t="str">
        <f t="shared" si="12"/>
        <v>TOUTA Ines</v>
      </c>
      <c r="O449" s="14" t="str">
        <f>VLOOKUP(N449,'Données Enfants'!$C$2:$F$298,4,FALSE)</f>
        <v>PS</v>
      </c>
      <c r="P449" s="14" t="str">
        <f>VLOOKUP(N449,'Données Enfants'!$C$2:$F$298,2,FALSE)</f>
        <v>Sans viande</v>
      </c>
      <c r="Q449" s="14">
        <f>IF(MID(B449,1,3)="Bus",VLOOKUP(N449,'Données Bus'!$A$2:$B$90,2,FALSE),0)</f>
        <v>6</v>
      </c>
      <c r="R449" s="14" t="str">
        <f>IF(Q449&gt;0,VLOOKUP(N449,'Données Bus'!$A$2:$C$90,3,FALSE),"")</f>
        <v>Gallia</v>
      </c>
      <c r="S449" t="str">
        <f>IF(INDEX('Tournées Bus'!$C$4:$H$18,Q449,VLOOKUP(B449,'Tournées Bus'!$J$3:$L$6,2,FALSE))=0,INDEX('Tournées Bus'!$C$4:$H$18,Q449,VLOOKUP(B449,'Tournées Bus'!$J$3:$L$6,3,FALSE)),INDEX('Tournées Bus'!$C$4:$H$18,Q449,VLOOKUP(B449,'Tournées Bus'!$J$3:$L$6,2,FALSE)))</f>
        <v>T111-07</v>
      </c>
      <c r="T449" t="str">
        <f t="shared" si="13"/>
        <v>T111</v>
      </c>
    </row>
    <row r="450" spans="1:20" x14ac:dyDescent="0.2">
      <c r="A450" s="1">
        <v>42992</v>
      </c>
      <c r="B450" t="s">
        <v>4</v>
      </c>
      <c r="C450" t="s">
        <v>204</v>
      </c>
      <c r="D450" t="s">
        <v>325</v>
      </c>
      <c r="E450" t="s">
        <v>326</v>
      </c>
      <c r="F450" s="1">
        <v>41701</v>
      </c>
      <c r="G450" t="s">
        <v>170</v>
      </c>
      <c r="H450">
        <v>0</v>
      </c>
      <c r="I450">
        <v>0</v>
      </c>
      <c r="J450">
        <v>0</v>
      </c>
      <c r="K450" t="s">
        <v>207</v>
      </c>
      <c r="L450">
        <v>2017</v>
      </c>
      <c r="M450" t="s">
        <v>208</v>
      </c>
      <c r="N450" s="14" t="str">
        <f t="shared" ref="N450:N513" si="14">CONCATENATE(D450," ",E450)</f>
        <v>RABU SOMERS Antonin</v>
      </c>
      <c r="O450" s="14" t="str">
        <f>VLOOKUP(N450,'Données Enfants'!$C$2:$F$298,4,FALSE)</f>
        <v>PS</v>
      </c>
      <c r="P450" s="14" t="str">
        <f>VLOOKUP(N450,'Données Enfants'!$C$2:$F$298,2,FALSE)</f>
        <v>Standard</v>
      </c>
      <c r="Q450" s="14">
        <f>IF(MID(B450,1,3)="Bus",VLOOKUP(N450,'Données Bus'!$A$2:$B$90,2,FALSE),0)</f>
        <v>6</v>
      </c>
      <c r="R450" s="14" t="str">
        <f>IF(Q450&gt;0,VLOOKUP(N450,'Données Bus'!$A$2:$C$90,3,FALSE),"")</f>
        <v>Gallia</v>
      </c>
      <c r="S450" t="str">
        <f>IF(INDEX('Tournées Bus'!$C$4:$H$18,Q450,VLOOKUP(B450,'Tournées Bus'!$J$3:$L$6,2,FALSE))=0,INDEX('Tournées Bus'!$C$4:$H$18,Q450,VLOOKUP(B450,'Tournées Bus'!$J$3:$L$6,3,FALSE)),INDEX('Tournées Bus'!$C$4:$H$18,Q450,VLOOKUP(B450,'Tournées Bus'!$J$3:$L$6,2,FALSE)))</f>
        <v>T111-07</v>
      </c>
      <c r="T450" t="str">
        <f t="shared" ref="T450:T513" si="15">MID(S450,1,4)</f>
        <v>T111</v>
      </c>
    </row>
    <row r="451" spans="1:20" x14ac:dyDescent="0.2">
      <c r="A451" s="1">
        <v>42992</v>
      </c>
      <c r="B451" t="s">
        <v>4</v>
      </c>
      <c r="C451" t="s">
        <v>204</v>
      </c>
      <c r="D451" t="s">
        <v>312</v>
      </c>
      <c r="E451" t="s">
        <v>313</v>
      </c>
      <c r="F451" s="1">
        <v>41869</v>
      </c>
      <c r="G451" t="s">
        <v>170</v>
      </c>
      <c r="H451">
        <v>1</v>
      </c>
      <c r="I451">
        <v>0</v>
      </c>
      <c r="J451">
        <v>0</v>
      </c>
      <c r="K451" t="s">
        <v>207</v>
      </c>
      <c r="L451">
        <v>2017</v>
      </c>
      <c r="M451" t="s">
        <v>208</v>
      </c>
      <c r="N451" s="14" t="str">
        <f t="shared" si="14"/>
        <v>CORREDOR IZQUIERDO Adriana</v>
      </c>
      <c r="O451" s="14" t="str">
        <f>VLOOKUP(N451,'Données Enfants'!$C$2:$F$298,4,FALSE)</f>
        <v>PS</v>
      </c>
      <c r="P451" s="14" t="str">
        <f>VLOOKUP(N451,'Données Enfants'!$C$2:$F$298,2,FALSE)</f>
        <v>Standard</v>
      </c>
      <c r="Q451" s="14">
        <f>IF(MID(B451,1,3)="Bus",VLOOKUP(N451,'Données Bus'!$A$2:$B$90,2,FALSE),0)</f>
        <v>14</v>
      </c>
      <c r="R451" s="14" t="str">
        <f>IF(Q451&gt;0,VLOOKUP(N451,'Données Bus'!$A$2:$C$90,3,FALSE),"")</f>
        <v>Avenue Forchex</v>
      </c>
      <c r="S451" t="str">
        <f>IF(INDEX('Tournées Bus'!$C$4:$H$18,Q451,VLOOKUP(B451,'Tournées Bus'!$J$3:$L$6,2,FALSE))=0,INDEX('Tournées Bus'!$C$4:$H$18,Q451,VLOOKUP(B451,'Tournées Bus'!$J$3:$L$6,3,FALSE)),INDEX('Tournées Bus'!$C$4:$H$18,Q451,VLOOKUP(B451,'Tournées Bus'!$J$3:$L$6,2,FALSE)))</f>
        <v>T111-02</v>
      </c>
      <c r="T451" t="str">
        <f t="shared" si="15"/>
        <v>T111</v>
      </c>
    </row>
    <row r="452" spans="1:20" x14ac:dyDescent="0.2">
      <c r="A452" s="1">
        <v>42992</v>
      </c>
      <c r="B452" t="s">
        <v>4</v>
      </c>
      <c r="C452" t="s">
        <v>204</v>
      </c>
      <c r="D452" t="s">
        <v>318</v>
      </c>
      <c r="E452" t="s">
        <v>319</v>
      </c>
      <c r="F452" s="1">
        <v>41948</v>
      </c>
      <c r="G452" t="s">
        <v>44</v>
      </c>
      <c r="H452">
        <v>1</v>
      </c>
      <c r="I452">
        <v>0</v>
      </c>
      <c r="J452">
        <v>0</v>
      </c>
      <c r="K452" t="s">
        <v>207</v>
      </c>
      <c r="L452">
        <v>2017</v>
      </c>
      <c r="M452" t="s">
        <v>208</v>
      </c>
      <c r="N452" s="14" t="str">
        <f t="shared" si="14"/>
        <v>JACQUIER-QUERO Eleonore</v>
      </c>
      <c r="O452" s="14" t="str">
        <f>VLOOKUP(N452,'Données Enfants'!$C$2:$F$298,4,FALSE)</f>
        <v>PS</v>
      </c>
      <c r="P452" s="14" t="str">
        <f>VLOOKUP(N452,'Données Enfants'!$C$2:$F$298,2,FALSE)</f>
        <v>Standard</v>
      </c>
      <c r="Q452" s="14">
        <f>IF(MID(B452,1,3)="Bus",VLOOKUP(N452,'Données Bus'!$A$2:$B$90,2,FALSE),0)</f>
        <v>9</v>
      </c>
      <c r="R452" s="14" t="str">
        <f>IF(Q452&gt;0,VLOOKUP(N452,'Données Bus'!$A$2:$C$90,3,FALSE),"")</f>
        <v>Chemin des Houches (Impasse)</v>
      </c>
      <c r="S452" t="str">
        <f>IF(INDEX('Tournées Bus'!$C$4:$H$18,Q452,VLOOKUP(B452,'Tournées Bus'!$J$3:$L$6,2,FALSE))=0,INDEX('Tournées Bus'!$C$4:$H$18,Q452,VLOOKUP(B452,'Tournées Bus'!$J$3:$L$6,3,FALSE)),INDEX('Tournées Bus'!$C$4:$H$18,Q452,VLOOKUP(B452,'Tournées Bus'!$J$3:$L$6,2,FALSE)))</f>
        <v>T111-09</v>
      </c>
      <c r="T452" t="str">
        <f t="shared" si="15"/>
        <v>T111</v>
      </c>
    </row>
    <row r="453" spans="1:20" x14ac:dyDescent="0.2">
      <c r="A453" s="1">
        <v>42993</v>
      </c>
      <c r="B453" t="s">
        <v>4</v>
      </c>
      <c r="C453" t="s">
        <v>204</v>
      </c>
      <c r="D453" t="s">
        <v>211</v>
      </c>
      <c r="E453" t="s">
        <v>212</v>
      </c>
      <c r="F453" s="1">
        <v>39272</v>
      </c>
      <c r="G453" t="s">
        <v>164</v>
      </c>
      <c r="H453">
        <v>1</v>
      </c>
      <c r="I453">
        <v>0</v>
      </c>
      <c r="J453">
        <v>0</v>
      </c>
      <c r="K453" t="s">
        <v>207</v>
      </c>
      <c r="L453">
        <v>2017</v>
      </c>
      <c r="M453" t="s">
        <v>210</v>
      </c>
      <c r="N453" s="14" t="str">
        <f t="shared" si="14"/>
        <v>AIMON Cassie</v>
      </c>
      <c r="O453" s="14" t="str">
        <f>VLOOKUP(N453,'Données Enfants'!$C$2:$F$298,4,FALSE)</f>
        <v>CM2</v>
      </c>
      <c r="P453" s="14" t="str">
        <f>VLOOKUP(N453,'Données Enfants'!$C$2:$F$298,2,FALSE)</f>
        <v>Standard</v>
      </c>
      <c r="Q453" s="14">
        <f>IF(MID(B453,1,3)="Bus",VLOOKUP(N453,'Données Bus'!$A$2:$B$90,2,FALSE),0)</f>
        <v>9</v>
      </c>
      <c r="R453" s="14" t="str">
        <f>IF(Q453&gt;0,VLOOKUP(N453,'Données Bus'!$A$2:$C$90,3,FALSE),"")</f>
        <v>Chemin des Houches (Impasse)</v>
      </c>
      <c r="S453" t="str">
        <f>IF(INDEX('Tournées Bus'!$C$4:$H$18,Q453,VLOOKUP(B453,'Tournées Bus'!$J$3:$L$6,2,FALSE))=0,INDEX('Tournées Bus'!$C$4:$H$18,Q453,VLOOKUP(B453,'Tournées Bus'!$J$3:$L$6,3,FALSE)),INDEX('Tournées Bus'!$C$4:$H$18,Q453,VLOOKUP(B453,'Tournées Bus'!$J$3:$L$6,2,FALSE)))</f>
        <v>T111-09</v>
      </c>
      <c r="T453" t="str">
        <f t="shared" si="15"/>
        <v>T111</v>
      </c>
    </row>
    <row r="454" spans="1:20" x14ac:dyDescent="0.2">
      <c r="A454" s="1">
        <v>42993</v>
      </c>
      <c r="B454" t="s">
        <v>4</v>
      </c>
      <c r="C454" t="s">
        <v>204</v>
      </c>
      <c r="D454" t="s">
        <v>211</v>
      </c>
      <c r="E454" t="s">
        <v>213</v>
      </c>
      <c r="F454" s="1">
        <v>40216</v>
      </c>
      <c r="G454" t="s">
        <v>163</v>
      </c>
      <c r="H454">
        <v>1</v>
      </c>
      <c r="I454">
        <v>0</v>
      </c>
      <c r="J454">
        <v>0</v>
      </c>
      <c r="K454" t="s">
        <v>207</v>
      </c>
      <c r="L454">
        <v>2017</v>
      </c>
      <c r="M454" t="s">
        <v>210</v>
      </c>
      <c r="N454" s="14" t="str">
        <f t="shared" si="14"/>
        <v>AIMON Matthew</v>
      </c>
      <c r="O454" s="14" t="str">
        <f>VLOOKUP(N454,'Données Enfants'!$C$2:$F$298,4,FALSE)</f>
        <v>CE1</v>
      </c>
      <c r="P454" s="14" t="str">
        <f>VLOOKUP(N454,'Données Enfants'!$C$2:$F$298,2,FALSE)</f>
        <v>Standard</v>
      </c>
      <c r="Q454" s="14">
        <f>IF(MID(B454,1,3)="Bus",VLOOKUP(N454,'Données Bus'!$A$2:$B$90,2,FALSE),0)</f>
        <v>9</v>
      </c>
      <c r="R454" s="14" t="str">
        <f>IF(Q454&gt;0,VLOOKUP(N454,'Données Bus'!$A$2:$C$90,3,FALSE),"")</f>
        <v>Chemin des Houches (Impasse)</v>
      </c>
      <c r="S454" t="str">
        <f>IF(INDEX('Tournées Bus'!$C$4:$H$18,Q454,VLOOKUP(B454,'Tournées Bus'!$J$3:$L$6,2,FALSE))=0,INDEX('Tournées Bus'!$C$4:$H$18,Q454,VLOOKUP(B454,'Tournées Bus'!$J$3:$L$6,3,FALSE)),INDEX('Tournées Bus'!$C$4:$H$18,Q454,VLOOKUP(B454,'Tournées Bus'!$J$3:$L$6,2,FALSE)))</f>
        <v>T111-09</v>
      </c>
      <c r="T454" t="str">
        <f t="shared" si="15"/>
        <v>T111</v>
      </c>
    </row>
    <row r="455" spans="1:20" x14ac:dyDescent="0.2">
      <c r="A455" s="1">
        <v>42993</v>
      </c>
      <c r="B455" t="s">
        <v>4</v>
      </c>
      <c r="C455" t="s">
        <v>204</v>
      </c>
      <c r="D455" t="s">
        <v>214</v>
      </c>
      <c r="E455" t="s">
        <v>215</v>
      </c>
      <c r="F455" s="1">
        <v>41239</v>
      </c>
      <c r="G455" t="s">
        <v>44</v>
      </c>
      <c r="H455">
        <v>1</v>
      </c>
      <c r="I455">
        <v>0</v>
      </c>
      <c r="J455">
        <v>0</v>
      </c>
      <c r="K455" t="s">
        <v>207</v>
      </c>
      <c r="L455">
        <v>2017</v>
      </c>
      <c r="M455" t="s">
        <v>208</v>
      </c>
      <c r="N455" s="14" t="str">
        <f t="shared" si="14"/>
        <v>ALOUANI Naël</v>
      </c>
      <c r="O455" s="14" t="str">
        <f>VLOOKUP(N455,'Données Enfants'!$C$2:$F$298,4,FALSE)</f>
        <v>GS</v>
      </c>
      <c r="P455" s="14" t="str">
        <f>VLOOKUP(N455,'Données Enfants'!$C$2:$F$298,2,FALSE)</f>
        <v>Sans porc</v>
      </c>
      <c r="Q455" s="14">
        <f>IF(MID(B455,1,3)="Bus",VLOOKUP(N455,'Données Bus'!$A$2:$B$90,2,FALSE),0)</f>
        <v>6</v>
      </c>
      <c r="R455" s="14" t="str">
        <f>IF(Q455&gt;0,VLOOKUP(N455,'Données Bus'!$A$2:$C$90,3,FALSE),"")</f>
        <v>Gallia</v>
      </c>
      <c r="S455" t="str">
        <f>IF(INDEX('Tournées Bus'!$C$4:$H$18,Q455,VLOOKUP(B455,'Tournées Bus'!$J$3:$L$6,2,FALSE))=0,INDEX('Tournées Bus'!$C$4:$H$18,Q455,VLOOKUP(B455,'Tournées Bus'!$J$3:$L$6,3,FALSE)),INDEX('Tournées Bus'!$C$4:$H$18,Q455,VLOOKUP(B455,'Tournées Bus'!$J$3:$L$6,2,FALSE)))</f>
        <v>T111-07</v>
      </c>
      <c r="T455" t="str">
        <f t="shared" si="15"/>
        <v>T111</v>
      </c>
    </row>
    <row r="456" spans="1:20" x14ac:dyDescent="0.2">
      <c r="A456" s="1">
        <v>42993</v>
      </c>
      <c r="B456" t="s">
        <v>4</v>
      </c>
      <c r="C456" t="s">
        <v>204</v>
      </c>
      <c r="D456" t="s">
        <v>214</v>
      </c>
      <c r="E456" t="s">
        <v>216</v>
      </c>
      <c r="F456" s="1">
        <v>39832</v>
      </c>
      <c r="G456" t="s">
        <v>166</v>
      </c>
      <c r="H456">
        <v>1</v>
      </c>
      <c r="I456">
        <v>0</v>
      </c>
      <c r="J456">
        <v>0</v>
      </c>
      <c r="K456" t="s">
        <v>207</v>
      </c>
      <c r="L456">
        <v>2017</v>
      </c>
      <c r="M456" t="s">
        <v>210</v>
      </c>
      <c r="N456" s="14" t="str">
        <f t="shared" si="14"/>
        <v>ALOUANI Rayan</v>
      </c>
      <c r="O456" s="14" t="str">
        <f>VLOOKUP(N456,'Données Enfants'!$C$2:$F$298,4,FALSE)</f>
        <v>CE2</v>
      </c>
      <c r="P456" s="14" t="str">
        <f>VLOOKUP(N456,'Données Enfants'!$C$2:$F$298,2,FALSE)</f>
        <v>Sans porc</v>
      </c>
      <c r="Q456" s="14">
        <f>IF(MID(B456,1,3)="Bus",VLOOKUP(N456,'Données Bus'!$A$2:$B$90,2,FALSE),0)</f>
        <v>6</v>
      </c>
      <c r="R456" s="14" t="str">
        <f>IF(Q456&gt;0,VLOOKUP(N456,'Données Bus'!$A$2:$C$90,3,FALSE),"")</f>
        <v>Gallia</v>
      </c>
      <c r="S456" t="str">
        <f>IF(INDEX('Tournées Bus'!$C$4:$H$18,Q456,VLOOKUP(B456,'Tournées Bus'!$J$3:$L$6,2,FALSE))=0,INDEX('Tournées Bus'!$C$4:$H$18,Q456,VLOOKUP(B456,'Tournées Bus'!$J$3:$L$6,3,FALSE)),INDEX('Tournées Bus'!$C$4:$H$18,Q456,VLOOKUP(B456,'Tournées Bus'!$J$3:$L$6,2,FALSE)))</f>
        <v>T111-07</v>
      </c>
      <c r="T456" t="str">
        <f t="shared" si="15"/>
        <v>T111</v>
      </c>
    </row>
    <row r="457" spans="1:20" x14ac:dyDescent="0.2">
      <c r="A457" s="1">
        <v>42993</v>
      </c>
      <c r="B457" t="s">
        <v>4</v>
      </c>
      <c r="C457" t="s">
        <v>204</v>
      </c>
      <c r="D457" t="s">
        <v>221</v>
      </c>
      <c r="E457" t="s">
        <v>222</v>
      </c>
      <c r="F457" s="1">
        <v>39646</v>
      </c>
      <c r="G457" t="s">
        <v>165</v>
      </c>
      <c r="H457">
        <v>0</v>
      </c>
      <c r="I457">
        <v>0</v>
      </c>
      <c r="J457">
        <v>0</v>
      </c>
      <c r="K457" t="s">
        <v>207</v>
      </c>
      <c r="L457">
        <v>2017</v>
      </c>
      <c r="M457" t="s">
        <v>210</v>
      </c>
      <c r="N457" s="14" t="str">
        <f t="shared" si="14"/>
        <v>BEN ROMDANE Hilal</v>
      </c>
      <c r="O457" s="14" t="str">
        <f>VLOOKUP(N457,'Données Enfants'!$C$2:$F$298,4,FALSE)</f>
        <v>CM1</v>
      </c>
      <c r="P457" s="14" t="str">
        <f>VLOOKUP(N457,'Données Enfants'!$C$2:$F$298,2,FALSE)</f>
        <v>Sans viande</v>
      </c>
      <c r="Q457" s="14">
        <f>IF(MID(B457,1,3)="Bus",VLOOKUP(N457,'Données Bus'!$A$2:$B$90,2,FALSE),0)</f>
        <v>9</v>
      </c>
      <c r="R457" s="14" t="str">
        <f>IF(Q457&gt;0,VLOOKUP(N457,'Données Bus'!$A$2:$C$90,3,FALSE),"")</f>
        <v>Chemin des Houches (Impasse)</v>
      </c>
      <c r="S457" t="str">
        <f>IF(INDEX('Tournées Bus'!$C$4:$H$18,Q457,VLOOKUP(B457,'Tournées Bus'!$J$3:$L$6,2,FALSE))=0,INDEX('Tournées Bus'!$C$4:$H$18,Q457,VLOOKUP(B457,'Tournées Bus'!$J$3:$L$6,3,FALSE)),INDEX('Tournées Bus'!$C$4:$H$18,Q457,VLOOKUP(B457,'Tournées Bus'!$J$3:$L$6,2,FALSE)))</f>
        <v>T111-09</v>
      </c>
      <c r="T457" t="str">
        <f t="shared" si="15"/>
        <v>T111</v>
      </c>
    </row>
    <row r="458" spans="1:20" x14ac:dyDescent="0.2">
      <c r="A458" s="1">
        <v>42993</v>
      </c>
      <c r="B458" t="s">
        <v>4</v>
      </c>
      <c r="C458" t="s">
        <v>204</v>
      </c>
      <c r="D458" t="s">
        <v>221</v>
      </c>
      <c r="E458" t="s">
        <v>223</v>
      </c>
      <c r="F458" s="1">
        <v>39646</v>
      </c>
      <c r="G458" t="s">
        <v>165</v>
      </c>
      <c r="H458">
        <v>0</v>
      </c>
      <c r="I458">
        <v>0</v>
      </c>
      <c r="J458">
        <v>0</v>
      </c>
      <c r="K458" t="s">
        <v>207</v>
      </c>
      <c r="L458">
        <v>2017</v>
      </c>
      <c r="M458" t="s">
        <v>210</v>
      </c>
      <c r="N458" s="14" t="str">
        <f t="shared" si="14"/>
        <v>BEN ROMDANE Younès</v>
      </c>
      <c r="O458" s="14" t="str">
        <f>VLOOKUP(N458,'Données Enfants'!$C$2:$F$298,4,FALSE)</f>
        <v>CM1</v>
      </c>
      <c r="P458" s="14" t="str">
        <f>VLOOKUP(N458,'Données Enfants'!$C$2:$F$298,2,FALSE)</f>
        <v>Sans viande</v>
      </c>
      <c r="Q458" s="14">
        <f>IF(MID(B458,1,3)="Bus",VLOOKUP(N458,'Données Bus'!$A$2:$B$90,2,FALSE),0)</f>
        <v>9</v>
      </c>
      <c r="R458" s="14" t="str">
        <f>IF(Q458&gt;0,VLOOKUP(N458,'Données Bus'!$A$2:$C$90,3,FALSE),"")</f>
        <v>Chemin des Houches (Impasse)</v>
      </c>
      <c r="S458" t="str">
        <f>IF(INDEX('Tournées Bus'!$C$4:$H$18,Q458,VLOOKUP(B458,'Tournées Bus'!$J$3:$L$6,2,FALSE))=0,INDEX('Tournées Bus'!$C$4:$H$18,Q458,VLOOKUP(B458,'Tournées Bus'!$J$3:$L$6,3,FALSE)),INDEX('Tournées Bus'!$C$4:$H$18,Q458,VLOOKUP(B458,'Tournées Bus'!$J$3:$L$6,2,FALSE)))</f>
        <v>T111-09</v>
      </c>
      <c r="T458" t="str">
        <f t="shared" si="15"/>
        <v>T111</v>
      </c>
    </row>
    <row r="459" spans="1:20" x14ac:dyDescent="0.2">
      <c r="A459" s="1">
        <v>42993</v>
      </c>
      <c r="B459" t="s">
        <v>4</v>
      </c>
      <c r="C459" t="s">
        <v>204</v>
      </c>
      <c r="D459" t="s">
        <v>224</v>
      </c>
      <c r="E459" t="s">
        <v>225</v>
      </c>
      <c r="F459" s="1">
        <v>39286</v>
      </c>
      <c r="G459" t="s">
        <v>164</v>
      </c>
      <c r="H459">
        <v>0</v>
      </c>
      <c r="I459">
        <v>0</v>
      </c>
      <c r="J459">
        <v>0</v>
      </c>
      <c r="K459" t="s">
        <v>207</v>
      </c>
      <c r="L459">
        <v>2017</v>
      </c>
      <c r="M459" t="s">
        <v>210</v>
      </c>
      <c r="N459" s="14" t="str">
        <f t="shared" si="14"/>
        <v>BONNEVIE Anthony</v>
      </c>
      <c r="O459" s="14" t="str">
        <f>VLOOKUP(N459,'Données Enfants'!$C$2:$F$298,4,FALSE)</f>
        <v>CM2</v>
      </c>
      <c r="P459" s="14" t="str">
        <f>VLOOKUP(N459,'Données Enfants'!$C$2:$F$298,2,FALSE)</f>
        <v>Standard</v>
      </c>
      <c r="Q459" s="14">
        <f>IF(MID(B459,1,3)="Bus",VLOOKUP(N459,'Données Bus'!$A$2:$B$90,2,FALSE),0)</f>
        <v>4</v>
      </c>
      <c r="R459" s="14" t="str">
        <f>IF(Q459&gt;0,VLOOKUP(N459,'Données Bus'!$A$2:$C$90,3,FALSE),"")</f>
        <v>Grande Rive (Crémaillère)</v>
      </c>
      <c r="S459" t="str">
        <f>IF(INDEX('Tournées Bus'!$C$4:$H$18,Q459,VLOOKUP(B459,'Tournées Bus'!$J$3:$L$6,2,FALSE))=0,INDEX('Tournées Bus'!$C$4:$H$18,Q459,VLOOKUP(B459,'Tournées Bus'!$J$3:$L$6,3,FALSE)),INDEX('Tournées Bus'!$C$4:$H$18,Q459,VLOOKUP(B459,'Tournées Bus'!$J$3:$L$6,2,FALSE)))</f>
        <v>T111-12</v>
      </c>
      <c r="T459" t="str">
        <f t="shared" si="15"/>
        <v>T111</v>
      </c>
    </row>
    <row r="460" spans="1:20" x14ac:dyDescent="0.2">
      <c r="A460" s="1">
        <v>42993</v>
      </c>
      <c r="B460" t="s">
        <v>4</v>
      </c>
      <c r="C460" t="s">
        <v>204</v>
      </c>
      <c r="D460" t="s">
        <v>232</v>
      </c>
      <c r="E460" t="s">
        <v>233</v>
      </c>
      <c r="F460" s="1">
        <v>40248</v>
      </c>
      <c r="G460" t="s">
        <v>167</v>
      </c>
      <c r="H460">
        <v>1</v>
      </c>
      <c r="I460">
        <v>0</v>
      </c>
      <c r="J460">
        <v>0</v>
      </c>
      <c r="K460" t="s">
        <v>207</v>
      </c>
      <c r="L460">
        <v>2017</v>
      </c>
      <c r="M460" t="s">
        <v>210</v>
      </c>
      <c r="N460" s="14" t="str">
        <f t="shared" si="14"/>
        <v>COLLOMB Clémentine</v>
      </c>
      <c r="O460" s="14" t="str">
        <f>VLOOKUP(N460,'Données Enfants'!$C$2:$F$298,4,FALSE)</f>
        <v>CE1</v>
      </c>
      <c r="P460" s="14" t="str">
        <f>VLOOKUP(N460,'Données Enfants'!$C$2:$F$298,2,FALSE)</f>
        <v>Standard</v>
      </c>
      <c r="Q460" s="14">
        <f>IF(MID(B460,1,3)="Bus",VLOOKUP(N460,'Données Bus'!$A$2:$B$90,2,FALSE),0)</f>
        <v>12</v>
      </c>
      <c r="R460" s="14" t="str">
        <f>IF(Q460&gt;0,VLOOKUP(N460,'Données Bus'!$A$2:$C$90,3,FALSE),"")</f>
        <v>Chemin de Gravannes (parking)</v>
      </c>
      <c r="S460" t="str">
        <f>IF(INDEX('Tournées Bus'!$C$4:$H$18,Q460,VLOOKUP(B460,'Tournées Bus'!$J$3:$L$6,2,FALSE))=0,INDEX('Tournées Bus'!$C$4:$H$18,Q460,VLOOKUP(B460,'Tournées Bus'!$J$3:$L$6,3,FALSE)),INDEX('Tournées Bus'!$C$4:$H$18,Q460,VLOOKUP(B460,'Tournées Bus'!$J$3:$L$6,2,FALSE)))</f>
        <v>T111-04</v>
      </c>
      <c r="T460" t="str">
        <f t="shared" si="15"/>
        <v>T111</v>
      </c>
    </row>
    <row r="461" spans="1:20" x14ac:dyDescent="0.2">
      <c r="A461" s="1">
        <v>42993</v>
      </c>
      <c r="B461" t="s">
        <v>4</v>
      </c>
      <c r="C461" t="s">
        <v>204</v>
      </c>
      <c r="D461" t="s">
        <v>241</v>
      </c>
      <c r="E461" t="s">
        <v>243</v>
      </c>
      <c r="F461" s="1">
        <v>40078</v>
      </c>
      <c r="G461" t="s">
        <v>166</v>
      </c>
      <c r="H461">
        <v>0</v>
      </c>
      <c r="I461">
        <v>0</v>
      </c>
      <c r="J461">
        <v>0</v>
      </c>
      <c r="K461" t="s">
        <v>207</v>
      </c>
      <c r="L461">
        <v>2017</v>
      </c>
      <c r="M461" t="s">
        <v>210</v>
      </c>
      <c r="N461" s="14" t="str">
        <f t="shared" si="14"/>
        <v>DEVIGNY Ryan</v>
      </c>
      <c r="O461" s="14" t="str">
        <f>VLOOKUP(N461,'Données Enfants'!$C$2:$F$298,4,FALSE)</f>
        <v>CE2</v>
      </c>
      <c r="P461" s="14" t="str">
        <f>VLOOKUP(N461,'Données Enfants'!$C$2:$F$298,2,FALSE)</f>
        <v>Standard</v>
      </c>
      <c r="Q461" s="14">
        <f>IF(MID(B461,1,3)="Bus",VLOOKUP(N461,'Données Bus'!$A$2:$B$90,2,FALSE),0)</f>
        <v>1</v>
      </c>
      <c r="R461" s="14" t="str">
        <f>IF(Q461&gt;0,VLOOKUP(N461,'Données Bus'!$A$2:$C$90,3,FALSE),"")</f>
        <v>Services Techniques</v>
      </c>
      <c r="S461" t="str">
        <f>IF(INDEX('Tournées Bus'!$C$4:$H$18,Q461,VLOOKUP(B461,'Tournées Bus'!$J$3:$L$6,2,FALSE))=0,INDEX('Tournées Bus'!$C$4:$H$18,Q461,VLOOKUP(B461,'Tournées Bus'!$J$3:$L$6,3,FALSE)),INDEX('Tournées Bus'!$C$4:$H$18,Q461,VLOOKUP(B461,'Tournées Bus'!$J$3:$L$6,2,FALSE)))</f>
        <v>T111-15</v>
      </c>
      <c r="T461" t="str">
        <f t="shared" si="15"/>
        <v>T111</v>
      </c>
    </row>
    <row r="462" spans="1:20" x14ac:dyDescent="0.2">
      <c r="A462" s="1">
        <v>42993</v>
      </c>
      <c r="B462" t="s">
        <v>4</v>
      </c>
      <c r="C462" t="s">
        <v>204</v>
      </c>
      <c r="D462" t="s">
        <v>244</v>
      </c>
      <c r="E462" t="s">
        <v>245</v>
      </c>
      <c r="F462" s="1">
        <v>40339</v>
      </c>
      <c r="G462" t="s">
        <v>167</v>
      </c>
      <c r="H462">
        <v>0</v>
      </c>
      <c r="I462">
        <v>0</v>
      </c>
      <c r="J462">
        <v>0</v>
      </c>
      <c r="K462" t="s">
        <v>207</v>
      </c>
      <c r="L462">
        <v>2017</v>
      </c>
      <c r="M462" t="s">
        <v>210</v>
      </c>
      <c r="N462" s="14" t="str">
        <f t="shared" si="14"/>
        <v>DOUCET Arsène</v>
      </c>
      <c r="O462" s="14" t="str">
        <f>VLOOKUP(N462,'Données Enfants'!$C$2:$F$298,4,FALSE)</f>
        <v>CE1</v>
      </c>
      <c r="P462" s="14" t="str">
        <f>VLOOKUP(N462,'Données Enfants'!$C$2:$F$298,2,FALSE)</f>
        <v>Standard</v>
      </c>
      <c r="Q462" s="14">
        <f>IF(MID(B462,1,3)="Bus",VLOOKUP(N462,'Données Bus'!$A$2:$B$90,2,FALSE),0)</f>
        <v>1</v>
      </c>
      <c r="R462" s="14" t="str">
        <f>IF(Q462&gt;0,VLOOKUP(N462,'Données Bus'!$A$2:$C$90,3,FALSE),"")</f>
        <v>Services Techniques</v>
      </c>
      <c r="S462" t="str">
        <f>IF(INDEX('Tournées Bus'!$C$4:$H$18,Q462,VLOOKUP(B462,'Tournées Bus'!$J$3:$L$6,2,FALSE))=0,INDEX('Tournées Bus'!$C$4:$H$18,Q462,VLOOKUP(B462,'Tournées Bus'!$J$3:$L$6,3,FALSE)),INDEX('Tournées Bus'!$C$4:$H$18,Q462,VLOOKUP(B462,'Tournées Bus'!$J$3:$L$6,2,FALSE)))</f>
        <v>T111-15</v>
      </c>
      <c r="T462" t="str">
        <f t="shared" si="15"/>
        <v>T111</v>
      </c>
    </row>
    <row r="463" spans="1:20" x14ac:dyDescent="0.2">
      <c r="A463" s="1">
        <v>42993</v>
      </c>
      <c r="B463" t="s">
        <v>4</v>
      </c>
      <c r="C463" t="s">
        <v>204</v>
      </c>
      <c r="D463" t="s">
        <v>244</v>
      </c>
      <c r="E463" t="s">
        <v>246</v>
      </c>
      <c r="F463" s="1">
        <v>39775</v>
      </c>
      <c r="G463" t="s">
        <v>165</v>
      </c>
      <c r="H463">
        <v>0</v>
      </c>
      <c r="I463">
        <v>0</v>
      </c>
      <c r="J463">
        <v>0</v>
      </c>
      <c r="K463" t="s">
        <v>207</v>
      </c>
      <c r="L463">
        <v>2017</v>
      </c>
      <c r="M463" t="s">
        <v>210</v>
      </c>
      <c r="N463" s="14" t="str">
        <f t="shared" si="14"/>
        <v>DOUCET Edgar</v>
      </c>
      <c r="O463" s="14" t="str">
        <f>VLOOKUP(N463,'Données Enfants'!$C$2:$F$298,4,FALSE)</f>
        <v>CM1</v>
      </c>
      <c r="P463" s="14" t="str">
        <f>VLOOKUP(N463,'Données Enfants'!$C$2:$F$298,2,FALSE)</f>
        <v>Standard</v>
      </c>
      <c r="Q463" s="14">
        <f>IF(MID(B463,1,3)="Bus",VLOOKUP(N463,'Données Bus'!$A$2:$B$90,2,FALSE),0)</f>
        <v>1</v>
      </c>
      <c r="R463" s="14" t="str">
        <f>IF(Q463&gt;0,VLOOKUP(N463,'Données Bus'!$A$2:$C$90,3,FALSE),"")</f>
        <v>Services Techniques</v>
      </c>
      <c r="S463" t="str">
        <f>IF(INDEX('Tournées Bus'!$C$4:$H$18,Q463,VLOOKUP(B463,'Tournées Bus'!$J$3:$L$6,2,FALSE))=0,INDEX('Tournées Bus'!$C$4:$H$18,Q463,VLOOKUP(B463,'Tournées Bus'!$J$3:$L$6,3,FALSE)),INDEX('Tournées Bus'!$C$4:$H$18,Q463,VLOOKUP(B463,'Tournées Bus'!$J$3:$L$6,2,FALSE)))</f>
        <v>T111-15</v>
      </c>
      <c r="T463" t="str">
        <f t="shared" si="15"/>
        <v>T111</v>
      </c>
    </row>
    <row r="464" spans="1:20" x14ac:dyDescent="0.2">
      <c r="A464" s="1">
        <v>42993</v>
      </c>
      <c r="B464" t="s">
        <v>4</v>
      </c>
      <c r="C464" t="s">
        <v>204</v>
      </c>
      <c r="D464" t="s">
        <v>252</v>
      </c>
      <c r="E464" t="s">
        <v>253</v>
      </c>
      <c r="F464" s="1">
        <v>41126</v>
      </c>
      <c r="G464" t="s">
        <v>106</v>
      </c>
      <c r="H464">
        <v>1</v>
      </c>
      <c r="I464">
        <v>0</v>
      </c>
      <c r="J464">
        <v>0</v>
      </c>
      <c r="K464" t="s">
        <v>207</v>
      </c>
      <c r="L464">
        <v>2017</v>
      </c>
      <c r="M464" t="s">
        <v>208</v>
      </c>
      <c r="N464" s="14" t="str">
        <f t="shared" si="14"/>
        <v>DUVAL MICHOUD Jade</v>
      </c>
      <c r="O464" s="14" t="str">
        <f>VLOOKUP(N464,'Données Enfants'!$C$2:$F$298,4,FALSE)</f>
        <v>GS</v>
      </c>
      <c r="P464" s="14" t="str">
        <f>VLOOKUP(N464,'Données Enfants'!$C$2:$F$298,2,FALSE)</f>
        <v>Standard</v>
      </c>
      <c r="Q464" s="14">
        <f>IF(MID(B464,1,3)="Bus",VLOOKUP(N464,'Données Bus'!$A$2:$B$90,2,FALSE),0)</f>
        <v>14</v>
      </c>
      <c r="R464" s="14" t="str">
        <f>IF(Q464&gt;0,VLOOKUP(N464,'Données Bus'!$A$2:$C$90,3,FALSE),"")</f>
        <v>Avenue Forchex</v>
      </c>
      <c r="S464" t="str">
        <f>IF(INDEX('Tournées Bus'!$C$4:$H$18,Q464,VLOOKUP(B464,'Tournées Bus'!$J$3:$L$6,2,FALSE))=0,INDEX('Tournées Bus'!$C$4:$H$18,Q464,VLOOKUP(B464,'Tournées Bus'!$J$3:$L$6,3,FALSE)),INDEX('Tournées Bus'!$C$4:$H$18,Q464,VLOOKUP(B464,'Tournées Bus'!$J$3:$L$6,2,FALSE)))</f>
        <v>T111-02</v>
      </c>
      <c r="T464" t="str">
        <f t="shared" si="15"/>
        <v>T111</v>
      </c>
    </row>
    <row r="465" spans="1:20" x14ac:dyDescent="0.2">
      <c r="A465" s="1">
        <v>42993</v>
      </c>
      <c r="B465" t="s">
        <v>4</v>
      </c>
      <c r="C465" t="s">
        <v>204</v>
      </c>
      <c r="D465" t="s">
        <v>256</v>
      </c>
      <c r="E465" t="s">
        <v>257</v>
      </c>
      <c r="F465" s="1">
        <v>41230</v>
      </c>
      <c r="G465" t="s">
        <v>44</v>
      </c>
      <c r="H465">
        <v>0</v>
      </c>
      <c r="I465">
        <v>0</v>
      </c>
      <c r="J465">
        <v>0</v>
      </c>
      <c r="K465" t="s">
        <v>207</v>
      </c>
      <c r="L465">
        <v>2017</v>
      </c>
      <c r="M465" t="s">
        <v>208</v>
      </c>
      <c r="N465" s="14" t="str">
        <f t="shared" si="14"/>
        <v>EVENO Manel</v>
      </c>
      <c r="O465" s="14" t="str">
        <f>VLOOKUP(N465,'Données Enfants'!$C$2:$F$298,4,FALSE)</f>
        <v>GS</v>
      </c>
      <c r="P465" s="14" t="str">
        <f>VLOOKUP(N465,'Données Enfants'!$C$2:$F$298,2,FALSE)</f>
        <v>Sans viande</v>
      </c>
      <c r="Q465" s="14">
        <f>IF(MID(B465,1,3)="Bus",VLOOKUP(N465,'Données Bus'!$A$2:$B$90,2,FALSE),0)</f>
        <v>1</v>
      </c>
      <c r="R465" s="14" t="str">
        <f>IF(Q465&gt;0,VLOOKUP(N465,'Données Bus'!$A$2:$C$90,3,FALSE),"")</f>
        <v>Services Techniques</v>
      </c>
      <c r="S465" t="str">
        <f>IF(INDEX('Tournées Bus'!$C$4:$H$18,Q465,VLOOKUP(B465,'Tournées Bus'!$J$3:$L$6,2,FALSE))=0,INDEX('Tournées Bus'!$C$4:$H$18,Q465,VLOOKUP(B465,'Tournées Bus'!$J$3:$L$6,3,FALSE)),INDEX('Tournées Bus'!$C$4:$H$18,Q465,VLOOKUP(B465,'Tournées Bus'!$J$3:$L$6,2,FALSE)))</f>
        <v>T111-15</v>
      </c>
      <c r="T465" t="str">
        <f t="shared" si="15"/>
        <v>T111</v>
      </c>
    </row>
    <row r="466" spans="1:20" x14ac:dyDescent="0.2">
      <c r="A466" s="1">
        <v>42993</v>
      </c>
      <c r="B466" t="s">
        <v>4</v>
      </c>
      <c r="C466" t="s">
        <v>204</v>
      </c>
      <c r="D466" t="s">
        <v>258</v>
      </c>
      <c r="E466" t="s">
        <v>247</v>
      </c>
      <c r="F466" s="1">
        <v>41278</v>
      </c>
      <c r="G466" t="s">
        <v>169</v>
      </c>
      <c r="H466">
        <v>1</v>
      </c>
      <c r="I466">
        <v>0</v>
      </c>
      <c r="J466">
        <v>0</v>
      </c>
      <c r="K466" t="s">
        <v>207</v>
      </c>
      <c r="L466">
        <v>2017</v>
      </c>
      <c r="M466" t="s">
        <v>208</v>
      </c>
      <c r="N466" s="14" t="str">
        <f t="shared" si="14"/>
        <v>FRITEAU Liam</v>
      </c>
      <c r="O466" s="14" t="str">
        <f>VLOOKUP(N466,'Données Enfants'!$C$2:$F$298,4,FALSE)</f>
        <v>MS</v>
      </c>
      <c r="P466" s="14" t="str">
        <f>VLOOKUP(N466,'Données Enfants'!$C$2:$F$298,2,FALSE)</f>
        <v>Standard</v>
      </c>
      <c r="Q466" s="14">
        <f>IF(MID(B466,1,3)="Bus",VLOOKUP(N466,'Données Bus'!$A$2:$B$90,2,FALSE),0)</f>
        <v>5</v>
      </c>
      <c r="R466" s="14" t="str">
        <f>IF(Q466&gt;0,VLOOKUP(N466,'Données Bus'!$A$2:$C$90,3,FALSE),"")</f>
        <v>Grande Rive (Av maraiche)</v>
      </c>
      <c r="S466" t="str">
        <f>IF(INDEX('Tournées Bus'!$C$4:$H$18,Q466,VLOOKUP(B466,'Tournées Bus'!$J$3:$L$6,2,FALSE))=0,INDEX('Tournées Bus'!$C$4:$H$18,Q466,VLOOKUP(B466,'Tournées Bus'!$J$3:$L$6,3,FALSE)),INDEX('Tournées Bus'!$C$4:$H$18,Q466,VLOOKUP(B466,'Tournées Bus'!$J$3:$L$6,2,FALSE)))</f>
        <v>T111-10</v>
      </c>
      <c r="T466" t="str">
        <f t="shared" si="15"/>
        <v>T111</v>
      </c>
    </row>
    <row r="467" spans="1:20" x14ac:dyDescent="0.2">
      <c r="A467" s="1">
        <v>42993</v>
      </c>
      <c r="B467" t="s">
        <v>4</v>
      </c>
      <c r="C467" t="s">
        <v>204</v>
      </c>
      <c r="D467" t="s">
        <v>259</v>
      </c>
      <c r="E467" t="s">
        <v>260</v>
      </c>
      <c r="F467" s="1">
        <v>40395</v>
      </c>
      <c r="G467" t="s">
        <v>167</v>
      </c>
      <c r="H467">
        <v>1</v>
      </c>
      <c r="I467">
        <v>0</v>
      </c>
      <c r="J467">
        <v>0</v>
      </c>
      <c r="K467" t="s">
        <v>207</v>
      </c>
      <c r="L467">
        <v>2017</v>
      </c>
      <c r="M467" t="s">
        <v>210</v>
      </c>
      <c r="N467" s="14" t="str">
        <f t="shared" si="14"/>
        <v>GAYAT Louis</v>
      </c>
      <c r="O467" s="14" t="str">
        <f>VLOOKUP(N467,'Données Enfants'!$C$2:$F$298,4,FALSE)</f>
        <v>CE1</v>
      </c>
      <c r="P467" s="14" t="str">
        <f>VLOOKUP(N467,'Données Enfants'!$C$2:$F$298,2,FALSE)</f>
        <v>Standard</v>
      </c>
      <c r="Q467" s="14">
        <f>IF(MID(B467,1,3)="Bus",VLOOKUP(N467,'Données Bus'!$A$2:$B$90,2,FALSE),0)</f>
        <v>10</v>
      </c>
      <c r="R467" s="14" t="str">
        <f>IF(Q467&gt;0,VLOOKUP(N467,'Données Bus'!$A$2:$C$90,3,FALSE),"")</f>
        <v>Mairie</v>
      </c>
      <c r="S467" t="str">
        <f>IF(INDEX('Tournées Bus'!$C$4:$H$18,Q467,VLOOKUP(B467,'Tournées Bus'!$J$3:$L$6,2,FALSE))=0,INDEX('Tournées Bus'!$C$4:$H$18,Q467,VLOOKUP(B467,'Tournées Bus'!$J$3:$L$6,3,FALSE)),INDEX('Tournées Bus'!$C$4:$H$18,Q467,VLOOKUP(B467,'Tournées Bus'!$J$3:$L$6,2,FALSE)))</f>
        <v>T111-08</v>
      </c>
      <c r="T467" t="str">
        <f t="shared" si="15"/>
        <v>T111</v>
      </c>
    </row>
    <row r="468" spans="1:20" x14ac:dyDescent="0.2">
      <c r="A468" s="1">
        <v>42993</v>
      </c>
      <c r="B468" t="s">
        <v>4</v>
      </c>
      <c r="C468" t="s">
        <v>204</v>
      </c>
      <c r="D468" t="s">
        <v>261</v>
      </c>
      <c r="E468" t="s">
        <v>262</v>
      </c>
      <c r="F468" s="1">
        <v>40366</v>
      </c>
      <c r="G468" t="s">
        <v>167</v>
      </c>
      <c r="H468">
        <v>1</v>
      </c>
      <c r="I468">
        <v>0</v>
      </c>
      <c r="J468">
        <v>0</v>
      </c>
      <c r="K468" t="s">
        <v>207</v>
      </c>
      <c r="L468">
        <v>2017</v>
      </c>
      <c r="M468" t="s">
        <v>210</v>
      </c>
      <c r="N468" s="14" t="str">
        <f t="shared" si="14"/>
        <v>HELLI Indy</v>
      </c>
      <c r="O468" s="14" t="str">
        <f>VLOOKUP(N468,'Données Enfants'!$C$2:$F$298,4,FALSE)</f>
        <v>CE1</v>
      </c>
      <c r="P468" s="14" t="str">
        <f>VLOOKUP(N468,'Données Enfants'!$C$2:$F$298,2,FALSE)</f>
        <v>Sans viande</v>
      </c>
      <c r="Q468" s="14">
        <f>IF(MID(B468,1,3)="Bus",VLOOKUP(N468,'Données Bus'!$A$2:$B$90,2,FALSE),0)</f>
        <v>4</v>
      </c>
      <c r="R468" s="14" t="str">
        <f>IF(Q468&gt;0,VLOOKUP(N468,'Données Bus'!$A$2:$C$90,3,FALSE),"")</f>
        <v>Grande Rive (Crémaillère)</v>
      </c>
      <c r="S468" t="str">
        <f>IF(INDEX('Tournées Bus'!$C$4:$H$18,Q468,VLOOKUP(B468,'Tournées Bus'!$J$3:$L$6,2,FALSE))=0,INDEX('Tournées Bus'!$C$4:$H$18,Q468,VLOOKUP(B468,'Tournées Bus'!$J$3:$L$6,3,FALSE)),INDEX('Tournées Bus'!$C$4:$H$18,Q468,VLOOKUP(B468,'Tournées Bus'!$J$3:$L$6,2,FALSE)))</f>
        <v>T111-12</v>
      </c>
      <c r="T468" t="str">
        <f t="shared" si="15"/>
        <v>T111</v>
      </c>
    </row>
    <row r="469" spans="1:20" x14ac:dyDescent="0.2">
      <c r="A469" s="1">
        <v>42993</v>
      </c>
      <c r="B469" t="s">
        <v>4</v>
      </c>
      <c r="C469" t="s">
        <v>204</v>
      </c>
      <c r="D469" t="s">
        <v>263</v>
      </c>
      <c r="E469" t="s">
        <v>264</v>
      </c>
      <c r="F469" s="1">
        <v>39337</v>
      </c>
      <c r="G469" t="s">
        <v>164</v>
      </c>
      <c r="H469">
        <v>1</v>
      </c>
      <c r="I469">
        <v>0</v>
      </c>
      <c r="J469">
        <v>0</v>
      </c>
      <c r="K469" t="s">
        <v>207</v>
      </c>
      <c r="L469">
        <v>2017</v>
      </c>
      <c r="M469" t="s">
        <v>210</v>
      </c>
      <c r="N469" s="14" t="str">
        <f t="shared" si="14"/>
        <v>HENRY Ethan</v>
      </c>
      <c r="O469" s="14" t="str">
        <f>VLOOKUP(N469,'Données Enfants'!$C$2:$F$298,4,FALSE)</f>
        <v>CM2</v>
      </c>
      <c r="P469" s="14" t="str">
        <f>VLOOKUP(N469,'Données Enfants'!$C$2:$F$298,2,FALSE)</f>
        <v>Standard</v>
      </c>
      <c r="Q469" s="14">
        <f>IF(MID(B469,1,3)="Bus",VLOOKUP(N469,'Données Bus'!$A$2:$B$90,2,FALSE),0)</f>
        <v>2</v>
      </c>
      <c r="R469" s="14" t="str">
        <f>IF(Q469&gt;0,VLOOKUP(N469,'Données Bus'!$A$2:$C$90,3,FALSE),"")</f>
        <v>Parc de l'Abbaye - Buisson</v>
      </c>
      <c r="S469" t="str">
        <f>IF(INDEX('Tournées Bus'!$C$4:$H$18,Q469,VLOOKUP(B469,'Tournées Bus'!$J$3:$L$6,2,FALSE))=0,INDEX('Tournées Bus'!$C$4:$H$18,Q469,VLOOKUP(B469,'Tournées Bus'!$J$3:$L$6,3,FALSE)),INDEX('Tournées Bus'!$C$4:$H$18,Q469,VLOOKUP(B469,'Tournées Bus'!$J$3:$L$6,2,FALSE)))</f>
        <v>T111-14</v>
      </c>
      <c r="T469" t="str">
        <f t="shared" si="15"/>
        <v>T111</v>
      </c>
    </row>
    <row r="470" spans="1:20" x14ac:dyDescent="0.2">
      <c r="A470" s="1">
        <v>42993</v>
      </c>
      <c r="B470" t="s">
        <v>4</v>
      </c>
      <c r="C470" t="s">
        <v>204</v>
      </c>
      <c r="D470" t="s">
        <v>329</v>
      </c>
      <c r="E470" t="s">
        <v>330</v>
      </c>
      <c r="F470" s="1">
        <v>41371</v>
      </c>
      <c r="G470" t="s">
        <v>169</v>
      </c>
      <c r="H470">
        <v>1</v>
      </c>
      <c r="I470">
        <v>0</v>
      </c>
      <c r="J470">
        <v>0</v>
      </c>
      <c r="K470" t="s">
        <v>207</v>
      </c>
      <c r="L470">
        <v>2017</v>
      </c>
      <c r="M470" t="s">
        <v>208</v>
      </c>
      <c r="N470" s="14" t="str">
        <f t="shared" si="14"/>
        <v>IKOUBEL Jeanne</v>
      </c>
      <c r="O470" s="14" t="str">
        <f>VLOOKUP(N470,'Données Enfants'!$C$2:$F$298,4,FALSE)</f>
        <v>MS</v>
      </c>
      <c r="P470" s="14" t="str">
        <f>VLOOKUP(N470,'Données Enfants'!$C$2:$F$298,2,FALSE)</f>
        <v>Standard</v>
      </c>
      <c r="Q470" s="14">
        <f>IF(MID(B470,1,3)="Bus",VLOOKUP(N470,'Données Bus'!$A$2:$B$90,2,FALSE),0)</f>
        <v>5</v>
      </c>
      <c r="R470" s="14" t="str">
        <f>IF(Q470&gt;0,VLOOKUP(N470,'Données Bus'!$A$2:$C$90,3,FALSE),"")</f>
        <v>Grande Rive (Av maraiche)</v>
      </c>
      <c r="S470" t="str">
        <f>IF(INDEX('Tournées Bus'!$C$4:$H$18,Q470,VLOOKUP(B470,'Tournées Bus'!$J$3:$L$6,2,FALSE))=0,INDEX('Tournées Bus'!$C$4:$H$18,Q470,VLOOKUP(B470,'Tournées Bus'!$J$3:$L$6,3,FALSE)),INDEX('Tournées Bus'!$C$4:$H$18,Q470,VLOOKUP(B470,'Tournées Bus'!$J$3:$L$6,2,FALSE)))</f>
        <v>T111-10</v>
      </c>
      <c r="T470" t="str">
        <f t="shared" si="15"/>
        <v>T111</v>
      </c>
    </row>
    <row r="471" spans="1:20" x14ac:dyDescent="0.2">
      <c r="A471" s="1">
        <v>42993</v>
      </c>
      <c r="B471" t="s">
        <v>4</v>
      </c>
      <c r="C471" t="s">
        <v>204</v>
      </c>
      <c r="D471" t="s">
        <v>267</v>
      </c>
      <c r="E471" t="s">
        <v>268</v>
      </c>
      <c r="F471" s="1">
        <v>39332</v>
      </c>
      <c r="G471" t="s">
        <v>164</v>
      </c>
      <c r="H471">
        <v>1</v>
      </c>
      <c r="I471">
        <v>0</v>
      </c>
      <c r="J471">
        <v>0</v>
      </c>
      <c r="K471" t="s">
        <v>207</v>
      </c>
      <c r="L471">
        <v>2017</v>
      </c>
      <c r="M471" t="s">
        <v>210</v>
      </c>
      <c r="N471" s="14" t="str">
        <f t="shared" si="14"/>
        <v>MANICHE Soryan</v>
      </c>
      <c r="O471" s="14" t="str">
        <f>VLOOKUP(N471,'Données Enfants'!$C$2:$F$298,4,FALSE)</f>
        <v>CM2</v>
      </c>
      <c r="P471" s="14" t="str">
        <f>VLOOKUP(N471,'Données Enfants'!$C$2:$F$298,2,FALSE)</f>
        <v>Sans porc</v>
      </c>
      <c r="Q471" s="14">
        <f>IF(MID(B471,1,3)="Bus",VLOOKUP(N471,'Données Bus'!$A$2:$B$90,2,FALSE),0)</f>
        <v>6</v>
      </c>
      <c r="R471" s="14" t="str">
        <f>IF(Q471&gt;0,VLOOKUP(N471,'Données Bus'!$A$2:$C$90,3,FALSE),"")</f>
        <v>Gallia</v>
      </c>
      <c r="S471" t="str">
        <f>IF(INDEX('Tournées Bus'!$C$4:$H$18,Q471,VLOOKUP(B471,'Tournées Bus'!$J$3:$L$6,2,FALSE))=0,INDEX('Tournées Bus'!$C$4:$H$18,Q471,VLOOKUP(B471,'Tournées Bus'!$J$3:$L$6,3,FALSE)),INDEX('Tournées Bus'!$C$4:$H$18,Q471,VLOOKUP(B471,'Tournées Bus'!$J$3:$L$6,2,FALSE)))</f>
        <v>T111-07</v>
      </c>
      <c r="T471" t="str">
        <f t="shared" si="15"/>
        <v>T111</v>
      </c>
    </row>
    <row r="472" spans="1:20" x14ac:dyDescent="0.2">
      <c r="A472" s="1">
        <v>42993</v>
      </c>
      <c r="B472" t="s">
        <v>4</v>
      </c>
      <c r="C472" t="s">
        <v>204</v>
      </c>
      <c r="D472" t="s">
        <v>269</v>
      </c>
      <c r="E472" t="s">
        <v>270</v>
      </c>
      <c r="F472" s="1">
        <v>41123</v>
      </c>
      <c r="G472" t="s">
        <v>44</v>
      </c>
      <c r="H472">
        <v>1</v>
      </c>
      <c r="I472">
        <v>0</v>
      </c>
      <c r="J472">
        <v>0</v>
      </c>
      <c r="K472" t="s">
        <v>207</v>
      </c>
      <c r="L472">
        <v>2017</v>
      </c>
      <c r="M472" t="s">
        <v>208</v>
      </c>
      <c r="N472" s="14" t="str">
        <f t="shared" si="14"/>
        <v>MICHOUD Arnaud</v>
      </c>
      <c r="O472" s="14" t="str">
        <f>VLOOKUP(N472,'Données Enfants'!$C$2:$F$298,4,FALSE)</f>
        <v>GS</v>
      </c>
      <c r="P472" s="14" t="str">
        <f>VLOOKUP(N472,'Données Enfants'!$C$2:$F$298,2,FALSE)</f>
        <v>Standard</v>
      </c>
      <c r="Q472" s="14">
        <f>IF(MID(B472,1,3)="Bus",VLOOKUP(N472,'Données Bus'!$A$2:$B$90,2,FALSE),0)</f>
        <v>14</v>
      </c>
      <c r="R472" s="14" t="str">
        <f>IF(Q472&gt;0,VLOOKUP(N472,'Données Bus'!$A$2:$C$90,3,FALSE),"")</f>
        <v>Avenue Forchex</v>
      </c>
      <c r="S472" t="str">
        <f>IF(INDEX('Tournées Bus'!$C$4:$H$18,Q472,VLOOKUP(B472,'Tournées Bus'!$J$3:$L$6,2,FALSE))=0,INDEX('Tournées Bus'!$C$4:$H$18,Q472,VLOOKUP(B472,'Tournées Bus'!$J$3:$L$6,3,FALSE)),INDEX('Tournées Bus'!$C$4:$H$18,Q472,VLOOKUP(B472,'Tournées Bus'!$J$3:$L$6,2,FALSE)))</f>
        <v>T111-02</v>
      </c>
      <c r="T472" t="str">
        <f t="shared" si="15"/>
        <v>T111</v>
      </c>
    </row>
    <row r="473" spans="1:20" x14ac:dyDescent="0.2">
      <c r="A473" s="1">
        <v>42993</v>
      </c>
      <c r="B473" t="s">
        <v>4</v>
      </c>
      <c r="C473" t="s">
        <v>204</v>
      </c>
      <c r="D473" t="s">
        <v>271</v>
      </c>
      <c r="E473" t="s">
        <v>272</v>
      </c>
      <c r="F473" s="1">
        <v>41047</v>
      </c>
      <c r="G473" t="s">
        <v>44</v>
      </c>
      <c r="H473">
        <v>1</v>
      </c>
      <c r="I473">
        <v>0</v>
      </c>
      <c r="J473">
        <v>0</v>
      </c>
      <c r="K473" t="s">
        <v>207</v>
      </c>
      <c r="L473">
        <v>2017</v>
      </c>
      <c r="M473" t="s">
        <v>208</v>
      </c>
      <c r="N473" s="14" t="str">
        <f t="shared" si="14"/>
        <v>MONNET Fanny</v>
      </c>
      <c r="O473" s="14" t="str">
        <f>VLOOKUP(N473,'Données Enfants'!$C$2:$F$298,4,FALSE)</f>
        <v>GS</v>
      </c>
      <c r="P473" s="14" t="str">
        <f>VLOOKUP(N473,'Données Enfants'!$C$2:$F$298,2,FALSE)</f>
        <v>Standard</v>
      </c>
      <c r="Q473" s="14">
        <f>IF(MID(B473,1,3)="Bus",VLOOKUP(N473,'Données Bus'!$A$2:$B$90,2,FALSE),0)</f>
        <v>3</v>
      </c>
      <c r="R473" s="14" t="str">
        <f>IF(Q473&gt;0,VLOOKUP(N473,'Données Bus'!$A$2:$C$90,3,FALSE),"")</f>
        <v>Av de la Creusaz (croist Rte Gde Rive)</v>
      </c>
      <c r="S473" t="str">
        <f>IF(INDEX('Tournées Bus'!$C$4:$H$18,Q473,VLOOKUP(B473,'Tournées Bus'!$J$3:$L$6,2,FALSE))=0,INDEX('Tournées Bus'!$C$4:$H$18,Q473,VLOOKUP(B473,'Tournées Bus'!$J$3:$L$6,3,FALSE)),INDEX('Tournées Bus'!$C$4:$H$18,Q473,VLOOKUP(B473,'Tournées Bus'!$J$3:$L$6,2,FALSE)))</f>
        <v>T111-11</v>
      </c>
      <c r="T473" t="str">
        <f t="shared" si="15"/>
        <v>T111</v>
      </c>
    </row>
    <row r="474" spans="1:20" x14ac:dyDescent="0.2">
      <c r="A474" s="1">
        <v>42993</v>
      </c>
      <c r="B474" t="s">
        <v>4</v>
      </c>
      <c r="C474" t="s">
        <v>204</v>
      </c>
      <c r="D474" t="s">
        <v>271</v>
      </c>
      <c r="E474" t="s">
        <v>273</v>
      </c>
      <c r="F474" s="1">
        <v>40459</v>
      </c>
      <c r="G474" t="s">
        <v>163</v>
      </c>
      <c r="H474">
        <v>1</v>
      </c>
      <c r="I474">
        <v>0</v>
      </c>
      <c r="J474">
        <v>0</v>
      </c>
      <c r="K474" t="s">
        <v>207</v>
      </c>
      <c r="L474">
        <v>2017</v>
      </c>
      <c r="M474" t="s">
        <v>210</v>
      </c>
      <c r="N474" s="14" t="str">
        <f t="shared" si="14"/>
        <v>MONNET Nina</v>
      </c>
      <c r="O474" s="14" t="str">
        <f>VLOOKUP(N474,'Données Enfants'!$C$2:$F$298,4,FALSE)</f>
        <v>CE1</v>
      </c>
      <c r="P474" s="14" t="str">
        <f>VLOOKUP(N474,'Données Enfants'!$C$2:$F$298,2,FALSE)</f>
        <v>Standard</v>
      </c>
      <c r="Q474" s="14">
        <f>IF(MID(B474,1,3)="Bus",VLOOKUP(N474,'Données Bus'!$A$2:$B$90,2,FALSE),0)</f>
        <v>3</v>
      </c>
      <c r="R474" s="14" t="str">
        <f>IF(Q474&gt;0,VLOOKUP(N474,'Données Bus'!$A$2:$C$90,3,FALSE),"")</f>
        <v>Av de la Creusaz (croist Rte Gde Rive)</v>
      </c>
      <c r="S474" t="str">
        <f>IF(INDEX('Tournées Bus'!$C$4:$H$18,Q474,VLOOKUP(B474,'Tournées Bus'!$J$3:$L$6,2,FALSE))=0,INDEX('Tournées Bus'!$C$4:$H$18,Q474,VLOOKUP(B474,'Tournées Bus'!$J$3:$L$6,3,FALSE)),INDEX('Tournées Bus'!$C$4:$H$18,Q474,VLOOKUP(B474,'Tournées Bus'!$J$3:$L$6,2,FALSE)))</f>
        <v>T111-11</v>
      </c>
      <c r="T474" t="str">
        <f t="shared" si="15"/>
        <v>T111</v>
      </c>
    </row>
    <row r="475" spans="1:20" x14ac:dyDescent="0.2">
      <c r="A475" s="1">
        <v>42993</v>
      </c>
      <c r="B475" t="s">
        <v>4</v>
      </c>
      <c r="C475" t="s">
        <v>204</v>
      </c>
      <c r="D475" t="s">
        <v>283</v>
      </c>
      <c r="E475" t="s">
        <v>284</v>
      </c>
      <c r="F475" s="1">
        <v>39891</v>
      </c>
      <c r="G475" t="s">
        <v>166</v>
      </c>
      <c r="H475">
        <v>1</v>
      </c>
      <c r="I475">
        <v>0</v>
      </c>
      <c r="J475">
        <v>0</v>
      </c>
      <c r="K475" t="s">
        <v>207</v>
      </c>
      <c r="L475">
        <v>2017</v>
      </c>
      <c r="M475" t="s">
        <v>210</v>
      </c>
      <c r="N475" s="14" t="str">
        <f t="shared" si="14"/>
        <v>PONTICELLI Axel</v>
      </c>
      <c r="O475" s="14" t="str">
        <f>VLOOKUP(N475,'Données Enfants'!$C$2:$F$298,4,FALSE)</f>
        <v>CE2</v>
      </c>
      <c r="P475" s="14" t="str">
        <f>VLOOKUP(N475,'Données Enfants'!$C$2:$F$298,2,FALSE)</f>
        <v>Standard</v>
      </c>
      <c r="Q475" s="14">
        <f>IF(MID(B475,1,3)="Bus",VLOOKUP(N475,'Données Bus'!$A$2:$B$90,2,FALSE),0)</f>
        <v>15</v>
      </c>
      <c r="R475" s="14" t="str">
        <f>IF(Q475&gt;0,VLOOKUP(N475,'Données Bus'!$A$2:$C$90,3,FALSE),"")</f>
        <v>Chemin de Gravannes (Mi Tiesa)</v>
      </c>
      <c r="S475" t="str">
        <f>IF(INDEX('Tournées Bus'!$C$4:$H$18,Q475,VLOOKUP(B475,'Tournées Bus'!$J$3:$L$6,2,FALSE))=0,INDEX('Tournées Bus'!$C$4:$H$18,Q475,VLOOKUP(B475,'Tournées Bus'!$J$3:$L$6,3,FALSE)),INDEX('Tournées Bus'!$C$4:$H$18,Q475,VLOOKUP(B475,'Tournées Bus'!$J$3:$L$6,2,FALSE)))</f>
        <v>T111-03</v>
      </c>
      <c r="T475" t="str">
        <f t="shared" si="15"/>
        <v>T111</v>
      </c>
    </row>
    <row r="476" spans="1:20" x14ac:dyDescent="0.2">
      <c r="A476" s="1">
        <v>42993</v>
      </c>
      <c r="B476" t="s">
        <v>4</v>
      </c>
      <c r="C476" t="s">
        <v>204</v>
      </c>
      <c r="D476" t="s">
        <v>289</v>
      </c>
      <c r="E476" t="s">
        <v>216</v>
      </c>
      <c r="F476" s="1">
        <v>41091</v>
      </c>
      <c r="G476" t="s">
        <v>106</v>
      </c>
      <c r="H476">
        <v>1</v>
      </c>
      <c r="I476">
        <v>0</v>
      </c>
      <c r="J476">
        <v>0</v>
      </c>
      <c r="K476" t="s">
        <v>207</v>
      </c>
      <c r="L476">
        <v>2017</v>
      </c>
      <c r="M476" t="s">
        <v>208</v>
      </c>
      <c r="N476" s="14" t="str">
        <f t="shared" si="14"/>
        <v>TOUTA Rayan</v>
      </c>
      <c r="O476" s="14" t="str">
        <f>VLOOKUP(N476,'Données Enfants'!$C$2:$F$298,4,FALSE)</f>
        <v>GS</v>
      </c>
      <c r="P476" s="14" t="str">
        <f>VLOOKUP(N476,'Données Enfants'!$C$2:$F$298,2,FALSE)</f>
        <v>Sans viande</v>
      </c>
      <c r="Q476" s="14">
        <f>IF(MID(B476,1,3)="Bus",VLOOKUP(N476,'Données Bus'!$A$2:$B$90,2,FALSE),0)</f>
        <v>6</v>
      </c>
      <c r="R476" s="14" t="str">
        <f>IF(Q476&gt;0,VLOOKUP(N476,'Données Bus'!$A$2:$C$90,3,FALSE),"")</f>
        <v>Gallia</v>
      </c>
      <c r="S476" t="str">
        <f>IF(INDEX('Tournées Bus'!$C$4:$H$18,Q476,VLOOKUP(B476,'Tournées Bus'!$J$3:$L$6,2,FALSE))=0,INDEX('Tournées Bus'!$C$4:$H$18,Q476,VLOOKUP(B476,'Tournées Bus'!$J$3:$L$6,3,FALSE)),INDEX('Tournées Bus'!$C$4:$H$18,Q476,VLOOKUP(B476,'Tournées Bus'!$J$3:$L$6,2,FALSE)))</f>
        <v>T111-07</v>
      </c>
      <c r="T476" t="str">
        <f t="shared" si="15"/>
        <v>T111</v>
      </c>
    </row>
    <row r="477" spans="1:20" x14ac:dyDescent="0.2">
      <c r="A477" s="1">
        <v>42993</v>
      </c>
      <c r="B477" t="s">
        <v>4</v>
      </c>
      <c r="C477" t="s">
        <v>204</v>
      </c>
      <c r="D477" t="s">
        <v>289</v>
      </c>
      <c r="E477" t="s">
        <v>290</v>
      </c>
      <c r="F477" s="1">
        <v>40273</v>
      </c>
      <c r="G477" t="s">
        <v>163</v>
      </c>
      <c r="H477">
        <v>1</v>
      </c>
      <c r="I477">
        <v>0</v>
      </c>
      <c r="J477">
        <v>0</v>
      </c>
      <c r="K477" t="s">
        <v>207</v>
      </c>
      <c r="L477">
        <v>2017</v>
      </c>
      <c r="M477" t="s">
        <v>210</v>
      </c>
      <c r="N477" s="14" t="str">
        <f t="shared" si="14"/>
        <v>TOUTA Samir</v>
      </c>
      <c r="O477" s="14" t="str">
        <f>VLOOKUP(N477,'Données Enfants'!$C$2:$F$298,4,FALSE)</f>
        <v>CE1</v>
      </c>
      <c r="P477" s="14" t="str">
        <f>VLOOKUP(N477,'Données Enfants'!$C$2:$F$298,2,FALSE)</f>
        <v>Sans viande</v>
      </c>
      <c r="Q477" s="14">
        <f>IF(MID(B477,1,3)="Bus",VLOOKUP(N477,'Données Bus'!$A$2:$B$90,2,FALSE),0)</f>
        <v>6</v>
      </c>
      <c r="R477" s="14" t="str">
        <f>IF(Q477&gt;0,VLOOKUP(N477,'Données Bus'!$A$2:$C$90,3,FALSE),"")</f>
        <v>Gallia</v>
      </c>
      <c r="S477" t="str">
        <f>IF(INDEX('Tournées Bus'!$C$4:$H$18,Q477,VLOOKUP(B477,'Tournées Bus'!$J$3:$L$6,2,FALSE))=0,INDEX('Tournées Bus'!$C$4:$H$18,Q477,VLOOKUP(B477,'Tournées Bus'!$J$3:$L$6,3,FALSE)),INDEX('Tournées Bus'!$C$4:$H$18,Q477,VLOOKUP(B477,'Tournées Bus'!$J$3:$L$6,2,FALSE)))</f>
        <v>T111-07</v>
      </c>
      <c r="T477" t="str">
        <f t="shared" si="15"/>
        <v>T111</v>
      </c>
    </row>
    <row r="478" spans="1:20" x14ac:dyDescent="0.2">
      <c r="A478" s="1">
        <v>42993</v>
      </c>
      <c r="B478" t="s">
        <v>4</v>
      </c>
      <c r="C478" t="s">
        <v>204</v>
      </c>
      <c r="D478" t="s">
        <v>291</v>
      </c>
      <c r="E478" t="s">
        <v>292</v>
      </c>
      <c r="F478" s="1">
        <v>40178</v>
      </c>
      <c r="G478" t="s">
        <v>166</v>
      </c>
      <c r="H478">
        <v>1</v>
      </c>
      <c r="I478">
        <v>0</v>
      </c>
      <c r="J478">
        <v>0</v>
      </c>
      <c r="K478" t="s">
        <v>207</v>
      </c>
      <c r="L478">
        <v>2017</v>
      </c>
      <c r="M478" t="s">
        <v>210</v>
      </c>
      <c r="N478" s="14" t="str">
        <f t="shared" si="14"/>
        <v>VESIN Gloria</v>
      </c>
      <c r="O478" s="14" t="str">
        <f>VLOOKUP(N478,'Données Enfants'!$C$2:$F$298,4,FALSE)</f>
        <v>CE2</v>
      </c>
      <c r="P478" s="14" t="str">
        <f>VLOOKUP(N478,'Données Enfants'!$C$2:$F$298,2,FALSE)</f>
        <v>Standard</v>
      </c>
      <c r="Q478" s="14">
        <f>IF(MID(B478,1,3)="Bus",VLOOKUP(N478,'Données Bus'!$A$2:$B$90,2,FALSE),0)</f>
        <v>13</v>
      </c>
      <c r="R478" s="14" t="str">
        <f>IF(Q478&gt;0,VLOOKUP(N478,'Données Bus'!$A$2:$C$90,3,FALSE),"")</f>
        <v>Parc de l'Abbaye - Containers</v>
      </c>
      <c r="S478" t="str">
        <f>IF(INDEX('Tournées Bus'!$C$4:$H$18,Q478,VLOOKUP(B478,'Tournées Bus'!$J$3:$L$6,2,FALSE))=0,INDEX('Tournées Bus'!$C$4:$H$18,Q478,VLOOKUP(B478,'Tournées Bus'!$J$3:$L$6,3,FALSE)),INDEX('Tournées Bus'!$C$4:$H$18,Q478,VLOOKUP(B478,'Tournées Bus'!$J$3:$L$6,2,FALSE)))</f>
        <v>T111-13</v>
      </c>
      <c r="T478" t="str">
        <f t="shared" si="15"/>
        <v>T111</v>
      </c>
    </row>
    <row r="479" spans="1:20" x14ac:dyDescent="0.2">
      <c r="A479" s="1">
        <v>42993</v>
      </c>
      <c r="B479" t="s">
        <v>4</v>
      </c>
      <c r="C479" t="s">
        <v>204</v>
      </c>
      <c r="D479" t="s">
        <v>296</v>
      </c>
      <c r="E479" t="s">
        <v>297</v>
      </c>
      <c r="F479" s="1">
        <v>40756</v>
      </c>
      <c r="G479" t="s">
        <v>168</v>
      </c>
      <c r="H479">
        <v>1</v>
      </c>
      <c r="I479">
        <v>0</v>
      </c>
      <c r="J479">
        <v>0</v>
      </c>
      <c r="K479" t="s">
        <v>207</v>
      </c>
      <c r="L479">
        <v>2017</v>
      </c>
      <c r="M479" t="s">
        <v>208</v>
      </c>
      <c r="N479" s="14" t="str">
        <f t="shared" si="14"/>
        <v>WAMBST Johanne</v>
      </c>
      <c r="O479" s="14" t="str">
        <f>VLOOKUP(N479,'Données Enfants'!$C$2:$F$298,4,FALSE)</f>
        <v>CP</v>
      </c>
      <c r="P479" s="14" t="str">
        <f>VLOOKUP(N479,'Données Enfants'!$C$2:$F$298,2,FALSE)</f>
        <v>Standard</v>
      </c>
      <c r="Q479" s="14">
        <f>IF(MID(B479,1,3)="Bus",VLOOKUP(N479,'Données Bus'!$A$2:$B$90,2,FALSE),0)</f>
        <v>14</v>
      </c>
      <c r="R479" s="14" t="str">
        <f>IF(Q479&gt;0,VLOOKUP(N479,'Données Bus'!$A$2:$C$90,3,FALSE),"")</f>
        <v>Avenue Forchex</v>
      </c>
      <c r="S479" t="str">
        <f>IF(INDEX('Tournées Bus'!$C$4:$H$18,Q479,VLOOKUP(B479,'Tournées Bus'!$J$3:$L$6,2,FALSE))=0,INDEX('Tournées Bus'!$C$4:$H$18,Q479,VLOOKUP(B479,'Tournées Bus'!$J$3:$L$6,3,FALSE)),INDEX('Tournées Bus'!$C$4:$H$18,Q479,VLOOKUP(B479,'Tournées Bus'!$J$3:$L$6,2,FALSE)))</f>
        <v>T111-02</v>
      </c>
      <c r="T479" t="str">
        <f t="shared" si="15"/>
        <v>T111</v>
      </c>
    </row>
    <row r="480" spans="1:20" x14ac:dyDescent="0.2">
      <c r="A480" s="1">
        <v>42993</v>
      </c>
      <c r="B480" t="s">
        <v>4</v>
      </c>
      <c r="C480" t="s">
        <v>204</v>
      </c>
      <c r="D480" t="s">
        <v>296</v>
      </c>
      <c r="E480" t="s">
        <v>298</v>
      </c>
      <c r="F480" s="1">
        <v>39525</v>
      </c>
      <c r="G480" t="s">
        <v>166</v>
      </c>
      <c r="H480">
        <v>1</v>
      </c>
      <c r="I480">
        <v>0</v>
      </c>
      <c r="J480">
        <v>0</v>
      </c>
      <c r="K480" t="s">
        <v>207</v>
      </c>
      <c r="L480">
        <v>2017</v>
      </c>
      <c r="M480" t="s">
        <v>210</v>
      </c>
      <c r="N480" s="14" t="str">
        <f t="shared" si="14"/>
        <v>WAMBST Léo-Paul</v>
      </c>
      <c r="O480" s="14" t="str">
        <f>VLOOKUP(N480,'Données Enfants'!$C$2:$F$298,4,FALSE)</f>
        <v>CM1</v>
      </c>
      <c r="P480" s="14" t="str">
        <f>VLOOKUP(N480,'Données Enfants'!$C$2:$F$298,2,FALSE)</f>
        <v>Standard</v>
      </c>
      <c r="Q480" s="14">
        <f>IF(MID(B480,1,3)="Bus",VLOOKUP(N480,'Données Bus'!$A$2:$B$90,2,FALSE),0)</f>
        <v>14</v>
      </c>
      <c r="R480" s="14" t="str">
        <f>IF(Q480&gt;0,VLOOKUP(N480,'Données Bus'!$A$2:$C$90,3,FALSE),"")</f>
        <v>Avenue Forchex</v>
      </c>
      <c r="S480" t="str">
        <f>IF(INDEX('Tournées Bus'!$C$4:$H$18,Q480,VLOOKUP(B480,'Tournées Bus'!$J$3:$L$6,2,FALSE))=0,INDEX('Tournées Bus'!$C$4:$H$18,Q480,VLOOKUP(B480,'Tournées Bus'!$J$3:$L$6,3,FALSE)),INDEX('Tournées Bus'!$C$4:$H$18,Q480,VLOOKUP(B480,'Tournées Bus'!$J$3:$L$6,2,FALSE)))</f>
        <v>T111-02</v>
      </c>
      <c r="T480" t="str">
        <f t="shared" si="15"/>
        <v>T111</v>
      </c>
    </row>
    <row r="481" spans="1:20" x14ac:dyDescent="0.2">
      <c r="A481" s="1">
        <v>42993</v>
      </c>
      <c r="B481" t="s">
        <v>4</v>
      </c>
      <c r="C481" t="s">
        <v>204</v>
      </c>
      <c r="D481" t="s">
        <v>269</v>
      </c>
      <c r="E481" t="s">
        <v>304</v>
      </c>
      <c r="F481" s="1">
        <v>41898</v>
      </c>
      <c r="G481" t="s">
        <v>106</v>
      </c>
      <c r="H481">
        <v>1</v>
      </c>
      <c r="I481">
        <v>0</v>
      </c>
      <c r="J481">
        <v>0</v>
      </c>
      <c r="K481" t="s">
        <v>207</v>
      </c>
      <c r="L481">
        <v>2017</v>
      </c>
      <c r="M481" t="s">
        <v>208</v>
      </c>
      <c r="N481" s="14" t="str">
        <f t="shared" si="14"/>
        <v>MICHOUD Olivia</v>
      </c>
      <c r="O481" s="14" t="str">
        <f>VLOOKUP(N481,'Données Enfants'!$C$2:$F$298,4,FALSE)</f>
        <v>PS</v>
      </c>
      <c r="P481" s="14" t="str">
        <f>VLOOKUP(N481,'Données Enfants'!$C$2:$F$298,2,FALSE)</f>
        <v>Standard</v>
      </c>
      <c r="Q481" s="14">
        <f>IF(MID(B481,1,3)="Bus",VLOOKUP(N481,'Données Bus'!$A$2:$B$90,2,FALSE),0)</f>
        <v>14</v>
      </c>
      <c r="R481" s="14" t="str">
        <f>IF(Q481&gt;0,VLOOKUP(N481,'Données Bus'!$A$2:$C$90,3,FALSE),"")</f>
        <v>Avenue Forchex</v>
      </c>
      <c r="S481" t="str">
        <f>IF(INDEX('Tournées Bus'!$C$4:$H$18,Q481,VLOOKUP(B481,'Tournées Bus'!$J$3:$L$6,2,FALSE))=0,INDEX('Tournées Bus'!$C$4:$H$18,Q481,VLOOKUP(B481,'Tournées Bus'!$J$3:$L$6,3,FALSE)),INDEX('Tournées Bus'!$C$4:$H$18,Q481,VLOOKUP(B481,'Tournées Bus'!$J$3:$L$6,2,FALSE)))</f>
        <v>T111-02</v>
      </c>
      <c r="T481" t="str">
        <f t="shared" si="15"/>
        <v>T111</v>
      </c>
    </row>
    <row r="482" spans="1:20" x14ac:dyDescent="0.2">
      <c r="A482" s="1">
        <v>42993</v>
      </c>
      <c r="B482" t="s">
        <v>4</v>
      </c>
      <c r="C482" t="s">
        <v>204</v>
      </c>
      <c r="D482" t="s">
        <v>289</v>
      </c>
      <c r="E482" t="s">
        <v>306</v>
      </c>
      <c r="F482" s="1">
        <v>41888</v>
      </c>
      <c r="G482" t="s">
        <v>44</v>
      </c>
      <c r="H482">
        <v>1</v>
      </c>
      <c r="I482">
        <v>0</v>
      </c>
      <c r="J482">
        <v>0</v>
      </c>
      <c r="K482" t="s">
        <v>207</v>
      </c>
      <c r="L482">
        <v>2017</v>
      </c>
      <c r="M482" t="s">
        <v>208</v>
      </c>
      <c r="N482" s="14" t="str">
        <f t="shared" si="14"/>
        <v>TOUTA Ines</v>
      </c>
      <c r="O482" s="14" t="str">
        <f>VLOOKUP(N482,'Données Enfants'!$C$2:$F$298,4,FALSE)</f>
        <v>PS</v>
      </c>
      <c r="P482" s="14" t="str">
        <f>VLOOKUP(N482,'Données Enfants'!$C$2:$F$298,2,FALSE)</f>
        <v>Sans viande</v>
      </c>
      <c r="Q482" s="14">
        <f>IF(MID(B482,1,3)="Bus",VLOOKUP(N482,'Données Bus'!$A$2:$B$90,2,FALSE),0)</f>
        <v>6</v>
      </c>
      <c r="R482" s="14" t="str">
        <f>IF(Q482&gt;0,VLOOKUP(N482,'Données Bus'!$A$2:$C$90,3,FALSE),"")</f>
        <v>Gallia</v>
      </c>
      <c r="S482" t="str">
        <f>IF(INDEX('Tournées Bus'!$C$4:$H$18,Q482,VLOOKUP(B482,'Tournées Bus'!$J$3:$L$6,2,FALSE))=0,INDEX('Tournées Bus'!$C$4:$H$18,Q482,VLOOKUP(B482,'Tournées Bus'!$J$3:$L$6,3,FALSE)),INDEX('Tournées Bus'!$C$4:$H$18,Q482,VLOOKUP(B482,'Tournées Bus'!$J$3:$L$6,2,FALSE)))</f>
        <v>T111-07</v>
      </c>
      <c r="T482" t="str">
        <f t="shared" si="15"/>
        <v>T111</v>
      </c>
    </row>
    <row r="483" spans="1:20" x14ac:dyDescent="0.2">
      <c r="A483" s="1">
        <v>42993</v>
      </c>
      <c r="B483" t="s">
        <v>4</v>
      </c>
      <c r="C483" t="s">
        <v>204</v>
      </c>
      <c r="D483" t="s">
        <v>318</v>
      </c>
      <c r="E483" t="s">
        <v>319</v>
      </c>
      <c r="F483" s="1">
        <v>41948</v>
      </c>
      <c r="G483" t="s">
        <v>44</v>
      </c>
      <c r="H483">
        <v>1</v>
      </c>
      <c r="I483">
        <v>0</v>
      </c>
      <c r="J483">
        <v>0</v>
      </c>
      <c r="K483" t="s">
        <v>207</v>
      </c>
      <c r="L483">
        <v>2017</v>
      </c>
      <c r="M483" t="s">
        <v>208</v>
      </c>
      <c r="N483" s="14" t="str">
        <f t="shared" si="14"/>
        <v>JACQUIER-QUERO Eleonore</v>
      </c>
      <c r="O483" s="14" t="str">
        <f>VLOOKUP(N483,'Données Enfants'!$C$2:$F$298,4,FALSE)</f>
        <v>PS</v>
      </c>
      <c r="P483" s="14" t="str">
        <f>VLOOKUP(N483,'Données Enfants'!$C$2:$F$298,2,FALSE)</f>
        <v>Standard</v>
      </c>
      <c r="Q483" s="14">
        <f>IF(MID(B483,1,3)="Bus",VLOOKUP(N483,'Données Bus'!$A$2:$B$90,2,FALSE),0)</f>
        <v>9</v>
      </c>
      <c r="R483" s="14" t="str">
        <f>IF(Q483&gt;0,VLOOKUP(N483,'Données Bus'!$A$2:$C$90,3,FALSE),"")</f>
        <v>Chemin des Houches (Impasse)</v>
      </c>
      <c r="S483" t="str">
        <f>IF(INDEX('Tournées Bus'!$C$4:$H$18,Q483,VLOOKUP(B483,'Tournées Bus'!$J$3:$L$6,2,FALSE))=0,INDEX('Tournées Bus'!$C$4:$H$18,Q483,VLOOKUP(B483,'Tournées Bus'!$J$3:$L$6,3,FALSE)),INDEX('Tournées Bus'!$C$4:$H$18,Q483,VLOOKUP(B483,'Tournées Bus'!$J$3:$L$6,2,FALSE)))</f>
        <v>T111-09</v>
      </c>
      <c r="T483" t="str">
        <f t="shared" si="15"/>
        <v>T111</v>
      </c>
    </row>
    <row r="484" spans="1:20" x14ac:dyDescent="0.2">
      <c r="A484" s="1">
        <v>42989</v>
      </c>
      <c r="B484" t="s">
        <v>5</v>
      </c>
      <c r="C484" t="s">
        <v>204</v>
      </c>
      <c r="D484" t="s">
        <v>211</v>
      </c>
      <c r="E484" t="s">
        <v>212</v>
      </c>
      <c r="F484" s="1">
        <v>39272</v>
      </c>
      <c r="G484" t="s">
        <v>164</v>
      </c>
      <c r="H484">
        <v>1</v>
      </c>
      <c r="I484">
        <v>0</v>
      </c>
      <c r="J484">
        <v>0</v>
      </c>
      <c r="K484" t="s">
        <v>207</v>
      </c>
      <c r="L484">
        <v>2017</v>
      </c>
      <c r="M484" t="s">
        <v>210</v>
      </c>
      <c r="N484" s="14" t="str">
        <f t="shared" si="14"/>
        <v>AIMON Cassie</v>
      </c>
      <c r="O484" s="14" t="str">
        <f>VLOOKUP(N484,'Données Enfants'!$C$2:$F$298,4,FALSE)</f>
        <v>CM2</v>
      </c>
      <c r="P484" s="14" t="str">
        <f>VLOOKUP(N484,'Données Enfants'!$C$2:$F$298,2,FALSE)</f>
        <v>Standard</v>
      </c>
      <c r="Q484" s="14">
        <f>IF(MID(B484,1,3)="Bus",VLOOKUP(N484,'Données Bus'!$A$2:$B$90,2,FALSE),0)</f>
        <v>9</v>
      </c>
      <c r="R484" s="14" t="str">
        <f>IF(Q484&gt;0,VLOOKUP(N484,'Données Bus'!$A$2:$C$90,3,FALSE),"")</f>
        <v>Chemin des Houches (Impasse)</v>
      </c>
      <c r="S484" t="str">
        <f>IF(INDEX('Tournées Bus'!$C$4:$H$18,Q484,VLOOKUP(B484,'Tournées Bus'!$J$3:$L$6,2,FALSE))=0,INDEX('Tournées Bus'!$C$4:$H$18,Q484,VLOOKUP(B484,'Tournées Bus'!$J$3:$L$6,3,FALSE)),INDEX('Tournées Bus'!$C$4:$H$18,Q484,VLOOKUP(B484,'Tournées Bus'!$J$3:$L$6,2,FALSE)))</f>
        <v>T131-10</v>
      </c>
      <c r="T484" t="str">
        <f t="shared" si="15"/>
        <v>T131</v>
      </c>
    </row>
    <row r="485" spans="1:20" x14ac:dyDescent="0.2">
      <c r="A485" s="1">
        <v>42989</v>
      </c>
      <c r="B485" t="s">
        <v>5</v>
      </c>
      <c r="C485" t="s">
        <v>204</v>
      </c>
      <c r="D485" t="s">
        <v>211</v>
      </c>
      <c r="E485" t="s">
        <v>213</v>
      </c>
      <c r="F485" s="1">
        <v>40216</v>
      </c>
      <c r="G485" t="s">
        <v>163</v>
      </c>
      <c r="H485">
        <v>1</v>
      </c>
      <c r="I485">
        <v>0</v>
      </c>
      <c r="J485">
        <v>0</v>
      </c>
      <c r="K485" t="s">
        <v>207</v>
      </c>
      <c r="L485">
        <v>2017</v>
      </c>
      <c r="M485" t="s">
        <v>210</v>
      </c>
      <c r="N485" s="14" t="str">
        <f t="shared" si="14"/>
        <v>AIMON Matthew</v>
      </c>
      <c r="O485" s="14" t="str">
        <f>VLOOKUP(N485,'Données Enfants'!$C$2:$F$298,4,FALSE)</f>
        <v>CE1</v>
      </c>
      <c r="P485" s="14" t="str">
        <f>VLOOKUP(N485,'Données Enfants'!$C$2:$F$298,2,FALSE)</f>
        <v>Standard</v>
      </c>
      <c r="Q485" s="14">
        <f>IF(MID(B485,1,3)="Bus",VLOOKUP(N485,'Données Bus'!$A$2:$B$90,2,FALSE),0)</f>
        <v>9</v>
      </c>
      <c r="R485" s="14" t="str">
        <f>IF(Q485&gt;0,VLOOKUP(N485,'Données Bus'!$A$2:$C$90,3,FALSE),"")</f>
        <v>Chemin des Houches (Impasse)</v>
      </c>
      <c r="S485" t="str">
        <f>IF(INDEX('Tournées Bus'!$C$4:$H$18,Q485,VLOOKUP(B485,'Tournées Bus'!$J$3:$L$6,2,FALSE))=0,INDEX('Tournées Bus'!$C$4:$H$18,Q485,VLOOKUP(B485,'Tournées Bus'!$J$3:$L$6,3,FALSE)),INDEX('Tournées Bus'!$C$4:$H$18,Q485,VLOOKUP(B485,'Tournées Bus'!$J$3:$L$6,2,FALSE)))</f>
        <v>T131-10</v>
      </c>
      <c r="T485" t="str">
        <f t="shared" si="15"/>
        <v>T131</v>
      </c>
    </row>
    <row r="486" spans="1:20" x14ac:dyDescent="0.2">
      <c r="A486" s="1">
        <v>42989</v>
      </c>
      <c r="B486" t="s">
        <v>5</v>
      </c>
      <c r="C486" t="s">
        <v>204</v>
      </c>
      <c r="D486" t="s">
        <v>214</v>
      </c>
      <c r="E486" t="s">
        <v>215</v>
      </c>
      <c r="F486" s="1">
        <v>41239</v>
      </c>
      <c r="G486" t="s">
        <v>44</v>
      </c>
      <c r="H486">
        <v>1</v>
      </c>
      <c r="I486">
        <v>0</v>
      </c>
      <c r="J486">
        <v>0</v>
      </c>
      <c r="K486" t="s">
        <v>207</v>
      </c>
      <c r="L486">
        <v>2017</v>
      </c>
      <c r="M486" t="s">
        <v>208</v>
      </c>
      <c r="N486" s="14" t="str">
        <f t="shared" si="14"/>
        <v>ALOUANI Naël</v>
      </c>
      <c r="O486" s="14" t="str">
        <f>VLOOKUP(N486,'Données Enfants'!$C$2:$F$298,4,FALSE)</f>
        <v>GS</v>
      </c>
      <c r="P486" s="14" t="str">
        <f>VLOOKUP(N486,'Données Enfants'!$C$2:$F$298,2,FALSE)</f>
        <v>Sans porc</v>
      </c>
      <c r="Q486" s="14">
        <f>IF(MID(B486,1,3)="Bus",VLOOKUP(N486,'Données Bus'!$A$2:$B$90,2,FALSE),0)</f>
        <v>6</v>
      </c>
      <c r="R486" s="14" t="str">
        <f>IF(Q486&gt;0,VLOOKUP(N486,'Données Bus'!$A$2:$C$90,3,FALSE),"")</f>
        <v>Gallia</v>
      </c>
      <c r="S486" t="str">
        <f>IF(INDEX('Tournées Bus'!$C$4:$H$18,Q486,VLOOKUP(B486,'Tournées Bus'!$J$3:$L$6,2,FALSE))=0,INDEX('Tournées Bus'!$C$4:$H$18,Q486,VLOOKUP(B486,'Tournées Bus'!$J$3:$L$6,3,FALSE)),INDEX('Tournées Bus'!$C$4:$H$18,Q486,VLOOKUP(B486,'Tournées Bus'!$J$3:$L$6,2,FALSE)))</f>
        <v>T131-07</v>
      </c>
      <c r="T486" t="str">
        <f t="shared" si="15"/>
        <v>T131</v>
      </c>
    </row>
    <row r="487" spans="1:20" x14ac:dyDescent="0.2">
      <c r="A487" s="1">
        <v>42989</v>
      </c>
      <c r="B487" t="s">
        <v>5</v>
      </c>
      <c r="C487" t="s">
        <v>204</v>
      </c>
      <c r="D487" t="s">
        <v>214</v>
      </c>
      <c r="E487" t="s">
        <v>216</v>
      </c>
      <c r="F487" s="1">
        <v>39832</v>
      </c>
      <c r="G487" t="s">
        <v>166</v>
      </c>
      <c r="H487">
        <v>1</v>
      </c>
      <c r="I487">
        <v>0</v>
      </c>
      <c r="J487">
        <v>0</v>
      </c>
      <c r="K487" t="s">
        <v>207</v>
      </c>
      <c r="L487">
        <v>2017</v>
      </c>
      <c r="M487" t="s">
        <v>210</v>
      </c>
      <c r="N487" s="14" t="str">
        <f t="shared" si="14"/>
        <v>ALOUANI Rayan</v>
      </c>
      <c r="O487" s="14" t="str">
        <f>VLOOKUP(N487,'Données Enfants'!$C$2:$F$298,4,FALSE)</f>
        <v>CE2</v>
      </c>
      <c r="P487" s="14" t="str">
        <f>VLOOKUP(N487,'Données Enfants'!$C$2:$F$298,2,FALSE)</f>
        <v>Sans porc</v>
      </c>
      <c r="Q487" s="14">
        <f>IF(MID(B487,1,3)="Bus",VLOOKUP(N487,'Données Bus'!$A$2:$B$90,2,FALSE),0)</f>
        <v>6</v>
      </c>
      <c r="R487" s="14" t="str">
        <f>IF(Q487&gt;0,VLOOKUP(N487,'Données Bus'!$A$2:$C$90,3,FALSE),"")</f>
        <v>Gallia</v>
      </c>
      <c r="S487" t="str">
        <f>IF(INDEX('Tournées Bus'!$C$4:$H$18,Q487,VLOOKUP(B487,'Tournées Bus'!$J$3:$L$6,2,FALSE))=0,INDEX('Tournées Bus'!$C$4:$H$18,Q487,VLOOKUP(B487,'Tournées Bus'!$J$3:$L$6,3,FALSE)),INDEX('Tournées Bus'!$C$4:$H$18,Q487,VLOOKUP(B487,'Tournées Bus'!$J$3:$L$6,2,FALSE)))</f>
        <v>T131-07</v>
      </c>
      <c r="T487" t="str">
        <f t="shared" si="15"/>
        <v>T131</v>
      </c>
    </row>
    <row r="488" spans="1:20" x14ac:dyDescent="0.2">
      <c r="A488" s="1">
        <v>42989</v>
      </c>
      <c r="B488" t="s">
        <v>5</v>
      </c>
      <c r="C488" t="s">
        <v>204</v>
      </c>
      <c r="D488" t="s">
        <v>221</v>
      </c>
      <c r="E488" t="s">
        <v>222</v>
      </c>
      <c r="F488" s="1">
        <v>39646</v>
      </c>
      <c r="G488" t="s">
        <v>165</v>
      </c>
      <c r="H488">
        <v>1</v>
      </c>
      <c r="I488">
        <v>0</v>
      </c>
      <c r="J488">
        <v>0</v>
      </c>
      <c r="K488" t="s">
        <v>207</v>
      </c>
      <c r="L488">
        <v>2017</v>
      </c>
      <c r="M488" t="s">
        <v>210</v>
      </c>
      <c r="N488" s="14" t="str">
        <f t="shared" si="14"/>
        <v>BEN ROMDANE Hilal</v>
      </c>
      <c r="O488" s="14" t="str">
        <f>VLOOKUP(N488,'Données Enfants'!$C$2:$F$298,4,FALSE)</f>
        <v>CM1</v>
      </c>
      <c r="P488" s="14" t="str">
        <f>VLOOKUP(N488,'Données Enfants'!$C$2:$F$298,2,FALSE)</f>
        <v>Sans viande</v>
      </c>
      <c r="Q488" s="14">
        <f>IF(MID(B488,1,3)="Bus",VLOOKUP(N488,'Données Bus'!$A$2:$B$90,2,FALSE),0)</f>
        <v>9</v>
      </c>
      <c r="R488" s="14" t="str">
        <f>IF(Q488&gt;0,VLOOKUP(N488,'Données Bus'!$A$2:$C$90,3,FALSE),"")</f>
        <v>Chemin des Houches (Impasse)</v>
      </c>
      <c r="S488" t="str">
        <f>IF(INDEX('Tournées Bus'!$C$4:$H$18,Q488,VLOOKUP(B488,'Tournées Bus'!$J$3:$L$6,2,FALSE))=0,INDEX('Tournées Bus'!$C$4:$H$18,Q488,VLOOKUP(B488,'Tournées Bus'!$J$3:$L$6,3,FALSE)),INDEX('Tournées Bus'!$C$4:$H$18,Q488,VLOOKUP(B488,'Tournées Bus'!$J$3:$L$6,2,FALSE)))</f>
        <v>T131-10</v>
      </c>
      <c r="T488" t="str">
        <f t="shared" si="15"/>
        <v>T131</v>
      </c>
    </row>
    <row r="489" spans="1:20" x14ac:dyDescent="0.2">
      <c r="A489" s="1">
        <v>42989</v>
      </c>
      <c r="B489" t="s">
        <v>5</v>
      </c>
      <c r="C489" t="s">
        <v>204</v>
      </c>
      <c r="D489" t="s">
        <v>221</v>
      </c>
      <c r="E489" t="s">
        <v>223</v>
      </c>
      <c r="F489" s="1">
        <v>39646</v>
      </c>
      <c r="G489" t="s">
        <v>165</v>
      </c>
      <c r="H489">
        <v>1</v>
      </c>
      <c r="I489">
        <v>0</v>
      </c>
      <c r="J489">
        <v>0</v>
      </c>
      <c r="K489" t="s">
        <v>207</v>
      </c>
      <c r="L489">
        <v>2017</v>
      </c>
      <c r="M489" t="s">
        <v>210</v>
      </c>
      <c r="N489" s="14" t="str">
        <f t="shared" si="14"/>
        <v>BEN ROMDANE Younès</v>
      </c>
      <c r="O489" s="14" t="str">
        <f>VLOOKUP(N489,'Données Enfants'!$C$2:$F$298,4,FALSE)</f>
        <v>CM1</v>
      </c>
      <c r="P489" s="14" t="str">
        <f>VLOOKUP(N489,'Données Enfants'!$C$2:$F$298,2,FALSE)</f>
        <v>Sans viande</v>
      </c>
      <c r="Q489" s="14">
        <f>IF(MID(B489,1,3)="Bus",VLOOKUP(N489,'Données Bus'!$A$2:$B$90,2,FALSE),0)</f>
        <v>9</v>
      </c>
      <c r="R489" s="14" t="str">
        <f>IF(Q489&gt;0,VLOOKUP(N489,'Données Bus'!$A$2:$C$90,3,FALSE),"")</f>
        <v>Chemin des Houches (Impasse)</v>
      </c>
      <c r="S489" t="str">
        <f>IF(INDEX('Tournées Bus'!$C$4:$H$18,Q489,VLOOKUP(B489,'Tournées Bus'!$J$3:$L$6,2,FALSE))=0,INDEX('Tournées Bus'!$C$4:$H$18,Q489,VLOOKUP(B489,'Tournées Bus'!$J$3:$L$6,3,FALSE)),INDEX('Tournées Bus'!$C$4:$H$18,Q489,VLOOKUP(B489,'Tournées Bus'!$J$3:$L$6,2,FALSE)))</f>
        <v>T131-10</v>
      </c>
      <c r="T489" t="str">
        <f t="shared" si="15"/>
        <v>T131</v>
      </c>
    </row>
    <row r="490" spans="1:20" x14ac:dyDescent="0.2">
      <c r="A490" s="1">
        <v>42989</v>
      </c>
      <c r="B490" t="s">
        <v>5</v>
      </c>
      <c r="C490" t="s">
        <v>204</v>
      </c>
      <c r="D490" t="s">
        <v>224</v>
      </c>
      <c r="E490" t="s">
        <v>225</v>
      </c>
      <c r="F490" s="1">
        <v>39286</v>
      </c>
      <c r="G490" t="s">
        <v>164</v>
      </c>
      <c r="H490">
        <v>1</v>
      </c>
      <c r="I490">
        <v>0</v>
      </c>
      <c r="J490">
        <v>0</v>
      </c>
      <c r="K490" t="s">
        <v>207</v>
      </c>
      <c r="L490">
        <v>2017</v>
      </c>
      <c r="M490" t="s">
        <v>210</v>
      </c>
      <c r="N490" s="14" t="str">
        <f t="shared" si="14"/>
        <v>BONNEVIE Anthony</v>
      </c>
      <c r="O490" s="14" t="str">
        <f>VLOOKUP(N490,'Données Enfants'!$C$2:$F$298,4,FALSE)</f>
        <v>CM2</v>
      </c>
      <c r="P490" s="14" t="str">
        <f>VLOOKUP(N490,'Données Enfants'!$C$2:$F$298,2,FALSE)</f>
        <v>Standard</v>
      </c>
      <c r="Q490" s="14">
        <f>IF(MID(B490,1,3)="Bus",VLOOKUP(N490,'Données Bus'!$A$2:$B$90,2,FALSE),0)</f>
        <v>4</v>
      </c>
      <c r="R490" s="14" t="str">
        <f>IF(Q490&gt;0,VLOOKUP(N490,'Données Bus'!$A$2:$C$90,3,FALSE),"")</f>
        <v>Grande Rive (Crémaillère)</v>
      </c>
      <c r="S490" t="str">
        <f>IF(INDEX('Tournées Bus'!$C$4:$H$18,Q490,VLOOKUP(B490,'Tournées Bus'!$J$3:$L$6,2,FALSE))=0,INDEX('Tournées Bus'!$C$4:$H$18,Q490,VLOOKUP(B490,'Tournées Bus'!$J$3:$L$6,3,FALSE)),INDEX('Tournées Bus'!$C$4:$H$18,Q490,VLOOKUP(B490,'Tournées Bus'!$J$3:$L$6,2,FALSE)))</f>
        <v>T131-05</v>
      </c>
      <c r="T490" t="str">
        <f t="shared" si="15"/>
        <v>T131</v>
      </c>
    </row>
    <row r="491" spans="1:20" x14ac:dyDescent="0.2">
      <c r="A491" s="1">
        <v>42989</v>
      </c>
      <c r="B491" t="s">
        <v>5</v>
      </c>
      <c r="C491" t="s">
        <v>204</v>
      </c>
      <c r="D491" t="s">
        <v>226</v>
      </c>
      <c r="E491" t="s">
        <v>227</v>
      </c>
      <c r="F491" s="1">
        <v>40006</v>
      </c>
      <c r="G491" t="s">
        <v>166</v>
      </c>
      <c r="H491">
        <v>0</v>
      </c>
      <c r="I491">
        <v>0</v>
      </c>
      <c r="J491">
        <v>0</v>
      </c>
      <c r="K491" t="s">
        <v>207</v>
      </c>
      <c r="L491">
        <v>2017</v>
      </c>
      <c r="M491" t="s">
        <v>210</v>
      </c>
      <c r="N491" s="14" t="str">
        <f t="shared" si="14"/>
        <v>BOUILLEZ Elise</v>
      </c>
      <c r="O491" s="14" t="str">
        <f>VLOOKUP(N491,'Données Enfants'!$C$2:$F$298,4,FALSE)</f>
        <v>CE2</v>
      </c>
      <c r="P491" s="14" t="str">
        <f>VLOOKUP(N491,'Données Enfants'!$C$2:$F$298,2,FALSE)</f>
        <v>Standard</v>
      </c>
      <c r="Q491" s="14">
        <f>IF(MID(B491,1,3)="Bus",VLOOKUP(N491,'Données Bus'!$A$2:$B$90,2,FALSE),0)</f>
        <v>15</v>
      </c>
      <c r="R491" s="14" t="str">
        <f>IF(Q491&gt;0,VLOOKUP(N491,'Données Bus'!$A$2:$C$90,3,FALSE),"")</f>
        <v>Chemin de Gravannes (Mi Tiesa)</v>
      </c>
      <c r="S491" t="str">
        <f>IF(INDEX('Tournées Bus'!$C$4:$H$18,Q491,VLOOKUP(B491,'Tournées Bus'!$J$3:$L$6,2,FALSE))=0,INDEX('Tournées Bus'!$C$4:$H$18,Q491,VLOOKUP(B491,'Tournées Bus'!$J$3:$L$6,3,FALSE)),INDEX('Tournées Bus'!$C$4:$H$18,Q491,VLOOKUP(B491,'Tournées Bus'!$J$3:$L$6,2,FALSE)))</f>
        <v>T131-14</v>
      </c>
      <c r="T491" t="str">
        <f t="shared" si="15"/>
        <v>T131</v>
      </c>
    </row>
    <row r="492" spans="1:20" x14ac:dyDescent="0.2">
      <c r="A492" s="1">
        <v>42989</v>
      </c>
      <c r="B492" t="s">
        <v>5</v>
      </c>
      <c r="C492" t="s">
        <v>204</v>
      </c>
      <c r="D492" t="s">
        <v>232</v>
      </c>
      <c r="E492" t="s">
        <v>233</v>
      </c>
      <c r="F492" s="1">
        <v>40248</v>
      </c>
      <c r="G492" t="s">
        <v>167</v>
      </c>
      <c r="H492">
        <v>1</v>
      </c>
      <c r="I492">
        <v>0</v>
      </c>
      <c r="J492">
        <v>0</v>
      </c>
      <c r="K492" t="s">
        <v>207</v>
      </c>
      <c r="L492">
        <v>2017</v>
      </c>
      <c r="M492" t="s">
        <v>210</v>
      </c>
      <c r="N492" s="14" t="str">
        <f t="shared" si="14"/>
        <v>COLLOMB Clémentine</v>
      </c>
      <c r="O492" s="14" t="str">
        <f>VLOOKUP(N492,'Données Enfants'!$C$2:$F$298,4,FALSE)</f>
        <v>CE1</v>
      </c>
      <c r="P492" s="14" t="str">
        <f>VLOOKUP(N492,'Données Enfants'!$C$2:$F$298,2,FALSE)</f>
        <v>Standard</v>
      </c>
      <c r="Q492" s="14">
        <f>IF(MID(B492,1,3)="Bus",VLOOKUP(N492,'Données Bus'!$A$2:$B$90,2,FALSE),0)</f>
        <v>12</v>
      </c>
      <c r="R492" s="14" t="str">
        <f>IF(Q492&gt;0,VLOOKUP(N492,'Données Bus'!$A$2:$C$90,3,FALSE),"")</f>
        <v>Chemin de Gravannes (parking)</v>
      </c>
      <c r="S492" t="str">
        <f>IF(INDEX('Tournées Bus'!$C$4:$H$18,Q492,VLOOKUP(B492,'Tournées Bus'!$J$3:$L$6,2,FALSE))=0,INDEX('Tournées Bus'!$C$4:$H$18,Q492,VLOOKUP(B492,'Tournées Bus'!$J$3:$L$6,3,FALSE)),INDEX('Tournées Bus'!$C$4:$H$18,Q492,VLOOKUP(B492,'Tournées Bus'!$J$3:$L$6,2,FALSE)))</f>
        <v>T131-15</v>
      </c>
      <c r="T492" t="str">
        <f t="shared" si="15"/>
        <v>T131</v>
      </c>
    </row>
    <row r="493" spans="1:20" x14ac:dyDescent="0.2">
      <c r="A493" s="1">
        <v>42989</v>
      </c>
      <c r="B493" t="s">
        <v>5</v>
      </c>
      <c r="C493" t="s">
        <v>204</v>
      </c>
      <c r="D493" t="s">
        <v>244</v>
      </c>
      <c r="E493" t="s">
        <v>245</v>
      </c>
      <c r="F493" s="1">
        <v>40339</v>
      </c>
      <c r="G493" t="s">
        <v>167</v>
      </c>
      <c r="H493">
        <v>1</v>
      </c>
      <c r="I493">
        <v>0</v>
      </c>
      <c r="J493">
        <v>0</v>
      </c>
      <c r="K493" t="s">
        <v>207</v>
      </c>
      <c r="L493">
        <v>2017</v>
      </c>
      <c r="M493" t="s">
        <v>210</v>
      </c>
      <c r="N493" s="14" t="str">
        <f t="shared" si="14"/>
        <v>DOUCET Arsène</v>
      </c>
      <c r="O493" s="14" t="str">
        <f>VLOOKUP(N493,'Données Enfants'!$C$2:$F$298,4,FALSE)</f>
        <v>CE1</v>
      </c>
      <c r="P493" s="14" t="str">
        <f>VLOOKUP(N493,'Données Enfants'!$C$2:$F$298,2,FALSE)</f>
        <v>Standard</v>
      </c>
      <c r="Q493" s="14">
        <f>IF(MID(B493,1,3)="Bus",VLOOKUP(N493,'Données Bus'!$A$2:$B$90,2,FALSE),0)</f>
        <v>1</v>
      </c>
      <c r="R493" s="14" t="str">
        <f>IF(Q493&gt;0,VLOOKUP(N493,'Données Bus'!$A$2:$C$90,3,FALSE),"")</f>
        <v>Services Techniques</v>
      </c>
      <c r="S493" t="str">
        <f>IF(INDEX('Tournées Bus'!$C$4:$H$18,Q493,VLOOKUP(B493,'Tournées Bus'!$J$3:$L$6,2,FALSE))=0,INDEX('Tournées Bus'!$C$4:$H$18,Q493,VLOOKUP(B493,'Tournées Bus'!$J$3:$L$6,3,FALSE)),INDEX('Tournées Bus'!$C$4:$H$18,Q493,VLOOKUP(B493,'Tournées Bus'!$J$3:$L$6,2,FALSE)))</f>
        <v>T131-01</v>
      </c>
      <c r="T493" t="str">
        <f t="shared" si="15"/>
        <v>T131</v>
      </c>
    </row>
    <row r="494" spans="1:20" x14ac:dyDescent="0.2">
      <c r="A494" s="1">
        <v>42989</v>
      </c>
      <c r="B494" t="s">
        <v>5</v>
      </c>
      <c r="C494" t="s">
        <v>204</v>
      </c>
      <c r="D494" t="s">
        <v>244</v>
      </c>
      <c r="E494" t="s">
        <v>246</v>
      </c>
      <c r="F494" s="1">
        <v>39775</v>
      </c>
      <c r="G494" t="s">
        <v>165</v>
      </c>
      <c r="H494">
        <v>1</v>
      </c>
      <c r="I494">
        <v>0</v>
      </c>
      <c r="J494">
        <v>0</v>
      </c>
      <c r="K494" t="s">
        <v>207</v>
      </c>
      <c r="L494">
        <v>2017</v>
      </c>
      <c r="M494" t="s">
        <v>210</v>
      </c>
      <c r="N494" s="14" t="str">
        <f t="shared" si="14"/>
        <v>DOUCET Edgar</v>
      </c>
      <c r="O494" s="14" t="str">
        <f>VLOOKUP(N494,'Données Enfants'!$C$2:$F$298,4,FALSE)</f>
        <v>CM1</v>
      </c>
      <c r="P494" s="14" t="str">
        <f>VLOOKUP(N494,'Données Enfants'!$C$2:$F$298,2,FALSE)</f>
        <v>Standard</v>
      </c>
      <c r="Q494" s="14">
        <f>IF(MID(B494,1,3)="Bus",VLOOKUP(N494,'Données Bus'!$A$2:$B$90,2,FALSE),0)</f>
        <v>1</v>
      </c>
      <c r="R494" s="14" t="str">
        <f>IF(Q494&gt;0,VLOOKUP(N494,'Données Bus'!$A$2:$C$90,3,FALSE),"")</f>
        <v>Services Techniques</v>
      </c>
      <c r="S494" t="str">
        <f>IF(INDEX('Tournées Bus'!$C$4:$H$18,Q494,VLOOKUP(B494,'Tournées Bus'!$J$3:$L$6,2,FALSE))=0,INDEX('Tournées Bus'!$C$4:$H$18,Q494,VLOOKUP(B494,'Tournées Bus'!$J$3:$L$6,3,FALSE)),INDEX('Tournées Bus'!$C$4:$H$18,Q494,VLOOKUP(B494,'Tournées Bus'!$J$3:$L$6,2,FALSE)))</f>
        <v>T131-01</v>
      </c>
      <c r="T494" t="str">
        <f t="shared" si="15"/>
        <v>T131</v>
      </c>
    </row>
    <row r="495" spans="1:20" x14ac:dyDescent="0.2">
      <c r="A495" s="1">
        <v>42989</v>
      </c>
      <c r="B495" t="s">
        <v>5</v>
      </c>
      <c r="C495" t="s">
        <v>204</v>
      </c>
      <c r="D495" t="s">
        <v>252</v>
      </c>
      <c r="E495" t="s">
        <v>253</v>
      </c>
      <c r="F495" s="1">
        <v>41126</v>
      </c>
      <c r="G495" t="s">
        <v>106</v>
      </c>
      <c r="H495">
        <v>1</v>
      </c>
      <c r="I495">
        <v>0</v>
      </c>
      <c r="J495">
        <v>0</v>
      </c>
      <c r="K495" t="s">
        <v>207</v>
      </c>
      <c r="L495">
        <v>2017</v>
      </c>
      <c r="M495" t="s">
        <v>208</v>
      </c>
      <c r="N495" s="14" t="str">
        <f t="shared" si="14"/>
        <v>DUVAL MICHOUD Jade</v>
      </c>
      <c r="O495" s="14" t="str">
        <f>VLOOKUP(N495,'Données Enfants'!$C$2:$F$298,4,FALSE)</f>
        <v>GS</v>
      </c>
      <c r="P495" s="14" t="str">
        <f>VLOOKUP(N495,'Données Enfants'!$C$2:$F$298,2,FALSE)</f>
        <v>Standard</v>
      </c>
      <c r="Q495" s="14">
        <f>IF(MID(B495,1,3)="Bus",VLOOKUP(N495,'Données Bus'!$A$2:$B$90,2,FALSE),0)</f>
        <v>14</v>
      </c>
      <c r="R495" s="14" t="str">
        <f>IF(Q495&gt;0,VLOOKUP(N495,'Données Bus'!$A$2:$C$90,3,FALSE),"")</f>
        <v>Avenue Forchex</v>
      </c>
      <c r="S495" t="str">
        <f>IF(INDEX('Tournées Bus'!$C$4:$H$18,Q495,VLOOKUP(B495,'Tournées Bus'!$J$3:$L$6,2,FALSE))=0,INDEX('Tournées Bus'!$C$4:$H$18,Q495,VLOOKUP(B495,'Tournées Bus'!$J$3:$L$6,3,FALSE)),INDEX('Tournées Bus'!$C$4:$H$18,Q495,VLOOKUP(B495,'Tournées Bus'!$J$3:$L$6,2,FALSE)))</f>
        <v>T131-13</v>
      </c>
      <c r="T495" t="str">
        <f t="shared" si="15"/>
        <v>T131</v>
      </c>
    </row>
    <row r="496" spans="1:20" x14ac:dyDescent="0.2">
      <c r="A496" s="1">
        <v>42989</v>
      </c>
      <c r="B496" t="s">
        <v>5</v>
      </c>
      <c r="C496" t="s">
        <v>204</v>
      </c>
      <c r="D496" t="s">
        <v>256</v>
      </c>
      <c r="E496" t="s">
        <v>257</v>
      </c>
      <c r="F496" s="1">
        <v>41230</v>
      </c>
      <c r="G496" t="s">
        <v>44</v>
      </c>
      <c r="H496">
        <v>1</v>
      </c>
      <c r="I496">
        <v>0</v>
      </c>
      <c r="J496">
        <v>0</v>
      </c>
      <c r="K496" t="s">
        <v>207</v>
      </c>
      <c r="L496">
        <v>2017</v>
      </c>
      <c r="M496" t="s">
        <v>208</v>
      </c>
      <c r="N496" s="14" t="str">
        <f t="shared" si="14"/>
        <v>EVENO Manel</v>
      </c>
      <c r="O496" s="14" t="str">
        <f>VLOOKUP(N496,'Données Enfants'!$C$2:$F$298,4,FALSE)</f>
        <v>GS</v>
      </c>
      <c r="P496" s="14" t="str">
        <f>VLOOKUP(N496,'Données Enfants'!$C$2:$F$298,2,FALSE)</f>
        <v>Sans viande</v>
      </c>
      <c r="Q496" s="14">
        <f>IF(MID(B496,1,3)="Bus",VLOOKUP(N496,'Données Bus'!$A$2:$B$90,2,FALSE),0)</f>
        <v>1</v>
      </c>
      <c r="R496" s="14" t="str">
        <f>IF(Q496&gt;0,VLOOKUP(N496,'Données Bus'!$A$2:$C$90,3,FALSE),"")</f>
        <v>Services Techniques</v>
      </c>
      <c r="S496" t="str">
        <f>IF(INDEX('Tournées Bus'!$C$4:$H$18,Q496,VLOOKUP(B496,'Tournées Bus'!$J$3:$L$6,2,FALSE))=0,INDEX('Tournées Bus'!$C$4:$H$18,Q496,VLOOKUP(B496,'Tournées Bus'!$J$3:$L$6,3,FALSE)),INDEX('Tournées Bus'!$C$4:$H$18,Q496,VLOOKUP(B496,'Tournées Bus'!$J$3:$L$6,2,FALSE)))</f>
        <v>T131-01</v>
      </c>
      <c r="T496" t="str">
        <f t="shared" si="15"/>
        <v>T131</v>
      </c>
    </row>
    <row r="497" spans="1:20" x14ac:dyDescent="0.2">
      <c r="A497" s="1">
        <v>42989</v>
      </c>
      <c r="B497" t="s">
        <v>5</v>
      </c>
      <c r="C497" t="s">
        <v>204</v>
      </c>
      <c r="D497" t="s">
        <v>258</v>
      </c>
      <c r="E497" t="s">
        <v>247</v>
      </c>
      <c r="F497" s="1">
        <v>41278</v>
      </c>
      <c r="G497" t="s">
        <v>169</v>
      </c>
      <c r="H497">
        <v>1</v>
      </c>
      <c r="I497">
        <v>0</v>
      </c>
      <c r="J497">
        <v>0</v>
      </c>
      <c r="K497" t="s">
        <v>207</v>
      </c>
      <c r="L497">
        <v>2017</v>
      </c>
      <c r="M497" t="s">
        <v>208</v>
      </c>
      <c r="N497" s="14" t="str">
        <f t="shared" si="14"/>
        <v>FRITEAU Liam</v>
      </c>
      <c r="O497" s="14" t="str">
        <f>VLOOKUP(N497,'Données Enfants'!$C$2:$F$298,4,FALSE)</f>
        <v>MS</v>
      </c>
      <c r="P497" s="14" t="str">
        <f>VLOOKUP(N497,'Données Enfants'!$C$2:$F$298,2,FALSE)</f>
        <v>Standard</v>
      </c>
      <c r="Q497" s="14">
        <f>IF(MID(B497,1,3)="Bus",VLOOKUP(N497,'Données Bus'!$A$2:$B$90,2,FALSE),0)</f>
        <v>5</v>
      </c>
      <c r="R497" s="14" t="str">
        <f>IF(Q497&gt;0,VLOOKUP(N497,'Données Bus'!$A$2:$C$90,3,FALSE),"")</f>
        <v>Grande Rive (Av maraiche)</v>
      </c>
      <c r="S497" t="str">
        <f>IF(INDEX('Tournées Bus'!$C$4:$H$18,Q497,VLOOKUP(B497,'Tournées Bus'!$J$3:$L$6,2,FALSE))=0,INDEX('Tournées Bus'!$C$4:$H$18,Q497,VLOOKUP(B497,'Tournées Bus'!$J$3:$L$6,3,FALSE)),INDEX('Tournées Bus'!$C$4:$H$18,Q497,VLOOKUP(B497,'Tournées Bus'!$J$3:$L$6,2,FALSE)))</f>
        <v>T131-06</v>
      </c>
      <c r="T497" t="str">
        <f t="shared" si="15"/>
        <v>T131</v>
      </c>
    </row>
    <row r="498" spans="1:20" x14ac:dyDescent="0.2">
      <c r="A498" s="1">
        <v>42989</v>
      </c>
      <c r="B498" t="s">
        <v>5</v>
      </c>
      <c r="C498" t="s">
        <v>204</v>
      </c>
      <c r="D498" t="s">
        <v>259</v>
      </c>
      <c r="E498" t="s">
        <v>260</v>
      </c>
      <c r="F498" s="1">
        <v>40395</v>
      </c>
      <c r="G498" t="s">
        <v>167</v>
      </c>
      <c r="H498">
        <v>1</v>
      </c>
      <c r="I498">
        <v>0</v>
      </c>
      <c r="J498">
        <v>0</v>
      </c>
      <c r="K498" t="s">
        <v>207</v>
      </c>
      <c r="L498">
        <v>2017</v>
      </c>
      <c r="M498" t="s">
        <v>210</v>
      </c>
      <c r="N498" s="14" t="str">
        <f t="shared" si="14"/>
        <v>GAYAT Louis</v>
      </c>
      <c r="O498" s="14" t="str">
        <f>VLOOKUP(N498,'Données Enfants'!$C$2:$F$298,4,FALSE)</f>
        <v>CE1</v>
      </c>
      <c r="P498" s="14" t="str">
        <f>VLOOKUP(N498,'Données Enfants'!$C$2:$F$298,2,FALSE)</f>
        <v>Standard</v>
      </c>
      <c r="Q498" s="14">
        <f>IF(MID(B498,1,3)="Bus",VLOOKUP(N498,'Données Bus'!$A$2:$B$90,2,FALSE),0)</f>
        <v>10</v>
      </c>
      <c r="R498" s="14" t="str">
        <f>IF(Q498&gt;0,VLOOKUP(N498,'Données Bus'!$A$2:$C$90,3,FALSE),"")</f>
        <v>Mairie</v>
      </c>
      <c r="S498" t="str">
        <f>IF(INDEX('Tournées Bus'!$C$4:$H$18,Q498,VLOOKUP(B498,'Tournées Bus'!$J$3:$L$6,2,FALSE))=0,INDEX('Tournées Bus'!$C$4:$H$18,Q498,VLOOKUP(B498,'Tournées Bus'!$J$3:$L$6,3,FALSE)),INDEX('Tournées Bus'!$C$4:$H$18,Q498,VLOOKUP(B498,'Tournées Bus'!$J$3:$L$6,2,FALSE)))</f>
        <v>T131-11</v>
      </c>
      <c r="T498" t="str">
        <f t="shared" si="15"/>
        <v>T131</v>
      </c>
    </row>
    <row r="499" spans="1:20" x14ac:dyDescent="0.2">
      <c r="A499" s="1">
        <v>42989</v>
      </c>
      <c r="B499" t="s">
        <v>5</v>
      </c>
      <c r="C499" t="s">
        <v>204</v>
      </c>
      <c r="D499" t="s">
        <v>261</v>
      </c>
      <c r="E499" t="s">
        <v>262</v>
      </c>
      <c r="F499" s="1">
        <v>40366</v>
      </c>
      <c r="G499" t="s">
        <v>167</v>
      </c>
      <c r="H499">
        <v>0</v>
      </c>
      <c r="I499">
        <v>0</v>
      </c>
      <c r="J499">
        <v>0</v>
      </c>
      <c r="K499" t="s">
        <v>207</v>
      </c>
      <c r="L499">
        <v>2017</v>
      </c>
      <c r="M499" t="s">
        <v>210</v>
      </c>
      <c r="N499" s="14" t="str">
        <f t="shared" si="14"/>
        <v>HELLI Indy</v>
      </c>
      <c r="O499" s="14" t="str">
        <f>VLOOKUP(N499,'Données Enfants'!$C$2:$F$298,4,FALSE)</f>
        <v>CE1</v>
      </c>
      <c r="P499" s="14" t="str">
        <f>VLOOKUP(N499,'Données Enfants'!$C$2:$F$298,2,FALSE)</f>
        <v>Sans viande</v>
      </c>
      <c r="Q499" s="14">
        <f>IF(MID(B499,1,3)="Bus",VLOOKUP(N499,'Données Bus'!$A$2:$B$90,2,FALSE),0)</f>
        <v>4</v>
      </c>
      <c r="R499" s="14" t="str">
        <f>IF(Q499&gt;0,VLOOKUP(N499,'Données Bus'!$A$2:$C$90,3,FALSE),"")</f>
        <v>Grande Rive (Crémaillère)</v>
      </c>
      <c r="S499" t="str">
        <f>IF(INDEX('Tournées Bus'!$C$4:$H$18,Q499,VLOOKUP(B499,'Tournées Bus'!$J$3:$L$6,2,FALSE))=0,INDEX('Tournées Bus'!$C$4:$H$18,Q499,VLOOKUP(B499,'Tournées Bus'!$J$3:$L$6,3,FALSE)),INDEX('Tournées Bus'!$C$4:$H$18,Q499,VLOOKUP(B499,'Tournées Bus'!$J$3:$L$6,2,FALSE)))</f>
        <v>T131-05</v>
      </c>
      <c r="T499" t="str">
        <f t="shared" si="15"/>
        <v>T131</v>
      </c>
    </row>
    <row r="500" spans="1:20" x14ac:dyDescent="0.2">
      <c r="A500" s="1">
        <v>42989</v>
      </c>
      <c r="B500" t="s">
        <v>5</v>
      </c>
      <c r="C500" t="s">
        <v>204</v>
      </c>
      <c r="D500" t="s">
        <v>263</v>
      </c>
      <c r="E500" t="s">
        <v>264</v>
      </c>
      <c r="F500" s="1">
        <v>39337</v>
      </c>
      <c r="G500" t="s">
        <v>164</v>
      </c>
      <c r="H500">
        <v>1</v>
      </c>
      <c r="I500">
        <v>0</v>
      </c>
      <c r="J500">
        <v>0</v>
      </c>
      <c r="K500" t="s">
        <v>207</v>
      </c>
      <c r="L500">
        <v>2017</v>
      </c>
      <c r="M500" t="s">
        <v>210</v>
      </c>
      <c r="N500" s="14" t="str">
        <f t="shared" si="14"/>
        <v>HENRY Ethan</v>
      </c>
      <c r="O500" s="14" t="str">
        <f>VLOOKUP(N500,'Données Enfants'!$C$2:$F$298,4,FALSE)</f>
        <v>CM2</v>
      </c>
      <c r="P500" s="14" t="str">
        <f>VLOOKUP(N500,'Données Enfants'!$C$2:$F$298,2,FALSE)</f>
        <v>Standard</v>
      </c>
      <c r="Q500" s="14">
        <f>IF(MID(B500,1,3)="Bus",VLOOKUP(N500,'Données Bus'!$A$2:$B$90,2,FALSE),0)</f>
        <v>2</v>
      </c>
      <c r="R500" s="14" t="str">
        <f>IF(Q500&gt;0,VLOOKUP(N500,'Données Bus'!$A$2:$C$90,3,FALSE),"")</f>
        <v>Parc de l'Abbaye - Buisson</v>
      </c>
      <c r="S500" t="str">
        <f>IF(INDEX('Tournées Bus'!$C$4:$H$18,Q500,VLOOKUP(B500,'Tournées Bus'!$J$3:$L$6,2,FALSE))=0,INDEX('Tournées Bus'!$C$4:$H$18,Q500,VLOOKUP(B500,'Tournées Bus'!$J$3:$L$6,3,FALSE)),INDEX('Tournées Bus'!$C$4:$H$18,Q500,VLOOKUP(B500,'Tournées Bus'!$J$3:$L$6,2,FALSE)))</f>
        <v>T131-03</v>
      </c>
      <c r="T500" t="str">
        <f t="shared" si="15"/>
        <v>T131</v>
      </c>
    </row>
    <row r="501" spans="1:20" x14ac:dyDescent="0.2">
      <c r="A501" s="1">
        <v>42989</v>
      </c>
      <c r="B501" t="s">
        <v>5</v>
      </c>
      <c r="C501" t="s">
        <v>204</v>
      </c>
      <c r="D501" t="s">
        <v>267</v>
      </c>
      <c r="E501" t="s">
        <v>268</v>
      </c>
      <c r="F501" s="1">
        <v>39332</v>
      </c>
      <c r="G501" t="s">
        <v>164</v>
      </c>
      <c r="H501">
        <v>1</v>
      </c>
      <c r="I501">
        <v>0</v>
      </c>
      <c r="J501">
        <v>0</v>
      </c>
      <c r="K501" t="s">
        <v>207</v>
      </c>
      <c r="L501">
        <v>2017</v>
      </c>
      <c r="M501" t="s">
        <v>210</v>
      </c>
      <c r="N501" s="14" t="str">
        <f t="shared" si="14"/>
        <v>MANICHE Soryan</v>
      </c>
      <c r="O501" s="14" t="str">
        <f>VLOOKUP(N501,'Données Enfants'!$C$2:$F$298,4,FALSE)</f>
        <v>CM2</v>
      </c>
      <c r="P501" s="14" t="str">
        <f>VLOOKUP(N501,'Données Enfants'!$C$2:$F$298,2,FALSE)</f>
        <v>Sans porc</v>
      </c>
      <c r="Q501" s="14">
        <f>IF(MID(B501,1,3)="Bus",VLOOKUP(N501,'Données Bus'!$A$2:$B$90,2,FALSE),0)</f>
        <v>6</v>
      </c>
      <c r="R501" s="14" t="str">
        <f>IF(Q501&gt;0,VLOOKUP(N501,'Données Bus'!$A$2:$C$90,3,FALSE),"")</f>
        <v>Gallia</v>
      </c>
      <c r="S501" t="str">
        <f>IF(INDEX('Tournées Bus'!$C$4:$H$18,Q501,VLOOKUP(B501,'Tournées Bus'!$J$3:$L$6,2,FALSE))=0,INDEX('Tournées Bus'!$C$4:$H$18,Q501,VLOOKUP(B501,'Tournées Bus'!$J$3:$L$6,3,FALSE)),INDEX('Tournées Bus'!$C$4:$H$18,Q501,VLOOKUP(B501,'Tournées Bus'!$J$3:$L$6,2,FALSE)))</f>
        <v>T131-07</v>
      </c>
      <c r="T501" t="str">
        <f t="shared" si="15"/>
        <v>T131</v>
      </c>
    </row>
    <row r="502" spans="1:20" x14ac:dyDescent="0.2">
      <c r="A502" s="1">
        <v>42989</v>
      </c>
      <c r="B502" t="s">
        <v>5</v>
      </c>
      <c r="C502" t="s">
        <v>204</v>
      </c>
      <c r="D502" t="s">
        <v>269</v>
      </c>
      <c r="E502" t="s">
        <v>270</v>
      </c>
      <c r="F502" s="1">
        <v>41123</v>
      </c>
      <c r="G502" t="s">
        <v>44</v>
      </c>
      <c r="H502">
        <v>1</v>
      </c>
      <c r="I502">
        <v>0</v>
      </c>
      <c r="J502">
        <v>0</v>
      </c>
      <c r="K502" t="s">
        <v>207</v>
      </c>
      <c r="L502">
        <v>2017</v>
      </c>
      <c r="M502" t="s">
        <v>208</v>
      </c>
      <c r="N502" s="14" t="str">
        <f t="shared" si="14"/>
        <v>MICHOUD Arnaud</v>
      </c>
      <c r="O502" s="14" t="str">
        <f>VLOOKUP(N502,'Données Enfants'!$C$2:$F$298,4,FALSE)</f>
        <v>GS</v>
      </c>
      <c r="P502" s="14" t="str">
        <f>VLOOKUP(N502,'Données Enfants'!$C$2:$F$298,2,FALSE)</f>
        <v>Standard</v>
      </c>
      <c r="Q502" s="14">
        <f>IF(MID(B502,1,3)="Bus",VLOOKUP(N502,'Données Bus'!$A$2:$B$90,2,FALSE),0)</f>
        <v>14</v>
      </c>
      <c r="R502" s="14" t="str">
        <f>IF(Q502&gt;0,VLOOKUP(N502,'Données Bus'!$A$2:$C$90,3,FALSE),"")</f>
        <v>Avenue Forchex</v>
      </c>
      <c r="S502" t="str">
        <f>IF(INDEX('Tournées Bus'!$C$4:$H$18,Q502,VLOOKUP(B502,'Tournées Bus'!$J$3:$L$6,2,FALSE))=0,INDEX('Tournées Bus'!$C$4:$H$18,Q502,VLOOKUP(B502,'Tournées Bus'!$J$3:$L$6,3,FALSE)),INDEX('Tournées Bus'!$C$4:$H$18,Q502,VLOOKUP(B502,'Tournées Bus'!$J$3:$L$6,2,FALSE)))</f>
        <v>T131-13</v>
      </c>
      <c r="T502" t="str">
        <f t="shared" si="15"/>
        <v>T131</v>
      </c>
    </row>
    <row r="503" spans="1:20" x14ac:dyDescent="0.2">
      <c r="A503" s="1">
        <v>42989</v>
      </c>
      <c r="B503" t="s">
        <v>5</v>
      </c>
      <c r="C503" t="s">
        <v>204</v>
      </c>
      <c r="D503" t="s">
        <v>271</v>
      </c>
      <c r="E503" t="s">
        <v>272</v>
      </c>
      <c r="F503" s="1">
        <v>41047</v>
      </c>
      <c r="G503" t="s">
        <v>44</v>
      </c>
      <c r="H503">
        <v>1</v>
      </c>
      <c r="I503">
        <v>0</v>
      </c>
      <c r="J503">
        <v>0</v>
      </c>
      <c r="K503" t="s">
        <v>207</v>
      </c>
      <c r="L503">
        <v>2017</v>
      </c>
      <c r="M503" t="s">
        <v>208</v>
      </c>
      <c r="N503" s="14" t="str">
        <f t="shared" si="14"/>
        <v>MONNET Fanny</v>
      </c>
      <c r="O503" s="14" t="str">
        <f>VLOOKUP(N503,'Données Enfants'!$C$2:$F$298,4,FALSE)</f>
        <v>GS</v>
      </c>
      <c r="P503" s="14" t="str">
        <f>VLOOKUP(N503,'Données Enfants'!$C$2:$F$298,2,FALSE)</f>
        <v>Standard</v>
      </c>
      <c r="Q503" s="14">
        <f>IF(MID(B503,1,3)="Bus",VLOOKUP(N503,'Données Bus'!$A$2:$B$90,2,FALSE),0)</f>
        <v>3</v>
      </c>
      <c r="R503" s="14" t="str">
        <f>IF(Q503&gt;0,VLOOKUP(N503,'Données Bus'!$A$2:$C$90,3,FALSE),"")</f>
        <v>Av de la Creusaz (croist Rte Gde Rive)</v>
      </c>
      <c r="S503" t="str">
        <f>IF(INDEX('Tournées Bus'!$C$4:$H$18,Q503,VLOOKUP(B503,'Tournées Bus'!$J$3:$L$6,2,FALSE))=0,INDEX('Tournées Bus'!$C$4:$H$18,Q503,VLOOKUP(B503,'Tournées Bus'!$J$3:$L$6,3,FALSE)),INDEX('Tournées Bus'!$C$4:$H$18,Q503,VLOOKUP(B503,'Tournées Bus'!$J$3:$L$6,2,FALSE)))</f>
        <v>T131-04</v>
      </c>
      <c r="T503" t="str">
        <f t="shared" si="15"/>
        <v>T131</v>
      </c>
    </row>
    <row r="504" spans="1:20" x14ac:dyDescent="0.2">
      <c r="A504" s="1">
        <v>42989</v>
      </c>
      <c r="B504" t="s">
        <v>5</v>
      </c>
      <c r="C504" t="s">
        <v>204</v>
      </c>
      <c r="D504" t="s">
        <v>271</v>
      </c>
      <c r="E504" t="s">
        <v>273</v>
      </c>
      <c r="F504" s="1">
        <v>40459</v>
      </c>
      <c r="G504" t="s">
        <v>163</v>
      </c>
      <c r="H504">
        <v>1</v>
      </c>
      <c r="I504">
        <v>0</v>
      </c>
      <c r="J504">
        <v>0</v>
      </c>
      <c r="K504" t="s">
        <v>207</v>
      </c>
      <c r="L504">
        <v>2017</v>
      </c>
      <c r="M504" t="s">
        <v>210</v>
      </c>
      <c r="N504" s="14" t="str">
        <f t="shared" si="14"/>
        <v>MONNET Nina</v>
      </c>
      <c r="O504" s="14" t="str">
        <f>VLOOKUP(N504,'Données Enfants'!$C$2:$F$298,4,FALSE)</f>
        <v>CE1</v>
      </c>
      <c r="P504" s="14" t="str">
        <f>VLOOKUP(N504,'Données Enfants'!$C$2:$F$298,2,FALSE)</f>
        <v>Standard</v>
      </c>
      <c r="Q504" s="14">
        <f>IF(MID(B504,1,3)="Bus",VLOOKUP(N504,'Données Bus'!$A$2:$B$90,2,FALSE),0)</f>
        <v>3</v>
      </c>
      <c r="R504" s="14" t="str">
        <f>IF(Q504&gt;0,VLOOKUP(N504,'Données Bus'!$A$2:$C$90,3,FALSE),"")</f>
        <v>Av de la Creusaz (croist Rte Gde Rive)</v>
      </c>
      <c r="S504" t="str">
        <f>IF(INDEX('Tournées Bus'!$C$4:$H$18,Q504,VLOOKUP(B504,'Tournées Bus'!$J$3:$L$6,2,FALSE))=0,INDEX('Tournées Bus'!$C$4:$H$18,Q504,VLOOKUP(B504,'Tournées Bus'!$J$3:$L$6,3,FALSE)),INDEX('Tournées Bus'!$C$4:$H$18,Q504,VLOOKUP(B504,'Tournées Bus'!$J$3:$L$6,2,FALSE)))</f>
        <v>T131-04</v>
      </c>
      <c r="T504" t="str">
        <f t="shared" si="15"/>
        <v>T131</v>
      </c>
    </row>
    <row r="505" spans="1:20" x14ac:dyDescent="0.2">
      <c r="A505" s="1">
        <v>42989</v>
      </c>
      <c r="B505" t="s">
        <v>5</v>
      </c>
      <c r="C505" t="s">
        <v>204</v>
      </c>
      <c r="D505" t="s">
        <v>283</v>
      </c>
      <c r="E505" t="s">
        <v>284</v>
      </c>
      <c r="F505" s="1">
        <v>39891</v>
      </c>
      <c r="G505" t="s">
        <v>166</v>
      </c>
      <c r="H505">
        <v>1</v>
      </c>
      <c r="I505">
        <v>0</v>
      </c>
      <c r="J505">
        <v>0</v>
      </c>
      <c r="K505" t="s">
        <v>207</v>
      </c>
      <c r="L505">
        <v>2017</v>
      </c>
      <c r="M505" t="s">
        <v>210</v>
      </c>
      <c r="N505" s="14" t="str">
        <f t="shared" si="14"/>
        <v>PONTICELLI Axel</v>
      </c>
      <c r="O505" s="14" t="str">
        <f>VLOOKUP(N505,'Données Enfants'!$C$2:$F$298,4,FALSE)</f>
        <v>CE2</v>
      </c>
      <c r="P505" s="14" t="str">
        <f>VLOOKUP(N505,'Données Enfants'!$C$2:$F$298,2,FALSE)</f>
        <v>Standard</v>
      </c>
      <c r="Q505" s="14">
        <f>IF(MID(B505,1,3)="Bus",VLOOKUP(N505,'Données Bus'!$A$2:$B$90,2,FALSE),0)</f>
        <v>15</v>
      </c>
      <c r="R505" s="14" t="str">
        <f>IF(Q505&gt;0,VLOOKUP(N505,'Données Bus'!$A$2:$C$90,3,FALSE),"")</f>
        <v>Chemin de Gravannes (Mi Tiesa)</v>
      </c>
      <c r="S505" t="str">
        <f>IF(INDEX('Tournées Bus'!$C$4:$H$18,Q505,VLOOKUP(B505,'Tournées Bus'!$J$3:$L$6,2,FALSE))=0,INDEX('Tournées Bus'!$C$4:$H$18,Q505,VLOOKUP(B505,'Tournées Bus'!$J$3:$L$6,3,FALSE)),INDEX('Tournées Bus'!$C$4:$H$18,Q505,VLOOKUP(B505,'Tournées Bus'!$J$3:$L$6,2,FALSE)))</f>
        <v>T131-14</v>
      </c>
      <c r="T505" t="str">
        <f t="shared" si="15"/>
        <v>T131</v>
      </c>
    </row>
    <row r="506" spans="1:20" x14ac:dyDescent="0.2">
      <c r="A506" s="1">
        <v>42989</v>
      </c>
      <c r="B506" t="s">
        <v>5</v>
      </c>
      <c r="C506" t="s">
        <v>204</v>
      </c>
      <c r="D506" t="s">
        <v>289</v>
      </c>
      <c r="E506" t="s">
        <v>216</v>
      </c>
      <c r="F506" s="1">
        <v>41091</v>
      </c>
      <c r="G506" t="s">
        <v>106</v>
      </c>
      <c r="H506">
        <v>1</v>
      </c>
      <c r="I506">
        <v>0</v>
      </c>
      <c r="J506">
        <v>0</v>
      </c>
      <c r="K506" t="s">
        <v>207</v>
      </c>
      <c r="L506">
        <v>2017</v>
      </c>
      <c r="M506" t="s">
        <v>208</v>
      </c>
      <c r="N506" s="14" t="str">
        <f t="shared" si="14"/>
        <v>TOUTA Rayan</v>
      </c>
      <c r="O506" s="14" t="str">
        <f>VLOOKUP(N506,'Données Enfants'!$C$2:$F$298,4,FALSE)</f>
        <v>GS</v>
      </c>
      <c r="P506" s="14" t="str">
        <f>VLOOKUP(N506,'Données Enfants'!$C$2:$F$298,2,FALSE)</f>
        <v>Sans viande</v>
      </c>
      <c r="Q506" s="14">
        <f>IF(MID(B506,1,3)="Bus",VLOOKUP(N506,'Données Bus'!$A$2:$B$90,2,FALSE),0)</f>
        <v>6</v>
      </c>
      <c r="R506" s="14" t="str">
        <f>IF(Q506&gt;0,VLOOKUP(N506,'Données Bus'!$A$2:$C$90,3,FALSE),"")</f>
        <v>Gallia</v>
      </c>
      <c r="S506" t="str">
        <f>IF(INDEX('Tournées Bus'!$C$4:$H$18,Q506,VLOOKUP(B506,'Tournées Bus'!$J$3:$L$6,2,FALSE))=0,INDEX('Tournées Bus'!$C$4:$H$18,Q506,VLOOKUP(B506,'Tournées Bus'!$J$3:$L$6,3,FALSE)),INDEX('Tournées Bus'!$C$4:$H$18,Q506,VLOOKUP(B506,'Tournées Bus'!$J$3:$L$6,2,FALSE)))</f>
        <v>T131-07</v>
      </c>
      <c r="T506" t="str">
        <f t="shared" si="15"/>
        <v>T131</v>
      </c>
    </row>
    <row r="507" spans="1:20" x14ac:dyDescent="0.2">
      <c r="A507" s="1">
        <v>42989</v>
      </c>
      <c r="B507" t="s">
        <v>5</v>
      </c>
      <c r="C507" t="s">
        <v>204</v>
      </c>
      <c r="D507" t="s">
        <v>289</v>
      </c>
      <c r="E507" t="s">
        <v>290</v>
      </c>
      <c r="F507" s="1">
        <v>40273</v>
      </c>
      <c r="G507" t="s">
        <v>163</v>
      </c>
      <c r="H507">
        <v>1</v>
      </c>
      <c r="I507">
        <v>0</v>
      </c>
      <c r="J507">
        <v>0</v>
      </c>
      <c r="K507" t="s">
        <v>207</v>
      </c>
      <c r="L507">
        <v>2017</v>
      </c>
      <c r="M507" t="s">
        <v>210</v>
      </c>
      <c r="N507" s="14" t="str">
        <f t="shared" si="14"/>
        <v>TOUTA Samir</v>
      </c>
      <c r="O507" s="14" t="str">
        <f>VLOOKUP(N507,'Données Enfants'!$C$2:$F$298,4,FALSE)</f>
        <v>CE1</v>
      </c>
      <c r="P507" s="14" t="str">
        <f>VLOOKUP(N507,'Données Enfants'!$C$2:$F$298,2,FALSE)</f>
        <v>Sans viande</v>
      </c>
      <c r="Q507" s="14">
        <f>IF(MID(B507,1,3)="Bus",VLOOKUP(N507,'Données Bus'!$A$2:$B$90,2,FALSE),0)</f>
        <v>6</v>
      </c>
      <c r="R507" s="14" t="str">
        <f>IF(Q507&gt;0,VLOOKUP(N507,'Données Bus'!$A$2:$C$90,3,FALSE),"")</f>
        <v>Gallia</v>
      </c>
      <c r="S507" t="str">
        <f>IF(INDEX('Tournées Bus'!$C$4:$H$18,Q507,VLOOKUP(B507,'Tournées Bus'!$J$3:$L$6,2,FALSE))=0,INDEX('Tournées Bus'!$C$4:$H$18,Q507,VLOOKUP(B507,'Tournées Bus'!$J$3:$L$6,3,FALSE)),INDEX('Tournées Bus'!$C$4:$H$18,Q507,VLOOKUP(B507,'Tournées Bus'!$J$3:$L$6,2,FALSE)))</f>
        <v>T131-07</v>
      </c>
      <c r="T507" t="str">
        <f t="shared" si="15"/>
        <v>T131</v>
      </c>
    </row>
    <row r="508" spans="1:20" x14ac:dyDescent="0.2">
      <c r="A508" s="1">
        <v>42989</v>
      </c>
      <c r="B508" t="s">
        <v>5</v>
      </c>
      <c r="C508" t="s">
        <v>204</v>
      </c>
      <c r="D508" t="s">
        <v>296</v>
      </c>
      <c r="E508" t="s">
        <v>297</v>
      </c>
      <c r="F508" s="1">
        <v>40756</v>
      </c>
      <c r="G508" t="s">
        <v>168</v>
      </c>
      <c r="H508">
        <v>0</v>
      </c>
      <c r="I508">
        <v>0</v>
      </c>
      <c r="J508">
        <v>0</v>
      </c>
      <c r="K508" t="s">
        <v>207</v>
      </c>
      <c r="L508">
        <v>2017</v>
      </c>
      <c r="M508" t="s">
        <v>208</v>
      </c>
      <c r="N508" s="14" t="str">
        <f t="shared" si="14"/>
        <v>WAMBST Johanne</v>
      </c>
      <c r="O508" s="14" t="str">
        <f>VLOOKUP(N508,'Données Enfants'!$C$2:$F$298,4,FALSE)</f>
        <v>CP</v>
      </c>
      <c r="P508" s="14" t="str">
        <f>VLOOKUP(N508,'Données Enfants'!$C$2:$F$298,2,FALSE)</f>
        <v>Standard</v>
      </c>
      <c r="Q508" s="14">
        <f>IF(MID(B508,1,3)="Bus",VLOOKUP(N508,'Données Bus'!$A$2:$B$90,2,FALSE),0)</f>
        <v>14</v>
      </c>
      <c r="R508" s="14" t="str">
        <f>IF(Q508&gt;0,VLOOKUP(N508,'Données Bus'!$A$2:$C$90,3,FALSE),"")</f>
        <v>Avenue Forchex</v>
      </c>
      <c r="S508" t="str">
        <f>IF(INDEX('Tournées Bus'!$C$4:$H$18,Q508,VLOOKUP(B508,'Tournées Bus'!$J$3:$L$6,2,FALSE))=0,INDEX('Tournées Bus'!$C$4:$H$18,Q508,VLOOKUP(B508,'Tournées Bus'!$J$3:$L$6,3,FALSE)),INDEX('Tournées Bus'!$C$4:$H$18,Q508,VLOOKUP(B508,'Tournées Bus'!$J$3:$L$6,2,FALSE)))</f>
        <v>T131-13</v>
      </c>
      <c r="T508" t="str">
        <f t="shared" si="15"/>
        <v>T131</v>
      </c>
    </row>
    <row r="509" spans="1:20" x14ac:dyDescent="0.2">
      <c r="A509" s="1">
        <v>42989</v>
      </c>
      <c r="B509" t="s">
        <v>5</v>
      </c>
      <c r="C509" t="s">
        <v>204</v>
      </c>
      <c r="D509" t="s">
        <v>296</v>
      </c>
      <c r="E509" t="s">
        <v>298</v>
      </c>
      <c r="F509" s="1">
        <v>39525</v>
      </c>
      <c r="G509" t="s">
        <v>166</v>
      </c>
      <c r="H509">
        <v>1</v>
      </c>
      <c r="I509">
        <v>0</v>
      </c>
      <c r="J509">
        <v>0</v>
      </c>
      <c r="K509" t="s">
        <v>207</v>
      </c>
      <c r="L509">
        <v>2017</v>
      </c>
      <c r="M509" t="s">
        <v>210</v>
      </c>
      <c r="N509" s="14" t="str">
        <f t="shared" si="14"/>
        <v>WAMBST Léo-Paul</v>
      </c>
      <c r="O509" s="14" t="str">
        <f>VLOOKUP(N509,'Données Enfants'!$C$2:$F$298,4,FALSE)</f>
        <v>CM1</v>
      </c>
      <c r="P509" s="14" t="str">
        <f>VLOOKUP(N509,'Données Enfants'!$C$2:$F$298,2,FALSE)</f>
        <v>Standard</v>
      </c>
      <c r="Q509" s="14">
        <f>IF(MID(B509,1,3)="Bus",VLOOKUP(N509,'Données Bus'!$A$2:$B$90,2,FALSE),0)</f>
        <v>14</v>
      </c>
      <c r="R509" s="14" t="str">
        <f>IF(Q509&gt;0,VLOOKUP(N509,'Données Bus'!$A$2:$C$90,3,FALSE),"")</f>
        <v>Avenue Forchex</v>
      </c>
      <c r="S509" t="str">
        <f>IF(INDEX('Tournées Bus'!$C$4:$H$18,Q509,VLOOKUP(B509,'Tournées Bus'!$J$3:$L$6,2,FALSE))=0,INDEX('Tournées Bus'!$C$4:$H$18,Q509,VLOOKUP(B509,'Tournées Bus'!$J$3:$L$6,3,FALSE)),INDEX('Tournées Bus'!$C$4:$H$18,Q509,VLOOKUP(B509,'Tournées Bus'!$J$3:$L$6,2,FALSE)))</f>
        <v>T131-13</v>
      </c>
      <c r="T509" t="str">
        <f t="shared" si="15"/>
        <v>T131</v>
      </c>
    </row>
    <row r="510" spans="1:20" x14ac:dyDescent="0.2">
      <c r="A510" s="1">
        <v>42989</v>
      </c>
      <c r="B510" t="s">
        <v>5</v>
      </c>
      <c r="C510" t="s">
        <v>204</v>
      </c>
      <c r="D510" t="s">
        <v>289</v>
      </c>
      <c r="E510" t="s">
        <v>306</v>
      </c>
      <c r="F510" s="1">
        <v>41888</v>
      </c>
      <c r="G510" t="s">
        <v>44</v>
      </c>
      <c r="H510">
        <v>1</v>
      </c>
      <c r="I510">
        <v>0</v>
      </c>
      <c r="J510">
        <v>0</v>
      </c>
      <c r="K510" t="s">
        <v>207</v>
      </c>
      <c r="L510">
        <v>2017</v>
      </c>
      <c r="M510" t="s">
        <v>208</v>
      </c>
      <c r="N510" s="14" t="str">
        <f t="shared" si="14"/>
        <v>TOUTA Ines</v>
      </c>
      <c r="O510" s="14" t="str">
        <f>VLOOKUP(N510,'Données Enfants'!$C$2:$F$298,4,FALSE)</f>
        <v>PS</v>
      </c>
      <c r="P510" s="14" t="str">
        <f>VLOOKUP(N510,'Données Enfants'!$C$2:$F$298,2,FALSE)</f>
        <v>Sans viande</v>
      </c>
      <c r="Q510" s="14">
        <f>IF(MID(B510,1,3)="Bus",VLOOKUP(N510,'Données Bus'!$A$2:$B$90,2,FALSE),0)</f>
        <v>6</v>
      </c>
      <c r="R510" s="14" t="str">
        <f>IF(Q510&gt;0,VLOOKUP(N510,'Données Bus'!$A$2:$C$90,3,FALSE),"")</f>
        <v>Gallia</v>
      </c>
      <c r="S510" t="str">
        <f>IF(INDEX('Tournées Bus'!$C$4:$H$18,Q510,VLOOKUP(B510,'Tournées Bus'!$J$3:$L$6,2,FALSE))=0,INDEX('Tournées Bus'!$C$4:$H$18,Q510,VLOOKUP(B510,'Tournées Bus'!$J$3:$L$6,3,FALSE)),INDEX('Tournées Bus'!$C$4:$H$18,Q510,VLOOKUP(B510,'Tournées Bus'!$J$3:$L$6,2,FALSE)))</f>
        <v>T131-07</v>
      </c>
      <c r="T510" t="str">
        <f t="shared" si="15"/>
        <v>T131</v>
      </c>
    </row>
    <row r="511" spans="1:20" x14ac:dyDescent="0.2">
      <c r="A511" s="1">
        <v>42990</v>
      </c>
      <c r="B511" t="s">
        <v>5</v>
      </c>
      <c r="C511" t="s">
        <v>204</v>
      </c>
      <c r="D511" t="s">
        <v>211</v>
      </c>
      <c r="E511" t="s">
        <v>212</v>
      </c>
      <c r="F511" s="1">
        <v>39272</v>
      </c>
      <c r="G511" t="s">
        <v>164</v>
      </c>
      <c r="H511">
        <v>1</v>
      </c>
      <c r="I511">
        <v>0</v>
      </c>
      <c r="J511">
        <v>0</v>
      </c>
      <c r="K511" t="s">
        <v>207</v>
      </c>
      <c r="L511">
        <v>2017</v>
      </c>
      <c r="M511" t="s">
        <v>210</v>
      </c>
      <c r="N511" s="14" t="str">
        <f t="shared" si="14"/>
        <v>AIMON Cassie</v>
      </c>
      <c r="O511" s="14" t="str">
        <f>VLOOKUP(N511,'Données Enfants'!$C$2:$F$298,4,FALSE)</f>
        <v>CM2</v>
      </c>
      <c r="P511" s="14" t="str">
        <f>VLOOKUP(N511,'Données Enfants'!$C$2:$F$298,2,FALSE)</f>
        <v>Standard</v>
      </c>
      <c r="Q511" s="14">
        <f>IF(MID(B511,1,3)="Bus",VLOOKUP(N511,'Données Bus'!$A$2:$B$90,2,FALSE),0)</f>
        <v>9</v>
      </c>
      <c r="R511" s="14" t="str">
        <f>IF(Q511&gt;0,VLOOKUP(N511,'Données Bus'!$A$2:$C$90,3,FALSE),"")</f>
        <v>Chemin des Houches (Impasse)</v>
      </c>
      <c r="S511" t="str">
        <f>IF(INDEX('Tournées Bus'!$C$4:$H$18,Q511,VLOOKUP(B511,'Tournées Bus'!$J$3:$L$6,2,FALSE))=0,INDEX('Tournées Bus'!$C$4:$H$18,Q511,VLOOKUP(B511,'Tournées Bus'!$J$3:$L$6,3,FALSE)),INDEX('Tournées Bus'!$C$4:$H$18,Q511,VLOOKUP(B511,'Tournées Bus'!$J$3:$L$6,2,FALSE)))</f>
        <v>T131-10</v>
      </c>
      <c r="T511" t="str">
        <f t="shared" si="15"/>
        <v>T131</v>
      </c>
    </row>
    <row r="512" spans="1:20" x14ac:dyDescent="0.2">
      <c r="A512" s="1">
        <v>42990</v>
      </c>
      <c r="B512" t="s">
        <v>5</v>
      </c>
      <c r="C512" t="s">
        <v>204</v>
      </c>
      <c r="D512" t="s">
        <v>211</v>
      </c>
      <c r="E512" t="s">
        <v>213</v>
      </c>
      <c r="F512" s="1">
        <v>40216</v>
      </c>
      <c r="G512" t="s">
        <v>163</v>
      </c>
      <c r="H512">
        <v>1</v>
      </c>
      <c r="I512">
        <v>0</v>
      </c>
      <c r="J512">
        <v>0</v>
      </c>
      <c r="K512" t="s">
        <v>207</v>
      </c>
      <c r="L512">
        <v>2017</v>
      </c>
      <c r="M512" t="s">
        <v>210</v>
      </c>
      <c r="N512" s="14" t="str">
        <f t="shared" si="14"/>
        <v>AIMON Matthew</v>
      </c>
      <c r="O512" s="14" t="str">
        <f>VLOOKUP(N512,'Données Enfants'!$C$2:$F$298,4,FALSE)</f>
        <v>CE1</v>
      </c>
      <c r="P512" s="14" t="str">
        <f>VLOOKUP(N512,'Données Enfants'!$C$2:$F$298,2,FALSE)</f>
        <v>Standard</v>
      </c>
      <c r="Q512" s="14">
        <f>IF(MID(B512,1,3)="Bus",VLOOKUP(N512,'Données Bus'!$A$2:$B$90,2,FALSE),0)</f>
        <v>9</v>
      </c>
      <c r="R512" s="14" t="str">
        <f>IF(Q512&gt;0,VLOOKUP(N512,'Données Bus'!$A$2:$C$90,3,FALSE),"")</f>
        <v>Chemin des Houches (Impasse)</v>
      </c>
      <c r="S512" t="str">
        <f>IF(INDEX('Tournées Bus'!$C$4:$H$18,Q512,VLOOKUP(B512,'Tournées Bus'!$J$3:$L$6,2,FALSE))=0,INDEX('Tournées Bus'!$C$4:$H$18,Q512,VLOOKUP(B512,'Tournées Bus'!$J$3:$L$6,3,FALSE)),INDEX('Tournées Bus'!$C$4:$H$18,Q512,VLOOKUP(B512,'Tournées Bus'!$J$3:$L$6,2,FALSE)))</f>
        <v>T131-10</v>
      </c>
      <c r="T512" t="str">
        <f t="shared" si="15"/>
        <v>T131</v>
      </c>
    </row>
    <row r="513" spans="1:20" x14ac:dyDescent="0.2">
      <c r="A513" s="1">
        <v>42990</v>
      </c>
      <c r="B513" t="s">
        <v>5</v>
      </c>
      <c r="C513" t="s">
        <v>204</v>
      </c>
      <c r="D513" t="s">
        <v>214</v>
      </c>
      <c r="E513" t="s">
        <v>215</v>
      </c>
      <c r="F513" s="1">
        <v>41239</v>
      </c>
      <c r="G513" t="s">
        <v>44</v>
      </c>
      <c r="H513">
        <v>1</v>
      </c>
      <c r="I513">
        <v>0</v>
      </c>
      <c r="J513">
        <v>0</v>
      </c>
      <c r="K513" t="s">
        <v>207</v>
      </c>
      <c r="L513">
        <v>2017</v>
      </c>
      <c r="M513" t="s">
        <v>208</v>
      </c>
      <c r="N513" s="14" t="str">
        <f t="shared" si="14"/>
        <v>ALOUANI Naël</v>
      </c>
      <c r="O513" s="14" t="str">
        <f>VLOOKUP(N513,'Données Enfants'!$C$2:$F$298,4,FALSE)</f>
        <v>GS</v>
      </c>
      <c r="P513" s="14" t="str">
        <f>VLOOKUP(N513,'Données Enfants'!$C$2:$F$298,2,FALSE)</f>
        <v>Sans porc</v>
      </c>
      <c r="Q513" s="14">
        <f>IF(MID(B513,1,3)="Bus",VLOOKUP(N513,'Données Bus'!$A$2:$B$90,2,FALSE),0)</f>
        <v>6</v>
      </c>
      <c r="R513" s="14" t="str">
        <f>IF(Q513&gt;0,VLOOKUP(N513,'Données Bus'!$A$2:$C$90,3,FALSE),"")</f>
        <v>Gallia</v>
      </c>
      <c r="S513" t="str">
        <f>IF(INDEX('Tournées Bus'!$C$4:$H$18,Q513,VLOOKUP(B513,'Tournées Bus'!$J$3:$L$6,2,FALSE))=0,INDEX('Tournées Bus'!$C$4:$H$18,Q513,VLOOKUP(B513,'Tournées Bus'!$J$3:$L$6,3,FALSE)),INDEX('Tournées Bus'!$C$4:$H$18,Q513,VLOOKUP(B513,'Tournées Bus'!$J$3:$L$6,2,FALSE)))</f>
        <v>T131-07</v>
      </c>
      <c r="T513" t="str">
        <f t="shared" si="15"/>
        <v>T131</v>
      </c>
    </row>
    <row r="514" spans="1:20" x14ac:dyDescent="0.2">
      <c r="A514" s="1">
        <v>42990</v>
      </c>
      <c r="B514" t="s">
        <v>5</v>
      </c>
      <c r="C514" t="s">
        <v>204</v>
      </c>
      <c r="D514" t="s">
        <v>214</v>
      </c>
      <c r="E514" t="s">
        <v>216</v>
      </c>
      <c r="F514" s="1">
        <v>39832</v>
      </c>
      <c r="G514" t="s">
        <v>166</v>
      </c>
      <c r="H514">
        <v>1</v>
      </c>
      <c r="I514">
        <v>0</v>
      </c>
      <c r="J514">
        <v>0</v>
      </c>
      <c r="K514" t="s">
        <v>207</v>
      </c>
      <c r="L514">
        <v>2017</v>
      </c>
      <c r="M514" t="s">
        <v>210</v>
      </c>
      <c r="N514" s="14" t="str">
        <f t="shared" ref="N514:N577" si="16">CONCATENATE(D514," ",E514)</f>
        <v>ALOUANI Rayan</v>
      </c>
      <c r="O514" s="14" t="str">
        <f>VLOOKUP(N514,'Données Enfants'!$C$2:$F$298,4,FALSE)</f>
        <v>CE2</v>
      </c>
      <c r="P514" s="14" t="str">
        <f>VLOOKUP(N514,'Données Enfants'!$C$2:$F$298,2,FALSE)</f>
        <v>Sans porc</v>
      </c>
      <c r="Q514" s="14">
        <f>IF(MID(B514,1,3)="Bus",VLOOKUP(N514,'Données Bus'!$A$2:$B$90,2,FALSE),0)</f>
        <v>6</v>
      </c>
      <c r="R514" s="14" t="str">
        <f>IF(Q514&gt;0,VLOOKUP(N514,'Données Bus'!$A$2:$C$90,3,FALSE),"")</f>
        <v>Gallia</v>
      </c>
      <c r="S514" t="str">
        <f>IF(INDEX('Tournées Bus'!$C$4:$H$18,Q514,VLOOKUP(B514,'Tournées Bus'!$J$3:$L$6,2,FALSE))=0,INDEX('Tournées Bus'!$C$4:$H$18,Q514,VLOOKUP(B514,'Tournées Bus'!$J$3:$L$6,3,FALSE)),INDEX('Tournées Bus'!$C$4:$H$18,Q514,VLOOKUP(B514,'Tournées Bus'!$J$3:$L$6,2,FALSE)))</f>
        <v>T131-07</v>
      </c>
      <c r="T514" t="str">
        <f t="shared" ref="T514:T577" si="17">MID(S514,1,4)</f>
        <v>T131</v>
      </c>
    </row>
    <row r="515" spans="1:20" x14ac:dyDescent="0.2">
      <c r="A515" s="1">
        <v>42990</v>
      </c>
      <c r="B515" t="s">
        <v>5</v>
      </c>
      <c r="C515" t="s">
        <v>204</v>
      </c>
      <c r="D515" t="s">
        <v>219</v>
      </c>
      <c r="E515" t="s">
        <v>220</v>
      </c>
      <c r="F515" s="1">
        <v>41221</v>
      </c>
      <c r="G515" t="s">
        <v>44</v>
      </c>
      <c r="H515">
        <v>0</v>
      </c>
      <c r="I515">
        <v>0</v>
      </c>
      <c r="J515">
        <v>0</v>
      </c>
      <c r="K515" t="s">
        <v>207</v>
      </c>
      <c r="L515">
        <v>2017</v>
      </c>
      <c r="M515" t="s">
        <v>208</v>
      </c>
      <c r="N515" s="14" t="str">
        <f t="shared" si="16"/>
        <v>BABIN Timéo</v>
      </c>
      <c r="O515" s="14" t="str">
        <f>VLOOKUP(N515,'Données Enfants'!$C$2:$F$298,4,FALSE)</f>
        <v>GS</v>
      </c>
      <c r="P515" s="14" t="str">
        <f>VLOOKUP(N515,'Données Enfants'!$C$2:$F$298,2,FALSE)</f>
        <v>Standard</v>
      </c>
      <c r="Q515" s="14">
        <f>IF(MID(B515,1,3)="Bus",VLOOKUP(N515,'Données Bus'!$A$2:$B$90,2,FALSE),0)</f>
        <v>1</v>
      </c>
      <c r="R515" s="14" t="str">
        <f>IF(Q515&gt;0,VLOOKUP(N515,'Données Bus'!$A$2:$C$90,3,FALSE),"")</f>
        <v>Services Techniques</v>
      </c>
      <c r="S515" t="str">
        <f>IF(INDEX('Tournées Bus'!$C$4:$H$18,Q515,VLOOKUP(B515,'Tournées Bus'!$J$3:$L$6,2,FALSE))=0,INDEX('Tournées Bus'!$C$4:$H$18,Q515,VLOOKUP(B515,'Tournées Bus'!$J$3:$L$6,3,FALSE)),INDEX('Tournées Bus'!$C$4:$H$18,Q515,VLOOKUP(B515,'Tournées Bus'!$J$3:$L$6,2,FALSE)))</f>
        <v>T131-01</v>
      </c>
      <c r="T515" t="str">
        <f t="shared" si="17"/>
        <v>T131</v>
      </c>
    </row>
    <row r="516" spans="1:20" x14ac:dyDescent="0.2">
      <c r="A516" s="1">
        <v>42990</v>
      </c>
      <c r="B516" t="s">
        <v>5</v>
      </c>
      <c r="C516" t="s">
        <v>204</v>
      </c>
      <c r="D516" t="s">
        <v>320</v>
      </c>
      <c r="E516" t="s">
        <v>321</v>
      </c>
      <c r="F516" s="1">
        <v>40438</v>
      </c>
      <c r="G516" t="s">
        <v>167</v>
      </c>
      <c r="H516">
        <v>1</v>
      </c>
      <c r="I516">
        <v>0</v>
      </c>
      <c r="J516">
        <v>0</v>
      </c>
      <c r="K516" t="s">
        <v>207</v>
      </c>
      <c r="L516">
        <v>2017</v>
      </c>
      <c r="M516" t="s">
        <v>210</v>
      </c>
      <c r="N516" s="14" t="str">
        <f t="shared" si="16"/>
        <v>BELLORINI Raphaëlle</v>
      </c>
      <c r="O516" s="14" t="str">
        <f>VLOOKUP(N516,'Données Enfants'!$C$2:$F$298,4,FALSE)</f>
        <v>CE1</v>
      </c>
      <c r="P516" s="14" t="str">
        <f>VLOOKUP(N516,'Données Enfants'!$C$2:$F$298,2,FALSE)</f>
        <v>Standard</v>
      </c>
      <c r="Q516" s="14">
        <f>IF(MID(B516,1,3)="Bus",VLOOKUP(N516,'Données Bus'!$A$2:$B$90,2,FALSE),0)</f>
        <v>10</v>
      </c>
      <c r="R516" s="14" t="str">
        <f>IF(Q516&gt;0,VLOOKUP(N516,'Données Bus'!$A$2:$C$90,3,FALSE),"")</f>
        <v>Mairie</v>
      </c>
      <c r="S516" t="str">
        <f>IF(INDEX('Tournées Bus'!$C$4:$H$18,Q516,VLOOKUP(B516,'Tournées Bus'!$J$3:$L$6,2,FALSE))=0,INDEX('Tournées Bus'!$C$4:$H$18,Q516,VLOOKUP(B516,'Tournées Bus'!$J$3:$L$6,3,FALSE)),INDEX('Tournées Bus'!$C$4:$H$18,Q516,VLOOKUP(B516,'Tournées Bus'!$J$3:$L$6,2,FALSE)))</f>
        <v>T131-11</v>
      </c>
      <c r="T516" t="str">
        <f t="shared" si="17"/>
        <v>T131</v>
      </c>
    </row>
    <row r="517" spans="1:20" x14ac:dyDescent="0.2">
      <c r="A517" s="1">
        <v>42990</v>
      </c>
      <c r="B517" t="s">
        <v>5</v>
      </c>
      <c r="C517" t="s">
        <v>204</v>
      </c>
      <c r="D517" t="s">
        <v>221</v>
      </c>
      <c r="E517" t="s">
        <v>222</v>
      </c>
      <c r="F517" s="1">
        <v>39646</v>
      </c>
      <c r="G517" t="s">
        <v>165</v>
      </c>
      <c r="H517">
        <v>0</v>
      </c>
      <c r="I517">
        <v>0</v>
      </c>
      <c r="J517">
        <v>0</v>
      </c>
      <c r="K517" t="s">
        <v>207</v>
      </c>
      <c r="L517">
        <v>2017</v>
      </c>
      <c r="M517" t="s">
        <v>210</v>
      </c>
      <c r="N517" s="14" t="str">
        <f t="shared" si="16"/>
        <v>BEN ROMDANE Hilal</v>
      </c>
      <c r="O517" s="14" t="str">
        <f>VLOOKUP(N517,'Données Enfants'!$C$2:$F$298,4,FALSE)</f>
        <v>CM1</v>
      </c>
      <c r="P517" s="14" t="str">
        <f>VLOOKUP(N517,'Données Enfants'!$C$2:$F$298,2,FALSE)</f>
        <v>Sans viande</v>
      </c>
      <c r="Q517" s="14">
        <f>IF(MID(B517,1,3)="Bus",VLOOKUP(N517,'Données Bus'!$A$2:$B$90,2,FALSE),0)</f>
        <v>9</v>
      </c>
      <c r="R517" s="14" t="str">
        <f>IF(Q517&gt;0,VLOOKUP(N517,'Données Bus'!$A$2:$C$90,3,FALSE),"")</f>
        <v>Chemin des Houches (Impasse)</v>
      </c>
      <c r="S517" t="str">
        <f>IF(INDEX('Tournées Bus'!$C$4:$H$18,Q517,VLOOKUP(B517,'Tournées Bus'!$J$3:$L$6,2,FALSE))=0,INDEX('Tournées Bus'!$C$4:$H$18,Q517,VLOOKUP(B517,'Tournées Bus'!$J$3:$L$6,3,FALSE)),INDEX('Tournées Bus'!$C$4:$H$18,Q517,VLOOKUP(B517,'Tournées Bus'!$J$3:$L$6,2,FALSE)))</f>
        <v>T131-10</v>
      </c>
      <c r="T517" t="str">
        <f t="shared" si="17"/>
        <v>T131</v>
      </c>
    </row>
    <row r="518" spans="1:20" x14ac:dyDescent="0.2">
      <c r="A518" s="1">
        <v>42990</v>
      </c>
      <c r="B518" t="s">
        <v>5</v>
      </c>
      <c r="C518" t="s">
        <v>204</v>
      </c>
      <c r="D518" t="s">
        <v>221</v>
      </c>
      <c r="E518" t="s">
        <v>223</v>
      </c>
      <c r="F518" s="1">
        <v>39646</v>
      </c>
      <c r="G518" t="s">
        <v>165</v>
      </c>
      <c r="H518">
        <v>0</v>
      </c>
      <c r="I518">
        <v>0</v>
      </c>
      <c r="J518">
        <v>0</v>
      </c>
      <c r="K518" t="s">
        <v>207</v>
      </c>
      <c r="L518">
        <v>2017</v>
      </c>
      <c r="M518" t="s">
        <v>210</v>
      </c>
      <c r="N518" s="14" t="str">
        <f t="shared" si="16"/>
        <v>BEN ROMDANE Younès</v>
      </c>
      <c r="O518" s="14" t="str">
        <f>VLOOKUP(N518,'Données Enfants'!$C$2:$F$298,4,FALSE)</f>
        <v>CM1</v>
      </c>
      <c r="P518" s="14" t="str">
        <f>VLOOKUP(N518,'Données Enfants'!$C$2:$F$298,2,FALSE)</f>
        <v>Sans viande</v>
      </c>
      <c r="Q518" s="14">
        <f>IF(MID(B518,1,3)="Bus",VLOOKUP(N518,'Données Bus'!$A$2:$B$90,2,FALSE),0)</f>
        <v>9</v>
      </c>
      <c r="R518" s="14" t="str">
        <f>IF(Q518&gt;0,VLOOKUP(N518,'Données Bus'!$A$2:$C$90,3,FALSE),"")</f>
        <v>Chemin des Houches (Impasse)</v>
      </c>
      <c r="S518" t="str">
        <f>IF(INDEX('Tournées Bus'!$C$4:$H$18,Q518,VLOOKUP(B518,'Tournées Bus'!$J$3:$L$6,2,FALSE))=0,INDEX('Tournées Bus'!$C$4:$H$18,Q518,VLOOKUP(B518,'Tournées Bus'!$J$3:$L$6,3,FALSE)),INDEX('Tournées Bus'!$C$4:$H$18,Q518,VLOOKUP(B518,'Tournées Bus'!$J$3:$L$6,2,FALSE)))</f>
        <v>T131-10</v>
      </c>
      <c r="T518" t="str">
        <f t="shared" si="17"/>
        <v>T131</v>
      </c>
    </row>
    <row r="519" spans="1:20" x14ac:dyDescent="0.2">
      <c r="A519" s="1">
        <v>42990</v>
      </c>
      <c r="B519" t="s">
        <v>5</v>
      </c>
      <c r="C519" t="s">
        <v>204</v>
      </c>
      <c r="D519" t="s">
        <v>224</v>
      </c>
      <c r="E519" t="s">
        <v>225</v>
      </c>
      <c r="F519" s="1">
        <v>39286</v>
      </c>
      <c r="G519" t="s">
        <v>164</v>
      </c>
      <c r="H519">
        <v>1</v>
      </c>
      <c r="I519">
        <v>0</v>
      </c>
      <c r="J519">
        <v>0</v>
      </c>
      <c r="K519" t="s">
        <v>207</v>
      </c>
      <c r="L519">
        <v>2017</v>
      </c>
      <c r="M519" t="s">
        <v>210</v>
      </c>
      <c r="N519" s="14" t="str">
        <f t="shared" si="16"/>
        <v>BONNEVIE Anthony</v>
      </c>
      <c r="O519" s="14" t="str">
        <f>VLOOKUP(N519,'Données Enfants'!$C$2:$F$298,4,FALSE)</f>
        <v>CM2</v>
      </c>
      <c r="P519" s="14" t="str">
        <f>VLOOKUP(N519,'Données Enfants'!$C$2:$F$298,2,FALSE)</f>
        <v>Standard</v>
      </c>
      <c r="Q519" s="14">
        <f>IF(MID(B519,1,3)="Bus",VLOOKUP(N519,'Données Bus'!$A$2:$B$90,2,FALSE),0)</f>
        <v>4</v>
      </c>
      <c r="R519" s="14" t="str">
        <f>IF(Q519&gt;0,VLOOKUP(N519,'Données Bus'!$A$2:$C$90,3,FALSE),"")</f>
        <v>Grande Rive (Crémaillère)</v>
      </c>
      <c r="S519" t="str">
        <f>IF(INDEX('Tournées Bus'!$C$4:$H$18,Q519,VLOOKUP(B519,'Tournées Bus'!$J$3:$L$6,2,FALSE))=0,INDEX('Tournées Bus'!$C$4:$H$18,Q519,VLOOKUP(B519,'Tournées Bus'!$J$3:$L$6,3,FALSE)),INDEX('Tournées Bus'!$C$4:$H$18,Q519,VLOOKUP(B519,'Tournées Bus'!$J$3:$L$6,2,FALSE)))</f>
        <v>T131-05</v>
      </c>
      <c r="T519" t="str">
        <f t="shared" si="17"/>
        <v>T131</v>
      </c>
    </row>
    <row r="520" spans="1:20" x14ac:dyDescent="0.2">
      <c r="A520" s="1">
        <v>42990</v>
      </c>
      <c r="B520" t="s">
        <v>5</v>
      </c>
      <c r="C520" t="s">
        <v>204</v>
      </c>
      <c r="D520" t="s">
        <v>232</v>
      </c>
      <c r="E520" t="s">
        <v>233</v>
      </c>
      <c r="F520" s="1">
        <v>40248</v>
      </c>
      <c r="G520" t="s">
        <v>167</v>
      </c>
      <c r="H520">
        <v>1</v>
      </c>
      <c r="I520">
        <v>0</v>
      </c>
      <c r="J520">
        <v>0</v>
      </c>
      <c r="K520" t="s">
        <v>207</v>
      </c>
      <c r="L520">
        <v>2017</v>
      </c>
      <c r="M520" t="s">
        <v>210</v>
      </c>
      <c r="N520" s="14" t="str">
        <f t="shared" si="16"/>
        <v>COLLOMB Clémentine</v>
      </c>
      <c r="O520" s="14" t="str">
        <f>VLOOKUP(N520,'Données Enfants'!$C$2:$F$298,4,FALSE)</f>
        <v>CE1</v>
      </c>
      <c r="P520" s="14" t="str">
        <f>VLOOKUP(N520,'Données Enfants'!$C$2:$F$298,2,FALSE)</f>
        <v>Standard</v>
      </c>
      <c r="Q520" s="14">
        <f>IF(MID(B520,1,3)="Bus",VLOOKUP(N520,'Données Bus'!$A$2:$B$90,2,FALSE),0)</f>
        <v>12</v>
      </c>
      <c r="R520" s="14" t="str">
        <f>IF(Q520&gt;0,VLOOKUP(N520,'Données Bus'!$A$2:$C$90,3,FALSE),"")</f>
        <v>Chemin de Gravannes (parking)</v>
      </c>
      <c r="S520" t="str">
        <f>IF(INDEX('Tournées Bus'!$C$4:$H$18,Q520,VLOOKUP(B520,'Tournées Bus'!$J$3:$L$6,2,FALSE))=0,INDEX('Tournées Bus'!$C$4:$H$18,Q520,VLOOKUP(B520,'Tournées Bus'!$J$3:$L$6,3,FALSE)),INDEX('Tournées Bus'!$C$4:$H$18,Q520,VLOOKUP(B520,'Tournées Bus'!$J$3:$L$6,2,FALSE)))</f>
        <v>T131-15</v>
      </c>
      <c r="T520" t="str">
        <f t="shared" si="17"/>
        <v>T131</v>
      </c>
    </row>
    <row r="521" spans="1:20" x14ac:dyDescent="0.2">
      <c r="A521" s="1">
        <v>42990</v>
      </c>
      <c r="B521" t="s">
        <v>5</v>
      </c>
      <c r="C521" t="s">
        <v>204</v>
      </c>
      <c r="D521" t="s">
        <v>244</v>
      </c>
      <c r="E521" t="s">
        <v>245</v>
      </c>
      <c r="F521" s="1">
        <v>40339</v>
      </c>
      <c r="G521" t="s">
        <v>167</v>
      </c>
      <c r="H521">
        <v>1</v>
      </c>
      <c r="I521">
        <v>0</v>
      </c>
      <c r="J521">
        <v>0</v>
      </c>
      <c r="K521" t="s">
        <v>207</v>
      </c>
      <c r="L521">
        <v>2017</v>
      </c>
      <c r="M521" t="s">
        <v>210</v>
      </c>
      <c r="N521" s="14" t="str">
        <f t="shared" si="16"/>
        <v>DOUCET Arsène</v>
      </c>
      <c r="O521" s="14" t="str">
        <f>VLOOKUP(N521,'Données Enfants'!$C$2:$F$298,4,FALSE)</f>
        <v>CE1</v>
      </c>
      <c r="P521" s="14" t="str">
        <f>VLOOKUP(N521,'Données Enfants'!$C$2:$F$298,2,FALSE)</f>
        <v>Standard</v>
      </c>
      <c r="Q521" s="14">
        <f>IF(MID(B521,1,3)="Bus",VLOOKUP(N521,'Données Bus'!$A$2:$B$90,2,FALSE),0)</f>
        <v>1</v>
      </c>
      <c r="R521" s="14" t="str">
        <f>IF(Q521&gt;0,VLOOKUP(N521,'Données Bus'!$A$2:$C$90,3,FALSE),"")</f>
        <v>Services Techniques</v>
      </c>
      <c r="S521" t="str">
        <f>IF(INDEX('Tournées Bus'!$C$4:$H$18,Q521,VLOOKUP(B521,'Tournées Bus'!$J$3:$L$6,2,FALSE))=0,INDEX('Tournées Bus'!$C$4:$H$18,Q521,VLOOKUP(B521,'Tournées Bus'!$J$3:$L$6,3,FALSE)),INDEX('Tournées Bus'!$C$4:$H$18,Q521,VLOOKUP(B521,'Tournées Bus'!$J$3:$L$6,2,FALSE)))</f>
        <v>T131-01</v>
      </c>
      <c r="T521" t="str">
        <f t="shared" si="17"/>
        <v>T131</v>
      </c>
    </row>
    <row r="522" spans="1:20" x14ac:dyDescent="0.2">
      <c r="A522" s="1">
        <v>42990</v>
      </c>
      <c r="B522" t="s">
        <v>5</v>
      </c>
      <c r="C522" t="s">
        <v>204</v>
      </c>
      <c r="D522" t="s">
        <v>244</v>
      </c>
      <c r="E522" t="s">
        <v>246</v>
      </c>
      <c r="F522" s="1">
        <v>39775</v>
      </c>
      <c r="G522" t="s">
        <v>165</v>
      </c>
      <c r="H522">
        <v>1</v>
      </c>
      <c r="I522">
        <v>0</v>
      </c>
      <c r="J522">
        <v>0</v>
      </c>
      <c r="K522" t="s">
        <v>207</v>
      </c>
      <c r="L522">
        <v>2017</v>
      </c>
      <c r="M522" t="s">
        <v>210</v>
      </c>
      <c r="N522" s="14" t="str">
        <f t="shared" si="16"/>
        <v>DOUCET Edgar</v>
      </c>
      <c r="O522" s="14" t="str">
        <f>VLOOKUP(N522,'Données Enfants'!$C$2:$F$298,4,FALSE)</f>
        <v>CM1</v>
      </c>
      <c r="P522" s="14" t="str">
        <f>VLOOKUP(N522,'Données Enfants'!$C$2:$F$298,2,FALSE)</f>
        <v>Standard</v>
      </c>
      <c r="Q522" s="14">
        <f>IF(MID(B522,1,3)="Bus",VLOOKUP(N522,'Données Bus'!$A$2:$B$90,2,FALSE),0)</f>
        <v>1</v>
      </c>
      <c r="R522" s="14" t="str">
        <f>IF(Q522&gt;0,VLOOKUP(N522,'Données Bus'!$A$2:$C$90,3,FALSE),"")</f>
        <v>Services Techniques</v>
      </c>
      <c r="S522" t="str">
        <f>IF(INDEX('Tournées Bus'!$C$4:$H$18,Q522,VLOOKUP(B522,'Tournées Bus'!$J$3:$L$6,2,FALSE))=0,INDEX('Tournées Bus'!$C$4:$H$18,Q522,VLOOKUP(B522,'Tournées Bus'!$J$3:$L$6,3,FALSE)),INDEX('Tournées Bus'!$C$4:$H$18,Q522,VLOOKUP(B522,'Tournées Bus'!$J$3:$L$6,2,FALSE)))</f>
        <v>T131-01</v>
      </c>
      <c r="T522" t="str">
        <f t="shared" si="17"/>
        <v>T131</v>
      </c>
    </row>
    <row r="523" spans="1:20" x14ac:dyDescent="0.2">
      <c r="A523" s="1">
        <v>42990</v>
      </c>
      <c r="B523" t="s">
        <v>5</v>
      </c>
      <c r="C523" t="s">
        <v>204</v>
      </c>
      <c r="D523" t="s">
        <v>252</v>
      </c>
      <c r="E523" t="s">
        <v>253</v>
      </c>
      <c r="F523" s="1">
        <v>41126</v>
      </c>
      <c r="G523" t="s">
        <v>106</v>
      </c>
      <c r="H523">
        <v>1</v>
      </c>
      <c r="I523">
        <v>0</v>
      </c>
      <c r="J523">
        <v>0</v>
      </c>
      <c r="K523" t="s">
        <v>207</v>
      </c>
      <c r="L523">
        <v>2017</v>
      </c>
      <c r="M523" t="s">
        <v>208</v>
      </c>
      <c r="N523" s="14" t="str">
        <f t="shared" si="16"/>
        <v>DUVAL MICHOUD Jade</v>
      </c>
      <c r="O523" s="14" t="str">
        <f>VLOOKUP(N523,'Données Enfants'!$C$2:$F$298,4,FALSE)</f>
        <v>GS</v>
      </c>
      <c r="P523" s="14" t="str">
        <f>VLOOKUP(N523,'Données Enfants'!$C$2:$F$298,2,FALSE)</f>
        <v>Standard</v>
      </c>
      <c r="Q523" s="14">
        <f>IF(MID(B523,1,3)="Bus",VLOOKUP(N523,'Données Bus'!$A$2:$B$90,2,FALSE),0)</f>
        <v>14</v>
      </c>
      <c r="R523" s="14" t="str">
        <f>IF(Q523&gt;0,VLOOKUP(N523,'Données Bus'!$A$2:$C$90,3,FALSE),"")</f>
        <v>Avenue Forchex</v>
      </c>
      <c r="S523" t="str">
        <f>IF(INDEX('Tournées Bus'!$C$4:$H$18,Q523,VLOOKUP(B523,'Tournées Bus'!$J$3:$L$6,2,FALSE))=0,INDEX('Tournées Bus'!$C$4:$H$18,Q523,VLOOKUP(B523,'Tournées Bus'!$J$3:$L$6,3,FALSE)),INDEX('Tournées Bus'!$C$4:$H$18,Q523,VLOOKUP(B523,'Tournées Bus'!$J$3:$L$6,2,FALSE)))</f>
        <v>T131-13</v>
      </c>
      <c r="T523" t="str">
        <f t="shared" si="17"/>
        <v>T131</v>
      </c>
    </row>
    <row r="524" spans="1:20" x14ac:dyDescent="0.2">
      <c r="A524" s="1">
        <v>42990</v>
      </c>
      <c r="B524" t="s">
        <v>5</v>
      </c>
      <c r="C524" t="s">
        <v>204</v>
      </c>
      <c r="D524" t="s">
        <v>256</v>
      </c>
      <c r="E524" t="s">
        <v>257</v>
      </c>
      <c r="F524" s="1">
        <v>41230</v>
      </c>
      <c r="G524" t="s">
        <v>44</v>
      </c>
      <c r="H524">
        <v>1</v>
      </c>
      <c r="I524">
        <v>0</v>
      </c>
      <c r="J524">
        <v>0</v>
      </c>
      <c r="K524" t="s">
        <v>207</v>
      </c>
      <c r="L524">
        <v>2017</v>
      </c>
      <c r="M524" t="s">
        <v>208</v>
      </c>
      <c r="N524" s="14" t="str">
        <f t="shared" si="16"/>
        <v>EVENO Manel</v>
      </c>
      <c r="O524" s="14" t="str">
        <f>VLOOKUP(N524,'Données Enfants'!$C$2:$F$298,4,FALSE)</f>
        <v>GS</v>
      </c>
      <c r="P524" s="14" t="str">
        <f>VLOOKUP(N524,'Données Enfants'!$C$2:$F$298,2,FALSE)</f>
        <v>Sans viande</v>
      </c>
      <c r="Q524" s="14">
        <f>IF(MID(B524,1,3)="Bus",VLOOKUP(N524,'Données Bus'!$A$2:$B$90,2,FALSE),0)</f>
        <v>1</v>
      </c>
      <c r="R524" s="14" t="str">
        <f>IF(Q524&gt;0,VLOOKUP(N524,'Données Bus'!$A$2:$C$90,3,FALSE),"")</f>
        <v>Services Techniques</v>
      </c>
      <c r="S524" t="str">
        <f>IF(INDEX('Tournées Bus'!$C$4:$H$18,Q524,VLOOKUP(B524,'Tournées Bus'!$J$3:$L$6,2,FALSE))=0,INDEX('Tournées Bus'!$C$4:$H$18,Q524,VLOOKUP(B524,'Tournées Bus'!$J$3:$L$6,3,FALSE)),INDEX('Tournées Bus'!$C$4:$H$18,Q524,VLOOKUP(B524,'Tournées Bus'!$J$3:$L$6,2,FALSE)))</f>
        <v>T131-01</v>
      </c>
      <c r="T524" t="str">
        <f t="shared" si="17"/>
        <v>T131</v>
      </c>
    </row>
    <row r="525" spans="1:20" x14ac:dyDescent="0.2">
      <c r="A525" s="1">
        <v>42990</v>
      </c>
      <c r="B525" t="s">
        <v>5</v>
      </c>
      <c r="C525" t="s">
        <v>204</v>
      </c>
      <c r="D525" t="s">
        <v>258</v>
      </c>
      <c r="E525" t="s">
        <v>247</v>
      </c>
      <c r="F525" s="1">
        <v>41278</v>
      </c>
      <c r="G525" t="s">
        <v>169</v>
      </c>
      <c r="H525">
        <v>1</v>
      </c>
      <c r="I525">
        <v>0</v>
      </c>
      <c r="J525">
        <v>0</v>
      </c>
      <c r="K525" t="s">
        <v>207</v>
      </c>
      <c r="L525">
        <v>2017</v>
      </c>
      <c r="M525" t="s">
        <v>208</v>
      </c>
      <c r="N525" s="14" t="str">
        <f t="shared" si="16"/>
        <v>FRITEAU Liam</v>
      </c>
      <c r="O525" s="14" t="str">
        <f>VLOOKUP(N525,'Données Enfants'!$C$2:$F$298,4,FALSE)</f>
        <v>MS</v>
      </c>
      <c r="P525" s="14" t="str">
        <f>VLOOKUP(N525,'Données Enfants'!$C$2:$F$298,2,FALSE)</f>
        <v>Standard</v>
      </c>
      <c r="Q525" s="14">
        <f>IF(MID(B525,1,3)="Bus",VLOOKUP(N525,'Données Bus'!$A$2:$B$90,2,FALSE),0)</f>
        <v>5</v>
      </c>
      <c r="R525" s="14" t="str">
        <f>IF(Q525&gt;0,VLOOKUP(N525,'Données Bus'!$A$2:$C$90,3,FALSE),"")</f>
        <v>Grande Rive (Av maraiche)</v>
      </c>
      <c r="S525" t="str">
        <f>IF(INDEX('Tournées Bus'!$C$4:$H$18,Q525,VLOOKUP(B525,'Tournées Bus'!$J$3:$L$6,2,FALSE))=0,INDEX('Tournées Bus'!$C$4:$H$18,Q525,VLOOKUP(B525,'Tournées Bus'!$J$3:$L$6,3,FALSE)),INDEX('Tournées Bus'!$C$4:$H$18,Q525,VLOOKUP(B525,'Tournées Bus'!$J$3:$L$6,2,FALSE)))</f>
        <v>T131-06</v>
      </c>
      <c r="T525" t="str">
        <f t="shared" si="17"/>
        <v>T131</v>
      </c>
    </row>
    <row r="526" spans="1:20" x14ac:dyDescent="0.2">
      <c r="A526" s="1">
        <v>42990</v>
      </c>
      <c r="B526" t="s">
        <v>5</v>
      </c>
      <c r="C526" t="s">
        <v>204</v>
      </c>
      <c r="D526" t="s">
        <v>259</v>
      </c>
      <c r="E526" t="s">
        <v>260</v>
      </c>
      <c r="F526" s="1">
        <v>40395</v>
      </c>
      <c r="G526" t="s">
        <v>167</v>
      </c>
      <c r="H526">
        <v>1</v>
      </c>
      <c r="I526">
        <v>0</v>
      </c>
      <c r="J526">
        <v>0</v>
      </c>
      <c r="K526" t="s">
        <v>207</v>
      </c>
      <c r="L526">
        <v>2017</v>
      </c>
      <c r="M526" t="s">
        <v>210</v>
      </c>
      <c r="N526" s="14" t="str">
        <f t="shared" si="16"/>
        <v>GAYAT Louis</v>
      </c>
      <c r="O526" s="14" t="str">
        <f>VLOOKUP(N526,'Données Enfants'!$C$2:$F$298,4,FALSE)</f>
        <v>CE1</v>
      </c>
      <c r="P526" s="14" t="str">
        <f>VLOOKUP(N526,'Données Enfants'!$C$2:$F$298,2,FALSE)</f>
        <v>Standard</v>
      </c>
      <c r="Q526" s="14">
        <f>IF(MID(B526,1,3)="Bus",VLOOKUP(N526,'Données Bus'!$A$2:$B$90,2,FALSE),0)</f>
        <v>10</v>
      </c>
      <c r="R526" s="14" t="str">
        <f>IF(Q526&gt;0,VLOOKUP(N526,'Données Bus'!$A$2:$C$90,3,FALSE),"")</f>
        <v>Mairie</v>
      </c>
      <c r="S526" t="str">
        <f>IF(INDEX('Tournées Bus'!$C$4:$H$18,Q526,VLOOKUP(B526,'Tournées Bus'!$J$3:$L$6,2,FALSE))=0,INDEX('Tournées Bus'!$C$4:$H$18,Q526,VLOOKUP(B526,'Tournées Bus'!$J$3:$L$6,3,FALSE)),INDEX('Tournées Bus'!$C$4:$H$18,Q526,VLOOKUP(B526,'Tournées Bus'!$J$3:$L$6,2,FALSE)))</f>
        <v>T131-11</v>
      </c>
      <c r="T526" t="str">
        <f t="shared" si="17"/>
        <v>T131</v>
      </c>
    </row>
    <row r="527" spans="1:20" x14ac:dyDescent="0.2">
      <c r="A527" s="1">
        <v>42990</v>
      </c>
      <c r="B527" t="s">
        <v>5</v>
      </c>
      <c r="C527" t="s">
        <v>204</v>
      </c>
      <c r="D527" t="s">
        <v>261</v>
      </c>
      <c r="E527" t="s">
        <v>262</v>
      </c>
      <c r="F527" s="1">
        <v>40366</v>
      </c>
      <c r="G527" t="s">
        <v>167</v>
      </c>
      <c r="H527">
        <v>0</v>
      </c>
      <c r="I527">
        <v>0</v>
      </c>
      <c r="J527">
        <v>0</v>
      </c>
      <c r="K527" t="s">
        <v>207</v>
      </c>
      <c r="L527">
        <v>2017</v>
      </c>
      <c r="M527" t="s">
        <v>210</v>
      </c>
      <c r="N527" s="14" t="str">
        <f t="shared" si="16"/>
        <v>HELLI Indy</v>
      </c>
      <c r="O527" s="14" t="str">
        <f>VLOOKUP(N527,'Données Enfants'!$C$2:$F$298,4,FALSE)</f>
        <v>CE1</v>
      </c>
      <c r="P527" s="14" t="str">
        <f>VLOOKUP(N527,'Données Enfants'!$C$2:$F$298,2,FALSE)</f>
        <v>Sans viande</v>
      </c>
      <c r="Q527" s="14">
        <f>IF(MID(B527,1,3)="Bus",VLOOKUP(N527,'Données Bus'!$A$2:$B$90,2,FALSE),0)</f>
        <v>4</v>
      </c>
      <c r="R527" s="14" t="str">
        <f>IF(Q527&gt;0,VLOOKUP(N527,'Données Bus'!$A$2:$C$90,3,FALSE),"")</f>
        <v>Grande Rive (Crémaillère)</v>
      </c>
      <c r="S527" t="str">
        <f>IF(INDEX('Tournées Bus'!$C$4:$H$18,Q527,VLOOKUP(B527,'Tournées Bus'!$J$3:$L$6,2,FALSE))=0,INDEX('Tournées Bus'!$C$4:$H$18,Q527,VLOOKUP(B527,'Tournées Bus'!$J$3:$L$6,3,FALSE)),INDEX('Tournées Bus'!$C$4:$H$18,Q527,VLOOKUP(B527,'Tournées Bus'!$J$3:$L$6,2,FALSE)))</f>
        <v>T131-05</v>
      </c>
      <c r="T527" t="str">
        <f t="shared" si="17"/>
        <v>T131</v>
      </c>
    </row>
    <row r="528" spans="1:20" x14ac:dyDescent="0.2">
      <c r="A528" s="1">
        <v>42990</v>
      </c>
      <c r="B528" t="s">
        <v>5</v>
      </c>
      <c r="C528" t="s">
        <v>204</v>
      </c>
      <c r="D528" t="s">
        <v>263</v>
      </c>
      <c r="E528" t="s">
        <v>264</v>
      </c>
      <c r="F528" s="1">
        <v>39337</v>
      </c>
      <c r="G528" t="s">
        <v>164</v>
      </c>
      <c r="H528">
        <v>1</v>
      </c>
      <c r="I528">
        <v>0</v>
      </c>
      <c r="J528">
        <v>0</v>
      </c>
      <c r="K528" t="s">
        <v>207</v>
      </c>
      <c r="L528">
        <v>2017</v>
      </c>
      <c r="M528" t="s">
        <v>210</v>
      </c>
      <c r="N528" s="14" t="str">
        <f t="shared" si="16"/>
        <v>HENRY Ethan</v>
      </c>
      <c r="O528" s="14" t="str">
        <f>VLOOKUP(N528,'Données Enfants'!$C$2:$F$298,4,FALSE)</f>
        <v>CM2</v>
      </c>
      <c r="P528" s="14" t="str">
        <f>VLOOKUP(N528,'Données Enfants'!$C$2:$F$298,2,FALSE)</f>
        <v>Standard</v>
      </c>
      <c r="Q528" s="14">
        <f>IF(MID(B528,1,3)="Bus",VLOOKUP(N528,'Données Bus'!$A$2:$B$90,2,FALSE),0)</f>
        <v>2</v>
      </c>
      <c r="R528" s="14" t="str">
        <f>IF(Q528&gt;0,VLOOKUP(N528,'Données Bus'!$A$2:$C$90,3,FALSE),"")</f>
        <v>Parc de l'Abbaye - Buisson</v>
      </c>
      <c r="S528" t="str">
        <f>IF(INDEX('Tournées Bus'!$C$4:$H$18,Q528,VLOOKUP(B528,'Tournées Bus'!$J$3:$L$6,2,FALSE))=0,INDEX('Tournées Bus'!$C$4:$H$18,Q528,VLOOKUP(B528,'Tournées Bus'!$J$3:$L$6,3,FALSE)),INDEX('Tournées Bus'!$C$4:$H$18,Q528,VLOOKUP(B528,'Tournées Bus'!$J$3:$L$6,2,FALSE)))</f>
        <v>T131-03</v>
      </c>
      <c r="T528" t="str">
        <f t="shared" si="17"/>
        <v>T131</v>
      </c>
    </row>
    <row r="529" spans="1:20" x14ac:dyDescent="0.2">
      <c r="A529" s="1">
        <v>42990</v>
      </c>
      <c r="B529" t="s">
        <v>5</v>
      </c>
      <c r="C529" t="s">
        <v>204</v>
      </c>
      <c r="D529" t="s">
        <v>267</v>
      </c>
      <c r="E529" t="s">
        <v>268</v>
      </c>
      <c r="F529" s="1">
        <v>39332</v>
      </c>
      <c r="G529" t="s">
        <v>164</v>
      </c>
      <c r="H529">
        <v>1</v>
      </c>
      <c r="I529">
        <v>0</v>
      </c>
      <c r="J529">
        <v>0</v>
      </c>
      <c r="K529" t="s">
        <v>207</v>
      </c>
      <c r="L529">
        <v>2017</v>
      </c>
      <c r="M529" t="s">
        <v>210</v>
      </c>
      <c r="N529" s="14" t="str">
        <f t="shared" si="16"/>
        <v>MANICHE Soryan</v>
      </c>
      <c r="O529" s="14" t="str">
        <f>VLOOKUP(N529,'Données Enfants'!$C$2:$F$298,4,FALSE)</f>
        <v>CM2</v>
      </c>
      <c r="P529" s="14" t="str">
        <f>VLOOKUP(N529,'Données Enfants'!$C$2:$F$298,2,FALSE)</f>
        <v>Sans porc</v>
      </c>
      <c r="Q529" s="14">
        <f>IF(MID(B529,1,3)="Bus",VLOOKUP(N529,'Données Bus'!$A$2:$B$90,2,FALSE),0)</f>
        <v>6</v>
      </c>
      <c r="R529" s="14" t="str">
        <f>IF(Q529&gt;0,VLOOKUP(N529,'Données Bus'!$A$2:$C$90,3,FALSE),"")</f>
        <v>Gallia</v>
      </c>
      <c r="S529" t="str">
        <f>IF(INDEX('Tournées Bus'!$C$4:$H$18,Q529,VLOOKUP(B529,'Tournées Bus'!$J$3:$L$6,2,FALSE))=0,INDEX('Tournées Bus'!$C$4:$H$18,Q529,VLOOKUP(B529,'Tournées Bus'!$J$3:$L$6,3,FALSE)),INDEX('Tournées Bus'!$C$4:$H$18,Q529,VLOOKUP(B529,'Tournées Bus'!$J$3:$L$6,2,FALSE)))</f>
        <v>T131-07</v>
      </c>
      <c r="T529" t="str">
        <f t="shared" si="17"/>
        <v>T131</v>
      </c>
    </row>
    <row r="530" spans="1:20" x14ac:dyDescent="0.2">
      <c r="A530" s="1">
        <v>42990</v>
      </c>
      <c r="B530" t="s">
        <v>5</v>
      </c>
      <c r="C530" t="s">
        <v>204</v>
      </c>
      <c r="D530" t="s">
        <v>269</v>
      </c>
      <c r="E530" t="s">
        <v>270</v>
      </c>
      <c r="F530" s="1">
        <v>41123</v>
      </c>
      <c r="G530" t="s">
        <v>44</v>
      </c>
      <c r="H530">
        <v>1</v>
      </c>
      <c r="I530">
        <v>0</v>
      </c>
      <c r="J530">
        <v>0</v>
      </c>
      <c r="K530" t="s">
        <v>207</v>
      </c>
      <c r="L530">
        <v>2017</v>
      </c>
      <c r="M530" t="s">
        <v>208</v>
      </c>
      <c r="N530" s="14" t="str">
        <f t="shared" si="16"/>
        <v>MICHOUD Arnaud</v>
      </c>
      <c r="O530" s="14" t="str">
        <f>VLOOKUP(N530,'Données Enfants'!$C$2:$F$298,4,FALSE)</f>
        <v>GS</v>
      </c>
      <c r="P530" s="14" t="str">
        <f>VLOOKUP(N530,'Données Enfants'!$C$2:$F$298,2,FALSE)</f>
        <v>Standard</v>
      </c>
      <c r="Q530" s="14">
        <f>IF(MID(B530,1,3)="Bus",VLOOKUP(N530,'Données Bus'!$A$2:$B$90,2,FALSE),0)</f>
        <v>14</v>
      </c>
      <c r="R530" s="14" t="str">
        <f>IF(Q530&gt;0,VLOOKUP(N530,'Données Bus'!$A$2:$C$90,3,FALSE),"")</f>
        <v>Avenue Forchex</v>
      </c>
      <c r="S530" t="str">
        <f>IF(INDEX('Tournées Bus'!$C$4:$H$18,Q530,VLOOKUP(B530,'Tournées Bus'!$J$3:$L$6,2,FALSE))=0,INDEX('Tournées Bus'!$C$4:$H$18,Q530,VLOOKUP(B530,'Tournées Bus'!$J$3:$L$6,3,FALSE)),INDEX('Tournées Bus'!$C$4:$H$18,Q530,VLOOKUP(B530,'Tournées Bus'!$J$3:$L$6,2,FALSE)))</f>
        <v>T131-13</v>
      </c>
      <c r="T530" t="str">
        <f t="shared" si="17"/>
        <v>T131</v>
      </c>
    </row>
    <row r="531" spans="1:20" x14ac:dyDescent="0.2">
      <c r="A531" s="1">
        <v>42990</v>
      </c>
      <c r="B531" t="s">
        <v>5</v>
      </c>
      <c r="C531" t="s">
        <v>204</v>
      </c>
      <c r="D531" t="s">
        <v>271</v>
      </c>
      <c r="E531" t="s">
        <v>272</v>
      </c>
      <c r="F531" s="1">
        <v>41047</v>
      </c>
      <c r="G531" t="s">
        <v>44</v>
      </c>
      <c r="H531">
        <v>1</v>
      </c>
      <c r="I531">
        <v>0</v>
      </c>
      <c r="J531">
        <v>0</v>
      </c>
      <c r="K531" t="s">
        <v>207</v>
      </c>
      <c r="L531">
        <v>2017</v>
      </c>
      <c r="M531" t="s">
        <v>208</v>
      </c>
      <c r="N531" s="14" t="str">
        <f t="shared" si="16"/>
        <v>MONNET Fanny</v>
      </c>
      <c r="O531" s="14" t="str">
        <f>VLOOKUP(N531,'Données Enfants'!$C$2:$F$298,4,FALSE)</f>
        <v>GS</v>
      </c>
      <c r="P531" s="14" t="str">
        <f>VLOOKUP(N531,'Données Enfants'!$C$2:$F$298,2,FALSE)</f>
        <v>Standard</v>
      </c>
      <c r="Q531" s="14">
        <f>IF(MID(B531,1,3)="Bus",VLOOKUP(N531,'Données Bus'!$A$2:$B$90,2,FALSE),0)</f>
        <v>3</v>
      </c>
      <c r="R531" s="14" t="str">
        <f>IF(Q531&gt;0,VLOOKUP(N531,'Données Bus'!$A$2:$C$90,3,FALSE),"")</f>
        <v>Av de la Creusaz (croist Rte Gde Rive)</v>
      </c>
      <c r="S531" t="str">
        <f>IF(INDEX('Tournées Bus'!$C$4:$H$18,Q531,VLOOKUP(B531,'Tournées Bus'!$J$3:$L$6,2,FALSE))=0,INDEX('Tournées Bus'!$C$4:$H$18,Q531,VLOOKUP(B531,'Tournées Bus'!$J$3:$L$6,3,FALSE)),INDEX('Tournées Bus'!$C$4:$H$18,Q531,VLOOKUP(B531,'Tournées Bus'!$J$3:$L$6,2,FALSE)))</f>
        <v>T131-04</v>
      </c>
      <c r="T531" t="str">
        <f t="shared" si="17"/>
        <v>T131</v>
      </c>
    </row>
    <row r="532" spans="1:20" x14ac:dyDescent="0.2">
      <c r="A532" s="1">
        <v>42990</v>
      </c>
      <c r="B532" t="s">
        <v>5</v>
      </c>
      <c r="C532" t="s">
        <v>204</v>
      </c>
      <c r="D532" t="s">
        <v>271</v>
      </c>
      <c r="E532" t="s">
        <v>273</v>
      </c>
      <c r="F532" s="1">
        <v>40459</v>
      </c>
      <c r="G532" t="s">
        <v>163</v>
      </c>
      <c r="H532">
        <v>1</v>
      </c>
      <c r="I532">
        <v>0</v>
      </c>
      <c r="J532">
        <v>0</v>
      </c>
      <c r="K532" t="s">
        <v>207</v>
      </c>
      <c r="L532">
        <v>2017</v>
      </c>
      <c r="M532" t="s">
        <v>210</v>
      </c>
      <c r="N532" s="14" t="str">
        <f t="shared" si="16"/>
        <v>MONNET Nina</v>
      </c>
      <c r="O532" s="14" t="str">
        <f>VLOOKUP(N532,'Données Enfants'!$C$2:$F$298,4,FALSE)</f>
        <v>CE1</v>
      </c>
      <c r="P532" s="14" t="str">
        <f>VLOOKUP(N532,'Données Enfants'!$C$2:$F$298,2,FALSE)</f>
        <v>Standard</v>
      </c>
      <c r="Q532" s="14">
        <f>IF(MID(B532,1,3)="Bus",VLOOKUP(N532,'Données Bus'!$A$2:$B$90,2,FALSE),0)</f>
        <v>3</v>
      </c>
      <c r="R532" s="14" t="str">
        <f>IF(Q532&gt;0,VLOOKUP(N532,'Données Bus'!$A$2:$C$90,3,FALSE),"")</f>
        <v>Av de la Creusaz (croist Rte Gde Rive)</v>
      </c>
      <c r="S532" t="str">
        <f>IF(INDEX('Tournées Bus'!$C$4:$H$18,Q532,VLOOKUP(B532,'Tournées Bus'!$J$3:$L$6,2,FALSE))=0,INDEX('Tournées Bus'!$C$4:$H$18,Q532,VLOOKUP(B532,'Tournées Bus'!$J$3:$L$6,3,FALSE)),INDEX('Tournées Bus'!$C$4:$H$18,Q532,VLOOKUP(B532,'Tournées Bus'!$J$3:$L$6,2,FALSE)))</f>
        <v>T131-04</v>
      </c>
      <c r="T532" t="str">
        <f t="shared" si="17"/>
        <v>T131</v>
      </c>
    </row>
    <row r="533" spans="1:20" x14ac:dyDescent="0.2">
      <c r="A533" s="1">
        <v>42990</v>
      </c>
      <c r="B533" t="s">
        <v>5</v>
      </c>
      <c r="C533" t="s">
        <v>204</v>
      </c>
      <c r="D533" t="s">
        <v>283</v>
      </c>
      <c r="E533" t="s">
        <v>284</v>
      </c>
      <c r="F533" s="1">
        <v>39891</v>
      </c>
      <c r="G533" t="s">
        <v>166</v>
      </c>
      <c r="H533">
        <v>1</v>
      </c>
      <c r="I533">
        <v>0</v>
      </c>
      <c r="J533">
        <v>0</v>
      </c>
      <c r="K533" t="s">
        <v>207</v>
      </c>
      <c r="L533">
        <v>2017</v>
      </c>
      <c r="M533" t="s">
        <v>210</v>
      </c>
      <c r="N533" s="14" t="str">
        <f t="shared" si="16"/>
        <v>PONTICELLI Axel</v>
      </c>
      <c r="O533" s="14" t="str">
        <f>VLOOKUP(N533,'Données Enfants'!$C$2:$F$298,4,FALSE)</f>
        <v>CE2</v>
      </c>
      <c r="P533" s="14" t="str">
        <f>VLOOKUP(N533,'Données Enfants'!$C$2:$F$298,2,FALSE)</f>
        <v>Standard</v>
      </c>
      <c r="Q533" s="14">
        <f>IF(MID(B533,1,3)="Bus",VLOOKUP(N533,'Données Bus'!$A$2:$B$90,2,FALSE),0)</f>
        <v>15</v>
      </c>
      <c r="R533" s="14" t="str">
        <f>IF(Q533&gt;0,VLOOKUP(N533,'Données Bus'!$A$2:$C$90,3,FALSE),"")</f>
        <v>Chemin de Gravannes (Mi Tiesa)</v>
      </c>
      <c r="S533" t="str">
        <f>IF(INDEX('Tournées Bus'!$C$4:$H$18,Q533,VLOOKUP(B533,'Tournées Bus'!$J$3:$L$6,2,FALSE))=0,INDEX('Tournées Bus'!$C$4:$H$18,Q533,VLOOKUP(B533,'Tournées Bus'!$J$3:$L$6,3,FALSE)),INDEX('Tournées Bus'!$C$4:$H$18,Q533,VLOOKUP(B533,'Tournées Bus'!$J$3:$L$6,2,FALSE)))</f>
        <v>T131-14</v>
      </c>
      <c r="T533" t="str">
        <f t="shared" si="17"/>
        <v>T131</v>
      </c>
    </row>
    <row r="534" spans="1:20" x14ac:dyDescent="0.2">
      <c r="A534" s="1">
        <v>42990</v>
      </c>
      <c r="B534" t="s">
        <v>5</v>
      </c>
      <c r="C534" t="s">
        <v>204</v>
      </c>
      <c r="D534" t="s">
        <v>289</v>
      </c>
      <c r="E534" t="s">
        <v>216</v>
      </c>
      <c r="F534" s="1">
        <v>41091</v>
      </c>
      <c r="G534" t="s">
        <v>106</v>
      </c>
      <c r="H534">
        <v>1</v>
      </c>
      <c r="I534">
        <v>0</v>
      </c>
      <c r="J534">
        <v>0</v>
      </c>
      <c r="K534" t="s">
        <v>207</v>
      </c>
      <c r="L534">
        <v>2017</v>
      </c>
      <c r="M534" t="s">
        <v>208</v>
      </c>
      <c r="N534" s="14" t="str">
        <f t="shared" si="16"/>
        <v>TOUTA Rayan</v>
      </c>
      <c r="O534" s="14" t="str">
        <f>VLOOKUP(N534,'Données Enfants'!$C$2:$F$298,4,FALSE)</f>
        <v>GS</v>
      </c>
      <c r="P534" s="14" t="str">
        <f>VLOOKUP(N534,'Données Enfants'!$C$2:$F$298,2,FALSE)</f>
        <v>Sans viande</v>
      </c>
      <c r="Q534" s="14">
        <f>IF(MID(B534,1,3)="Bus",VLOOKUP(N534,'Données Bus'!$A$2:$B$90,2,FALSE),0)</f>
        <v>6</v>
      </c>
      <c r="R534" s="14" t="str">
        <f>IF(Q534&gt;0,VLOOKUP(N534,'Données Bus'!$A$2:$C$90,3,FALSE),"")</f>
        <v>Gallia</v>
      </c>
      <c r="S534" t="str">
        <f>IF(INDEX('Tournées Bus'!$C$4:$H$18,Q534,VLOOKUP(B534,'Tournées Bus'!$J$3:$L$6,2,FALSE))=0,INDEX('Tournées Bus'!$C$4:$H$18,Q534,VLOOKUP(B534,'Tournées Bus'!$J$3:$L$6,3,FALSE)),INDEX('Tournées Bus'!$C$4:$H$18,Q534,VLOOKUP(B534,'Tournées Bus'!$J$3:$L$6,2,FALSE)))</f>
        <v>T131-07</v>
      </c>
      <c r="T534" t="str">
        <f t="shared" si="17"/>
        <v>T131</v>
      </c>
    </row>
    <row r="535" spans="1:20" x14ac:dyDescent="0.2">
      <c r="A535" s="1">
        <v>42990</v>
      </c>
      <c r="B535" t="s">
        <v>5</v>
      </c>
      <c r="C535" t="s">
        <v>204</v>
      </c>
      <c r="D535" t="s">
        <v>289</v>
      </c>
      <c r="E535" t="s">
        <v>290</v>
      </c>
      <c r="F535" s="1">
        <v>40273</v>
      </c>
      <c r="G535" t="s">
        <v>163</v>
      </c>
      <c r="H535">
        <v>1</v>
      </c>
      <c r="I535">
        <v>0</v>
      </c>
      <c r="J535">
        <v>0</v>
      </c>
      <c r="K535" t="s">
        <v>207</v>
      </c>
      <c r="L535">
        <v>2017</v>
      </c>
      <c r="M535" t="s">
        <v>210</v>
      </c>
      <c r="N535" s="14" t="str">
        <f t="shared" si="16"/>
        <v>TOUTA Samir</v>
      </c>
      <c r="O535" s="14" t="str">
        <f>VLOOKUP(N535,'Données Enfants'!$C$2:$F$298,4,FALSE)</f>
        <v>CE1</v>
      </c>
      <c r="P535" s="14" t="str">
        <f>VLOOKUP(N535,'Données Enfants'!$C$2:$F$298,2,FALSE)</f>
        <v>Sans viande</v>
      </c>
      <c r="Q535" s="14">
        <f>IF(MID(B535,1,3)="Bus",VLOOKUP(N535,'Données Bus'!$A$2:$B$90,2,FALSE),0)</f>
        <v>6</v>
      </c>
      <c r="R535" s="14" t="str">
        <f>IF(Q535&gt;0,VLOOKUP(N535,'Données Bus'!$A$2:$C$90,3,FALSE),"")</f>
        <v>Gallia</v>
      </c>
      <c r="S535" t="str">
        <f>IF(INDEX('Tournées Bus'!$C$4:$H$18,Q535,VLOOKUP(B535,'Tournées Bus'!$J$3:$L$6,2,FALSE))=0,INDEX('Tournées Bus'!$C$4:$H$18,Q535,VLOOKUP(B535,'Tournées Bus'!$J$3:$L$6,3,FALSE)),INDEX('Tournées Bus'!$C$4:$H$18,Q535,VLOOKUP(B535,'Tournées Bus'!$J$3:$L$6,2,FALSE)))</f>
        <v>T131-07</v>
      </c>
      <c r="T535" t="str">
        <f t="shared" si="17"/>
        <v>T131</v>
      </c>
    </row>
    <row r="536" spans="1:20" x14ac:dyDescent="0.2">
      <c r="A536" s="1">
        <v>42990</v>
      </c>
      <c r="B536" t="s">
        <v>5</v>
      </c>
      <c r="C536" t="s">
        <v>204</v>
      </c>
      <c r="D536" t="s">
        <v>291</v>
      </c>
      <c r="E536" t="s">
        <v>292</v>
      </c>
      <c r="F536" s="1">
        <v>40178</v>
      </c>
      <c r="G536" t="s">
        <v>166</v>
      </c>
      <c r="H536">
        <v>1</v>
      </c>
      <c r="I536">
        <v>0</v>
      </c>
      <c r="J536">
        <v>0</v>
      </c>
      <c r="K536" t="s">
        <v>207</v>
      </c>
      <c r="L536">
        <v>2017</v>
      </c>
      <c r="M536" t="s">
        <v>210</v>
      </c>
      <c r="N536" s="14" t="str">
        <f t="shared" si="16"/>
        <v>VESIN Gloria</v>
      </c>
      <c r="O536" s="14" t="str">
        <f>VLOOKUP(N536,'Données Enfants'!$C$2:$F$298,4,FALSE)</f>
        <v>CE2</v>
      </c>
      <c r="P536" s="14" t="str">
        <f>VLOOKUP(N536,'Données Enfants'!$C$2:$F$298,2,FALSE)</f>
        <v>Standard</v>
      </c>
      <c r="Q536" s="14">
        <f>IF(MID(B536,1,3)="Bus",VLOOKUP(N536,'Données Bus'!$A$2:$B$90,2,FALSE),0)</f>
        <v>13</v>
      </c>
      <c r="R536" s="14" t="str">
        <f>IF(Q536&gt;0,VLOOKUP(N536,'Données Bus'!$A$2:$C$90,3,FALSE),"")</f>
        <v>Parc de l'Abbaye - Containers</v>
      </c>
      <c r="S536" t="str">
        <f>IF(INDEX('Tournées Bus'!$C$4:$H$18,Q536,VLOOKUP(B536,'Tournées Bus'!$J$3:$L$6,2,FALSE))=0,INDEX('Tournées Bus'!$C$4:$H$18,Q536,VLOOKUP(B536,'Tournées Bus'!$J$3:$L$6,3,FALSE)),INDEX('Tournées Bus'!$C$4:$H$18,Q536,VLOOKUP(B536,'Tournées Bus'!$J$3:$L$6,2,FALSE)))</f>
        <v>T131-02</v>
      </c>
      <c r="T536" t="str">
        <f t="shared" si="17"/>
        <v>T131</v>
      </c>
    </row>
    <row r="537" spans="1:20" x14ac:dyDescent="0.2">
      <c r="A537" s="1">
        <v>42990</v>
      </c>
      <c r="B537" t="s">
        <v>5</v>
      </c>
      <c r="C537" t="s">
        <v>204</v>
      </c>
      <c r="D537" t="s">
        <v>296</v>
      </c>
      <c r="E537" t="s">
        <v>297</v>
      </c>
      <c r="F537" s="1">
        <v>40756</v>
      </c>
      <c r="G537" t="s">
        <v>168</v>
      </c>
      <c r="H537">
        <v>1</v>
      </c>
      <c r="I537">
        <v>0</v>
      </c>
      <c r="J537">
        <v>0</v>
      </c>
      <c r="K537" t="s">
        <v>207</v>
      </c>
      <c r="L537">
        <v>2017</v>
      </c>
      <c r="M537" t="s">
        <v>208</v>
      </c>
      <c r="N537" s="14" t="str">
        <f t="shared" si="16"/>
        <v>WAMBST Johanne</v>
      </c>
      <c r="O537" s="14" t="str">
        <f>VLOOKUP(N537,'Données Enfants'!$C$2:$F$298,4,FALSE)</f>
        <v>CP</v>
      </c>
      <c r="P537" s="14" t="str">
        <f>VLOOKUP(N537,'Données Enfants'!$C$2:$F$298,2,FALSE)</f>
        <v>Standard</v>
      </c>
      <c r="Q537" s="14">
        <f>IF(MID(B537,1,3)="Bus",VLOOKUP(N537,'Données Bus'!$A$2:$B$90,2,FALSE),0)</f>
        <v>14</v>
      </c>
      <c r="R537" s="14" t="str">
        <f>IF(Q537&gt;0,VLOOKUP(N537,'Données Bus'!$A$2:$C$90,3,FALSE),"")</f>
        <v>Avenue Forchex</v>
      </c>
      <c r="S537" t="str">
        <f>IF(INDEX('Tournées Bus'!$C$4:$H$18,Q537,VLOOKUP(B537,'Tournées Bus'!$J$3:$L$6,2,FALSE))=0,INDEX('Tournées Bus'!$C$4:$H$18,Q537,VLOOKUP(B537,'Tournées Bus'!$J$3:$L$6,3,FALSE)),INDEX('Tournées Bus'!$C$4:$H$18,Q537,VLOOKUP(B537,'Tournées Bus'!$J$3:$L$6,2,FALSE)))</f>
        <v>T131-13</v>
      </c>
      <c r="T537" t="str">
        <f t="shared" si="17"/>
        <v>T131</v>
      </c>
    </row>
    <row r="538" spans="1:20" x14ac:dyDescent="0.2">
      <c r="A538" s="1">
        <v>42990</v>
      </c>
      <c r="B538" t="s">
        <v>5</v>
      </c>
      <c r="C538" t="s">
        <v>204</v>
      </c>
      <c r="D538" t="s">
        <v>296</v>
      </c>
      <c r="E538" t="s">
        <v>298</v>
      </c>
      <c r="F538" s="1">
        <v>39525</v>
      </c>
      <c r="G538" t="s">
        <v>166</v>
      </c>
      <c r="H538">
        <v>1</v>
      </c>
      <c r="I538">
        <v>0</v>
      </c>
      <c r="J538">
        <v>0</v>
      </c>
      <c r="K538" t="s">
        <v>207</v>
      </c>
      <c r="L538">
        <v>2017</v>
      </c>
      <c r="M538" t="s">
        <v>210</v>
      </c>
      <c r="N538" s="14" t="str">
        <f t="shared" si="16"/>
        <v>WAMBST Léo-Paul</v>
      </c>
      <c r="O538" s="14" t="str">
        <f>VLOOKUP(N538,'Données Enfants'!$C$2:$F$298,4,FALSE)</f>
        <v>CM1</v>
      </c>
      <c r="P538" s="14" t="str">
        <f>VLOOKUP(N538,'Données Enfants'!$C$2:$F$298,2,FALSE)</f>
        <v>Standard</v>
      </c>
      <c r="Q538" s="14">
        <f>IF(MID(B538,1,3)="Bus",VLOOKUP(N538,'Données Bus'!$A$2:$B$90,2,FALSE),0)</f>
        <v>14</v>
      </c>
      <c r="R538" s="14" t="str">
        <f>IF(Q538&gt;0,VLOOKUP(N538,'Données Bus'!$A$2:$C$90,3,FALSE),"")</f>
        <v>Avenue Forchex</v>
      </c>
      <c r="S538" t="str">
        <f>IF(INDEX('Tournées Bus'!$C$4:$H$18,Q538,VLOOKUP(B538,'Tournées Bus'!$J$3:$L$6,2,FALSE))=0,INDEX('Tournées Bus'!$C$4:$H$18,Q538,VLOOKUP(B538,'Tournées Bus'!$J$3:$L$6,3,FALSE)),INDEX('Tournées Bus'!$C$4:$H$18,Q538,VLOOKUP(B538,'Tournées Bus'!$J$3:$L$6,2,FALSE)))</f>
        <v>T131-13</v>
      </c>
      <c r="T538" t="str">
        <f t="shared" si="17"/>
        <v>T131</v>
      </c>
    </row>
    <row r="539" spans="1:20" x14ac:dyDescent="0.2">
      <c r="A539" s="1">
        <v>42990</v>
      </c>
      <c r="B539" t="s">
        <v>5</v>
      </c>
      <c r="C539" t="s">
        <v>204</v>
      </c>
      <c r="D539" t="s">
        <v>289</v>
      </c>
      <c r="E539" t="s">
        <v>306</v>
      </c>
      <c r="F539" s="1">
        <v>41888</v>
      </c>
      <c r="G539" t="s">
        <v>44</v>
      </c>
      <c r="H539">
        <v>1</v>
      </c>
      <c r="I539">
        <v>0</v>
      </c>
      <c r="J539">
        <v>0</v>
      </c>
      <c r="K539" t="s">
        <v>207</v>
      </c>
      <c r="L539">
        <v>2017</v>
      </c>
      <c r="M539" t="s">
        <v>208</v>
      </c>
      <c r="N539" s="14" t="str">
        <f t="shared" si="16"/>
        <v>TOUTA Ines</v>
      </c>
      <c r="O539" s="14" t="str">
        <f>VLOOKUP(N539,'Données Enfants'!$C$2:$F$298,4,FALSE)</f>
        <v>PS</v>
      </c>
      <c r="P539" s="14" t="str">
        <f>VLOOKUP(N539,'Données Enfants'!$C$2:$F$298,2,FALSE)</f>
        <v>Sans viande</v>
      </c>
      <c r="Q539" s="14">
        <f>IF(MID(B539,1,3)="Bus",VLOOKUP(N539,'Données Bus'!$A$2:$B$90,2,FALSE),0)</f>
        <v>6</v>
      </c>
      <c r="R539" s="14" t="str">
        <f>IF(Q539&gt;0,VLOOKUP(N539,'Données Bus'!$A$2:$C$90,3,FALSE),"")</f>
        <v>Gallia</v>
      </c>
      <c r="S539" t="str">
        <f>IF(INDEX('Tournées Bus'!$C$4:$H$18,Q539,VLOOKUP(B539,'Tournées Bus'!$J$3:$L$6,2,FALSE))=0,INDEX('Tournées Bus'!$C$4:$H$18,Q539,VLOOKUP(B539,'Tournées Bus'!$J$3:$L$6,3,FALSE)),INDEX('Tournées Bus'!$C$4:$H$18,Q539,VLOOKUP(B539,'Tournées Bus'!$J$3:$L$6,2,FALSE)))</f>
        <v>T131-07</v>
      </c>
      <c r="T539" t="str">
        <f t="shared" si="17"/>
        <v>T131</v>
      </c>
    </row>
    <row r="540" spans="1:20" x14ac:dyDescent="0.2">
      <c r="A540" s="1">
        <v>42992</v>
      </c>
      <c r="B540" t="s">
        <v>5</v>
      </c>
      <c r="C540" t="s">
        <v>204</v>
      </c>
      <c r="D540" t="s">
        <v>211</v>
      </c>
      <c r="E540" t="s">
        <v>212</v>
      </c>
      <c r="F540" s="1">
        <v>39272</v>
      </c>
      <c r="G540" t="s">
        <v>164</v>
      </c>
      <c r="H540">
        <v>1</v>
      </c>
      <c r="I540">
        <v>0</v>
      </c>
      <c r="J540">
        <v>0</v>
      </c>
      <c r="K540" t="s">
        <v>207</v>
      </c>
      <c r="L540">
        <v>2017</v>
      </c>
      <c r="M540" t="s">
        <v>210</v>
      </c>
      <c r="N540" s="14" t="str">
        <f t="shared" si="16"/>
        <v>AIMON Cassie</v>
      </c>
      <c r="O540" s="14" t="str">
        <f>VLOOKUP(N540,'Données Enfants'!$C$2:$F$298,4,FALSE)</f>
        <v>CM2</v>
      </c>
      <c r="P540" s="14" t="str">
        <f>VLOOKUP(N540,'Données Enfants'!$C$2:$F$298,2,FALSE)</f>
        <v>Standard</v>
      </c>
      <c r="Q540" s="14">
        <f>IF(MID(B540,1,3)="Bus",VLOOKUP(N540,'Données Bus'!$A$2:$B$90,2,FALSE),0)</f>
        <v>9</v>
      </c>
      <c r="R540" s="14" t="str">
        <f>IF(Q540&gt;0,VLOOKUP(N540,'Données Bus'!$A$2:$C$90,3,FALSE),"")</f>
        <v>Chemin des Houches (Impasse)</v>
      </c>
      <c r="S540" t="str">
        <f>IF(INDEX('Tournées Bus'!$C$4:$H$18,Q540,VLOOKUP(B540,'Tournées Bus'!$J$3:$L$6,2,FALSE))=0,INDEX('Tournées Bus'!$C$4:$H$18,Q540,VLOOKUP(B540,'Tournées Bus'!$J$3:$L$6,3,FALSE)),INDEX('Tournées Bus'!$C$4:$H$18,Q540,VLOOKUP(B540,'Tournées Bus'!$J$3:$L$6,2,FALSE)))</f>
        <v>T131-10</v>
      </c>
      <c r="T540" t="str">
        <f t="shared" si="17"/>
        <v>T131</v>
      </c>
    </row>
    <row r="541" spans="1:20" x14ac:dyDescent="0.2">
      <c r="A541" s="1">
        <v>42992</v>
      </c>
      <c r="B541" t="s">
        <v>5</v>
      </c>
      <c r="C541" t="s">
        <v>204</v>
      </c>
      <c r="D541" t="s">
        <v>211</v>
      </c>
      <c r="E541" t="s">
        <v>213</v>
      </c>
      <c r="F541" s="1">
        <v>40216</v>
      </c>
      <c r="G541" t="s">
        <v>163</v>
      </c>
      <c r="H541">
        <v>1</v>
      </c>
      <c r="I541">
        <v>0</v>
      </c>
      <c r="J541">
        <v>0</v>
      </c>
      <c r="K541" t="s">
        <v>207</v>
      </c>
      <c r="L541">
        <v>2017</v>
      </c>
      <c r="M541" t="s">
        <v>210</v>
      </c>
      <c r="N541" s="14" t="str">
        <f t="shared" si="16"/>
        <v>AIMON Matthew</v>
      </c>
      <c r="O541" s="14" t="str">
        <f>VLOOKUP(N541,'Données Enfants'!$C$2:$F$298,4,FALSE)</f>
        <v>CE1</v>
      </c>
      <c r="P541" s="14" t="str">
        <f>VLOOKUP(N541,'Données Enfants'!$C$2:$F$298,2,FALSE)</f>
        <v>Standard</v>
      </c>
      <c r="Q541" s="14">
        <f>IF(MID(B541,1,3)="Bus",VLOOKUP(N541,'Données Bus'!$A$2:$B$90,2,FALSE),0)</f>
        <v>9</v>
      </c>
      <c r="R541" s="14" t="str">
        <f>IF(Q541&gt;0,VLOOKUP(N541,'Données Bus'!$A$2:$C$90,3,FALSE),"")</f>
        <v>Chemin des Houches (Impasse)</v>
      </c>
      <c r="S541" t="str">
        <f>IF(INDEX('Tournées Bus'!$C$4:$H$18,Q541,VLOOKUP(B541,'Tournées Bus'!$J$3:$L$6,2,FALSE))=0,INDEX('Tournées Bus'!$C$4:$H$18,Q541,VLOOKUP(B541,'Tournées Bus'!$J$3:$L$6,3,FALSE)),INDEX('Tournées Bus'!$C$4:$H$18,Q541,VLOOKUP(B541,'Tournées Bus'!$J$3:$L$6,2,FALSE)))</f>
        <v>T131-10</v>
      </c>
      <c r="T541" t="str">
        <f t="shared" si="17"/>
        <v>T131</v>
      </c>
    </row>
    <row r="542" spans="1:20" x14ac:dyDescent="0.2">
      <c r="A542" s="1">
        <v>42992</v>
      </c>
      <c r="B542" t="s">
        <v>5</v>
      </c>
      <c r="C542" t="s">
        <v>204</v>
      </c>
      <c r="D542" t="s">
        <v>214</v>
      </c>
      <c r="E542" t="s">
        <v>216</v>
      </c>
      <c r="F542" s="1">
        <v>39832</v>
      </c>
      <c r="G542" t="s">
        <v>166</v>
      </c>
      <c r="H542">
        <v>0</v>
      </c>
      <c r="I542">
        <v>0</v>
      </c>
      <c r="J542">
        <v>0</v>
      </c>
      <c r="K542" t="s">
        <v>207</v>
      </c>
      <c r="L542">
        <v>2017</v>
      </c>
      <c r="M542" t="s">
        <v>210</v>
      </c>
      <c r="N542" s="14" t="str">
        <f t="shared" si="16"/>
        <v>ALOUANI Rayan</v>
      </c>
      <c r="O542" s="14" t="str">
        <f>VLOOKUP(N542,'Données Enfants'!$C$2:$F$298,4,FALSE)</f>
        <v>CE2</v>
      </c>
      <c r="P542" s="14" t="str">
        <f>VLOOKUP(N542,'Données Enfants'!$C$2:$F$298,2,FALSE)</f>
        <v>Sans porc</v>
      </c>
      <c r="Q542" s="14">
        <f>IF(MID(B542,1,3)="Bus",VLOOKUP(N542,'Données Bus'!$A$2:$B$90,2,FALSE),0)</f>
        <v>6</v>
      </c>
      <c r="R542" s="14" t="str">
        <f>IF(Q542&gt;0,VLOOKUP(N542,'Données Bus'!$A$2:$C$90,3,FALSE),"")</f>
        <v>Gallia</v>
      </c>
      <c r="S542" t="str">
        <f>IF(INDEX('Tournées Bus'!$C$4:$H$18,Q542,VLOOKUP(B542,'Tournées Bus'!$J$3:$L$6,2,FALSE))=0,INDEX('Tournées Bus'!$C$4:$H$18,Q542,VLOOKUP(B542,'Tournées Bus'!$J$3:$L$6,3,FALSE)),INDEX('Tournées Bus'!$C$4:$H$18,Q542,VLOOKUP(B542,'Tournées Bus'!$J$3:$L$6,2,FALSE)))</f>
        <v>T131-07</v>
      </c>
      <c r="T542" t="str">
        <f t="shared" si="17"/>
        <v>T131</v>
      </c>
    </row>
    <row r="543" spans="1:20" x14ac:dyDescent="0.2">
      <c r="A543" s="1">
        <v>42992</v>
      </c>
      <c r="B543" t="s">
        <v>5</v>
      </c>
      <c r="C543" t="s">
        <v>204</v>
      </c>
      <c r="D543" t="s">
        <v>221</v>
      </c>
      <c r="E543" t="s">
        <v>222</v>
      </c>
      <c r="F543" s="1">
        <v>39646</v>
      </c>
      <c r="G543" t="s">
        <v>165</v>
      </c>
      <c r="H543">
        <v>0</v>
      </c>
      <c r="I543">
        <v>0</v>
      </c>
      <c r="J543">
        <v>0</v>
      </c>
      <c r="K543" t="s">
        <v>207</v>
      </c>
      <c r="L543">
        <v>2017</v>
      </c>
      <c r="M543" t="s">
        <v>210</v>
      </c>
      <c r="N543" s="14" t="str">
        <f t="shared" si="16"/>
        <v>BEN ROMDANE Hilal</v>
      </c>
      <c r="O543" s="14" t="str">
        <f>VLOOKUP(N543,'Données Enfants'!$C$2:$F$298,4,FALSE)</f>
        <v>CM1</v>
      </c>
      <c r="P543" s="14" t="str">
        <f>VLOOKUP(N543,'Données Enfants'!$C$2:$F$298,2,FALSE)</f>
        <v>Sans viande</v>
      </c>
      <c r="Q543" s="14">
        <f>IF(MID(B543,1,3)="Bus",VLOOKUP(N543,'Données Bus'!$A$2:$B$90,2,FALSE),0)</f>
        <v>9</v>
      </c>
      <c r="R543" s="14" t="str">
        <f>IF(Q543&gt;0,VLOOKUP(N543,'Données Bus'!$A$2:$C$90,3,FALSE),"")</f>
        <v>Chemin des Houches (Impasse)</v>
      </c>
      <c r="S543" t="str">
        <f>IF(INDEX('Tournées Bus'!$C$4:$H$18,Q543,VLOOKUP(B543,'Tournées Bus'!$J$3:$L$6,2,FALSE))=0,INDEX('Tournées Bus'!$C$4:$H$18,Q543,VLOOKUP(B543,'Tournées Bus'!$J$3:$L$6,3,FALSE)),INDEX('Tournées Bus'!$C$4:$H$18,Q543,VLOOKUP(B543,'Tournées Bus'!$J$3:$L$6,2,FALSE)))</f>
        <v>T131-10</v>
      </c>
      <c r="T543" t="str">
        <f t="shared" si="17"/>
        <v>T131</v>
      </c>
    </row>
    <row r="544" spans="1:20" x14ac:dyDescent="0.2">
      <c r="A544" s="1">
        <v>42992</v>
      </c>
      <c r="B544" t="s">
        <v>5</v>
      </c>
      <c r="C544" t="s">
        <v>204</v>
      </c>
      <c r="D544" t="s">
        <v>221</v>
      </c>
      <c r="E544" t="s">
        <v>223</v>
      </c>
      <c r="F544" s="1">
        <v>39646</v>
      </c>
      <c r="G544" t="s">
        <v>165</v>
      </c>
      <c r="H544">
        <v>0</v>
      </c>
      <c r="I544">
        <v>0</v>
      </c>
      <c r="J544">
        <v>0</v>
      </c>
      <c r="K544" t="s">
        <v>207</v>
      </c>
      <c r="L544">
        <v>2017</v>
      </c>
      <c r="M544" t="s">
        <v>210</v>
      </c>
      <c r="N544" s="14" t="str">
        <f t="shared" si="16"/>
        <v>BEN ROMDANE Younès</v>
      </c>
      <c r="O544" s="14" t="str">
        <f>VLOOKUP(N544,'Données Enfants'!$C$2:$F$298,4,FALSE)</f>
        <v>CM1</v>
      </c>
      <c r="P544" s="14" t="str">
        <f>VLOOKUP(N544,'Données Enfants'!$C$2:$F$298,2,FALSE)</f>
        <v>Sans viande</v>
      </c>
      <c r="Q544" s="14">
        <f>IF(MID(B544,1,3)="Bus",VLOOKUP(N544,'Données Bus'!$A$2:$B$90,2,FALSE),0)</f>
        <v>9</v>
      </c>
      <c r="R544" s="14" t="str">
        <f>IF(Q544&gt;0,VLOOKUP(N544,'Données Bus'!$A$2:$C$90,3,FALSE),"")</f>
        <v>Chemin des Houches (Impasse)</v>
      </c>
      <c r="S544" t="str">
        <f>IF(INDEX('Tournées Bus'!$C$4:$H$18,Q544,VLOOKUP(B544,'Tournées Bus'!$J$3:$L$6,2,FALSE))=0,INDEX('Tournées Bus'!$C$4:$H$18,Q544,VLOOKUP(B544,'Tournées Bus'!$J$3:$L$6,3,FALSE)),INDEX('Tournées Bus'!$C$4:$H$18,Q544,VLOOKUP(B544,'Tournées Bus'!$J$3:$L$6,2,FALSE)))</f>
        <v>T131-10</v>
      </c>
      <c r="T544" t="str">
        <f t="shared" si="17"/>
        <v>T131</v>
      </c>
    </row>
    <row r="545" spans="1:20" x14ac:dyDescent="0.2">
      <c r="A545" s="1">
        <v>42992</v>
      </c>
      <c r="B545" t="s">
        <v>5</v>
      </c>
      <c r="C545" t="s">
        <v>204</v>
      </c>
      <c r="D545" t="s">
        <v>224</v>
      </c>
      <c r="E545" t="s">
        <v>225</v>
      </c>
      <c r="F545" s="1">
        <v>39286</v>
      </c>
      <c r="G545" t="s">
        <v>164</v>
      </c>
      <c r="H545">
        <v>1</v>
      </c>
      <c r="I545">
        <v>0</v>
      </c>
      <c r="J545">
        <v>0</v>
      </c>
      <c r="K545" t="s">
        <v>207</v>
      </c>
      <c r="L545">
        <v>2017</v>
      </c>
      <c r="M545" t="s">
        <v>210</v>
      </c>
      <c r="N545" s="14" t="str">
        <f t="shared" si="16"/>
        <v>BONNEVIE Anthony</v>
      </c>
      <c r="O545" s="14" t="str">
        <f>VLOOKUP(N545,'Données Enfants'!$C$2:$F$298,4,FALSE)</f>
        <v>CM2</v>
      </c>
      <c r="P545" s="14" t="str">
        <f>VLOOKUP(N545,'Données Enfants'!$C$2:$F$298,2,FALSE)</f>
        <v>Standard</v>
      </c>
      <c r="Q545" s="14">
        <f>IF(MID(B545,1,3)="Bus",VLOOKUP(N545,'Données Bus'!$A$2:$B$90,2,FALSE),0)</f>
        <v>4</v>
      </c>
      <c r="R545" s="14" t="str">
        <f>IF(Q545&gt;0,VLOOKUP(N545,'Données Bus'!$A$2:$C$90,3,FALSE),"")</f>
        <v>Grande Rive (Crémaillère)</v>
      </c>
      <c r="S545" t="str">
        <f>IF(INDEX('Tournées Bus'!$C$4:$H$18,Q545,VLOOKUP(B545,'Tournées Bus'!$J$3:$L$6,2,FALSE))=0,INDEX('Tournées Bus'!$C$4:$H$18,Q545,VLOOKUP(B545,'Tournées Bus'!$J$3:$L$6,3,FALSE)),INDEX('Tournées Bus'!$C$4:$H$18,Q545,VLOOKUP(B545,'Tournées Bus'!$J$3:$L$6,2,FALSE)))</f>
        <v>T131-05</v>
      </c>
      <c r="T545" t="str">
        <f t="shared" si="17"/>
        <v>T131</v>
      </c>
    </row>
    <row r="546" spans="1:20" x14ac:dyDescent="0.2">
      <c r="A546" s="1">
        <v>42992</v>
      </c>
      <c r="B546" t="s">
        <v>5</v>
      </c>
      <c r="C546" t="s">
        <v>204</v>
      </c>
      <c r="D546" t="s">
        <v>232</v>
      </c>
      <c r="E546" t="s">
        <v>233</v>
      </c>
      <c r="F546" s="1">
        <v>40248</v>
      </c>
      <c r="G546" t="s">
        <v>167</v>
      </c>
      <c r="H546">
        <v>1</v>
      </c>
      <c r="I546">
        <v>0</v>
      </c>
      <c r="J546">
        <v>0</v>
      </c>
      <c r="K546" t="s">
        <v>207</v>
      </c>
      <c r="L546">
        <v>2017</v>
      </c>
      <c r="M546" t="s">
        <v>210</v>
      </c>
      <c r="N546" s="14" t="str">
        <f t="shared" si="16"/>
        <v>COLLOMB Clémentine</v>
      </c>
      <c r="O546" s="14" t="str">
        <f>VLOOKUP(N546,'Données Enfants'!$C$2:$F$298,4,FALSE)</f>
        <v>CE1</v>
      </c>
      <c r="P546" s="14" t="str">
        <f>VLOOKUP(N546,'Données Enfants'!$C$2:$F$298,2,FALSE)</f>
        <v>Standard</v>
      </c>
      <c r="Q546" s="14">
        <f>IF(MID(B546,1,3)="Bus",VLOOKUP(N546,'Données Bus'!$A$2:$B$90,2,FALSE),0)</f>
        <v>12</v>
      </c>
      <c r="R546" s="14" t="str">
        <f>IF(Q546&gt;0,VLOOKUP(N546,'Données Bus'!$A$2:$C$90,3,FALSE),"")</f>
        <v>Chemin de Gravannes (parking)</v>
      </c>
      <c r="S546" t="str">
        <f>IF(INDEX('Tournées Bus'!$C$4:$H$18,Q546,VLOOKUP(B546,'Tournées Bus'!$J$3:$L$6,2,FALSE))=0,INDEX('Tournées Bus'!$C$4:$H$18,Q546,VLOOKUP(B546,'Tournées Bus'!$J$3:$L$6,3,FALSE)),INDEX('Tournées Bus'!$C$4:$H$18,Q546,VLOOKUP(B546,'Tournées Bus'!$J$3:$L$6,2,FALSE)))</f>
        <v>T131-15</v>
      </c>
      <c r="T546" t="str">
        <f t="shared" si="17"/>
        <v>T131</v>
      </c>
    </row>
    <row r="547" spans="1:20" x14ac:dyDescent="0.2">
      <c r="A547" s="1">
        <v>42992</v>
      </c>
      <c r="B547" t="s">
        <v>5</v>
      </c>
      <c r="C547" t="s">
        <v>204</v>
      </c>
      <c r="D547" t="s">
        <v>244</v>
      </c>
      <c r="E547" t="s">
        <v>245</v>
      </c>
      <c r="F547" s="1">
        <v>40339</v>
      </c>
      <c r="G547" t="s">
        <v>167</v>
      </c>
      <c r="H547">
        <v>1</v>
      </c>
      <c r="I547">
        <v>0</v>
      </c>
      <c r="J547">
        <v>0</v>
      </c>
      <c r="K547" t="s">
        <v>207</v>
      </c>
      <c r="L547">
        <v>2017</v>
      </c>
      <c r="M547" t="s">
        <v>210</v>
      </c>
      <c r="N547" s="14" t="str">
        <f t="shared" si="16"/>
        <v>DOUCET Arsène</v>
      </c>
      <c r="O547" s="14" t="str">
        <f>VLOOKUP(N547,'Données Enfants'!$C$2:$F$298,4,FALSE)</f>
        <v>CE1</v>
      </c>
      <c r="P547" s="14" t="str">
        <f>VLOOKUP(N547,'Données Enfants'!$C$2:$F$298,2,FALSE)</f>
        <v>Standard</v>
      </c>
      <c r="Q547" s="14">
        <f>IF(MID(B547,1,3)="Bus",VLOOKUP(N547,'Données Bus'!$A$2:$B$90,2,FALSE),0)</f>
        <v>1</v>
      </c>
      <c r="R547" s="14" t="str">
        <f>IF(Q547&gt;0,VLOOKUP(N547,'Données Bus'!$A$2:$C$90,3,FALSE),"")</f>
        <v>Services Techniques</v>
      </c>
      <c r="S547" t="str">
        <f>IF(INDEX('Tournées Bus'!$C$4:$H$18,Q547,VLOOKUP(B547,'Tournées Bus'!$J$3:$L$6,2,FALSE))=0,INDEX('Tournées Bus'!$C$4:$H$18,Q547,VLOOKUP(B547,'Tournées Bus'!$J$3:$L$6,3,FALSE)),INDEX('Tournées Bus'!$C$4:$H$18,Q547,VLOOKUP(B547,'Tournées Bus'!$J$3:$L$6,2,FALSE)))</f>
        <v>T131-01</v>
      </c>
      <c r="T547" t="str">
        <f t="shared" si="17"/>
        <v>T131</v>
      </c>
    </row>
    <row r="548" spans="1:20" x14ac:dyDescent="0.2">
      <c r="A548" s="1">
        <v>42992</v>
      </c>
      <c r="B548" t="s">
        <v>5</v>
      </c>
      <c r="C548" t="s">
        <v>204</v>
      </c>
      <c r="D548" t="s">
        <v>244</v>
      </c>
      <c r="E548" t="s">
        <v>246</v>
      </c>
      <c r="F548" s="1">
        <v>39775</v>
      </c>
      <c r="G548" t="s">
        <v>165</v>
      </c>
      <c r="H548">
        <v>1</v>
      </c>
      <c r="I548">
        <v>0</v>
      </c>
      <c r="J548">
        <v>0</v>
      </c>
      <c r="K548" t="s">
        <v>207</v>
      </c>
      <c r="L548">
        <v>2017</v>
      </c>
      <c r="M548" t="s">
        <v>210</v>
      </c>
      <c r="N548" s="14" t="str">
        <f t="shared" si="16"/>
        <v>DOUCET Edgar</v>
      </c>
      <c r="O548" s="14" t="str">
        <f>VLOOKUP(N548,'Données Enfants'!$C$2:$F$298,4,FALSE)</f>
        <v>CM1</v>
      </c>
      <c r="P548" s="14" t="str">
        <f>VLOOKUP(N548,'Données Enfants'!$C$2:$F$298,2,FALSE)</f>
        <v>Standard</v>
      </c>
      <c r="Q548" s="14">
        <f>IF(MID(B548,1,3)="Bus",VLOOKUP(N548,'Données Bus'!$A$2:$B$90,2,FALSE),0)</f>
        <v>1</v>
      </c>
      <c r="R548" s="14" t="str">
        <f>IF(Q548&gt;0,VLOOKUP(N548,'Données Bus'!$A$2:$C$90,3,FALSE),"")</f>
        <v>Services Techniques</v>
      </c>
      <c r="S548" t="str">
        <f>IF(INDEX('Tournées Bus'!$C$4:$H$18,Q548,VLOOKUP(B548,'Tournées Bus'!$J$3:$L$6,2,FALSE))=0,INDEX('Tournées Bus'!$C$4:$H$18,Q548,VLOOKUP(B548,'Tournées Bus'!$J$3:$L$6,3,FALSE)),INDEX('Tournées Bus'!$C$4:$H$18,Q548,VLOOKUP(B548,'Tournées Bus'!$J$3:$L$6,2,FALSE)))</f>
        <v>T131-01</v>
      </c>
      <c r="T548" t="str">
        <f t="shared" si="17"/>
        <v>T131</v>
      </c>
    </row>
    <row r="549" spans="1:20" x14ac:dyDescent="0.2">
      <c r="A549" s="1">
        <v>42992</v>
      </c>
      <c r="B549" t="s">
        <v>5</v>
      </c>
      <c r="C549" t="s">
        <v>204</v>
      </c>
      <c r="D549" t="s">
        <v>252</v>
      </c>
      <c r="E549" t="s">
        <v>253</v>
      </c>
      <c r="F549" s="1">
        <v>41126</v>
      </c>
      <c r="G549" t="s">
        <v>106</v>
      </c>
      <c r="H549">
        <v>1</v>
      </c>
      <c r="I549">
        <v>0</v>
      </c>
      <c r="J549">
        <v>0</v>
      </c>
      <c r="K549" t="s">
        <v>207</v>
      </c>
      <c r="L549">
        <v>2017</v>
      </c>
      <c r="M549" t="s">
        <v>208</v>
      </c>
      <c r="N549" s="14" t="str">
        <f t="shared" si="16"/>
        <v>DUVAL MICHOUD Jade</v>
      </c>
      <c r="O549" s="14" t="str">
        <f>VLOOKUP(N549,'Données Enfants'!$C$2:$F$298,4,FALSE)</f>
        <v>GS</v>
      </c>
      <c r="P549" s="14" t="str">
        <f>VLOOKUP(N549,'Données Enfants'!$C$2:$F$298,2,FALSE)</f>
        <v>Standard</v>
      </c>
      <c r="Q549" s="14">
        <f>IF(MID(B549,1,3)="Bus",VLOOKUP(N549,'Données Bus'!$A$2:$B$90,2,FALSE),0)</f>
        <v>14</v>
      </c>
      <c r="R549" s="14" t="str">
        <f>IF(Q549&gt;0,VLOOKUP(N549,'Données Bus'!$A$2:$C$90,3,FALSE),"")</f>
        <v>Avenue Forchex</v>
      </c>
      <c r="S549" t="str">
        <f>IF(INDEX('Tournées Bus'!$C$4:$H$18,Q549,VLOOKUP(B549,'Tournées Bus'!$J$3:$L$6,2,FALSE))=0,INDEX('Tournées Bus'!$C$4:$H$18,Q549,VLOOKUP(B549,'Tournées Bus'!$J$3:$L$6,3,FALSE)),INDEX('Tournées Bus'!$C$4:$H$18,Q549,VLOOKUP(B549,'Tournées Bus'!$J$3:$L$6,2,FALSE)))</f>
        <v>T131-13</v>
      </c>
      <c r="T549" t="str">
        <f t="shared" si="17"/>
        <v>T131</v>
      </c>
    </row>
    <row r="550" spans="1:20" x14ac:dyDescent="0.2">
      <c r="A550" s="1">
        <v>42992</v>
      </c>
      <c r="B550" t="s">
        <v>5</v>
      </c>
      <c r="C550" t="s">
        <v>204</v>
      </c>
      <c r="D550" t="s">
        <v>256</v>
      </c>
      <c r="E550" t="s">
        <v>257</v>
      </c>
      <c r="F550" s="1">
        <v>41230</v>
      </c>
      <c r="G550" t="s">
        <v>44</v>
      </c>
      <c r="H550">
        <v>1</v>
      </c>
      <c r="I550">
        <v>0</v>
      </c>
      <c r="J550">
        <v>0</v>
      </c>
      <c r="K550" t="s">
        <v>207</v>
      </c>
      <c r="L550">
        <v>2017</v>
      </c>
      <c r="M550" t="s">
        <v>208</v>
      </c>
      <c r="N550" s="14" t="str">
        <f t="shared" si="16"/>
        <v>EVENO Manel</v>
      </c>
      <c r="O550" s="14" t="str">
        <f>VLOOKUP(N550,'Données Enfants'!$C$2:$F$298,4,FALSE)</f>
        <v>GS</v>
      </c>
      <c r="P550" s="14" t="str">
        <f>VLOOKUP(N550,'Données Enfants'!$C$2:$F$298,2,FALSE)</f>
        <v>Sans viande</v>
      </c>
      <c r="Q550" s="14">
        <f>IF(MID(B550,1,3)="Bus",VLOOKUP(N550,'Données Bus'!$A$2:$B$90,2,FALSE),0)</f>
        <v>1</v>
      </c>
      <c r="R550" s="14" t="str">
        <f>IF(Q550&gt;0,VLOOKUP(N550,'Données Bus'!$A$2:$C$90,3,FALSE),"")</f>
        <v>Services Techniques</v>
      </c>
      <c r="S550" t="str">
        <f>IF(INDEX('Tournées Bus'!$C$4:$H$18,Q550,VLOOKUP(B550,'Tournées Bus'!$J$3:$L$6,2,FALSE))=0,INDEX('Tournées Bus'!$C$4:$H$18,Q550,VLOOKUP(B550,'Tournées Bus'!$J$3:$L$6,3,FALSE)),INDEX('Tournées Bus'!$C$4:$H$18,Q550,VLOOKUP(B550,'Tournées Bus'!$J$3:$L$6,2,FALSE)))</f>
        <v>T131-01</v>
      </c>
      <c r="T550" t="str">
        <f t="shared" si="17"/>
        <v>T131</v>
      </c>
    </row>
    <row r="551" spans="1:20" x14ac:dyDescent="0.2">
      <c r="A551" s="1">
        <v>42992</v>
      </c>
      <c r="B551" t="s">
        <v>5</v>
      </c>
      <c r="C551" t="s">
        <v>204</v>
      </c>
      <c r="D551" t="s">
        <v>258</v>
      </c>
      <c r="E551" t="s">
        <v>247</v>
      </c>
      <c r="F551" s="1">
        <v>41278</v>
      </c>
      <c r="G551" t="s">
        <v>169</v>
      </c>
      <c r="H551">
        <v>1</v>
      </c>
      <c r="I551">
        <v>0</v>
      </c>
      <c r="J551">
        <v>0</v>
      </c>
      <c r="K551" t="s">
        <v>207</v>
      </c>
      <c r="L551">
        <v>2017</v>
      </c>
      <c r="M551" t="s">
        <v>208</v>
      </c>
      <c r="N551" s="14" t="str">
        <f t="shared" si="16"/>
        <v>FRITEAU Liam</v>
      </c>
      <c r="O551" s="14" t="str">
        <f>VLOOKUP(N551,'Données Enfants'!$C$2:$F$298,4,FALSE)</f>
        <v>MS</v>
      </c>
      <c r="P551" s="14" t="str">
        <f>VLOOKUP(N551,'Données Enfants'!$C$2:$F$298,2,FALSE)</f>
        <v>Standard</v>
      </c>
      <c r="Q551" s="14">
        <f>IF(MID(B551,1,3)="Bus",VLOOKUP(N551,'Données Bus'!$A$2:$B$90,2,FALSE),0)</f>
        <v>5</v>
      </c>
      <c r="R551" s="14" t="str">
        <f>IF(Q551&gt;0,VLOOKUP(N551,'Données Bus'!$A$2:$C$90,3,FALSE),"")</f>
        <v>Grande Rive (Av maraiche)</v>
      </c>
      <c r="S551" t="str">
        <f>IF(INDEX('Tournées Bus'!$C$4:$H$18,Q551,VLOOKUP(B551,'Tournées Bus'!$J$3:$L$6,2,FALSE))=0,INDEX('Tournées Bus'!$C$4:$H$18,Q551,VLOOKUP(B551,'Tournées Bus'!$J$3:$L$6,3,FALSE)),INDEX('Tournées Bus'!$C$4:$H$18,Q551,VLOOKUP(B551,'Tournées Bus'!$J$3:$L$6,2,FALSE)))</f>
        <v>T131-06</v>
      </c>
      <c r="T551" t="str">
        <f t="shared" si="17"/>
        <v>T131</v>
      </c>
    </row>
    <row r="552" spans="1:20" x14ac:dyDescent="0.2">
      <c r="A552" s="1">
        <v>42992</v>
      </c>
      <c r="B552" t="s">
        <v>5</v>
      </c>
      <c r="C552" t="s">
        <v>204</v>
      </c>
      <c r="D552" t="s">
        <v>259</v>
      </c>
      <c r="E552" t="s">
        <v>260</v>
      </c>
      <c r="F552" s="1">
        <v>40395</v>
      </c>
      <c r="G552" t="s">
        <v>167</v>
      </c>
      <c r="H552">
        <v>1</v>
      </c>
      <c r="I552">
        <v>0</v>
      </c>
      <c r="J552">
        <v>0</v>
      </c>
      <c r="K552" t="s">
        <v>207</v>
      </c>
      <c r="L552">
        <v>2017</v>
      </c>
      <c r="M552" t="s">
        <v>210</v>
      </c>
      <c r="N552" s="14" t="str">
        <f t="shared" si="16"/>
        <v>GAYAT Louis</v>
      </c>
      <c r="O552" s="14" t="str">
        <f>VLOOKUP(N552,'Données Enfants'!$C$2:$F$298,4,FALSE)</f>
        <v>CE1</v>
      </c>
      <c r="P552" s="14" t="str">
        <f>VLOOKUP(N552,'Données Enfants'!$C$2:$F$298,2,FALSE)</f>
        <v>Standard</v>
      </c>
      <c r="Q552" s="14">
        <f>IF(MID(B552,1,3)="Bus",VLOOKUP(N552,'Données Bus'!$A$2:$B$90,2,FALSE),0)</f>
        <v>10</v>
      </c>
      <c r="R552" s="14" t="str">
        <f>IF(Q552&gt;0,VLOOKUP(N552,'Données Bus'!$A$2:$C$90,3,FALSE),"")</f>
        <v>Mairie</v>
      </c>
      <c r="S552" t="str">
        <f>IF(INDEX('Tournées Bus'!$C$4:$H$18,Q552,VLOOKUP(B552,'Tournées Bus'!$J$3:$L$6,2,FALSE))=0,INDEX('Tournées Bus'!$C$4:$H$18,Q552,VLOOKUP(B552,'Tournées Bus'!$J$3:$L$6,3,FALSE)),INDEX('Tournées Bus'!$C$4:$H$18,Q552,VLOOKUP(B552,'Tournées Bus'!$J$3:$L$6,2,FALSE)))</f>
        <v>T131-11</v>
      </c>
      <c r="T552" t="str">
        <f t="shared" si="17"/>
        <v>T131</v>
      </c>
    </row>
    <row r="553" spans="1:20" x14ac:dyDescent="0.2">
      <c r="A553" s="1">
        <v>42992</v>
      </c>
      <c r="B553" t="s">
        <v>5</v>
      </c>
      <c r="C553" t="s">
        <v>204</v>
      </c>
      <c r="D553" t="s">
        <v>261</v>
      </c>
      <c r="E553" t="s">
        <v>262</v>
      </c>
      <c r="F553" s="1">
        <v>40366</v>
      </c>
      <c r="G553" t="s">
        <v>167</v>
      </c>
      <c r="H553">
        <v>0</v>
      </c>
      <c r="I553">
        <v>0</v>
      </c>
      <c r="J553">
        <v>0</v>
      </c>
      <c r="K553" t="s">
        <v>207</v>
      </c>
      <c r="L553">
        <v>2017</v>
      </c>
      <c r="M553" t="s">
        <v>210</v>
      </c>
      <c r="N553" s="14" t="str">
        <f t="shared" si="16"/>
        <v>HELLI Indy</v>
      </c>
      <c r="O553" s="14" t="str">
        <f>VLOOKUP(N553,'Données Enfants'!$C$2:$F$298,4,FALSE)</f>
        <v>CE1</v>
      </c>
      <c r="P553" s="14" t="str">
        <f>VLOOKUP(N553,'Données Enfants'!$C$2:$F$298,2,FALSE)</f>
        <v>Sans viande</v>
      </c>
      <c r="Q553" s="14">
        <f>IF(MID(B553,1,3)="Bus",VLOOKUP(N553,'Données Bus'!$A$2:$B$90,2,FALSE),0)</f>
        <v>4</v>
      </c>
      <c r="R553" s="14" t="str">
        <f>IF(Q553&gt;0,VLOOKUP(N553,'Données Bus'!$A$2:$C$90,3,FALSE),"")</f>
        <v>Grande Rive (Crémaillère)</v>
      </c>
      <c r="S553" t="str">
        <f>IF(INDEX('Tournées Bus'!$C$4:$H$18,Q553,VLOOKUP(B553,'Tournées Bus'!$J$3:$L$6,2,FALSE))=0,INDEX('Tournées Bus'!$C$4:$H$18,Q553,VLOOKUP(B553,'Tournées Bus'!$J$3:$L$6,3,FALSE)),INDEX('Tournées Bus'!$C$4:$H$18,Q553,VLOOKUP(B553,'Tournées Bus'!$J$3:$L$6,2,FALSE)))</f>
        <v>T131-05</v>
      </c>
      <c r="T553" t="str">
        <f t="shared" si="17"/>
        <v>T131</v>
      </c>
    </row>
    <row r="554" spans="1:20" x14ac:dyDescent="0.2">
      <c r="A554" s="1">
        <v>42992</v>
      </c>
      <c r="B554" t="s">
        <v>5</v>
      </c>
      <c r="C554" t="s">
        <v>204</v>
      </c>
      <c r="D554" t="s">
        <v>263</v>
      </c>
      <c r="E554" t="s">
        <v>264</v>
      </c>
      <c r="F554" s="1">
        <v>39337</v>
      </c>
      <c r="G554" t="s">
        <v>164</v>
      </c>
      <c r="H554">
        <v>1</v>
      </c>
      <c r="I554">
        <v>0</v>
      </c>
      <c r="J554">
        <v>0</v>
      </c>
      <c r="K554" t="s">
        <v>207</v>
      </c>
      <c r="L554">
        <v>2017</v>
      </c>
      <c r="M554" t="s">
        <v>210</v>
      </c>
      <c r="N554" s="14" t="str">
        <f t="shared" si="16"/>
        <v>HENRY Ethan</v>
      </c>
      <c r="O554" s="14" t="str">
        <f>VLOOKUP(N554,'Données Enfants'!$C$2:$F$298,4,FALSE)</f>
        <v>CM2</v>
      </c>
      <c r="P554" s="14" t="str">
        <f>VLOOKUP(N554,'Données Enfants'!$C$2:$F$298,2,FALSE)</f>
        <v>Standard</v>
      </c>
      <c r="Q554" s="14">
        <f>IF(MID(B554,1,3)="Bus",VLOOKUP(N554,'Données Bus'!$A$2:$B$90,2,FALSE),0)</f>
        <v>2</v>
      </c>
      <c r="R554" s="14" t="str">
        <f>IF(Q554&gt;0,VLOOKUP(N554,'Données Bus'!$A$2:$C$90,3,FALSE),"")</f>
        <v>Parc de l'Abbaye - Buisson</v>
      </c>
      <c r="S554" t="str">
        <f>IF(INDEX('Tournées Bus'!$C$4:$H$18,Q554,VLOOKUP(B554,'Tournées Bus'!$J$3:$L$6,2,FALSE))=0,INDEX('Tournées Bus'!$C$4:$H$18,Q554,VLOOKUP(B554,'Tournées Bus'!$J$3:$L$6,3,FALSE)),INDEX('Tournées Bus'!$C$4:$H$18,Q554,VLOOKUP(B554,'Tournées Bus'!$J$3:$L$6,2,FALSE)))</f>
        <v>T131-03</v>
      </c>
      <c r="T554" t="str">
        <f t="shared" si="17"/>
        <v>T131</v>
      </c>
    </row>
    <row r="555" spans="1:20" x14ac:dyDescent="0.2">
      <c r="A555" s="1">
        <v>42992</v>
      </c>
      <c r="B555" t="s">
        <v>5</v>
      </c>
      <c r="C555" t="s">
        <v>204</v>
      </c>
      <c r="D555" t="s">
        <v>329</v>
      </c>
      <c r="E555" t="s">
        <v>330</v>
      </c>
      <c r="F555" s="1">
        <v>41371</v>
      </c>
      <c r="G555" t="s">
        <v>169</v>
      </c>
      <c r="H555">
        <v>1</v>
      </c>
      <c r="I555">
        <v>0</v>
      </c>
      <c r="J555">
        <v>0</v>
      </c>
      <c r="K555" t="s">
        <v>207</v>
      </c>
      <c r="L555">
        <v>2017</v>
      </c>
      <c r="M555" t="s">
        <v>208</v>
      </c>
      <c r="N555" s="14" t="str">
        <f t="shared" si="16"/>
        <v>IKOUBEL Jeanne</v>
      </c>
      <c r="O555" s="14" t="str">
        <f>VLOOKUP(N555,'Données Enfants'!$C$2:$F$298,4,FALSE)</f>
        <v>MS</v>
      </c>
      <c r="P555" s="14" t="str">
        <f>VLOOKUP(N555,'Données Enfants'!$C$2:$F$298,2,FALSE)</f>
        <v>Standard</v>
      </c>
      <c r="Q555" s="14">
        <f>IF(MID(B555,1,3)="Bus",VLOOKUP(N555,'Données Bus'!$A$2:$B$90,2,FALSE),0)</f>
        <v>5</v>
      </c>
      <c r="R555" s="14" t="str">
        <f>IF(Q555&gt;0,VLOOKUP(N555,'Données Bus'!$A$2:$C$90,3,FALSE),"")</f>
        <v>Grande Rive (Av maraiche)</v>
      </c>
      <c r="S555" t="str">
        <f>IF(INDEX('Tournées Bus'!$C$4:$H$18,Q555,VLOOKUP(B555,'Tournées Bus'!$J$3:$L$6,2,FALSE))=0,INDEX('Tournées Bus'!$C$4:$H$18,Q555,VLOOKUP(B555,'Tournées Bus'!$J$3:$L$6,3,FALSE)),INDEX('Tournées Bus'!$C$4:$H$18,Q555,VLOOKUP(B555,'Tournées Bus'!$J$3:$L$6,2,FALSE)))</f>
        <v>T131-06</v>
      </c>
      <c r="T555" t="str">
        <f t="shared" si="17"/>
        <v>T131</v>
      </c>
    </row>
    <row r="556" spans="1:20" x14ac:dyDescent="0.2">
      <c r="A556" s="1">
        <v>42992</v>
      </c>
      <c r="B556" t="s">
        <v>5</v>
      </c>
      <c r="C556" t="s">
        <v>204</v>
      </c>
      <c r="D556" t="s">
        <v>267</v>
      </c>
      <c r="E556" t="s">
        <v>268</v>
      </c>
      <c r="F556" s="1">
        <v>39332</v>
      </c>
      <c r="G556" t="s">
        <v>164</v>
      </c>
      <c r="H556">
        <v>1</v>
      </c>
      <c r="I556">
        <v>0</v>
      </c>
      <c r="J556">
        <v>0</v>
      </c>
      <c r="K556" t="s">
        <v>207</v>
      </c>
      <c r="L556">
        <v>2017</v>
      </c>
      <c r="M556" t="s">
        <v>210</v>
      </c>
      <c r="N556" s="14" t="str">
        <f t="shared" si="16"/>
        <v>MANICHE Soryan</v>
      </c>
      <c r="O556" s="14" t="str">
        <f>VLOOKUP(N556,'Données Enfants'!$C$2:$F$298,4,FALSE)</f>
        <v>CM2</v>
      </c>
      <c r="P556" s="14" t="str">
        <f>VLOOKUP(N556,'Données Enfants'!$C$2:$F$298,2,FALSE)</f>
        <v>Sans porc</v>
      </c>
      <c r="Q556" s="14">
        <f>IF(MID(B556,1,3)="Bus",VLOOKUP(N556,'Données Bus'!$A$2:$B$90,2,FALSE),0)</f>
        <v>6</v>
      </c>
      <c r="R556" s="14" t="str">
        <f>IF(Q556&gt;0,VLOOKUP(N556,'Données Bus'!$A$2:$C$90,3,FALSE),"")</f>
        <v>Gallia</v>
      </c>
      <c r="S556" t="str">
        <f>IF(INDEX('Tournées Bus'!$C$4:$H$18,Q556,VLOOKUP(B556,'Tournées Bus'!$J$3:$L$6,2,FALSE))=0,INDEX('Tournées Bus'!$C$4:$H$18,Q556,VLOOKUP(B556,'Tournées Bus'!$J$3:$L$6,3,FALSE)),INDEX('Tournées Bus'!$C$4:$H$18,Q556,VLOOKUP(B556,'Tournées Bus'!$J$3:$L$6,2,FALSE)))</f>
        <v>T131-07</v>
      </c>
      <c r="T556" t="str">
        <f t="shared" si="17"/>
        <v>T131</v>
      </c>
    </row>
    <row r="557" spans="1:20" x14ac:dyDescent="0.2">
      <c r="A557" s="1">
        <v>42992</v>
      </c>
      <c r="B557" t="s">
        <v>5</v>
      </c>
      <c r="C557" t="s">
        <v>204</v>
      </c>
      <c r="D557" t="s">
        <v>269</v>
      </c>
      <c r="E557" t="s">
        <v>270</v>
      </c>
      <c r="F557" s="1">
        <v>41123</v>
      </c>
      <c r="G557" t="s">
        <v>44</v>
      </c>
      <c r="H557">
        <v>1</v>
      </c>
      <c r="I557">
        <v>0</v>
      </c>
      <c r="J557">
        <v>0</v>
      </c>
      <c r="K557" t="s">
        <v>207</v>
      </c>
      <c r="L557">
        <v>2017</v>
      </c>
      <c r="M557" t="s">
        <v>208</v>
      </c>
      <c r="N557" s="14" t="str">
        <f t="shared" si="16"/>
        <v>MICHOUD Arnaud</v>
      </c>
      <c r="O557" s="14" t="str">
        <f>VLOOKUP(N557,'Données Enfants'!$C$2:$F$298,4,FALSE)</f>
        <v>GS</v>
      </c>
      <c r="P557" s="14" t="str">
        <f>VLOOKUP(N557,'Données Enfants'!$C$2:$F$298,2,FALSE)</f>
        <v>Standard</v>
      </c>
      <c r="Q557" s="14">
        <f>IF(MID(B557,1,3)="Bus",VLOOKUP(N557,'Données Bus'!$A$2:$B$90,2,FALSE),0)</f>
        <v>14</v>
      </c>
      <c r="R557" s="14" t="str">
        <f>IF(Q557&gt;0,VLOOKUP(N557,'Données Bus'!$A$2:$C$90,3,FALSE),"")</f>
        <v>Avenue Forchex</v>
      </c>
      <c r="S557" t="str">
        <f>IF(INDEX('Tournées Bus'!$C$4:$H$18,Q557,VLOOKUP(B557,'Tournées Bus'!$J$3:$L$6,2,FALSE))=0,INDEX('Tournées Bus'!$C$4:$H$18,Q557,VLOOKUP(B557,'Tournées Bus'!$J$3:$L$6,3,FALSE)),INDEX('Tournées Bus'!$C$4:$H$18,Q557,VLOOKUP(B557,'Tournées Bus'!$J$3:$L$6,2,FALSE)))</f>
        <v>T131-13</v>
      </c>
      <c r="T557" t="str">
        <f t="shared" si="17"/>
        <v>T131</v>
      </c>
    </row>
    <row r="558" spans="1:20" x14ac:dyDescent="0.2">
      <c r="A558" s="1">
        <v>42992</v>
      </c>
      <c r="B558" t="s">
        <v>5</v>
      </c>
      <c r="C558" t="s">
        <v>204</v>
      </c>
      <c r="D558" t="s">
        <v>271</v>
      </c>
      <c r="E558" t="s">
        <v>272</v>
      </c>
      <c r="F558" s="1">
        <v>41047</v>
      </c>
      <c r="G558" t="s">
        <v>44</v>
      </c>
      <c r="H558">
        <v>1</v>
      </c>
      <c r="I558">
        <v>0</v>
      </c>
      <c r="J558">
        <v>0</v>
      </c>
      <c r="K558" t="s">
        <v>207</v>
      </c>
      <c r="L558">
        <v>2017</v>
      </c>
      <c r="M558" t="s">
        <v>208</v>
      </c>
      <c r="N558" s="14" t="str">
        <f t="shared" si="16"/>
        <v>MONNET Fanny</v>
      </c>
      <c r="O558" s="14" t="str">
        <f>VLOOKUP(N558,'Données Enfants'!$C$2:$F$298,4,FALSE)</f>
        <v>GS</v>
      </c>
      <c r="P558" s="14" t="str">
        <f>VLOOKUP(N558,'Données Enfants'!$C$2:$F$298,2,FALSE)</f>
        <v>Standard</v>
      </c>
      <c r="Q558" s="14">
        <f>IF(MID(B558,1,3)="Bus",VLOOKUP(N558,'Données Bus'!$A$2:$B$90,2,FALSE),0)</f>
        <v>3</v>
      </c>
      <c r="R558" s="14" t="str">
        <f>IF(Q558&gt;0,VLOOKUP(N558,'Données Bus'!$A$2:$C$90,3,FALSE),"")</f>
        <v>Av de la Creusaz (croist Rte Gde Rive)</v>
      </c>
      <c r="S558" t="str">
        <f>IF(INDEX('Tournées Bus'!$C$4:$H$18,Q558,VLOOKUP(B558,'Tournées Bus'!$J$3:$L$6,2,FALSE))=0,INDEX('Tournées Bus'!$C$4:$H$18,Q558,VLOOKUP(B558,'Tournées Bus'!$J$3:$L$6,3,FALSE)),INDEX('Tournées Bus'!$C$4:$H$18,Q558,VLOOKUP(B558,'Tournées Bus'!$J$3:$L$6,2,FALSE)))</f>
        <v>T131-04</v>
      </c>
      <c r="T558" t="str">
        <f t="shared" si="17"/>
        <v>T131</v>
      </c>
    </row>
    <row r="559" spans="1:20" x14ac:dyDescent="0.2">
      <c r="A559" s="1">
        <v>42992</v>
      </c>
      <c r="B559" t="s">
        <v>5</v>
      </c>
      <c r="C559" t="s">
        <v>204</v>
      </c>
      <c r="D559" t="s">
        <v>271</v>
      </c>
      <c r="E559" t="s">
        <v>273</v>
      </c>
      <c r="F559" s="1">
        <v>40459</v>
      </c>
      <c r="G559" t="s">
        <v>163</v>
      </c>
      <c r="H559">
        <v>1</v>
      </c>
      <c r="I559">
        <v>0</v>
      </c>
      <c r="J559">
        <v>0</v>
      </c>
      <c r="K559" t="s">
        <v>207</v>
      </c>
      <c r="L559">
        <v>2017</v>
      </c>
      <c r="M559" t="s">
        <v>210</v>
      </c>
      <c r="N559" s="14" t="str">
        <f t="shared" si="16"/>
        <v>MONNET Nina</v>
      </c>
      <c r="O559" s="14" t="str">
        <f>VLOOKUP(N559,'Données Enfants'!$C$2:$F$298,4,FALSE)</f>
        <v>CE1</v>
      </c>
      <c r="P559" s="14" t="str">
        <f>VLOOKUP(N559,'Données Enfants'!$C$2:$F$298,2,FALSE)</f>
        <v>Standard</v>
      </c>
      <c r="Q559" s="14">
        <f>IF(MID(B559,1,3)="Bus",VLOOKUP(N559,'Données Bus'!$A$2:$B$90,2,FALSE),0)</f>
        <v>3</v>
      </c>
      <c r="R559" s="14" t="str">
        <f>IF(Q559&gt;0,VLOOKUP(N559,'Données Bus'!$A$2:$C$90,3,FALSE),"")</f>
        <v>Av de la Creusaz (croist Rte Gde Rive)</v>
      </c>
      <c r="S559" t="str">
        <f>IF(INDEX('Tournées Bus'!$C$4:$H$18,Q559,VLOOKUP(B559,'Tournées Bus'!$J$3:$L$6,2,FALSE))=0,INDEX('Tournées Bus'!$C$4:$H$18,Q559,VLOOKUP(B559,'Tournées Bus'!$J$3:$L$6,3,FALSE)),INDEX('Tournées Bus'!$C$4:$H$18,Q559,VLOOKUP(B559,'Tournées Bus'!$J$3:$L$6,2,FALSE)))</f>
        <v>T131-04</v>
      </c>
      <c r="T559" t="str">
        <f t="shared" si="17"/>
        <v>T131</v>
      </c>
    </row>
    <row r="560" spans="1:20" x14ac:dyDescent="0.2">
      <c r="A560" s="1">
        <v>42992</v>
      </c>
      <c r="B560" t="s">
        <v>5</v>
      </c>
      <c r="C560" t="s">
        <v>204</v>
      </c>
      <c r="D560" t="s">
        <v>283</v>
      </c>
      <c r="E560" t="s">
        <v>284</v>
      </c>
      <c r="F560" s="1">
        <v>39891</v>
      </c>
      <c r="G560" t="s">
        <v>166</v>
      </c>
      <c r="H560">
        <v>1</v>
      </c>
      <c r="I560">
        <v>0</v>
      </c>
      <c r="J560">
        <v>0</v>
      </c>
      <c r="K560" t="s">
        <v>207</v>
      </c>
      <c r="L560">
        <v>2017</v>
      </c>
      <c r="M560" t="s">
        <v>210</v>
      </c>
      <c r="N560" s="14" t="str">
        <f t="shared" si="16"/>
        <v>PONTICELLI Axel</v>
      </c>
      <c r="O560" s="14" t="str">
        <f>VLOOKUP(N560,'Données Enfants'!$C$2:$F$298,4,FALSE)</f>
        <v>CE2</v>
      </c>
      <c r="P560" s="14" t="str">
        <f>VLOOKUP(N560,'Données Enfants'!$C$2:$F$298,2,FALSE)</f>
        <v>Standard</v>
      </c>
      <c r="Q560" s="14">
        <f>IF(MID(B560,1,3)="Bus",VLOOKUP(N560,'Données Bus'!$A$2:$B$90,2,FALSE),0)</f>
        <v>15</v>
      </c>
      <c r="R560" s="14" t="str">
        <f>IF(Q560&gt;0,VLOOKUP(N560,'Données Bus'!$A$2:$C$90,3,FALSE),"")</f>
        <v>Chemin de Gravannes (Mi Tiesa)</v>
      </c>
      <c r="S560" t="str">
        <f>IF(INDEX('Tournées Bus'!$C$4:$H$18,Q560,VLOOKUP(B560,'Tournées Bus'!$J$3:$L$6,2,FALSE))=0,INDEX('Tournées Bus'!$C$4:$H$18,Q560,VLOOKUP(B560,'Tournées Bus'!$J$3:$L$6,3,FALSE)),INDEX('Tournées Bus'!$C$4:$H$18,Q560,VLOOKUP(B560,'Tournées Bus'!$J$3:$L$6,2,FALSE)))</f>
        <v>T131-14</v>
      </c>
      <c r="T560" t="str">
        <f t="shared" si="17"/>
        <v>T131</v>
      </c>
    </row>
    <row r="561" spans="1:20" x14ac:dyDescent="0.2">
      <c r="A561" s="1">
        <v>42992</v>
      </c>
      <c r="B561" t="s">
        <v>5</v>
      </c>
      <c r="C561" t="s">
        <v>204</v>
      </c>
      <c r="D561" t="s">
        <v>289</v>
      </c>
      <c r="E561" t="s">
        <v>216</v>
      </c>
      <c r="F561" s="1">
        <v>41091</v>
      </c>
      <c r="G561" t="s">
        <v>106</v>
      </c>
      <c r="H561">
        <v>1</v>
      </c>
      <c r="I561">
        <v>0</v>
      </c>
      <c r="J561">
        <v>0</v>
      </c>
      <c r="K561" t="s">
        <v>207</v>
      </c>
      <c r="L561">
        <v>2017</v>
      </c>
      <c r="M561" t="s">
        <v>208</v>
      </c>
      <c r="N561" s="14" t="str">
        <f t="shared" si="16"/>
        <v>TOUTA Rayan</v>
      </c>
      <c r="O561" s="14" t="str">
        <f>VLOOKUP(N561,'Données Enfants'!$C$2:$F$298,4,FALSE)</f>
        <v>GS</v>
      </c>
      <c r="P561" s="14" t="str">
        <f>VLOOKUP(N561,'Données Enfants'!$C$2:$F$298,2,FALSE)</f>
        <v>Sans viande</v>
      </c>
      <c r="Q561" s="14">
        <f>IF(MID(B561,1,3)="Bus",VLOOKUP(N561,'Données Bus'!$A$2:$B$90,2,FALSE),0)</f>
        <v>6</v>
      </c>
      <c r="R561" s="14" t="str">
        <f>IF(Q561&gt;0,VLOOKUP(N561,'Données Bus'!$A$2:$C$90,3,FALSE),"")</f>
        <v>Gallia</v>
      </c>
      <c r="S561" t="str">
        <f>IF(INDEX('Tournées Bus'!$C$4:$H$18,Q561,VLOOKUP(B561,'Tournées Bus'!$J$3:$L$6,2,FALSE))=0,INDEX('Tournées Bus'!$C$4:$H$18,Q561,VLOOKUP(B561,'Tournées Bus'!$J$3:$L$6,3,FALSE)),INDEX('Tournées Bus'!$C$4:$H$18,Q561,VLOOKUP(B561,'Tournées Bus'!$J$3:$L$6,2,FALSE)))</f>
        <v>T131-07</v>
      </c>
      <c r="T561" t="str">
        <f t="shared" si="17"/>
        <v>T131</v>
      </c>
    </row>
    <row r="562" spans="1:20" x14ac:dyDescent="0.2">
      <c r="A562" s="1">
        <v>42992</v>
      </c>
      <c r="B562" t="s">
        <v>5</v>
      </c>
      <c r="C562" t="s">
        <v>204</v>
      </c>
      <c r="D562" t="s">
        <v>289</v>
      </c>
      <c r="E562" t="s">
        <v>290</v>
      </c>
      <c r="F562" s="1">
        <v>40273</v>
      </c>
      <c r="G562" t="s">
        <v>163</v>
      </c>
      <c r="H562">
        <v>1</v>
      </c>
      <c r="I562">
        <v>0</v>
      </c>
      <c r="J562">
        <v>0</v>
      </c>
      <c r="K562" t="s">
        <v>207</v>
      </c>
      <c r="L562">
        <v>2017</v>
      </c>
      <c r="M562" t="s">
        <v>210</v>
      </c>
      <c r="N562" s="14" t="str">
        <f t="shared" si="16"/>
        <v>TOUTA Samir</v>
      </c>
      <c r="O562" s="14" t="str">
        <f>VLOOKUP(N562,'Données Enfants'!$C$2:$F$298,4,FALSE)</f>
        <v>CE1</v>
      </c>
      <c r="P562" s="14" t="str">
        <f>VLOOKUP(N562,'Données Enfants'!$C$2:$F$298,2,FALSE)</f>
        <v>Sans viande</v>
      </c>
      <c r="Q562" s="14">
        <f>IF(MID(B562,1,3)="Bus",VLOOKUP(N562,'Données Bus'!$A$2:$B$90,2,FALSE),0)</f>
        <v>6</v>
      </c>
      <c r="R562" s="14" t="str">
        <f>IF(Q562&gt;0,VLOOKUP(N562,'Données Bus'!$A$2:$C$90,3,FALSE),"")</f>
        <v>Gallia</v>
      </c>
      <c r="S562" t="str">
        <f>IF(INDEX('Tournées Bus'!$C$4:$H$18,Q562,VLOOKUP(B562,'Tournées Bus'!$J$3:$L$6,2,FALSE))=0,INDEX('Tournées Bus'!$C$4:$H$18,Q562,VLOOKUP(B562,'Tournées Bus'!$J$3:$L$6,3,FALSE)),INDEX('Tournées Bus'!$C$4:$H$18,Q562,VLOOKUP(B562,'Tournées Bus'!$J$3:$L$6,2,FALSE)))</f>
        <v>T131-07</v>
      </c>
      <c r="T562" t="str">
        <f t="shared" si="17"/>
        <v>T131</v>
      </c>
    </row>
    <row r="563" spans="1:20" x14ac:dyDescent="0.2">
      <c r="A563" s="1">
        <v>42992</v>
      </c>
      <c r="B563" t="s">
        <v>5</v>
      </c>
      <c r="C563" t="s">
        <v>204</v>
      </c>
      <c r="D563" t="s">
        <v>291</v>
      </c>
      <c r="E563" t="s">
        <v>292</v>
      </c>
      <c r="F563" s="1">
        <v>40178</v>
      </c>
      <c r="G563" t="s">
        <v>166</v>
      </c>
      <c r="H563">
        <v>1</v>
      </c>
      <c r="I563">
        <v>0</v>
      </c>
      <c r="J563">
        <v>0</v>
      </c>
      <c r="K563" t="s">
        <v>207</v>
      </c>
      <c r="L563">
        <v>2017</v>
      </c>
      <c r="M563" t="s">
        <v>210</v>
      </c>
      <c r="N563" s="14" t="str">
        <f t="shared" si="16"/>
        <v>VESIN Gloria</v>
      </c>
      <c r="O563" s="14" t="str">
        <f>VLOOKUP(N563,'Données Enfants'!$C$2:$F$298,4,FALSE)</f>
        <v>CE2</v>
      </c>
      <c r="P563" s="14" t="str">
        <f>VLOOKUP(N563,'Données Enfants'!$C$2:$F$298,2,FALSE)</f>
        <v>Standard</v>
      </c>
      <c r="Q563" s="14">
        <f>IF(MID(B563,1,3)="Bus",VLOOKUP(N563,'Données Bus'!$A$2:$B$90,2,FALSE),0)</f>
        <v>13</v>
      </c>
      <c r="R563" s="14" t="str">
        <f>IF(Q563&gt;0,VLOOKUP(N563,'Données Bus'!$A$2:$C$90,3,FALSE),"")</f>
        <v>Parc de l'Abbaye - Containers</v>
      </c>
      <c r="S563" t="str">
        <f>IF(INDEX('Tournées Bus'!$C$4:$H$18,Q563,VLOOKUP(B563,'Tournées Bus'!$J$3:$L$6,2,FALSE))=0,INDEX('Tournées Bus'!$C$4:$H$18,Q563,VLOOKUP(B563,'Tournées Bus'!$J$3:$L$6,3,FALSE)),INDEX('Tournées Bus'!$C$4:$H$18,Q563,VLOOKUP(B563,'Tournées Bus'!$J$3:$L$6,2,FALSE)))</f>
        <v>T131-02</v>
      </c>
      <c r="T563" t="str">
        <f t="shared" si="17"/>
        <v>T131</v>
      </c>
    </row>
    <row r="564" spans="1:20" x14ac:dyDescent="0.2">
      <c r="A564" s="1">
        <v>42992</v>
      </c>
      <c r="B564" t="s">
        <v>5</v>
      </c>
      <c r="C564" t="s">
        <v>204</v>
      </c>
      <c r="D564" t="s">
        <v>296</v>
      </c>
      <c r="E564" t="s">
        <v>297</v>
      </c>
      <c r="F564" s="1">
        <v>40756</v>
      </c>
      <c r="G564" t="s">
        <v>168</v>
      </c>
      <c r="H564">
        <v>1</v>
      </c>
      <c r="I564">
        <v>0</v>
      </c>
      <c r="J564">
        <v>0</v>
      </c>
      <c r="K564" t="s">
        <v>207</v>
      </c>
      <c r="L564">
        <v>2017</v>
      </c>
      <c r="M564" t="s">
        <v>208</v>
      </c>
      <c r="N564" s="14" t="str">
        <f t="shared" si="16"/>
        <v>WAMBST Johanne</v>
      </c>
      <c r="O564" s="14" t="str">
        <f>VLOOKUP(N564,'Données Enfants'!$C$2:$F$298,4,FALSE)</f>
        <v>CP</v>
      </c>
      <c r="P564" s="14" t="str">
        <f>VLOOKUP(N564,'Données Enfants'!$C$2:$F$298,2,FALSE)</f>
        <v>Standard</v>
      </c>
      <c r="Q564" s="14">
        <f>IF(MID(B564,1,3)="Bus",VLOOKUP(N564,'Données Bus'!$A$2:$B$90,2,FALSE),0)</f>
        <v>14</v>
      </c>
      <c r="R564" s="14" t="str">
        <f>IF(Q564&gt;0,VLOOKUP(N564,'Données Bus'!$A$2:$C$90,3,FALSE),"")</f>
        <v>Avenue Forchex</v>
      </c>
      <c r="S564" t="str">
        <f>IF(INDEX('Tournées Bus'!$C$4:$H$18,Q564,VLOOKUP(B564,'Tournées Bus'!$J$3:$L$6,2,FALSE))=0,INDEX('Tournées Bus'!$C$4:$H$18,Q564,VLOOKUP(B564,'Tournées Bus'!$J$3:$L$6,3,FALSE)),INDEX('Tournées Bus'!$C$4:$H$18,Q564,VLOOKUP(B564,'Tournées Bus'!$J$3:$L$6,2,FALSE)))</f>
        <v>T131-13</v>
      </c>
      <c r="T564" t="str">
        <f t="shared" si="17"/>
        <v>T131</v>
      </c>
    </row>
    <row r="565" spans="1:20" x14ac:dyDescent="0.2">
      <c r="A565" s="1">
        <v>42992</v>
      </c>
      <c r="B565" t="s">
        <v>5</v>
      </c>
      <c r="C565" t="s">
        <v>204</v>
      </c>
      <c r="D565" t="s">
        <v>296</v>
      </c>
      <c r="E565" t="s">
        <v>298</v>
      </c>
      <c r="F565" s="1">
        <v>39525</v>
      </c>
      <c r="G565" t="s">
        <v>166</v>
      </c>
      <c r="H565">
        <v>1</v>
      </c>
      <c r="I565">
        <v>0</v>
      </c>
      <c r="J565">
        <v>0</v>
      </c>
      <c r="K565" t="s">
        <v>207</v>
      </c>
      <c r="L565">
        <v>2017</v>
      </c>
      <c r="M565" t="s">
        <v>210</v>
      </c>
      <c r="N565" s="14" t="str">
        <f t="shared" si="16"/>
        <v>WAMBST Léo-Paul</v>
      </c>
      <c r="O565" s="14" t="str">
        <f>VLOOKUP(N565,'Données Enfants'!$C$2:$F$298,4,FALSE)</f>
        <v>CM1</v>
      </c>
      <c r="P565" s="14" t="str">
        <f>VLOOKUP(N565,'Données Enfants'!$C$2:$F$298,2,FALSE)</f>
        <v>Standard</v>
      </c>
      <c r="Q565" s="14">
        <f>IF(MID(B565,1,3)="Bus",VLOOKUP(N565,'Données Bus'!$A$2:$B$90,2,FALSE),0)</f>
        <v>14</v>
      </c>
      <c r="R565" s="14" t="str">
        <f>IF(Q565&gt;0,VLOOKUP(N565,'Données Bus'!$A$2:$C$90,3,FALSE),"")</f>
        <v>Avenue Forchex</v>
      </c>
      <c r="S565" t="str">
        <f>IF(INDEX('Tournées Bus'!$C$4:$H$18,Q565,VLOOKUP(B565,'Tournées Bus'!$J$3:$L$6,2,FALSE))=0,INDEX('Tournées Bus'!$C$4:$H$18,Q565,VLOOKUP(B565,'Tournées Bus'!$J$3:$L$6,3,FALSE)),INDEX('Tournées Bus'!$C$4:$H$18,Q565,VLOOKUP(B565,'Tournées Bus'!$J$3:$L$6,2,FALSE)))</f>
        <v>T131-13</v>
      </c>
      <c r="T565" t="str">
        <f t="shared" si="17"/>
        <v>T131</v>
      </c>
    </row>
    <row r="566" spans="1:20" x14ac:dyDescent="0.2">
      <c r="A566" s="1">
        <v>42992</v>
      </c>
      <c r="B566" t="s">
        <v>5</v>
      </c>
      <c r="C566" t="s">
        <v>204</v>
      </c>
      <c r="D566" t="s">
        <v>289</v>
      </c>
      <c r="E566" t="s">
        <v>306</v>
      </c>
      <c r="F566" s="1">
        <v>41888</v>
      </c>
      <c r="G566" t="s">
        <v>44</v>
      </c>
      <c r="H566">
        <v>1</v>
      </c>
      <c r="I566">
        <v>0</v>
      </c>
      <c r="J566">
        <v>0</v>
      </c>
      <c r="K566" t="s">
        <v>207</v>
      </c>
      <c r="L566">
        <v>2017</v>
      </c>
      <c r="M566" t="s">
        <v>208</v>
      </c>
      <c r="N566" s="14" t="str">
        <f t="shared" si="16"/>
        <v>TOUTA Ines</v>
      </c>
      <c r="O566" s="14" t="str">
        <f>VLOOKUP(N566,'Données Enfants'!$C$2:$F$298,4,FALSE)</f>
        <v>PS</v>
      </c>
      <c r="P566" s="14" t="str">
        <f>VLOOKUP(N566,'Données Enfants'!$C$2:$F$298,2,FALSE)</f>
        <v>Sans viande</v>
      </c>
      <c r="Q566" s="14">
        <f>IF(MID(B566,1,3)="Bus",VLOOKUP(N566,'Données Bus'!$A$2:$B$90,2,FALSE),0)</f>
        <v>6</v>
      </c>
      <c r="R566" s="14" t="str">
        <f>IF(Q566&gt;0,VLOOKUP(N566,'Données Bus'!$A$2:$C$90,3,FALSE),"")</f>
        <v>Gallia</v>
      </c>
      <c r="S566" t="str">
        <f>IF(INDEX('Tournées Bus'!$C$4:$H$18,Q566,VLOOKUP(B566,'Tournées Bus'!$J$3:$L$6,2,FALSE))=0,INDEX('Tournées Bus'!$C$4:$H$18,Q566,VLOOKUP(B566,'Tournées Bus'!$J$3:$L$6,3,FALSE)),INDEX('Tournées Bus'!$C$4:$H$18,Q566,VLOOKUP(B566,'Tournées Bus'!$J$3:$L$6,2,FALSE)))</f>
        <v>T131-07</v>
      </c>
      <c r="T566" t="str">
        <f t="shared" si="17"/>
        <v>T131</v>
      </c>
    </row>
    <row r="567" spans="1:20" x14ac:dyDescent="0.2">
      <c r="A567" s="1">
        <v>42992</v>
      </c>
      <c r="B567" t="s">
        <v>5</v>
      </c>
      <c r="C567" t="s">
        <v>204</v>
      </c>
      <c r="D567" t="s">
        <v>325</v>
      </c>
      <c r="E567" t="s">
        <v>326</v>
      </c>
      <c r="F567" s="1">
        <v>41701</v>
      </c>
      <c r="G567" t="s">
        <v>170</v>
      </c>
      <c r="H567">
        <v>0</v>
      </c>
      <c r="I567">
        <v>0</v>
      </c>
      <c r="J567">
        <v>0</v>
      </c>
      <c r="K567" t="s">
        <v>207</v>
      </c>
      <c r="L567">
        <v>2017</v>
      </c>
      <c r="M567" t="s">
        <v>208</v>
      </c>
      <c r="N567" s="14" t="str">
        <f t="shared" si="16"/>
        <v>RABU SOMERS Antonin</v>
      </c>
      <c r="O567" s="14" t="str">
        <f>VLOOKUP(N567,'Données Enfants'!$C$2:$F$298,4,FALSE)</f>
        <v>PS</v>
      </c>
      <c r="P567" s="14" t="str">
        <f>VLOOKUP(N567,'Données Enfants'!$C$2:$F$298,2,FALSE)</f>
        <v>Standard</v>
      </c>
      <c r="Q567" s="14">
        <f>IF(MID(B567,1,3)="Bus",VLOOKUP(N567,'Données Bus'!$A$2:$B$90,2,FALSE),0)</f>
        <v>6</v>
      </c>
      <c r="R567" s="14" t="str">
        <f>IF(Q567&gt;0,VLOOKUP(N567,'Données Bus'!$A$2:$C$90,3,FALSE),"")</f>
        <v>Gallia</v>
      </c>
      <c r="S567" t="str">
        <f>IF(INDEX('Tournées Bus'!$C$4:$H$18,Q567,VLOOKUP(B567,'Tournées Bus'!$J$3:$L$6,2,FALSE))=0,INDEX('Tournées Bus'!$C$4:$H$18,Q567,VLOOKUP(B567,'Tournées Bus'!$J$3:$L$6,3,FALSE)),INDEX('Tournées Bus'!$C$4:$H$18,Q567,VLOOKUP(B567,'Tournées Bus'!$J$3:$L$6,2,FALSE)))</f>
        <v>T131-07</v>
      </c>
      <c r="T567" t="str">
        <f t="shared" si="17"/>
        <v>T131</v>
      </c>
    </row>
    <row r="568" spans="1:20" x14ac:dyDescent="0.2">
      <c r="A568" s="1">
        <v>42992</v>
      </c>
      <c r="B568" t="s">
        <v>5</v>
      </c>
      <c r="C568" t="s">
        <v>204</v>
      </c>
      <c r="D568" t="s">
        <v>312</v>
      </c>
      <c r="E568" t="s">
        <v>313</v>
      </c>
      <c r="F568" s="1">
        <v>41869</v>
      </c>
      <c r="G568" t="s">
        <v>170</v>
      </c>
      <c r="H568">
        <v>1</v>
      </c>
      <c r="I568">
        <v>0</v>
      </c>
      <c r="J568">
        <v>0</v>
      </c>
      <c r="K568" t="s">
        <v>207</v>
      </c>
      <c r="L568">
        <v>2017</v>
      </c>
      <c r="M568" t="s">
        <v>208</v>
      </c>
      <c r="N568" s="14" t="str">
        <f t="shared" si="16"/>
        <v>CORREDOR IZQUIERDO Adriana</v>
      </c>
      <c r="O568" s="14" t="str">
        <f>VLOOKUP(N568,'Données Enfants'!$C$2:$F$298,4,FALSE)</f>
        <v>PS</v>
      </c>
      <c r="P568" s="14" t="str">
        <f>VLOOKUP(N568,'Données Enfants'!$C$2:$F$298,2,FALSE)</f>
        <v>Standard</v>
      </c>
      <c r="Q568" s="14">
        <f>IF(MID(B568,1,3)="Bus",VLOOKUP(N568,'Données Bus'!$A$2:$B$90,2,FALSE),0)</f>
        <v>14</v>
      </c>
      <c r="R568" s="14" t="str">
        <f>IF(Q568&gt;0,VLOOKUP(N568,'Données Bus'!$A$2:$C$90,3,FALSE),"")</f>
        <v>Avenue Forchex</v>
      </c>
      <c r="S568" t="str">
        <f>IF(INDEX('Tournées Bus'!$C$4:$H$18,Q568,VLOOKUP(B568,'Tournées Bus'!$J$3:$L$6,2,FALSE))=0,INDEX('Tournées Bus'!$C$4:$H$18,Q568,VLOOKUP(B568,'Tournées Bus'!$J$3:$L$6,3,FALSE)),INDEX('Tournées Bus'!$C$4:$H$18,Q568,VLOOKUP(B568,'Tournées Bus'!$J$3:$L$6,2,FALSE)))</f>
        <v>T131-13</v>
      </c>
      <c r="T568" t="str">
        <f t="shared" si="17"/>
        <v>T131</v>
      </c>
    </row>
    <row r="569" spans="1:20" x14ac:dyDescent="0.2">
      <c r="A569" s="1">
        <v>42993</v>
      </c>
      <c r="B569" t="s">
        <v>5</v>
      </c>
      <c r="C569" t="s">
        <v>204</v>
      </c>
      <c r="D569" t="s">
        <v>211</v>
      </c>
      <c r="E569" t="s">
        <v>212</v>
      </c>
      <c r="F569" s="1">
        <v>39272</v>
      </c>
      <c r="G569" t="s">
        <v>164</v>
      </c>
      <c r="H569">
        <v>1</v>
      </c>
      <c r="I569">
        <v>0</v>
      </c>
      <c r="J569">
        <v>0</v>
      </c>
      <c r="K569" t="s">
        <v>207</v>
      </c>
      <c r="L569">
        <v>2017</v>
      </c>
      <c r="M569" t="s">
        <v>210</v>
      </c>
      <c r="N569" s="14" t="str">
        <f t="shared" si="16"/>
        <v>AIMON Cassie</v>
      </c>
      <c r="O569" s="14" t="str">
        <f>VLOOKUP(N569,'Données Enfants'!$C$2:$F$298,4,FALSE)</f>
        <v>CM2</v>
      </c>
      <c r="P569" s="14" t="str">
        <f>VLOOKUP(N569,'Données Enfants'!$C$2:$F$298,2,FALSE)</f>
        <v>Standard</v>
      </c>
      <c r="Q569" s="14">
        <f>IF(MID(B569,1,3)="Bus",VLOOKUP(N569,'Données Bus'!$A$2:$B$90,2,FALSE),0)</f>
        <v>9</v>
      </c>
      <c r="R569" s="14" t="str">
        <f>IF(Q569&gt;0,VLOOKUP(N569,'Données Bus'!$A$2:$C$90,3,FALSE),"")</f>
        <v>Chemin des Houches (Impasse)</v>
      </c>
      <c r="S569" t="str">
        <f>IF(INDEX('Tournées Bus'!$C$4:$H$18,Q569,VLOOKUP(B569,'Tournées Bus'!$J$3:$L$6,2,FALSE))=0,INDEX('Tournées Bus'!$C$4:$H$18,Q569,VLOOKUP(B569,'Tournées Bus'!$J$3:$L$6,3,FALSE)),INDEX('Tournées Bus'!$C$4:$H$18,Q569,VLOOKUP(B569,'Tournées Bus'!$J$3:$L$6,2,FALSE)))</f>
        <v>T131-10</v>
      </c>
      <c r="T569" t="str">
        <f t="shared" si="17"/>
        <v>T131</v>
      </c>
    </row>
    <row r="570" spans="1:20" x14ac:dyDescent="0.2">
      <c r="A570" s="1">
        <v>42993</v>
      </c>
      <c r="B570" t="s">
        <v>5</v>
      </c>
      <c r="C570" t="s">
        <v>204</v>
      </c>
      <c r="D570" t="s">
        <v>211</v>
      </c>
      <c r="E570" t="s">
        <v>213</v>
      </c>
      <c r="F570" s="1">
        <v>40216</v>
      </c>
      <c r="G570" t="s">
        <v>163</v>
      </c>
      <c r="H570">
        <v>1</v>
      </c>
      <c r="I570">
        <v>0</v>
      </c>
      <c r="J570">
        <v>0</v>
      </c>
      <c r="K570" t="s">
        <v>207</v>
      </c>
      <c r="L570">
        <v>2017</v>
      </c>
      <c r="M570" t="s">
        <v>210</v>
      </c>
      <c r="N570" s="14" t="str">
        <f t="shared" si="16"/>
        <v>AIMON Matthew</v>
      </c>
      <c r="O570" s="14" t="str">
        <f>VLOOKUP(N570,'Données Enfants'!$C$2:$F$298,4,FALSE)</f>
        <v>CE1</v>
      </c>
      <c r="P570" s="14" t="str">
        <f>VLOOKUP(N570,'Données Enfants'!$C$2:$F$298,2,FALSE)</f>
        <v>Standard</v>
      </c>
      <c r="Q570" s="14">
        <f>IF(MID(B570,1,3)="Bus",VLOOKUP(N570,'Données Bus'!$A$2:$B$90,2,FALSE),0)</f>
        <v>9</v>
      </c>
      <c r="R570" s="14" t="str">
        <f>IF(Q570&gt;0,VLOOKUP(N570,'Données Bus'!$A$2:$C$90,3,FALSE),"")</f>
        <v>Chemin des Houches (Impasse)</v>
      </c>
      <c r="S570" t="str">
        <f>IF(INDEX('Tournées Bus'!$C$4:$H$18,Q570,VLOOKUP(B570,'Tournées Bus'!$J$3:$L$6,2,FALSE))=0,INDEX('Tournées Bus'!$C$4:$H$18,Q570,VLOOKUP(B570,'Tournées Bus'!$J$3:$L$6,3,FALSE)),INDEX('Tournées Bus'!$C$4:$H$18,Q570,VLOOKUP(B570,'Tournées Bus'!$J$3:$L$6,2,FALSE)))</f>
        <v>T131-10</v>
      </c>
      <c r="T570" t="str">
        <f t="shared" si="17"/>
        <v>T131</v>
      </c>
    </row>
    <row r="571" spans="1:20" x14ac:dyDescent="0.2">
      <c r="A571" s="1">
        <v>42993</v>
      </c>
      <c r="B571" t="s">
        <v>5</v>
      </c>
      <c r="C571" t="s">
        <v>204</v>
      </c>
      <c r="D571" t="s">
        <v>214</v>
      </c>
      <c r="E571" t="s">
        <v>215</v>
      </c>
      <c r="F571" s="1">
        <v>41239</v>
      </c>
      <c r="G571" t="s">
        <v>44</v>
      </c>
      <c r="H571">
        <v>1</v>
      </c>
      <c r="I571">
        <v>0</v>
      </c>
      <c r="J571">
        <v>0</v>
      </c>
      <c r="K571" t="s">
        <v>207</v>
      </c>
      <c r="L571">
        <v>2017</v>
      </c>
      <c r="M571" t="s">
        <v>208</v>
      </c>
      <c r="N571" s="14" t="str">
        <f t="shared" si="16"/>
        <v>ALOUANI Naël</v>
      </c>
      <c r="O571" s="14" t="str">
        <f>VLOOKUP(N571,'Données Enfants'!$C$2:$F$298,4,FALSE)</f>
        <v>GS</v>
      </c>
      <c r="P571" s="14" t="str">
        <f>VLOOKUP(N571,'Données Enfants'!$C$2:$F$298,2,FALSE)</f>
        <v>Sans porc</v>
      </c>
      <c r="Q571" s="14">
        <f>IF(MID(B571,1,3)="Bus",VLOOKUP(N571,'Données Bus'!$A$2:$B$90,2,FALSE),0)</f>
        <v>6</v>
      </c>
      <c r="R571" s="14" t="str">
        <f>IF(Q571&gt;0,VLOOKUP(N571,'Données Bus'!$A$2:$C$90,3,FALSE),"")</f>
        <v>Gallia</v>
      </c>
      <c r="S571" t="str">
        <f>IF(INDEX('Tournées Bus'!$C$4:$H$18,Q571,VLOOKUP(B571,'Tournées Bus'!$J$3:$L$6,2,FALSE))=0,INDEX('Tournées Bus'!$C$4:$H$18,Q571,VLOOKUP(B571,'Tournées Bus'!$J$3:$L$6,3,FALSE)),INDEX('Tournées Bus'!$C$4:$H$18,Q571,VLOOKUP(B571,'Tournées Bus'!$J$3:$L$6,2,FALSE)))</f>
        <v>T131-07</v>
      </c>
      <c r="T571" t="str">
        <f t="shared" si="17"/>
        <v>T131</v>
      </c>
    </row>
    <row r="572" spans="1:20" x14ac:dyDescent="0.2">
      <c r="A572" s="1">
        <v>42993</v>
      </c>
      <c r="B572" t="s">
        <v>5</v>
      </c>
      <c r="C572" t="s">
        <v>204</v>
      </c>
      <c r="D572" t="s">
        <v>214</v>
      </c>
      <c r="E572" t="s">
        <v>216</v>
      </c>
      <c r="F572" s="1">
        <v>39832</v>
      </c>
      <c r="G572" t="s">
        <v>166</v>
      </c>
      <c r="H572">
        <v>1</v>
      </c>
      <c r="I572">
        <v>0</v>
      </c>
      <c r="J572">
        <v>0</v>
      </c>
      <c r="K572" t="s">
        <v>207</v>
      </c>
      <c r="L572">
        <v>2017</v>
      </c>
      <c r="M572" t="s">
        <v>210</v>
      </c>
      <c r="N572" s="14" t="str">
        <f t="shared" si="16"/>
        <v>ALOUANI Rayan</v>
      </c>
      <c r="O572" s="14" t="str">
        <f>VLOOKUP(N572,'Données Enfants'!$C$2:$F$298,4,FALSE)</f>
        <v>CE2</v>
      </c>
      <c r="P572" s="14" t="str">
        <f>VLOOKUP(N572,'Données Enfants'!$C$2:$F$298,2,FALSE)</f>
        <v>Sans porc</v>
      </c>
      <c r="Q572" s="14">
        <f>IF(MID(B572,1,3)="Bus",VLOOKUP(N572,'Données Bus'!$A$2:$B$90,2,FALSE),0)</f>
        <v>6</v>
      </c>
      <c r="R572" s="14" t="str">
        <f>IF(Q572&gt;0,VLOOKUP(N572,'Données Bus'!$A$2:$C$90,3,FALSE),"")</f>
        <v>Gallia</v>
      </c>
      <c r="S572" t="str">
        <f>IF(INDEX('Tournées Bus'!$C$4:$H$18,Q572,VLOOKUP(B572,'Tournées Bus'!$J$3:$L$6,2,FALSE))=0,INDEX('Tournées Bus'!$C$4:$H$18,Q572,VLOOKUP(B572,'Tournées Bus'!$J$3:$L$6,3,FALSE)),INDEX('Tournées Bus'!$C$4:$H$18,Q572,VLOOKUP(B572,'Tournées Bus'!$J$3:$L$6,2,FALSE)))</f>
        <v>T131-07</v>
      </c>
      <c r="T572" t="str">
        <f t="shared" si="17"/>
        <v>T131</v>
      </c>
    </row>
    <row r="573" spans="1:20" x14ac:dyDescent="0.2">
      <c r="A573" s="1">
        <v>42993</v>
      </c>
      <c r="B573" t="s">
        <v>5</v>
      </c>
      <c r="C573" t="s">
        <v>204</v>
      </c>
      <c r="D573" t="s">
        <v>320</v>
      </c>
      <c r="E573" t="s">
        <v>321</v>
      </c>
      <c r="F573" s="1">
        <v>40438</v>
      </c>
      <c r="G573" t="s">
        <v>167</v>
      </c>
      <c r="H573">
        <v>0</v>
      </c>
      <c r="I573">
        <v>0</v>
      </c>
      <c r="J573">
        <v>0</v>
      </c>
      <c r="K573" t="s">
        <v>207</v>
      </c>
      <c r="L573">
        <v>2017</v>
      </c>
      <c r="M573" t="s">
        <v>210</v>
      </c>
      <c r="N573" s="14" t="str">
        <f t="shared" si="16"/>
        <v>BELLORINI Raphaëlle</v>
      </c>
      <c r="O573" s="14" t="str">
        <f>VLOOKUP(N573,'Données Enfants'!$C$2:$F$298,4,FALSE)</f>
        <v>CE1</v>
      </c>
      <c r="P573" s="14" t="str">
        <f>VLOOKUP(N573,'Données Enfants'!$C$2:$F$298,2,FALSE)</f>
        <v>Standard</v>
      </c>
      <c r="Q573" s="14">
        <f>IF(MID(B573,1,3)="Bus",VLOOKUP(N573,'Données Bus'!$A$2:$B$90,2,FALSE),0)</f>
        <v>10</v>
      </c>
      <c r="R573" s="14" t="str">
        <f>IF(Q573&gt;0,VLOOKUP(N573,'Données Bus'!$A$2:$C$90,3,FALSE),"")</f>
        <v>Mairie</v>
      </c>
      <c r="S573" t="str">
        <f>IF(INDEX('Tournées Bus'!$C$4:$H$18,Q573,VLOOKUP(B573,'Tournées Bus'!$J$3:$L$6,2,FALSE))=0,INDEX('Tournées Bus'!$C$4:$H$18,Q573,VLOOKUP(B573,'Tournées Bus'!$J$3:$L$6,3,FALSE)),INDEX('Tournées Bus'!$C$4:$H$18,Q573,VLOOKUP(B573,'Tournées Bus'!$J$3:$L$6,2,FALSE)))</f>
        <v>T131-11</v>
      </c>
      <c r="T573" t="str">
        <f t="shared" si="17"/>
        <v>T131</v>
      </c>
    </row>
    <row r="574" spans="1:20" x14ac:dyDescent="0.2">
      <c r="A574" s="1">
        <v>42993</v>
      </c>
      <c r="B574" t="s">
        <v>5</v>
      </c>
      <c r="C574" t="s">
        <v>204</v>
      </c>
      <c r="D574" t="s">
        <v>221</v>
      </c>
      <c r="E574" t="s">
        <v>222</v>
      </c>
      <c r="F574" s="1">
        <v>39646</v>
      </c>
      <c r="G574" t="s">
        <v>165</v>
      </c>
      <c r="H574">
        <v>0</v>
      </c>
      <c r="I574">
        <v>0</v>
      </c>
      <c r="J574">
        <v>0</v>
      </c>
      <c r="K574" t="s">
        <v>207</v>
      </c>
      <c r="L574">
        <v>2017</v>
      </c>
      <c r="M574" t="s">
        <v>210</v>
      </c>
      <c r="N574" s="14" t="str">
        <f t="shared" si="16"/>
        <v>BEN ROMDANE Hilal</v>
      </c>
      <c r="O574" s="14" t="str">
        <f>VLOOKUP(N574,'Données Enfants'!$C$2:$F$298,4,FALSE)</f>
        <v>CM1</v>
      </c>
      <c r="P574" s="14" t="str">
        <f>VLOOKUP(N574,'Données Enfants'!$C$2:$F$298,2,FALSE)</f>
        <v>Sans viande</v>
      </c>
      <c r="Q574" s="14">
        <f>IF(MID(B574,1,3)="Bus",VLOOKUP(N574,'Données Bus'!$A$2:$B$90,2,FALSE),0)</f>
        <v>9</v>
      </c>
      <c r="R574" s="14" t="str">
        <f>IF(Q574&gt;0,VLOOKUP(N574,'Données Bus'!$A$2:$C$90,3,FALSE),"")</f>
        <v>Chemin des Houches (Impasse)</v>
      </c>
      <c r="S574" t="str">
        <f>IF(INDEX('Tournées Bus'!$C$4:$H$18,Q574,VLOOKUP(B574,'Tournées Bus'!$J$3:$L$6,2,FALSE))=0,INDEX('Tournées Bus'!$C$4:$H$18,Q574,VLOOKUP(B574,'Tournées Bus'!$J$3:$L$6,3,FALSE)),INDEX('Tournées Bus'!$C$4:$H$18,Q574,VLOOKUP(B574,'Tournées Bus'!$J$3:$L$6,2,FALSE)))</f>
        <v>T131-10</v>
      </c>
      <c r="T574" t="str">
        <f t="shared" si="17"/>
        <v>T131</v>
      </c>
    </row>
    <row r="575" spans="1:20" x14ac:dyDescent="0.2">
      <c r="A575" s="1">
        <v>42993</v>
      </c>
      <c r="B575" t="s">
        <v>5</v>
      </c>
      <c r="C575" t="s">
        <v>204</v>
      </c>
      <c r="D575" t="s">
        <v>221</v>
      </c>
      <c r="E575" t="s">
        <v>223</v>
      </c>
      <c r="F575" s="1">
        <v>39646</v>
      </c>
      <c r="G575" t="s">
        <v>165</v>
      </c>
      <c r="H575">
        <v>0</v>
      </c>
      <c r="I575">
        <v>0</v>
      </c>
      <c r="J575">
        <v>0</v>
      </c>
      <c r="K575" t="s">
        <v>207</v>
      </c>
      <c r="L575">
        <v>2017</v>
      </c>
      <c r="M575" t="s">
        <v>210</v>
      </c>
      <c r="N575" s="14" t="str">
        <f t="shared" si="16"/>
        <v>BEN ROMDANE Younès</v>
      </c>
      <c r="O575" s="14" t="str">
        <f>VLOOKUP(N575,'Données Enfants'!$C$2:$F$298,4,FALSE)</f>
        <v>CM1</v>
      </c>
      <c r="P575" s="14" t="str">
        <f>VLOOKUP(N575,'Données Enfants'!$C$2:$F$298,2,FALSE)</f>
        <v>Sans viande</v>
      </c>
      <c r="Q575" s="14">
        <f>IF(MID(B575,1,3)="Bus",VLOOKUP(N575,'Données Bus'!$A$2:$B$90,2,FALSE),0)</f>
        <v>9</v>
      </c>
      <c r="R575" s="14" t="str">
        <f>IF(Q575&gt;0,VLOOKUP(N575,'Données Bus'!$A$2:$C$90,3,FALSE),"")</f>
        <v>Chemin des Houches (Impasse)</v>
      </c>
      <c r="S575" t="str">
        <f>IF(INDEX('Tournées Bus'!$C$4:$H$18,Q575,VLOOKUP(B575,'Tournées Bus'!$J$3:$L$6,2,FALSE))=0,INDEX('Tournées Bus'!$C$4:$H$18,Q575,VLOOKUP(B575,'Tournées Bus'!$J$3:$L$6,3,FALSE)),INDEX('Tournées Bus'!$C$4:$H$18,Q575,VLOOKUP(B575,'Tournées Bus'!$J$3:$L$6,2,FALSE)))</f>
        <v>T131-10</v>
      </c>
      <c r="T575" t="str">
        <f t="shared" si="17"/>
        <v>T131</v>
      </c>
    </row>
    <row r="576" spans="1:20" x14ac:dyDescent="0.2">
      <c r="A576" s="1">
        <v>42993</v>
      </c>
      <c r="B576" t="s">
        <v>5</v>
      </c>
      <c r="C576" t="s">
        <v>204</v>
      </c>
      <c r="D576" t="s">
        <v>224</v>
      </c>
      <c r="E576" t="s">
        <v>225</v>
      </c>
      <c r="F576" s="1">
        <v>39286</v>
      </c>
      <c r="G576" t="s">
        <v>164</v>
      </c>
      <c r="H576">
        <v>0</v>
      </c>
      <c r="I576">
        <v>0</v>
      </c>
      <c r="J576">
        <v>0</v>
      </c>
      <c r="K576" t="s">
        <v>207</v>
      </c>
      <c r="L576">
        <v>2017</v>
      </c>
      <c r="M576" t="s">
        <v>210</v>
      </c>
      <c r="N576" s="14" t="str">
        <f t="shared" si="16"/>
        <v>BONNEVIE Anthony</v>
      </c>
      <c r="O576" s="14" t="str">
        <f>VLOOKUP(N576,'Données Enfants'!$C$2:$F$298,4,FALSE)</f>
        <v>CM2</v>
      </c>
      <c r="P576" s="14" t="str">
        <f>VLOOKUP(N576,'Données Enfants'!$C$2:$F$298,2,FALSE)</f>
        <v>Standard</v>
      </c>
      <c r="Q576" s="14">
        <f>IF(MID(B576,1,3)="Bus",VLOOKUP(N576,'Données Bus'!$A$2:$B$90,2,FALSE),0)</f>
        <v>4</v>
      </c>
      <c r="R576" s="14" t="str">
        <f>IF(Q576&gt;0,VLOOKUP(N576,'Données Bus'!$A$2:$C$90,3,FALSE),"")</f>
        <v>Grande Rive (Crémaillère)</v>
      </c>
      <c r="S576" t="str">
        <f>IF(INDEX('Tournées Bus'!$C$4:$H$18,Q576,VLOOKUP(B576,'Tournées Bus'!$J$3:$L$6,2,FALSE))=0,INDEX('Tournées Bus'!$C$4:$H$18,Q576,VLOOKUP(B576,'Tournées Bus'!$J$3:$L$6,3,FALSE)),INDEX('Tournées Bus'!$C$4:$H$18,Q576,VLOOKUP(B576,'Tournées Bus'!$J$3:$L$6,2,FALSE)))</f>
        <v>T131-05</v>
      </c>
      <c r="T576" t="str">
        <f t="shared" si="17"/>
        <v>T131</v>
      </c>
    </row>
    <row r="577" spans="1:20" x14ac:dyDescent="0.2">
      <c r="A577" s="1">
        <v>42993</v>
      </c>
      <c r="B577" t="s">
        <v>5</v>
      </c>
      <c r="C577" t="s">
        <v>204</v>
      </c>
      <c r="D577" t="s">
        <v>232</v>
      </c>
      <c r="E577" t="s">
        <v>233</v>
      </c>
      <c r="F577" s="1">
        <v>40248</v>
      </c>
      <c r="G577" t="s">
        <v>167</v>
      </c>
      <c r="H577">
        <v>1</v>
      </c>
      <c r="I577">
        <v>0</v>
      </c>
      <c r="J577">
        <v>0</v>
      </c>
      <c r="K577" t="s">
        <v>207</v>
      </c>
      <c r="L577">
        <v>2017</v>
      </c>
      <c r="M577" t="s">
        <v>210</v>
      </c>
      <c r="N577" s="14" t="str">
        <f t="shared" si="16"/>
        <v>COLLOMB Clémentine</v>
      </c>
      <c r="O577" s="14" t="str">
        <f>VLOOKUP(N577,'Données Enfants'!$C$2:$F$298,4,FALSE)</f>
        <v>CE1</v>
      </c>
      <c r="P577" s="14" t="str">
        <f>VLOOKUP(N577,'Données Enfants'!$C$2:$F$298,2,FALSE)</f>
        <v>Standard</v>
      </c>
      <c r="Q577" s="14">
        <f>IF(MID(B577,1,3)="Bus",VLOOKUP(N577,'Données Bus'!$A$2:$B$90,2,FALSE),0)</f>
        <v>12</v>
      </c>
      <c r="R577" s="14" t="str">
        <f>IF(Q577&gt;0,VLOOKUP(N577,'Données Bus'!$A$2:$C$90,3,FALSE),"")</f>
        <v>Chemin de Gravannes (parking)</v>
      </c>
      <c r="S577" t="str">
        <f>IF(INDEX('Tournées Bus'!$C$4:$H$18,Q577,VLOOKUP(B577,'Tournées Bus'!$J$3:$L$6,2,FALSE))=0,INDEX('Tournées Bus'!$C$4:$H$18,Q577,VLOOKUP(B577,'Tournées Bus'!$J$3:$L$6,3,FALSE)),INDEX('Tournées Bus'!$C$4:$H$18,Q577,VLOOKUP(B577,'Tournées Bus'!$J$3:$L$6,2,FALSE)))</f>
        <v>T131-15</v>
      </c>
      <c r="T577" t="str">
        <f t="shared" si="17"/>
        <v>T131</v>
      </c>
    </row>
    <row r="578" spans="1:20" x14ac:dyDescent="0.2">
      <c r="A578" s="1">
        <v>42993</v>
      </c>
      <c r="B578" t="s">
        <v>5</v>
      </c>
      <c r="C578" t="s">
        <v>204</v>
      </c>
      <c r="D578" t="s">
        <v>241</v>
      </c>
      <c r="E578" t="s">
        <v>243</v>
      </c>
      <c r="F578" s="1">
        <v>40078</v>
      </c>
      <c r="G578" t="s">
        <v>166</v>
      </c>
      <c r="H578">
        <v>0</v>
      </c>
      <c r="I578">
        <v>0</v>
      </c>
      <c r="J578">
        <v>0</v>
      </c>
      <c r="K578" t="s">
        <v>207</v>
      </c>
      <c r="L578">
        <v>2017</v>
      </c>
      <c r="M578" t="s">
        <v>210</v>
      </c>
      <c r="N578" s="14" t="str">
        <f t="shared" ref="N578:N641" si="18">CONCATENATE(D578," ",E578)</f>
        <v>DEVIGNY Ryan</v>
      </c>
      <c r="O578" s="14" t="str">
        <f>VLOOKUP(N578,'Données Enfants'!$C$2:$F$298,4,FALSE)</f>
        <v>CE2</v>
      </c>
      <c r="P578" s="14" t="str">
        <f>VLOOKUP(N578,'Données Enfants'!$C$2:$F$298,2,FALSE)</f>
        <v>Standard</v>
      </c>
      <c r="Q578" s="14">
        <f>IF(MID(B578,1,3)="Bus",VLOOKUP(N578,'Données Bus'!$A$2:$B$90,2,FALSE),0)</f>
        <v>1</v>
      </c>
      <c r="R578" s="14" t="str">
        <f>IF(Q578&gt;0,VLOOKUP(N578,'Données Bus'!$A$2:$C$90,3,FALSE),"")</f>
        <v>Services Techniques</v>
      </c>
      <c r="S578" t="str">
        <f>IF(INDEX('Tournées Bus'!$C$4:$H$18,Q578,VLOOKUP(B578,'Tournées Bus'!$J$3:$L$6,2,FALSE))=0,INDEX('Tournées Bus'!$C$4:$H$18,Q578,VLOOKUP(B578,'Tournées Bus'!$J$3:$L$6,3,FALSE)),INDEX('Tournées Bus'!$C$4:$H$18,Q578,VLOOKUP(B578,'Tournées Bus'!$J$3:$L$6,2,FALSE)))</f>
        <v>T131-01</v>
      </c>
      <c r="T578" t="str">
        <f t="shared" ref="T578:T641" si="19">MID(S578,1,4)</f>
        <v>T131</v>
      </c>
    </row>
    <row r="579" spans="1:20" x14ac:dyDescent="0.2">
      <c r="A579" s="1">
        <v>42993</v>
      </c>
      <c r="B579" t="s">
        <v>5</v>
      </c>
      <c r="C579" t="s">
        <v>204</v>
      </c>
      <c r="D579" t="s">
        <v>244</v>
      </c>
      <c r="E579" t="s">
        <v>245</v>
      </c>
      <c r="F579" s="1">
        <v>40339</v>
      </c>
      <c r="G579" t="s">
        <v>167</v>
      </c>
      <c r="H579">
        <v>0</v>
      </c>
      <c r="I579">
        <v>0</v>
      </c>
      <c r="J579">
        <v>0</v>
      </c>
      <c r="K579" t="s">
        <v>207</v>
      </c>
      <c r="L579">
        <v>2017</v>
      </c>
      <c r="M579" t="s">
        <v>210</v>
      </c>
      <c r="N579" s="14" t="str">
        <f t="shared" si="18"/>
        <v>DOUCET Arsène</v>
      </c>
      <c r="O579" s="14" t="str">
        <f>VLOOKUP(N579,'Données Enfants'!$C$2:$F$298,4,FALSE)</f>
        <v>CE1</v>
      </c>
      <c r="P579" s="14" t="str">
        <f>VLOOKUP(N579,'Données Enfants'!$C$2:$F$298,2,FALSE)</f>
        <v>Standard</v>
      </c>
      <c r="Q579" s="14">
        <f>IF(MID(B579,1,3)="Bus",VLOOKUP(N579,'Données Bus'!$A$2:$B$90,2,FALSE),0)</f>
        <v>1</v>
      </c>
      <c r="R579" s="14" t="str">
        <f>IF(Q579&gt;0,VLOOKUP(N579,'Données Bus'!$A$2:$C$90,3,FALSE),"")</f>
        <v>Services Techniques</v>
      </c>
      <c r="S579" t="str">
        <f>IF(INDEX('Tournées Bus'!$C$4:$H$18,Q579,VLOOKUP(B579,'Tournées Bus'!$J$3:$L$6,2,FALSE))=0,INDEX('Tournées Bus'!$C$4:$H$18,Q579,VLOOKUP(B579,'Tournées Bus'!$J$3:$L$6,3,FALSE)),INDEX('Tournées Bus'!$C$4:$H$18,Q579,VLOOKUP(B579,'Tournées Bus'!$J$3:$L$6,2,FALSE)))</f>
        <v>T131-01</v>
      </c>
      <c r="T579" t="str">
        <f t="shared" si="19"/>
        <v>T131</v>
      </c>
    </row>
    <row r="580" spans="1:20" x14ac:dyDescent="0.2">
      <c r="A580" s="1">
        <v>42993</v>
      </c>
      <c r="B580" t="s">
        <v>5</v>
      </c>
      <c r="C580" t="s">
        <v>204</v>
      </c>
      <c r="D580" t="s">
        <v>244</v>
      </c>
      <c r="E580" t="s">
        <v>246</v>
      </c>
      <c r="F580" s="1">
        <v>39775</v>
      </c>
      <c r="G580" t="s">
        <v>165</v>
      </c>
      <c r="H580">
        <v>0</v>
      </c>
      <c r="I580">
        <v>0</v>
      </c>
      <c r="J580">
        <v>0</v>
      </c>
      <c r="K580" t="s">
        <v>207</v>
      </c>
      <c r="L580">
        <v>2017</v>
      </c>
      <c r="M580" t="s">
        <v>210</v>
      </c>
      <c r="N580" s="14" t="str">
        <f t="shared" si="18"/>
        <v>DOUCET Edgar</v>
      </c>
      <c r="O580" s="14" t="str">
        <f>VLOOKUP(N580,'Données Enfants'!$C$2:$F$298,4,FALSE)</f>
        <v>CM1</v>
      </c>
      <c r="P580" s="14" t="str">
        <f>VLOOKUP(N580,'Données Enfants'!$C$2:$F$298,2,FALSE)</f>
        <v>Standard</v>
      </c>
      <c r="Q580" s="14">
        <f>IF(MID(B580,1,3)="Bus",VLOOKUP(N580,'Données Bus'!$A$2:$B$90,2,FALSE),0)</f>
        <v>1</v>
      </c>
      <c r="R580" s="14" t="str">
        <f>IF(Q580&gt;0,VLOOKUP(N580,'Données Bus'!$A$2:$C$90,3,FALSE),"")</f>
        <v>Services Techniques</v>
      </c>
      <c r="S580" t="str">
        <f>IF(INDEX('Tournées Bus'!$C$4:$H$18,Q580,VLOOKUP(B580,'Tournées Bus'!$J$3:$L$6,2,FALSE))=0,INDEX('Tournées Bus'!$C$4:$H$18,Q580,VLOOKUP(B580,'Tournées Bus'!$J$3:$L$6,3,FALSE)),INDEX('Tournées Bus'!$C$4:$H$18,Q580,VLOOKUP(B580,'Tournées Bus'!$J$3:$L$6,2,FALSE)))</f>
        <v>T131-01</v>
      </c>
      <c r="T580" t="str">
        <f t="shared" si="19"/>
        <v>T131</v>
      </c>
    </row>
    <row r="581" spans="1:20" x14ac:dyDescent="0.2">
      <c r="A581" s="1">
        <v>42993</v>
      </c>
      <c r="B581" t="s">
        <v>5</v>
      </c>
      <c r="C581" t="s">
        <v>204</v>
      </c>
      <c r="D581" t="s">
        <v>252</v>
      </c>
      <c r="E581" t="s">
        <v>253</v>
      </c>
      <c r="F581" s="1">
        <v>41126</v>
      </c>
      <c r="G581" t="s">
        <v>106</v>
      </c>
      <c r="H581">
        <v>1</v>
      </c>
      <c r="I581">
        <v>0</v>
      </c>
      <c r="J581">
        <v>0</v>
      </c>
      <c r="K581" t="s">
        <v>207</v>
      </c>
      <c r="L581">
        <v>2017</v>
      </c>
      <c r="M581" t="s">
        <v>208</v>
      </c>
      <c r="N581" s="14" t="str">
        <f t="shared" si="18"/>
        <v>DUVAL MICHOUD Jade</v>
      </c>
      <c r="O581" s="14" t="str">
        <f>VLOOKUP(N581,'Données Enfants'!$C$2:$F$298,4,FALSE)</f>
        <v>GS</v>
      </c>
      <c r="P581" s="14" t="str">
        <f>VLOOKUP(N581,'Données Enfants'!$C$2:$F$298,2,FALSE)</f>
        <v>Standard</v>
      </c>
      <c r="Q581" s="14">
        <f>IF(MID(B581,1,3)="Bus",VLOOKUP(N581,'Données Bus'!$A$2:$B$90,2,FALSE),0)</f>
        <v>14</v>
      </c>
      <c r="R581" s="14" t="str">
        <f>IF(Q581&gt;0,VLOOKUP(N581,'Données Bus'!$A$2:$C$90,3,FALSE),"")</f>
        <v>Avenue Forchex</v>
      </c>
      <c r="S581" t="str">
        <f>IF(INDEX('Tournées Bus'!$C$4:$H$18,Q581,VLOOKUP(B581,'Tournées Bus'!$J$3:$L$6,2,FALSE))=0,INDEX('Tournées Bus'!$C$4:$H$18,Q581,VLOOKUP(B581,'Tournées Bus'!$J$3:$L$6,3,FALSE)),INDEX('Tournées Bus'!$C$4:$H$18,Q581,VLOOKUP(B581,'Tournées Bus'!$J$3:$L$6,2,FALSE)))</f>
        <v>T131-13</v>
      </c>
      <c r="T581" t="str">
        <f t="shared" si="19"/>
        <v>T131</v>
      </c>
    </row>
    <row r="582" spans="1:20" x14ac:dyDescent="0.2">
      <c r="A582" s="1">
        <v>42993</v>
      </c>
      <c r="B582" t="s">
        <v>5</v>
      </c>
      <c r="C582" t="s">
        <v>204</v>
      </c>
      <c r="D582" t="s">
        <v>256</v>
      </c>
      <c r="E582" t="s">
        <v>257</v>
      </c>
      <c r="F582" s="1">
        <v>41230</v>
      </c>
      <c r="G582" t="s">
        <v>44</v>
      </c>
      <c r="H582">
        <v>0</v>
      </c>
      <c r="I582">
        <v>0</v>
      </c>
      <c r="J582">
        <v>0</v>
      </c>
      <c r="K582" t="s">
        <v>207</v>
      </c>
      <c r="L582">
        <v>2017</v>
      </c>
      <c r="M582" t="s">
        <v>208</v>
      </c>
      <c r="N582" s="14" t="str">
        <f t="shared" si="18"/>
        <v>EVENO Manel</v>
      </c>
      <c r="O582" s="14" t="str">
        <f>VLOOKUP(N582,'Données Enfants'!$C$2:$F$298,4,FALSE)</f>
        <v>GS</v>
      </c>
      <c r="P582" s="14" t="str">
        <f>VLOOKUP(N582,'Données Enfants'!$C$2:$F$298,2,FALSE)</f>
        <v>Sans viande</v>
      </c>
      <c r="Q582" s="14">
        <f>IF(MID(B582,1,3)="Bus",VLOOKUP(N582,'Données Bus'!$A$2:$B$90,2,FALSE),0)</f>
        <v>1</v>
      </c>
      <c r="R582" s="14" t="str">
        <f>IF(Q582&gt;0,VLOOKUP(N582,'Données Bus'!$A$2:$C$90,3,FALSE),"")</f>
        <v>Services Techniques</v>
      </c>
      <c r="S582" t="str">
        <f>IF(INDEX('Tournées Bus'!$C$4:$H$18,Q582,VLOOKUP(B582,'Tournées Bus'!$J$3:$L$6,2,FALSE))=0,INDEX('Tournées Bus'!$C$4:$H$18,Q582,VLOOKUP(B582,'Tournées Bus'!$J$3:$L$6,3,FALSE)),INDEX('Tournées Bus'!$C$4:$H$18,Q582,VLOOKUP(B582,'Tournées Bus'!$J$3:$L$6,2,FALSE)))</f>
        <v>T131-01</v>
      </c>
      <c r="T582" t="str">
        <f t="shared" si="19"/>
        <v>T131</v>
      </c>
    </row>
    <row r="583" spans="1:20" x14ac:dyDescent="0.2">
      <c r="A583" s="1">
        <v>42993</v>
      </c>
      <c r="B583" t="s">
        <v>5</v>
      </c>
      <c r="C583" t="s">
        <v>204</v>
      </c>
      <c r="D583" t="s">
        <v>258</v>
      </c>
      <c r="E583" t="s">
        <v>247</v>
      </c>
      <c r="F583" s="1">
        <v>41278</v>
      </c>
      <c r="G583" t="s">
        <v>169</v>
      </c>
      <c r="H583">
        <v>1</v>
      </c>
      <c r="I583">
        <v>0</v>
      </c>
      <c r="J583">
        <v>0</v>
      </c>
      <c r="K583" t="s">
        <v>207</v>
      </c>
      <c r="L583">
        <v>2017</v>
      </c>
      <c r="M583" t="s">
        <v>208</v>
      </c>
      <c r="N583" s="14" t="str">
        <f t="shared" si="18"/>
        <v>FRITEAU Liam</v>
      </c>
      <c r="O583" s="14" t="str">
        <f>VLOOKUP(N583,'Données Enfants'!$C$2:$F$298,4,FALSE)</f>
        <v>MS</v>
      </c>
      <c r="P583" s="14" t="str">
        <f>VLOOKUP(N583,'Données Enfants'!$C$2:$F$298,2,FALSE)</f>
        <v>Standard</v>
      </c>
      <c r="Q583" s="14">
        <f>IF(MID(B583,1,3)="Bus",VLOOKUP(N583,'Données Bus'!$A$2:$B$90,2,FALSE),0)</f>
        <v>5</v>
      </c>
      <c r="R583" s="14" t="str">
        <f>IF(Q583&gt;0,VLOOKUP(N583,'Données Bus'!$A$2:$C$90,3,FALSE),"")</f>
        <v>Grande Rive (Av maraiche)</v>
      </c>
      <c r="S583" t="str">
        <f>IF(INDEX('Tournées Bus'!$C$4:$H$18,Q583,VLOOKUP(B583,'Tournées Bus'!$J$3:$L$6,2,FALSE))=0,INDEX('Tournées Bus'!$C$4:$H$18,Q583,VLOOKUP(B583,'Tournées Bus'!$J$3:$L$6,3,FALSE)),INDEX('Tournées Bus'!$C$4:$H$18,Q583,VLOOKUP(B583,'Tournées Bus'!$J$3:$L$6,2,FALSE)))</f>
        <v>T131-06</v>
      </c>
      <c r="T583" t="str">
        <f t="shared" si="19"/>
        <v>T131</v>
      </c>
    </row>
    <row r="584" spans="1:20" x14ac:dyDescent="0.2">
      <c r="A584" s="1">
        <v>42993</v>
      </c>
      <c r="B584" t="s">
        <v>5</v>
      </c>
      <c r="C584" t="s">
        <v>204</v>
      </c>
      <c r="D584" t="s">
        <v>259</v>
      </c>
      <c r="E584" t="s">
        <v>260</v>
      </c>
      <c r="F584" s="1">
        <v>40395</v>
      </c>
      <c r="G584" t="s">
        <v>167</v>
      </c>
      <c r="H584">
        <v>1</v>
      </c>
      <c r="I584">
        <v>0</v>
      </c>
      <c r="J584">
        <v>0</v>
      </c>
      <c r="K584" t="s">
        <v>207</v>
      </c>
      <c r="L584">
        <v>2017</v>
      </c>
      <c r="M584" t="s">
        <v>210</v>
      </c>
      <c r="N584" s="14" t="str">
        <f t="shared" si="18"/>
        <v>GAYAT Louis</v>
      </c>
      <c r="O584" s="14" t="str">
        <f>VLOOKUP(N584,'Données Enfants'!$C$2:$F$298,4,FALSE)</f>
        <v>CE1</v>
      </c>
      <c r="P584" s="14" t="str">
        <f>VLOOKUP(N584,'Données Enfants'!$C$2:$F$298,2,FALSE)</f>
        <v>Standard</v>
      </c>
      <c r="Q584" s="14">
        <f>IF(MID(B584,1,3)="Bus",VLOOKUP(N584,'Données Bus'!$A$2:$B$90,2,FALSE),0)</f>
        <v>10</v>
      </c>
      <c r="R584" s="14" t="str">
        <f>IF(Q584&gt;0,VLOOKUP(N584,'Données Bus'!$A$2:$C$90,3,FALSE),"")</f>
        <v>Mairie</v>
      </c>
      <c r="S584" t="str">
        <f>IF(INDEX('Tournées Bus'!$C$4:$H$18,Q584,VLOOKUP(B584,'Tournées Bus'!$J$3:$L$6,2,FALSE))=0,INDEX('Tournées Bus'!$C$4:$H$18,Q584,VLOOKUP(B584,'Tournées Bus'!$J$3:$L$6,3,FALSE)),INDEX('Tournées Bus'!$C$4:$H$18,Q584,VLOOKUP(B584,'Tournées Bus'!$J$3:$L$6,2,FALSE)))</f>
        <v>T131-11</v>
      </c>
      <c r="T584" t="str">
        <f t="shared" si="19"/>
        <v>T131</v>
      </c>
    </row>
    <row r="585" spans="1:20" x14ac:dyDescent="0.2">
      <c r="A585" s="1">
        <v>42993</v>
      </c>
      <c r="B585" t="s">
        <v>5</v>
      </c>
      <c r="C585" t="s">
        <v>204</v>
      </c>
      <c r="D585" t="s">
        <v>261</v>
      </c>
      <c r="E585" t="s">
        <v>262</v>
      </c>
      <c r="F585" s="1">
        <v>40366</v>
      </c>
      <c r="G585" t="s">
        <v>167</v>
      </c>
      <c r="H585">
        <v>1</v>
      </c>
      <c r="I585">
        <v>0</v>
      </c>
      <c r="J585">
        <v>0</v>
      </c>
      <c r="K585" t="s">
        <v>207</v>
      </c>
      <c r="L585">
        <v>2017</v>
      </c>
      <c r="M585" t="s">
        <v>210</v>
      </c>
      <c r="N585" s="14" t="str">
        <f t="shared" si="18"/>
        <v>HELLI Indy</v>
      </c>
      <c r="O585" s="14" t="str">
        <f>VLOOKUP(N585,'Données Enfants'!$C$2:$F$298,4,FALSE)</f>
        <v>CE1</v>
      </c>
      <c r="P585" s="14" t="str">
        <f>VLOOKUP(N585,'Données Enfants'!$C$2:$F$298,2,FALSE)</f>
        <v>Sans viande</v>
      </c>
      <c r="Q585" s="14">
        <f>IF(MID(B585,1,3)="Bus",VLOOKUP(N585,'Données Bus'!$A$2:$B$90,2,FALSE),0)</f>
        <v>4</v>
      </c>
      <c r="R585" s="14" t="str">
        <f>IF(Q585&gt;0,VLOOKUP(N585,'Données Bus'!$A$2:$C$90,3,FALSE),"")</f>
        <v>Grande Rive (Crémaillère)</v>
      </c>
      <c r="S585" t="str">
        <f>IF(INDEX('Tournées Bus'!$C$4:$H$18,Q585,VLOOKUP(B585,'Tournées Bus'!$J$3:$L$6,2,FALSE))=0,INDEX('Tournées Bus'!$C$4:$H$18,Q585,VLOOKUP(B585,'Tournées Bus'!$J$3:$L$6,3,FALSE)),INDEX('Tournées Bus'!$C$4:$H$18,Q585,VLOOKUP(B585,'Tournées Bus'!$J$3:$L$6,2,FALSE)))</f>
        <v>T131-05</v>
      </c>
      <c r="T585" t="str">
        <f t="shared" si="19"/>
        <v>T131</v>
      </c>
    </row>
    <row r="586" spans="1:20" x14ac:dyDescent="0.2">
      <c r="A586" s="1">
        <v>42993</v>
      </c>
      <c r="B586" t="s">
        <v>5</v>
      </c>
      <c r="C586" t="s">
        <v>204</v>
      </c>
      <c r="D586" t="s">
        <v>263</v>
      </c>
      <c r="E586" t="s">
        <v>264</v>
      </c>
      <c r="F586" s="1">
        <v>39337</v>
      </c>
      <c r="G586" t="s">
        <v>164</v>
      </c>
      <c r="H586">
        <v>1</v>
      </c>
      <c r="I586">
        <v>0</v>
      </c>
      <c r="J586">
        <v>0</v>
      </c>
      <c r="K586" t="s">
        <v>207</v>
      </c>
      <c r="L586">
        <v>2017</v>
      </c>
      <c r="M586" t="s">
        <v>210</v>
      </c>
      <c r="N586" s="14" t="str">
        <f t="shared" si="18"/>
        <v>HENRY Ethan</v>
      </c>
      <c r="O586" s="14" t="str">
        <f>VLOOKUP(N586,'Données Enfants'!$C$2:$F$298,4,FALSE)</f>
        <v>CM2</v>
      </c>
      <c r="P586" s="14" t="str">
        <f>VLOOKUP(N586,'Données Enfants'!$C$2:$F$298,2,FALSE)</f>
        <v>Standard</v>
      </c>
      <c r="Q586" s="14">
        <f>IF(MID(B586,1,3)="Bus",VLOOKUP(N586,'Données Bus'!$A$2:$B$90,2,FALSE),0)</f>
        <v>2</v>
      </c>
      <c r="R586" s="14" t="str">
        <f>IF(Q586&gt;0,VLOOKUP(N586,'Données Bus'!$A$2:$C$90,3,FALSE),"")</f>
        <v>Parc de l'Abbaye - Buisson</v>
      </c>
      <c r="S586" t="str">
        <f>IF(INDEX('Tournées Bus'!$C$4:$H$18,Q586,VLOOKUP(B586,'Tournées Bus'!$J$3:$L$6,2,FALSE))=0,INDEX('Tournées Bus'!$C$4:$H$18,Q586,VLOOKUP(B586,'Tournées Bus'!$J$3:$L$6,3,FALSE)),INDEX('Tournées Bus'!$C$4:$H$18,Q586,VLOOKUP(B586,'Tournées Bus'!$J$3:$L$6,2,FALSE)))</f>
        <v>T131-03</v>
      </c>
      <c r="T586" t="str">
        <f t="shared" si="19"/>
        <v>T131</v>
      </c>
    </row>
    <row r="587" spans="1:20" x14ac:dyDescent="0.2">
      <c r="A587" s="1">
        <v>42993</v>
      </c>
      <c r="B587" t="s">
        <v>5</v>
      </c>
      <c r="C587" t="s">
        <v>204</v>
      </c>
      <c r="D587" t="s">
        <v>329</v>
      </c>
      <c r="E587" t="s">
        <v>330</v>
      </c>
      <c r="F587" s="1">
        <v>41371</v>
      </c>
      <c r="G587" t="s">
        <v>169</v>
      </c>
      <c r="H587">
        <v>1</v>
      </c>
      <c r="I587">
        <v>0</v>
      </c>
      <c r="J587">
        <v>0</v>
      </c>
      <c r="K587" t="s">
        <v>207</v>
      </c>
      <c r="L587">
        <v>2017</v>
      </c>
      <c r="M587" t="s">
        <v>208</v>
      </c>
      <c r="N587" s="14" t="str">
        <f t="shared" si="18"/>
        <v>IKOUBEL Jeanne</v>
      </c>
      <c r="O587" s="14" t="str">
        <f>VLOOKUP(N587,'Données Enfants'!$C$2:$F$298,4,FALSE)</f>
        <v>MS</v>
      </c>
      <c r="P587" s="14" t="str">
        <f>VLOOKUP(N587,'Données Enfants'!$C$2:$F$298,2,FALSE)</f>
        <v>Standard</v>
      </c>
      <c r="Q587" s="14">
        <f>IF(MID(B587,1,3)="Bus",VLOOKUP(N587,'Données Bus'!$A$2:$B$90,2,FALSE),0)</f>
        <v>5</v>
      </c>
      <c r="R587" s="14" t="str">
        <f>IF(Q587&gt;0,VLOOKUP(N587,'Données Bus'!$A$2:$C$90,3,FALSE),"")</f>
        <v>Grande Rive (Av maraiche)</v>
      </c>
      <c r="S587" t="str">
        <f>IF(INDEX('Tournées Bus'!$C$4:$H$18,Q587,VLOOKUP(B587,'Tournées Bus'!$J$3:$L$6,2,FALSE))=0,INDEX('Tournées Bus'!$C$4:$H$18,Q587,VLOOKUP(B587,'Tournées Bus'!$J$3:$L$6,3,FALSE)),INDEX('Tournées Bus'!$C$4:$H$18,Q587,VLOOKUP(B587,'Tournées Bus'!$J$3:$L$6,2,FALSE)))</f>
        <v>T131-06</v>
      </c>
      <c r="T587" t="str">
        <f t="shared" si="19"/>
        <v>T131</v>
      </c>
    </row>
    <row r="588" spans="1:20" x14ac:dyDescent="0.2">
      <c r="A588" s="1">
        <v>42993</v>
      </c>
      <c r="B588" t="s">
        <v>5</v>
      </c>
      <c r="C588" t="s">
        <v>204</v>
      </c>
      <c r="D588" t="s">
        <v>267</v>
      </c>
      <c r="E588" t="s">
        <v>268</v>
      </c>
      <c r="F588" s="1">
        <v>39332</v>
      </c>
      <c r="G588" t="s">
        <v>164</v>
      </c>
      <c r="H588">
        <v>1</v>
      </c>
      <c r="I588">
        <v>0</v>
      </c>
      <c r="J588">
        <v>0</v>
      </c>
      <c r="K588" t="s">
        <v>207</v>
      </c>
      <c r="L588">
        <v>2017</v>
      </c>
      <c r="M588" t="s">
        <v>210</v>
      </c>
      <c r="N588" s="14" t="str">
        <f t="shared" si="18"/>
        <v>MANICHE Soryan</v>
      </c>
      <c r="O588" s="14" t="str">
        <f>VLOOKUP(N588,'Données Enfants'!$C$2:$F$298,4,FALSE)</f>
        <v>CM2</v>
      </c>
      <c r="P588" s="14" t="str">
        <f>VLOOKUP(N588,'Données Enfants'!$C$2:$F$298,2,FALSE)</f>
        <v>Sans porc</v>
      </c>
      <c r="Q588" s="14">
        <f>IF(MID(B588,1,3)="Bus",VLOOKUP(N588,'Données Bus'!$A$2:$B$90,2,FALSE),0)</f>
        <v>6</v>
      </c>
      <c r="R588" s="14" t="str">
        <f>IF(Q588&gt;0,VLOOKUP(N588,'Données Bus'!$A$2:$C$90,3,FALSE),"")</f>
        <v>Gallia</v>
      </c>
      <c r="S588" t="str">
        <f>IF(INDEX('Tournées Bus'!$C$4:$H$18,Q588,VLOOKUP(B588,'Tournées Bus'!$J$3:$L$6,2,FALSE))=0,INDEX('Tournées Bus'!$C$4:$H$18,Q588,VLOOKUP(B588,'Tournées Bus'!$J$3:$L$6,3,FALSE)),INDEX('Tournées Bus'!$C$4:$H$18,Q588,VLOOKUP(B588,'Tournées Bus'!$J$3:$L$6,2,FALSE)))</f>
        <v>T131-07</v>
      </c>
      <c r="T588" t="str">
        <f t="shared" si="19"/>
        <v>T131</v>
      </c>
    </row>
    <row r="589" spans="1:20" x14ac:dyDescent="0.2">
      <c r="A589" s="1">
        <v>42993</v>
      </c>
      <c r="B589" t="s">
        <v>5</v>
      </c>
      <c r="C589" t="s">
        <v>204</v>
      </c>
      <c r="D589" t="s">
        <v>269</v>
      </c>
      <c r="E589" t="s">
        <v>270</v>
      </c>
      <c r="F589" s="1">
        <v>41123</v>
      </c>
      <c r="G589" t="s">
        <v>44</v>
      </c>
      <c r="H589">
        <v>1</v>
      </c>
      <c r="I589">
        <v>0</v>
      </c>
      <c r="J589">
        <v>0</v>
      </c>
      <c r="K589" t="s">
        <v>207</v>
      </c>
      <c r="L589">
        <v>2017</v>
      </c>
      <c r="M589" t="s">
        <v>208</v>
      </c>
      <c r="N589" s="14" t="str">
        <f t="shared" si="18"/>
        <v>MICHOUD Arnaud</v>
      </c>
      <c r="O589" s="14" t="str">
        <f>VLOOKUP(N589,'Données Enfants'!$C$2:$F$298,4,FALSE)</f>
        <v>GS</v>
      </c>
      <c r="P589" s="14" t="str">
        <f>VLOOKUP(N589,'Données Enfants'!$C$2:$F$298,2,FALSE)</f>
        <v>Standard</v>
      </c>
      <c r="Q589" s="14">
        <f>IF(MID(B589,1,3)="Bus",VLOOKUP(N589,'Données Bus'!$A$2:$B$90,2,FALSE),0)</f>
        <v>14</v>
      </c>
      <c r="R589" s="14" t="str">
        <f>IF(Q589&gt;0,VLOOKUP(N589,'Données Bus'!$A$2:$C$90,3,FALSE),"")</f>
        <v>Avenue Forchex</v>
      </c>
      <c r="S589" t="str">
        <f>IF(INDEX('Tournées Bus'!$C$4:$H$18,Q589,VLOOKUP(B589,'Tournées Bus'!$J$3:$L$6,2,FALSE))=0,INDEX('Tournées Bus'!$C$4:$H$18,Q589,VLOOKUP(B589,'Tournées Bus'!$J$3:$L$6,3,FALSE)),INDEX('Tournées Bus'!$C$4:$H$18,Q589,VLOOKUP(B589,'Tournées Bus'!$J$3:$L$6,2,FALSE)))</f>
        <v>T131-13</v>
      </c>
      <c r="T589" t="str">
        <f t="shared" si="19"/>
        <v>T131</v>
      </c>
    </row>
    <row r="590" spans="1:20" x14ac:dyDescent="0.2">
      <c r="A590" s="1">
        <v>42993</v>
      </c>
      <c r="B590" t="s">
        <v>5</v>
      </c>
      <c r="C590" t="s">
        <v>204</v>
      </c>
      <c r="D590" t="s">
        <v>271</v>
      </c>
      <c r="E590" t="s">
        <v>272</v>
      </c>
      <c r="F590" s="1">
        <v>41047</v>
      </c>
      <c r="G590" t="s">
        <v>44</v>
      </c>
      <c r="H590">
        <v>1</v>
      </c>
      <c r="I590">
        <v>0</v>
      </c>
      <c r="J590">
        <v>0</v>
      </c>
      <c r="K590" t="s">
        <v>207</v>
      </c>
      <c r="L590">
        <v>2017</v>
      </c>
      <c r="M590" t="s">
        <v>208</v>
      </c>
      <c r="N590" s="14" t="str">
        <f t="shared" si="18"/>
        <v>MONNET Fanny</v>
      </c>
      <c r="O590" s="14" t="str">
        <f>VLOOKUP(N590,'Données Enfants'!$C$2:$F$298,4,FALSE)</f>
        <v>GS</v>
      </c>
      <c r="P590" s="14" t="str">
        <f>VLOOKUP(N590,'Données Enfants'!$C$2:$F$298,2,FALSE)</f>
        <v>Standard</v>
      </c>
      <c r="Q590" s="14">
        <f>IF(MID(B590,1,3)="Bus",VLOOKUP(N590,'Données Bus'!$A$2:$B$90,2,FALSE),0)</f>
        <v>3</v>
      </c>
      <c r="R590" s="14" t="str">
        <f>IF(Q590&gt;0,VLOOKUP(N590,'Données Bus'!$A$2:$C$90,3,FALSE),"")</f>
        <v>Av de la Creusaz (croist Rte Gde Rive)</v>
      </c>
      <c r="S590" t="str">
        <f>IF(INDEX('Tournées Bus'!$C$4:$H$18,Q590,VLOOKUP(B590,'Tournées Bus'!$J$3:$L$6,2,FALSE))=0,INDEX('Tournées Bus'!$C$4:$H$18,Q590,VLOOKUP(B590,'Tournées Bus'!$J$3:$L$6,3,FALSE)),INDEX('Tournées Bus'!$C$4:$H$18,Q590,VLOOKUP(B590,'Tournées Bus'!$J$3:$L$6,2,FALSE)))</f>
        <v>T131-04</v>
      </c>
      <c r="T590" t="str">
        <f t="shared" si="19"/>
        <v>T131</v>
      </c>
    </row>
    <row r="591" spans="1:20" x14ac:dyDescent="0.2">
      <c r="A591" s="1">
        <v>42993</v>
      </c>
      <c r="B591" t="s">
        <v>5</v>
      </c>
      <c r="C591" t="s">
        <v>204</v>
      </c>
      <c r="D591" t="s">
        <v>271</v>
      </c>
      <c r="E591" t="s">
        <v>273</v>
      </c>
      <c r="F591" s="1">
        <v>40459</v>
      </c>
      <c r="G591" t="s">
        <v>163</v>
      </c>
      <c r="H591">
        <v>1</v>
      </c>
      <c r="I591">
        <v>0</v>
      </c>
      <c r="J591">
        <v>0</v>
      </c>
      <c r="K591" t="s">
        <v>207</v>
      </c>
      <c r="L591">
        <v>2017</v>
      </c>
      <c r="M591" t="s">
        <v>210</v>
      </c>
      <c r="N591" s="14" t="str">
        <f t="shared" si="18"/>
        <v>MONNET Nina</v>
      </c>
      <c r="O591" s="14" t="str">
        <f>VLOOKUP(N591,'Données Enfants'!$C$2:$F$298,4,FALSE)</f>
        <v>CE1</v>
      </c>
      <c r="P591" s="14" t="str">
        <f>VLOOKUP(N591,'Données Enfants'!$C$2:$F$298,2,FALSE)</f>
        <v>Standard</v>
      </c>
      <c r="Q591" s="14">
        <f>IF(MID(B591,1,3)="Bus",VLOOKUP(N591,'Données Bus'!$A$2:$B$90,2,FALSE),0)</f>
        <v>3</v>
      </c>
      <c r="R591" s="14" t="str">
        <f>IF(Q591&gt;0,VLOOKUP(N591,'Données Bus'!$A$2:$C$90,3,FALSE),"")</f>
        <v>Av de la Creusaz (croist Rte Gde Rive)</v>
      </c>
      <c r="S591" t="str">
        <f>IF(INDEX('Tournées Bus'!$C$4:$H$18,Q591,VLOOKUP(B591,'Tournées Bus'!$J$3:$L$6,2,FALSE))=0,INDEX('Tournées Bus'!$C$4:$H$18,Q591,VLOOKUP(B591,'Tournées Bus'!$J$3:$L$6,3,FALSE)),INDEX('Tournées Bus'!$C$4:$H$18,Q591,VLOOKUP(B591,'Tournées Bus'!$J$3:$L$6,2,FALSE)))</f>
        <v>T131-04</v>
      </c>
      <c r="T591" t="str">
        <f t="shared" si="19"/>
        <v>T131</v>
      </c>
    </row>
    <row r="592" spans="1:20" x14ac:dyDescent="0.2">
      <c r="A592" s="1">
        <v>42993</v>
      </c>
      <c r="B592" t="s">
        <v>5</v>
      </c>
      <c r="C592" t="s">
        <v>204</v>
      </c>
      <c r="D592" t="s">
        <v>283</v>
      </c>
      <c r="E592" t="s">
        <v>284</v>
      </c>
      <c r="F592" s="1">
        <v>39891</v>
      </c>
      <c r="G592" t="s">
        <v>166</v>
      </c>
      <c r="H592">
        <v>1</v>
      </c>
      <c r="I592">
        <v>0</v>
      </c>
      <c r="J592">
        <v>0</v>
      </c>
      <c r="K592" t="s">
        <v>207</v>
      </c>
      <c r="L592">
        <v>2017</v>
      </c>
      <c r="M592" t="s">
        <v>210</v>
      </c>
      <c r="N592" s="14" t="str">
        <f t="shared" si="18"/>
        <v>PONTICELLI Axel</v>
      </c>
      <c r="O592" s="14" t="str">
        <f>VLOOKUP(N592,'Données Enfants'!$C$2:$F$298,4,FALSE)</f>
        <v>CE2</v>
      </c>
      <c r="P592" s="14" t="str">
        <f>VLOOKUP(N592,'Données Enfants'!$C$2:$F$298,2,FALSE)</f>
        <v>Standard</v>
      </c>
      <c r="Q592" s="14">
        <f>IF(MID(B592,1,3)="Bus",VLOOKUP(N592,'Données Bus'!$A$2:$B$90,2,FALSE),0)</f>
        <v>15</v>
      </c>
      <c r="R592" s="14" t="str">
        <f>IF(Q592&gt;0,VLOOKUP(N592,'Données Bus'!$A$2:$C$90,3,FALSE),"")</f>
        <v>Chemin de Gravannes (Mi Tiesa)</v>
      </c>
      <c r="S592" t="str">
        <f>IF(INDEX('Tournées Bus'!$C$4:$H$18,Q592,VLOOKUP(B592,'Tournées Bus'!$J$3:$L$6,2,FALSE))=0,INDEX('Tournées Bus'!$C$4:$H$18,Q592,VLOOKUP(B592,'Tournées Bus'!$J$3:$L$6,3,FALSE)),INDEX('Tournées Bus'!$C$4:$H$18,Q592,VLOOKUP(B592,'Tournées Bus'!$J$3:$L$6,2,FALSE)))</f>
        <v>T131-14</v>
      </c>
      <c r="T592" t="str">
        <f t="shared" si="19"/>
        <v>T131</v>
      </c>
    </row>
    <row r="593" spans="1:20" x14ac:dyDescent="0.2">
      <c r="A593" s="1">
        <v>42993</v>
      </c>
      <c r="B593" t="s">
        <v>5</v>
      </c>
      <c r="C593" t="s">
        <v>204</v>
      </c>
      <c r="D593" t="s">
        <v>289</v>
      </c>
      <c r="E593" t="s">
        <v>216</v>
      </c>
      <c r="F593" s="1">
        <v>41091</v>
      </c>
      <c r="G593" t="s">
        <v>106</v>
      </c>
      <c r="H593">
        <v>1</v>
      </c>
      <c r="I593">
        <v>0</v>
      </c>
      <c r="J593">
        <v>0</v>
      </c>
      <c r="K593" t="s">
        <v>207</v>
      </c>
      <c r="L593">
        <v>2017</v>
      </c>
      <c r="M593" t="s">
        <v>208</v>
      </c>
      <c r="N593" s="14" t="str">
        <f t="shared" si="18"/>
        <v>TOUTA Rayan</v>
      </c>
      <c r="O593" s="14" t="str">
        <f>VLOOKUP(N593,'Données Enfants'!$C$2:$F$298,4,FALSE)</f>
        <v>GS</v>
      </c>
      <c r="P593" s="14" t="str">
        <f>VLOOKUP(N593,'Données Enfants'!$C$2:$F$298,2,FALSE)</f>
        <v>Sans viande</v>
      </c>
      <c r="Q593" s="14">
        <f>IF(MID(B593,1,3)="Bus",VLOOKUP(N593,'Données Bus'!$A$2:$B$90,2,FALSE),0)</f>
        <v>6</v>
      </c>
      <c r="R593" s="14" t="str">
        <f>IF(Q593&gt;0,VLOOKUP(N593,'Données Bus'!$A$2:$C$90,3,FALSE),"")</f>
        <v>Gallia</v>
      </c>
      <c r="S593" t="str">
        <f>IF(INDEX('Tournées Bus'!$C$4:$H$18,Q593,VLOOKUP(B593,'Tournées Bus'!$J$3:$L$6,2,FALSE))=0,INDEX('Tournées Bus'!$C$4:$H$18,Q593,VLOOKUP(B593,'Tournées Bus'!$J$3:$L$6,3,FALSE)),INDEX('Tournées Bus'!$C$4:$H$18,Q593,VLOOKUP(B593,'Tournées Bus'!$J$3:$L$6,2,FALSE)))</f>
        <v>T131-07</v>
      </c>
      <c r="T593" t="str">
        <f t="shared" si="19"/>
        <v>T131</v>
      </c>
    </row>
    <row r="594" spans="1:20" x14ac:dyDescent="0.2">
      <c r="A594" s="1">
        <v>42993</v>
      </c>
      <c r="B594" t="s">
        <v>5</v>
      </c>
      <c r="C594" t="s">
        <v>204</v>
      </c>
      <c r="D594" t="s">
        <v>289</v>
      </c>
      <c r="E594" t="s">
        <v>290</v>
      </c>
      <c r="F594" s="1">
        <v>40273</v>
      </c>
      <c r="G594" t="s">
        <v>163</v>
      </c>
      <c r="H594">
        <v>1</v>
      </c>
      <c r="I594">
        <v>0</v>
      </c>
      <c r="J594">
        <v>0</v>
      </c>
      <c r="K594" t="s">
        <v>207</v>
      </c>
      <c r="L594">
        <v>2017</v>
      </c>
      <c r="M594" t="s">
        <v>210</v>
      </c>
      <c r="N594" s="14" t="str">
        <f t="shared" si="18"/>
        <v>TOUTA Samir</v>
      </c>
      <c r="O594" s="14" t="str">
        <f>VLOOKUP(N594,'Données Enfants'!$C$2:$F$298,4,FALSE)</f>
        <v>CE1</v>
      </c>
      <c r="P594" s="14" t="str">
        <f>VLOOKUP(N594,'Données Enfants'!$C$2:$F$298,2,FALSE)</f>
        <v>Sans viande</v>
      </c>
      <c r="Q594" s="14">
        <f>IF(MID(B594,1,3)="Bus",VLOOKUP(N594,'Données Bus'!$A$2:$B$90,2,FALSE),0)</f>
        <v>6</v>
      </c>
      <c r="R594" s="14" t="str">
        <f>IF(Q594&gt;0,VLOOKUP(N594,'Données Bus'!$A$2:$C$90,3,FALSE),"")</f>
        <v>Gallia</v>
      </c>
      <c r="S594" t="str">
        <f>IF(INDEX('Tournées Bus'!$C$4:$H$18,Q594,VLOOKUP(B594,'Tournées Bus'!$J$3:$L$6,2,FALSE))=0,INDEX('Tournées Bus'!$C$4:$H$18,Q594,VLOOKUP(B594,'Tournées Bus'!$J$3:$L$6,3,FALSE)),INDEX('Tournées Bus'!$C$4:$H$18,Q594,VLOOKUP(B594,'Tournées Bus'!$J$3:$L$6,2,FALSE)))</f>
        <v>T131-07</v>
      </c>
      <c r="T594" t="str">
        <f t="shared" si="19"/>
        <v>T131</v>
      </c>
    </row>
    <row r="595" spans="1:20" x14ac:dyDescent="0.2">
      <c r="A595" s="1">
        <v>42993</v>
      </c>
      <c r="B595" t="s">
        <v>5</v>
      </c>
      <c r="C595" t="s">
        <v>204</v>
      </c>
      <c r="D595" t="s">
        <v>291</v>
      </c>
      <c r="E595" t="s">
        <v>292</v>
      </c>
      <c r="F595" s="1">
        <v>40178</v>
      </c>
      <c r="G595" t="s">
        <v>166</v>
      </c>
      <c r="H595">
        <v>1</v>
      </c>
      <c r="I595">
        <v>0</v>
      </c>
      <c r="J595">
        <v>0</v>
      </c>
      <c r="K595" t="s">
        <v>207</v>
      </c>
      <c r="L595">
        <v>2017</v>
      </c>
      <c r="M595" t="s">
        <v>210</v>
      </c>
      <c r="N595" s="14" t="str">
        <f t="shared" si="18"/>
        <v>VESIN Gloria</v>
      </c>
      <c r="O595" s="14" t="str">
        <f>VLOOKUP(N595,'Données Enfants'!$C$2:$F$298,4,FALSE)</f>
        <v>CE2</v>
      </c>
      <c r="P595" s="14" t="str">
        <f>VLOOKUP(N595,'Données Enfants'!$C$2:$F$298,2,FALSE)</f>
        <v>Standard</v>
      </c>
      <c r="Q595" s="14">
        <f>IF(MID(B595,1,3)="Bus",VLOOKUP(N595,'Données Bus'!$A$2:$B$90,2,FALSE),0)</f>
        <v>13</v>
      </c>
      <c r="R595" s="14" t="str">
        <f>IF(Q595&gt;0,VLOOKUP(N595,'Données Bus'!$A$2:$C$90,3,FALSE),"")</f>
        <v>Parc de l'Abbaye - Containers</v>
      </c>
      <c r="S595" t="str">
        <f>IF(INDEX('Tournées Bus'!$C$4:$H$18,Q595,VLOOKUP(B595,'Tournées Bus'!$J$3:$L$6,2,FALSE))=0,INDEX('Tournées Bus'!$C$4:$H$18,Q595,VLOOKUP(B595,'Tournées Bus'!$J$3:$L$6,3,FALSE)),INDEX('Tournées Bus'!$C$4:$H$18,Q595,VLOOKUP(B595,'Tournées Bus'!$J$3:$L$6,2,FALSE)))</f>
        <v>T131-02</v>
      </c>
      <c r="T595" t="str">
        <f t="shared" si="19"/>
        <v>T131</v>
      </c>
    </row>
    <row r="596" spans="1:20" x14ac:dyDescent="0.2">
      <c r="A596" s="1">
        <v>42993</v>
      </c>
      <c r="B596" t="s">
        <v>5</v>
      </c>
      <c r="C596" t="s">
        <v>204</v>
      </c>
      <c r="D596" t="s">
        <v>296</v>
      </c>
      <c r="E596" t="s">
        <v>297</v>
      </c>
      <c r="F596" s="1">
        <v>40756</v>
      </c>
      <c r="G596" t="s">
        <v>168</v>
      </c>
      <c r="H596">
        <v>1</v>
      </c>
      <c r="I596">
        <v>0</v>
      </c>
      <c r="J596">
        <v>0</v>
      </c>
      <c r="K596" t="s">
        <v>207</v>
      </c>
      <c r="L596">
        <v>2017</v>
      </c>
      <c r="M596" t="s">
        <v>208</v>
      </c>
      <c r="N596" s="14" t="str">
        <f t="shared" si="18"/>
        <v>WAMBST Johanne</v>
      </c>
      <c r="O596" s="14" t="str">
        <f>VLOOKUP(N596,'Données Enfants'!$C$2:$F$298,4,FALSE)</f>
        <v>CP</v>
      </c>
      <c r="P596" s="14" t="str">
        <f>VLOOKUP(N596,'Données Enfants'!$C$2:$F$298,2,FALSE)</f>
        <v>Standard</v>
      </c>
      <c r="Q596" s="14">
        <f>IF(MID(B596,1,3)="Bus",VLOOKUP(N596,'Données Bus'!$A$2:$B$90,2,FALSE),0)</f>
        <v>14</v>
      </c>
      <c r="R596" s="14" t="str">
        <f>IF(Q596&gt;0,VLOOKUP(N596,'Données Bus'!$A$2:$C$90,3,FALSE),"")</f>
        <v>Avenue Forchex</v>
      </c>
      <c r="S596" t="str">
        <f>IF(INDEX('Tournées Bus'!$C$4:$H$18,Q596,VLOOKUP(B596,'Tournées Bus'!$J$3:$L$6,2,FALSE))=0,INDEX('Tournées Bus'!$C$4:$H$18,Q596,VLOOKUP(B596,'Tournées Bus'!$J$3:$L$6,3,FALSE)),INDEX('Tournées Bus'!$C$4:$H$18,Q596,VLOOKUP(B596,'Tournées Bus'!$J$3:$L$6,2,FALSE)))</f>
        <v>T131-13</v>
      </c>
      <c r="T596" t="str">
        <f t="shared" si="19"/>
        <v>T131</v>
      </c>
    </row>
    <row r="597" spans="1:20" x14ac:dyDescent="0.2">
      <c r="A597" s="1">
        <v>42993</v>
      </c>
      <c r="B597" t="s">
        <v>5</v>
      </c>
      <c r="C597" t="s">
        <v>204</v>
      </c>
      <c r="D597" t="s">
        <v>296</v>
      </c>
      <c r="E597" t="s">
        <v>298</v>
      </c>
      <c r="F597" s="1">
        <v>39525</v>
      </c>
      <c r="G597" t="s">
        <v>166</v>
      </c>
      <c r="H597">
        <v>1</v>
      </c>
      <c r="I597">
        <v>0</v>
      </c>
      <c r="J597">
        <v>0</v>
      </c>
      <c r="K597" t="s">
        <v>207</v>
      </c>
      <c r="L597">
        <v>2017</v>
      </c>
      <c r="M597" t="s">
        <v>210</v>
      </c>
      <c r="N597" s="14" t="str">
        <f t="shared" si="18"/>
        <v>WAMBST Léo-Paul</v>
      </c>
      <c r="O597" s="14" t="str">
        <f>VLOOKUP(N597,'Données Enfants'!$C$2:$F$298,4,FALSE)</f>
        <v>CM1</v>
      </c>
      <c r="P597" s="14" t="str">
        <f>VLOOKUP(N597,'Données Enfants'!$C$2:$F$298,2,FALSE)</f>
        <v>Standard</v>
      </c>
      <c r="Q597" s="14">
        <f>IF(MID(B597,1,3)="Bus",VLOOKUP(N597,'Données Bus'!$A$2:$B$90,2,FALSE),0)</f>
        <v>14</v>
      </c>
      <c r="R597" s="14" t="str">
        <f>IF(Q597&gt;0,VLOOKUP(N597,'Données Bus'!$A$2:$C$90,3,FALSE),"")</f>
        <v>Avenue Forchex</v>
      </c>
      <c r="S597" t="str">
        <f>IF(INDEX('Tournées Bus'!$C$4:$H$18,Q597,VLOOKUP(B597,'Tournées Bus'!$J$3:$L$6,2,FALSE))=0,INDEX('Tournées Bus'!$C$4:$H$18,Q597,VLOOKUP(B597,'Tournées Bus'!$J$3:$L$6,3,FALSE)),INDEX('Tournées Bus'!$C$4:$H$18,Q597,VLOOKUP(B597,'Tournées Bus'!$J$3:$L$6,2,FALSE)))</f>
        <v>T131-13</v>
      </c>
      <c r="T597" t="str">
        <f t="shared" si="19"/>
        <v>T131</v>
      </c>
    </row>
    <row r="598" spans="1:20" x14ac:dyDescent="0.2">
      <c r="A598" s="1">
        <v>42993</v>
      </c>
      <c r="B598" t="s">
        <v>5</v>
      </c>
      <c r="C598" t="s">
        <v>204</v>
      </c>
      <c r="D598" t="s">
        <v>289</v>
      </c>
      <c r="E598" t="s">
        <v>306</v>
      </c>
      <c r="F598" s="1">
        <v>41888</v>
      </c>
      <c r="G598" t="s">
        <v>44</v>
      </c>
      <c r="H598">
        <v>1</v>
      </c>
      <c r="I598">
        <v>0</v>
      </c>
      <c r="J598">
        <v>0</v>
      </c>
      <c r="K598" t="s">
        <v>207</v>
      </c>
      <c r="L598">
        <v>2017</v>
      </c>
      <c r="M598" t="s">
        <v>208</v>
      </c>
      <c r="N598" s="14" t="str">
        <f t="shared" si="18"/>
        <v>TOUTA Ines</v>
      </c>
      <c r="O598" s="14" t="str">
        <f>VLOOKUP(N598,'Données Enfants'!$C$2:$F$298,4,FALSE)</f>
        <v>PS</v>
      </c>
      <c r="P598" s="14" t="str">
        <f>VLOOKUP(N598,'Données Enfants'!$C$2:$F$298,2,FALSE)</f>
        <v>Sans viande</v>
      </c>
      <c r="Q598" s="14">
        <f>IF(MID(B598,1,3)="Bus",VLOOKUP(N598,'Données Bus'!$A$2:$B$90,2,FALSE),0)</f>
        <v>6</v>
      </c>
      <c r="R598" s="14" t="str">
        <f>IF(Q598&gt;0,VLOOKUP(N598,'Données Bus'!$A$2:$C$90,3,FALSE),"")</f>
        <v>Gallia</v>
      </c>
      <c r="S598" t="str">
        <f>IF(INDEX('Tournées Bus'!$C$4:$H$18,Q598,VLOOKUP(B598,'Tournées Bus'!$J$3:$L$6,2,FALSE))=0,INDEX('Tournées Bus'!$C$4:$H$18,Q598,VLOOKUP(B598,'Tournées Bus'!$J$3:$L$6,3,FALSE)),INDEX('Tournées Bus'!$C$4:$H$18,Q598,VLOOKUP(B598,'Tournées Bus'!$J$3:$L$6,2,FALSE)))</f>
        <v>T131-07</v>
      </c>
      <c r="T598" t="str">
        <f t="shared" si="19"/>
        <v>T131</v>
      </c>
    </row>
    <row r="599" spans="1:20" x14ac:dyDescent="0.2">
      <c r="A599" s="1">
        <v>42989</v>
      </c>
      <c r="B599" t="s">
        <v>6</v>
      </c>
      <c r="C599" t="s">
        <v>204</v>
      </c>
      <c r="D599" t="s">
        <v>211</v>
      </c>
      <c r="E599" t="s">
        <v>212</v>
      </c>
      <c r="F599" s="1">
        <v>39272</v>
      </c>
      <c r="G599" t="s">
        <v>164</v>
      </c>
      <c r="H599">
        <v>1</v>
      </c>
      <c r="I599">
        <v>0</v>
      </c>
      <c r="J599">
        <v>0</v>
      </c>
      <c r="K599" t="s">
        <v>207</v>
      </c>
      <c r="L599">
        <v>2017</v>
      </c>
      <c r="M599" t="s">
        <v>210</v>
      </c>
      <c r="N599" s="14" t="str">
        <f t="shared" si="18"/>
        <v>AIMON Cassie</v>
      </c>
      <c r="O599" s="14" t="str">
        <f>VLOOKUP(N599,'Données Enfants'!$C$2:$F$298,4,FALSE)</f>
        <v>CM2</v>
      </c>
      <c r="P599" s="14" t="str">
        <f>VLOOKUP(N599,'Données Enfants'!$C$2:$F$298,2,FALSE)</f>
        <v>Standard</v>
      </c>
      <c r="Q599" s="14">
        <f>IF(MID(B599,1,3)="Bus",VLOOKUP(N599,'Données Bus'!$A$2:$B$90,2,FALSE),0)</f>
        <v>9</v>
      </c>
      <c r="R599" s="14" t="str">
        <f>IF(Q599&gt;0,VLOOKUP(N599,'Données Bus'!$A$2:$C$90,3,FALSE),"")</f>
        <v>Chemin des Houches (Impasse)</v>
      </c>
      <c r="S599" t="str">
        <f>IF(INDEX('Tournées Bus'!$C$4:$H$18,Q599,VLOOKUP(B599,'Tournées Bus'!$J$3:$L$6,2,FALSE))=0,INDEX('Tournées Bus'!$C$4:$H$18,Q599,VLOOKUP(B599,'Tournées Bus'!$J$3:$L$6,3,FALSE)),INDEX('Tournées Bus'!$C$4:$H$18,Q599,VLOOKUP(B599,'Tournées Bus'!$J$3:$L$6,2,FALSE)))</f>
        <v>T162-11</v>
      </c>
      <c r="T599" t="str">
        <f t="shared" si="19"/>
        <v>T162</v>
      </c>
    </row>
    <row r="600" spans="1:20" x14ac:dyDescent="0.2">
      <c r="A600" s="1">
        <v>42989</v>
      </c>
      <c r="B600" t="s">
        <v>6</v>
      </c>
      <c r="C600" t="s">
        <v>204</v>
      </c>
      <c r="D600" t="s">
        <v>211</v>
      </c>
      <c r="E600" t="s">
        <v>213</v>
      </c>
      <c r="F600" s="1">
        <v>40216</v>
      </c>
      <c r="G600" t="s">
        <v>163</v>
      </c>
      <c r="H600">
        <v>1</v>
      </c>
      <c r="I600">
        <v>0</v>
      </c>
      <c r="J600">
        <v>0</v>
      </c>
      <c r="K600" t="s">
        <v>207</v>
      </c>
      <c r="L600">
        <v>2017</v>
      </c>
      <c r="M600" t="s">
        <v>210</v>
      </c>
      <c r="N600" s="14" t="str">
        <f t="shared" si="18"/>
        <v>AIMON Matthew</v>
      </c>
      <c r="O600" s="14" t="str">
        <f>VLOOKUP(N600,'Données Enfants'!$C$2:$F$298,4,FALSE)</f>
        <v>CE1</v>
      </c>
      <c r="P600" s="14" t="str">
        <f>VLOOKUP(N600,'Données Enfants'!$C$2:$F$298,2,FALSE)</f>
        <v>Standard</v>
      </c>
      <c r="Q600" s="14">
        <f>IF(MID(B600,1,3)="Bus",VLOOKUP(N600,'Données Bus'!$A$2:$B$90,2,FALSE),0)</f>
        <v>9</v>
      </c>
      <c r="R600" s="14" t="str">
        <f>IF(Q600&gt;0,VLOOKUP(N600,'Données Bus'!$A$2:$C$90,3,FALSE),"")</f>
        <v>Chemin des Houches (Impasse)</v>
      </c>
      <c r="S600" t="str">
        <f>IF(INDEX('Tournées Bus'!$C$4:$H$18,Q600,VLOOKUP(B600,'Tournées Bus'!$J$3:$L$6,2,FALSE))=0,INDEX('Tournées Bus'!$C$4:$H$18,Q600,VLOOKUP(B600,'Tournées Bus'!$J$3:$L$6,3,FALSE)),INDEX('Tournées Bus'!$C$4:$H$18,Q600,VLOOKUP(B600,'Tournées Bus'!$J$3:$L$6,2,FALSE)))</f>
        <v>T162-11</v>
      </c>
      <c r="T600" t="str">
        <f t="shared" si="19"/>
        <v>T162</v>
      </c>
    </row>
    <row r="601" spans="1:20" x14ac:dyDescent="0.2">
      <c r="A601" s="1">
        <v>42989</v>
      </c>
      <c r="B601" t="s">
        <v>6</v>
      </c>
      <c r="C601" t="s">
        <v>204</v>
      </c>
      <c r="D601" t="s">
        <v>214</v>
      </c>
      <c r="E601" t="s">
        <v>215</v>
      </c>
      <c r="F601" s="1">
        <v>41239</v>
      </c>
      <c r="G601" t="s">
        <v>44</v>
      </c>
      <c r="H601">
        <v>1</v>
      </c>
      <c r="I601">
        <v>0</v>
      </c>
      <c r="J601">
        <v>0</v>
      </c>
      <c r="K601" t="s">
        <v>207</v>
      </c>
      <c r="L601">
        <v>2017</v>
      </c>
      <c r="M601" t="s">
        <v>208</v>
      </c>
      <c r="N601" s="14" t="str">
        <f t="shared" si="18"/>
        <v>ALOUANI Naël</v>
      </c>
      <c r="O601" s="14" t="str">
        <f>VLOOKUP(N601,'Données Enfants'!$C$2:$F$298,4,FALSE)</f>
        <v>GS</v>
      </c>
      <c r="P601" s="14" t="str">
        <f>VLOOKUP(N601,'Données Enfants'!$C$2:$F$298,2,FALSE)</f>
        <v>Sans porc</v>
      </c>
      <c r="Q601" s="14">
        <f>IF(MID(B601,1,3)="Bus",VLOOKUP(N601,'Données Bus'!$A$2:$B$90,2,FALSE),0)</f>
        <v>6</v>
      </c>
      <c r="R601" s="14" t="str">
        <f>IF(Q601&gt;0,VLOOKUP(N601,'Données Bus'!$A$2:$C$90,3,FALSE),"")</f>
        <v>Gallia</v>
      </c>
      <c r="S601" t="str">
        <f>IF(INDEX('Tournées Bus'!$C$4:$H$18,Q601,VLOOKUP(B601,'Tournées Bus'!$J$3:$L$6,2,FALSE))=0,INDEX('Tournées Bus'!$C$4:$H$18,Q601,VLOOKUP(B601,'Tournées Bus'!$J$3:$L$6,3,FALSE)),INDEX('Tournées Bus'!$C$4:$H$18,Q601,VLOOKUP(B601,'Tournées Bus'!$J$3:$L$6,2,FALSE)))</f>
        <v>T161-07</v>
      </c>
      <c r="T601" t="str">
        <f t="shared" si="19"/>
        <v>T161</v>
      </c>
    </row>
    <row r="602" spans="1:20" x14ac:dyDescent="0.2">
      <c r="A602" s="1">
        <v>42989</v>
      </c>
      <c r="B602" t="s">
        <v>6</v>
      </c>
      <c r="C602" t="s">
        <v>204</v>
      </c>
      <c r="D602" t="s">
        <v>214</v>
      </c>
      <c r="E602" t="s">
        <v>216</v>
      </c>
      <c r="F602" s="1">
        <v>39832</v>
      </c>
      <c r="G602" t="s">
        <v>166</v>
      </c>
      <c r="H602">
        <v>1</v>
      </c>
      <c r="I602">
        <v>0</v>
      </c>
      <c r="J602">
        <v>0</v>
      </c>
      <c r="K602" t="s">
        <v>207</v>
      </c>
      <c r="L602">
        <v>2017</v>
      </c>
      <c r="M602" t="s">
        <v>210</v>
      </c>
      <c r="N602" s="14" t="str">
        <f t="shared" si="18"/>
        <v>ALOUANI Rayan</v>
      </c>
      <c r="O602" s="14" t="str">
        <f>VLOOKUP(N602,'Données Enfants'!$C$2:$F$298,4,FALSE)</f>
        <v>CE2</v>
      </c>
      <c r="P602" s="14" t="str">
        <f>VLOOKUP(N602,'Données Enfants'!$C$2:$F$298,2,FALSE)</f>
        <v>Sans porc</v>
      </c>
      <c r="Q602" s="14">
        <f>IF(MID(B602,1,3)="Bus",VLOOKUP(N602,'Données Bus'!$A$2:$B$90,2,FALSE),0)</f>
        <v>6</v>
      </c>
      <c r="R602" s="14" t="str">
        <f>IF(Q602&gt;0,VLOOKUP(N602,'Données Bus'!$A$2:$C$90,3,FALSE),"")</f>
        <v>Gallia</v>
      </c>
      <c r="S602" t="str">
        <f>IF(INDEX('Tournées Bus'!$C$4:$H$18,Q602,VLOOKUP(B602,'Tournées Bus'!$J$3:$L$6,2,FALSE))=0,INDEX('Tournées Bus'!$C$4:$H$18,Q602,VLOOKUP(B602,'Tournées Bus'!$J$3:$L$6,3,FALSE)),INDEX('Tournées Bus'!$C$4:$H$18,Q602,VLOOKUP(B602,'Tournées Bus'!$J$3:$L$6,2,FALSE)))</f>
        <v>T161-07</v>
      </c>
      <c r="T602" t="str">
        <f t="shared" si="19"/>
        <v>T161</v>
      </c>
    </row>
    <row r="603" spans="1:20" x14ac:dyDescent="0.2">
      <c r="A603" s="1">
        <v>42989</v>
      </c>
      <c r="B603" t="s">
        <v>6</v>
      </c>
      <c r="C603" t="s">
        <v>204</v>
      </c>
      <c r="D603" t="s">
        <v>219</v>
      </c>
      <c r="E603" t="s">
        <v>220</v>
      </c>
      <c r="F603" s="1">
        <v>41221</v>
      </c>
      <c r="G603" t="s">
        <v>44</v>
      </c>
      <c r="H603">
        <v>1</v>
      </c>
      <c r="I603">
        <v>0</v>
      </c>
      <c r="J603">
        <v>0</v>
      </c>
      <c r="K603" t="s">
        <v>207</v>
      </c>
      <c r="L603">
        <v>2017</v>
      </c>
      <c r="M603" t="s">
        <v>208</v>
      </c>
      <c r="N603" s="14" t="str">
        <f t="shared" si="18"/>
        <v>BABIN Timéo</v>
      </c>
      <c r="O603" s="14" t="str">
        <f>VLOOKUP(N603,'Données Enfants'!$C$2:$F$298,4,FALSE)</f>
        <v>GS</v>
      </c>
      <c r="P603" s="14" t="str">
        <f>VLOOKUP(N603,'Données Enfants'!$C$2:$F$298,2,FALSE)</f>
        <v>Standard</v>
      </c>
      <c r="Q603" s="14">
        <f>IF(MID(B603,1,3)="Bus",VLOOKUP(N603,'Données Bus'!$A$2:$B$90,2,FALSE),0)</f>
        <v>1</v>
      </c>
      <c r="R603" s="14" t="str">
        <f>IF(Q603&gt;0,VLOOKUP(N603,'Données Bus'!$A$2:$C$90,3,FALSE),"")</f>
        <v>Services Techniques</v>
      </c>
      <c r="S603" t="str">
        <f>IF(INDEX('Tournées Bus'!$C$4:$H$18,Q603,VLOOKUP(B603,'Tournées Bus'!$J$3:$L$6,2,FALSE))=0,INDEX('Tournées Bus'!$C$4:$H$18,Q603,VLOOKUP(B603,'Tournées Bus'!$J$3:$L$6,3,FALSE)),INDEX('Tournées Bus'!$C$4:$H$18,Q603,VLOOKUP(B603,'Tournées Bus'!$J$3:$L$6,2,FALSE)))</f>
        <v>T162-17</v>
      </c>
      <c r="T603" t="str">
        <f t="shared" si="19"/>
        <v>T162</v>
      </c>
    </row>
    <row r="604" spans="1:20" x14ac:dyDescent="0.2">
      <c r="A604" s="1">
        <v>42989</v>
      </c>
      <c r="B604" t="s">
        <v>6</v>
      </c>
      <c r="C604" t="s">
        <v>204</v>
      </c>
      <c r="D604" t="s">
        <v>221</v>
      </c>
      <c r="E604" t="s">
        <v>222</v>
      </c>
      <c r="F604" s="1">
        <v>39646</v>
      </c>
      <c r="G604" t="s">
        <v>165</v>
      </c>
      <c r="H604">
        <v>1</v>
      </c>
      <c r="I604">
        <v>0</v>
      </c>
      <c r="J604">
        <v>0</v>
      </c>
      <c r="K604" t="s">
        <v>207</v>
      </c>
      <c r="L604">
        <v>2017</v>
      </c>
      <c r="M604" t="s">
        <v>210</v>
      </c>
      <c r="N604" s="14" t="str">
        <f t="shared" si="18"/>
        <v>BEN ROMDANE Hilal</v>
      </c>
      <c r="O604" s="14" t="str">
        <f>VLOOKUP(N604,'Données Enfants'!$C$2:$F$298,4,FALSE)</f>
        <v>CM1</v>
      </c>
      <c r="P604" s="14" t="str">
        <f>VLOOKUP(N604,'Données Enfants'!$C$2:$F$298,2,FALSE)</f>
        <v>Sans viande</v>
      </c>
      <c r="Q604" s="14">
        <f>IF(MID(B604,1,3)="Bus",VLOOKUP(N604,'Données Bus'!$A$2:$B$90,2,FALSE),0)</f>
        <v>9</v>
      </c>
      <c r="R604" s="14" t="str">
        <f>IF(Q604&gt;0,VLOOKUP(N604,'Données Bus'!$A$2:$C$90,3,FALSE),"")</f>
        <v>Chemin des Houches (Impasse)</v>
      </c>
      <c r="S604" t="str">
        <f>IF(INDEX('Tournées Bus'!$C$4:$H$18,Q604,VLOOKUP(B604,'Tournées Bus'!$J$3:$L$6,2,FALSE))=0,INDEX('Tournées Bus'!$C$4:$H$18,Q604,VLOOKUP(B604,'Tournées Bus'!$J$3:$L$6,3,FALSE)),INDEX('Tournées Bus'!$C$4:$H$18,Q604,VLOOKUP(B604,'Tournées Bus'!$J$3:$L$6,2,FALSE)))</f>
        <v>T162-11</v>
      </c>
      <c r="T604" t="str">
        <f t="shared" si="19"/>
        <v>T162</v>
      </c>
    </row>
    <row r="605" spans="1:20" x14ac:dyDescent="0.2">
      <c r="A605" s="1">
        <v>42989</v>
      </c>
      <c r="B605" t="s">
        <v>6</v>
      </c>
      <c r="C605" t="s">
        <v>204</v>
      </c>
      <c r="D605" t="s">
        <v>221</v>
      </c>
      <c r="E605" t="s">
        <v>223</v>
      </c>
      <c r="F605" s="1">
        <v>39646</v>
      </c>
      <c r="G605" t="s">
        <v>165</v>
      </c>
      <c r="H605">
        <v>1</v>
      </c>
      <c r="I605">
        <v>0</v>
      </c>
      <c r="J605">
        <v>0</v>
      </c>
      <c r="K605" t="s">
        <v>207</v>
      </c>
      <c r="L605">
        <v>2017</v>
      </c>
      <c r="M605" t="s">
        <v>210</v>
      </c>
      <c r="N605" s="14" t="str">
        <f t="shared" si="18"/>
        <v>BEN ROMDANE Younès</v>
      </c>
      <c r="O605" s="14" t="str">
        <f>VLOOKUP(N605,'Données Enfants'!$C$2:$F$298,4,FALSE)</f>
        <v>CM1</v>
      </c>
      <c r="P605" s="14" t="str">
        <f>VLOOKUP(N605,'Données Enfants'!$C$2:$F$298,2,FALSE)</f>
        <v>Sans viande</v>
      </c>
      <c r="Q605" s="14">
        <f>IF(MID(B605,1,3)="Bus",VLOOKUP(N605,'Données Bus'!$A$2:$B$90,2,FALSE),0)</f>
        <v>9</v>
      </c>
      <c r="R605" s="14" t="str">
        <f>IF(Q605&gt;0,VLOOKUP(N605,'Données Bus'!$A$2:$C$90,3,FALSE),"")</f>
        <v>Chemin des Houches (Impasse)</v>
      </c>
      <c r="S605" t="str">
        <f>IF(INDEX('Tournées Bus'!$C$4:$H$18,Q605,VLOOKUP(B605,'Tournées Bus'!$J$3:$L$6,2,FALSE))=0,INDEX('Tournées Bus'!$C$4:$H$18,Q605,VLOOKUP(B605,'Tournées Bus'!$J$3:$L$6,3,FALSE)),INDEX('Tournées Bus'!$C$4:$H$18,Q605,VLOOKUP(B605,'Tournées Bus'!$J$3:$L$6,2,FALSE)))</f>
        <v>T162-11</v>
      </c>
      <c r="T605" t="str">
        <f t="shared" si="19"/>
        <v>T162</v>
      </c>
    </row>
    <row r="606" spans="1:20" x14ac:dyDescent="0.2">
      <c r="A606" s="1">
        <v>42989</v>
      </c>
      <c r="B606" t="s">
        <v>6</v>
      </c>
      <c r="C606" t="s">
        <v>204</v>
      </c>
      <c r="D606" t="s">
        <v>224</v>
      </c>
      <c r="E606" t="s">
        <v>225</v>
      </c>
      <c r="F606" s="1">
        <v>39286</v>
      </c>
      <c r="G606" t="s">
        <v>164</v>
      </c>
      <c r="H606">
        <v>1</v>
      </c>
      <c r="I606">
        <v>0</v>
      </c>
      <c r="J606">
        <v>0</v>
      </c>
      <c r="K606" t="s">
        <v>207</v>
      </c>
      <c r="L606">
        <v>2017</v>
      </c>
      <c r="M606" t="s">
        <v>210</v>
      </c>
      <c r="N606" s="14" t="str">
        <f t="shared" si="18"/>
        <v>BONNEVIE Anthony</v>
      </c>
      <c r="O606" s="14" t="str">
        <f>VLOOKUP(N606,'Données Enfants'!$C$2:$F$298,4,FALSE)</f>
        <v>CM2</v>
      </c>
      <c r="P606" s="14" t="str">
        <f>VLOOKUP(N606,'Données Enfants'!$C$2:$F$298,2,FALSE)</f>
        <v>Standard</v>
      </c>
      <c r="Q606" s="14">
        <f>IF(MID(B606,1,3)="Bus",VLOOKUP(N606,'Données Bus'!$A$2:$B$90,2,FALSE),0)</f>
        <v>4</v>
      </c>
      <c r="R606" s="14" t="str">
        <f>IF(Q606&gt;0,VLOOKUP(N606,'Données Bus'!$A$2:$C$90,3,FALSE),"")</f>
        <v>Grande Rive (Crémaillère)</v>
      </c>
      <c r="S606" t="str">
        <f>IF(INDEX('Tournées Bus'!$C$4:$H$18,Q606,VLOOKUP(B606,'Tournées Bus'!$J$3:$L$6,2,FALSE))=0,INDEX('Tournées Bus'!$C$4:$H$18,Q606,VLOOKUP(B606,'Tournées Bus'!$J$3:$L$6,3,FALSE)),INDEX('Tournées Bus'!$C$4:$H$18,Q606,VLOOKUP(B606,'Tournées Bus'!$J$3:$L$6,2,FALSE)))</f>
        <v>T162-14</v>
      </c>
      <c r="T606" t="str">
        <f t="shared" si="19"/>
        <v>T162</v>
      </c>
    </row>
    <row r="607" spans="1:20" x14ac:dyDescent="0.2">
      <c r="A607" s="1">
        <v>42989</v>
      </c>
      <c r="B607" t="s">
        <v>6</v>
      </c>
      <c r="C607" t="s">
        <v>204</v>
      </c>
      <c r="D607" t="s">
        <v>226</v>
      </c>
      <c r="E607" t="s">
        <v>227</v>
      </c>
      <c r="F607" s="1">
        <v>40006</v>
      </c>
      <c r="G607" t="s">
        <v>166</v>
      </c>
      <c r="H607">
        <v>1</v>
      </c>
      <c r="I607">
        <v>0</v>
      </c>
      <c r="J607">
        <v>0</v>
      </c>
      <c r="K607" t="s">
        <v>207</v>
      </c>
      <c r="L607">
        <v>2017</v>
      </c>
      <c r="M607" t="s">
        <v>210</v>
      </c>
      <c r="N607" s="14" t="str">
        <f t="shared" si="18"/>
        <v>BOUILLEZ Elise</v>
      </c>
      <c r="O607" s="14" t="str">
        <f>VLOOKUP(N607,'Données Enfants'!$C$2:$F$298,4,FALSE)</f>
        <v>CE2</v>
      </c>
      <c r="P607" s="14" t="str">
        <f>VLOOKUP(N607,'Données Enfants'!$C$2:$F$298,2,FALSE)</f>
        <v>Standard</v>
      </c>
      <c r="Q607" s="14">
        <f>IF(MID(B607,1,3)="Bus",VLOOKUP(N607,'Données Bus'!$A$2:$B$90,2,FALSE),0)</f>
        <v>15</v>
      </c>
      <c r="R607" s="14" t="str">
        <f>IF(Q607&gt;0,VLOOKUP(N607,'Données Bus'!$A$2:$C$90,3,FALSE),"")</f>
        <v>Chemin de Gravannes (Mi Tiesa)</v>
      </c>
      <c r="S607" t="str">
        <f>IF(INDEX('Tournées Bus'!$C$4:$H$18,Q607,VLOOKUP(B607,'Tournées Bus'!$J$3:$L$6,2,FALSE))=0,INDEX('Tournées Bus'!$C$4:$H$18,Q607,VLOOKUP(B607,'Tournées Bus'!$J$3:$L$6,3,FALSE)),INDEX('Tournées Bus'!$C$4:$H$18,Q607,VLOOKUP(B607,'Tournées Bus'!$J$3:$L$6,2,FALSE)))</f>
        <v>T161-03</v>
      </c>
      <c r="T607" t="str">
        <f t="shared" si="19"/>
        <v>T161</v>
      </c>
    </row>
    <row r="608" spans="1:20" x14ac:dyDescent="0.2">
      <c r="A608" s="1">
        <v>42989</v>
      </c>
      <c r="B608" t="s">
        <v>6</v>
      </c>
      <c r="C608" t="s">
        <v>204</v>
      </c>
      <c r="D608" t="s">
        <v>334</v>
      </c>
      <c r="E608" t="s">
        <v>335</v>
      </c>
      <c r="F608" s="1">
        <v>40376</v>
      </c>
      <c r="G608" t="s">
        <v>163</v>
      </c>
      <c r="H608">
        <v>1</v>
      </c>
      <c r="I608">
        <v>0</v>
      </c>
      <c r="J608">
        <v>0</v>
      </c>
      <c r="K608" t="s">
        <v>207</v>
      </c>
      <c r="L608">
        <v>2017</v>
      </c>
      <c r="M608" t="s">
        <v>210</v>
      </c>
      <c r="N608" s="14" t="str">
        <f t="shared" si="18"/>
        <v>BUISSON Sarah</v>
      </c>
      <c r="O608" s="14" t="str">
        <f>VLOOKUP(N608,'Données Enfants'!$C$2:$F$298,4,FALSE)</f>
        <v>CE1</v>
      </c>
      <c r="P608" s="14" t="str">
        <f>VLOOKUP(N608,'Données Enfants'!$C$2:$F$298,2,FALSE)</f>
        <v>Standard</v>
      </c>
      <c r="Q608" s="14">
        <f>IF(MID(B608,1,3)="Bus",VLOOKUP(N608,'Données Bus'!$A$2:$B$90,2,FALSE),0)</f>
        <v>6</v>
      </c>
      <c r="R608" s="14" t="str">
        <f>IF(Q608&gt;0,VLOOKUP(N608,'Données Bus'!$A$2:$C$90,3,FALSE),"")</f>
        <v>Gallia</v>
      </c>
      <c r="S608" t="str">
        <f>IF(INDEX('Tournées Bus'!$C$4:$H$18,Q608,VLOOKUP(B608,'Tournées Bus'!$J$3:$L$6,2,FALSE))=0,INDEX('Tournées Bus'!$C$4:$H$18,Q608,VLOOKUP(B608,'Tournées Bus'!$J$3:$L$6,3,FALSE)),INDEX('Tournées Bus'!$C$4:$H$18,Q608,VLOOKUP(B608,'Tournées Bus'!$J$3:$L$6,2,FALSE)))</f>
        <v>T161-07</v>
      </c>
      <c r="T608" t="str">
        <f t="shared" si="19"/>
        <v>T161</v>
      </c>
    </row>
    <row r="609" spans="1:20" x14ac:dyDescent="0.2">
      <c r="A609" s="1">
        <v>42989</v>
      </c>
      <c r="B609" t="s">
        <v>6</v>
      </c>
      <c r="C609" t="s">
        <v>204</v>
      </c>
      <c r="D609" t="s">
        <v>228</v>
      </c>
      <c r="E609" t="s">
        <v>220</v>
      </c>
      <c r="F609" s="1">
        <v>39780</v>
      </c>
      <c r="G609" t="s">
        <v>165</v>
      </c>
      <c r="H609">
        <v>1</v>
      </c>
      <c r="I609">
        <v>0</v>
      </c>
      <c r="J609">
        <v>0</v>
      </c>
      <c r="K609" t="s">
        <v>207</v>
      </c>
      <c r="L609">
        <v>2017</v>
      </c>
      <c r="M609" t="s">
        <v>210</v>
      </c>
      <c r="N609" s="14" t="str">
        <f t="shared" si="18"/>
        <v>BURGAUD Timéo</v>
      </c>
      <c r="O609" s="14" t="str">
        <f>VLOOKUP(N609,'Données Enfants'!$C$2:$F$298,4,FALSE)</f>
        <v>CM1</v>
      </c>
      <c r="P609" s="14" t="str">
        <f>VLOOKUP(N609,'Données Enfants'!$C$2:$F$298,2,FALSE)</f>
        <v>Standard</v>
      </c>
      <c r="Q609" s="14">
        <f>IF(MID(B609,1,3)="Bus",VLOOKUP(N609,'Données Bus'!$A$2:$B$90,2,FALSE),0)</f>
        <v>2</v>
      </c>
      <c r="R609" s="14" t="str">
        <f>IF(Q609&gt;0,VLOOKUP(N609,'Données Bus'!$A$2:$C$90,3,FALSE),"")</f>
        <v>Parc de l'Abbaye - Buisson</v>
      </c>
      <c r="S609" t="str">
        <f>IF(INDEX('Tournées Bus'!$C$4:$H$18,Q609,VLOOKUP(B609,'Tournées Bus'!$J$3:$L$6,2,FALSE))=0,INDEX('Tournées Bus'!$C$4:$H$18,Q609,VLOOKUP(B609,'Tournées Bus'!$J$3:$L$6,3,FALSE)),INDEX('Tournées Bus'!$C$4:$H$18,Q609,VLOOKUP(B609,'Tournées Bus'!$J$3:$L$6,2,FALSE)))</f>
        <v>T162-16</v>
      </c>
      <c r="T609" t="str">
        <f t="shared" si="19"/>
        <v>T162</v>
      </c>
    </row>
    <row r="610" spans="1:20" x14ac:dyDescent="0.2">
      <c r="A610" s="1">
        <v>42989</v>
      </c>
      <c r="B610" t="s">
        <v>6</v>
      </c>
      <c r="C610" t="s">
        <v>204</v>
      </c>
      <c r="D610" t="s">
        <v>336</v>
      </c>
      <c r="E610" t="s">
        <v>337</v>
      </c>
      <c r="F610" s="1">
        <v>41162</v>
      </c>
      <c r="G610" t="s">
        <v>44</v>
      </c>
      <c r="H610">
        <v>1</v>
      </c>
      <c r="I610">
        <v>0</v>
      </c>
      <c r="J610">
        <v>0</v>
      </c>
      <c r="K610" t="s">
        <v>207</v>
      </c>
      <c r="L610">
        <v>2017</v>
      </c>
      <c r="M610" t="s">
        <v>208</v>
      </c>
      <c r="N610" s="14" t="str">
        <f t="shared" si="18"/>
        <v>CHRAMDHI Owen</v>
      </c>
      <c r="O610" s="14" t="str">
        <f>VLOOKUP(N610,'Données Enfants'!$C$2:$F$298,4,FALSE)</f>
        <v>GS</v>
      </c>
      <c r="P610" s="14" t="str">
        <f>VLOOKUP(N610,'Données Enfants'!$C$2:$F$298,2,FALSE)</f>
        <v>Standard</v>
      </c>
      <c r="Q610" s="14">
        <f>IF(MID(B610,1,3)="Bus",VLOOKUP(N610,'Données Bus'!$A$2:$B$90,2,FALSE),0)</f>
        <v>1</v>
      </c>
      <c r="R610" s="14" t="str">
        <f>IF(Q610&gt;0,VLOOKUP(N610,'Données Bus'!$A$2:$C$90,3,FALSE),"")</f>
        <v>Services Techniques</v>
      </c>
      <c r="S610" t="str">
        <f>IF(INDEX('Tournées Bus'!$C$4:$H$18,Q610,VLOOKUP(B610,'Tournées Bus'!$J$3:$L$6,2,FALSE))=0,INDEX('Tournées Bus'!$C$4:$H$18,Q610,VLOOKUP(B610,'Tournées Bus'!$J$3:$L$6,3,FALSE)),INDEX('Tournées Bus'!$C$4:$H$18,Q610,VLOOKUP(B610,'Tournées Bus'!$J$3:$L$6,2,FALSE)))</f>
        <v>T162-17</v>
      </c>
      <c r="T610" t="str">
        <f t="shared" si="19"/>
        <v>T162</v>
      </c>
    </row>
    <row r="611" spans="1:20" x14ac:dyDescent="0.2">
      <c r="A611" s="1">
        <v>42989</v>
      </c>
      <c r="B611" t="s">
        <v>6</v>
      </c>
      <c r="C611" t="s">
        <v>204</v>
      </c>
      <c r="D611" t="s">
        <v>232</v>
      </c>
      <c r="E611" t="s">
        <v>233</v>
      </c>
      <c r="F611" s="1">
        <v>40248</v>
      </c>
      <c r="G611" t="s">
        <v>167</v>
      </c>
      <c r="H611">
        <v>1</v>
      </c>
      <c r="I611">
        <v>0</v>
      </c>
      <c r="J611">
        <v>0</v>
      </c>
      <c r="K611" t="s">
        <v>207</v>
      </c>
      <c r="L611">
        <v>2017</v>
      </c>
      <c r="M611" t="s">
        <v>210</v>
      </c>
      <c r="N611" s="14" t="str">
        <f t="shared" si="18"/>
        <v>COLLOMB Clémentine</v>
      </c>
      <c r="O611" s="14" t="str">
        <f>VLOOKUP(N611,'Données Enfants'!$C$2:$F$298,4,FALSE)</f>
        <v>CE1</v>
      </c>
      <c r="P611" s="14" t="str">
        <f>VLOOKUP(N611,'Données Enfants'!$C$2:$F$298,2,FALSE)</f>
        <v>Standard</v>
      </c>
      <c r="Q611" s="14">
        <f>IF(MID(B611,1,3)="Bus",VLOOKUP(N611,'Données Bus'!$A$2:$B$90,2,FALSE),0)</f>
        <v>12</v>
      </c>
      <c r="R611" s="14" t="str">
        <f>IF(Q611&gt;0,VLOOKUP(N611,'Données Bus'!$A$2:$C$90,3,FALSE),"")</f>
        <v>Chemin de Gravannes (parking)</v>
      </c>
      <c r="S611" t="str">
        <f>IF(INDEX('Tournées Bus'!$C$4:$H$18,Q611,VLOOKUP(B611,'Tournées Bus'!$J$3:$L$6,2,FALSE))=0,INDEX('Tournées Bus'!$C$4:$H$18,Q611,VLOOKUP(B611,'Tournées Bus'!$J$3:$L$6,3,FALSE)),INDEX('Tournées Bus'!$C$4:$H$18,Q611,VLOOKUP(B611,'Tournées Bus'!$J$3:$L$6,2,FALSE)))</f>
        <v>T161-04</v>
      </c>
      <c r="T611" t="str">
        <f t="shared" si="19"/>
        <v>T161</v>
      </c>
    </row>
    <row r="612" spans="1:20" x14ac:dyDescent="0.2">
      <c r="A612" s="1">
        <v>42989</v>
      </c>
      <c r="B612" t="s">
        <v>6</v>
      </c>
      <c r="C612" t="s">
        <v>204</v>
      </c>
      <c r="D612" t="s">
        <v>234</v>
      </c>
      <c r="E612" t="s">
        <v>235</v>
      </c>
      <c r="F612" s="1">
        <v>40973</v>
      </c>
      <c r="G612" t="s">
        <v>106</v>
      </c>
      <c r="H612">
        <v>1</v>
      </c>
      <c r="I612">
        <v>0</v>
      </c>
      <c r="J612">
        <v>0</v>
      </c>
      <c r="K612" t="s">
        <v>207</v>
      </c>
      <c r="L612">
        <v>2017</v>
      </c>
      <c r="M612" t="s">
        <v>208</v>
      </c>
      <c r="N612" s="14" t="str">
        <f t="shared" si="18"/>
        <v>DALBERGUE Peter</v>
      </c>
      <c r="O612" s="14" t="str">
        <f>VLOOKUP(N612,'Données Enfants'!$C$2:$F$298,4,FALSE)</f>
        <v>GS</v>
      </c>
      <c r="P612" s="14" t="str">
        <f>VLOOKUP(N612,'Données Enfants'!$C$2:$F$298,2,FALSE)</f>
        <v>Standard</v>
      </c>
      <c r="Q612" s="14">
        <f>IF(MID(B612,1,3)="Bus",VLOOKUP(N612,'Données Bus'!$A$2:$B$90,2,FALSE),0)</f>
        <v>6</v>
      </c>
      <c r="R612" s="14" t="str">
        <f>IF(Q612&gt;0,VLOOKUP(N612,'Données Bus'!$A$2:$C$90,3,FALSE),"")</f>
        <v>Gallia</v>
      </c>
      <c r="S612" t="str">
        <f>IF(INDEX('Tournées Bus'!$C$4:$H$18,Q612,VLOOKUP(B612,'Tournées Bus'!$J$3:$L$6,2,FALSE))=0,INDEX('Tournées Bus'!$C$4:$H$18,Q612,VLOOKUP(B612,'Tournées Bus'!$J$3:$L$6,3,FALSE)),INDEX('Tournées Bus'!$C$4:$H$18,Q612,VLOOKUP(B612,'Tournées Bus'!$J$3:$L$6,2,FALSE)))</f>
        <v>T161-07</v>
      </c>
      <c r="T612" t="str">
        <f t="shared" si="19"/>
        <v>T161</v>
      </c>
    </row>
    <row r="613" spans="1:20" x14ac:dyDescent="0.2">
      <c r="A613" s="1">
        <v>42989</v>
      </c>
      <c r="B613" t="s">
        <v>6</v>
      </c>
      <c r="C613" t="s">
        <v>204</v>
      </c>
      <c r="D613" t="s">
        <v>236</v>
      </c>
      <c r="E613" t="s">
        <v>237</v>
      </c>
      <c r="F613" s="1">
        <v>39386</v>
      </c>
      <c r="G613" t="s">
        <v>164</v>
      </c>
      <c r="H613">
        <v>1</v>
      </c>
      <c r="I613">
        <v>0</v>
      </c>
      <c r="J613">
        <v>0</v>
      </c>
      <c r="K613" t="s">
        <v>207</v>
      </c>
      <c r="L613">
        <v>2017</v>
      </c>
      <c r="M613" t="s">
        <v>210</v>
      </c>
      <c r="N613" s="14" t="str">
        <f t="shared" si="18"/>
        <v>DELLENBACH Milla</v>
      </c>
      <c r="O613" s="14" t="str">
        <f>VLOOKUP(N613,'Données Enfants'!$C$2:$F$298,4,FALSE)</f>
        <v>CM2</v>
      </c>
      <c r="P613" s="14" t="str">
        <f>VLOOKUP(N613,'Données Enfants'!$C$2:$F$298,2,FALSE)</f>
        <v>Standard</v>
      </c>
      <c r="Q613" s="14">
        <f>IF(MID(B613,1,3)="Bus",VLOOKUP(N613,'Données Bus'!$A$2:$B$90,2,FALSE),0)</f>
        <v>2</v>
      </c>
      <c r="R613" s="14" t="str">
        <f>IF(Q613&gt;0,VLOOKUP(N613,'Données Bus'!$A$2:$C$90,3,FALSE),"")</f>
        <v>Parc de l'Abbaye - Buisson</v>
      </c>
      <c r="S613" t="str">
        <f>IF(INDEX('Tournées Bus'!$C$4:$H$18,Q613,VLOOKUP(B613,'Tournées Bus'!$J$3:$L$6,2,FALSE))=0,INDEX('Tournées Bus'!$C$4:$H$18,Q613,VLOOKUP(B613,'Tournées Bus'!$J$3:$L$6,3,FALSE)),INDEX('Tournées Bus'!$C$4:$H$18,Q613,VLOOKUP(B613,'Tournées Bus'!$J$3:$L$6,2,FALSE)))</f>
        <v>T162-16</v>
      </c>
      <c r="T613" t="str">
        <f t="shared" si="19"/>
        <v>T162</v>
      </c>
    </row>
    <row r="614" spans="1:20" x14ac:dyDescent="0.2">
      <c r="A614" s="1">
        <v>42989</v>
      </c>
      <c r="B614" t="s">
        <v>6</v>
      </c>
      <c r="C614" t="s">
        <v>204</v>
      </c>
      <c r="D614" t="s">
        <v>384</v>
      </c>
      <c r="E614" t="s">
        <v>385</v>
      </c>
      <c r="F614" s="1">
        <v>41199</v>
      </c>
      <c r="G614" t="s">
        <v>106</v>
      </c>
      <c r="H614">
        <v>0</v>
      </c>
      <c r="I614">
        <v>0</v>
      </c>
      <c r="J614">
        <v>0</v>
      </c>
      <c r="K614" t="s">
        <v>207</v>
      </c>
      <c r="L614">
        <v>2017</v>
      </c>
      <c r="M614" t="s">
        <v>208</v>
      </c>
      <c r="N614" s="14" t="str">
        <f t="shared" si="18"/>
        <v>DELPLANQUE Jules</v>
      </c>
      <c r="O614" s="14" t="str">
        <f>VLOOKUP(N614,'Données Enfants'!$C$2:$F$298,4,FALSE)</f>
        <v>GS</v>
      </c>
      <c r="P614" s="14" t="str">
        <f>VLOOKUP(N614,'Données Enfants'!$C$2:$F$298,2,FALSE)</f>
        <v>Standard</v>
      </c>
      <c r="Q614" s="14">
        <f>IF(MID(B614,1,3)="Bus",VLOOKUP(N614,'Données Bus'!$A$2:$B$90,2,FALSE),0)</f>
        <v>6</v>
      </c>
      <c r="R614" s="14" t="str">
        <f>IF(Q614&gt;0,VLOOKUP(N614,'Données Bus'!$A$2:$C$90,3,FALSE),"")</f>
        <v>Gallia</v>
      </c>
      <c r="S614" t="str">
        <f>IF(INDEX('Tournées Bus'!$C$4:$H$18,Q614,VLOOKUP(B614,'Tournées Bus'!$J$3:$L$6,2,FALSE))=0,INDEX('Tournées Bus'!$C$4:$H$18,Q614,VLOOKUP(B614,'Tournées Bus'!$J$3:$L$6,3,FALSE)),INDEX('Tournées Bus'!$C$4:$H$18,Q614,VLOOKUP(B614,'Tournées Bus'!$J$3:$L$6,2,FALSE)))</f>
        <v>T161-07</v>
      </c>
      <c r="T614" t="str">
        <f t="shared" si="19"/>
        <v>T161</v>
      </c>
    </row>
    <row r="615" spans="1:20" x14ac:dyDescent="0.2">
      <c r="A615" s="1">
        <v>42989</v>
      </c>
      <c r="B615" t="s">
        <v>6</v>
      </c>
      <c r="C615" t="s">
        <v>204</v>
      </c>
      <c r="D615" t="s">
        <v>238</v>
      </c>
      <c r="E615" t="s">
        <v>239</v>
      </c>
      <c r="F615" s="1">
        <v>40372</v>
      </c>
      <c r="G615" t="s">
        <v>163</v>
      </c>
      <c r="H615">
        <v>1</v>
      </c>
      <c r="I615">
        <v>0</v>
      </c>
      <c r="J615">
        <v>0</v>
      </c>
      <c r="K615" t="s">
        <v>207</v>
      </c>
      <c r="L615">
        <v>2017</v>
      </c>
      <c r="M615" t="s">
        <v>210</v>
      </c>
      <c r="N615" s="14" t="str">
        <f t="shared" si="18"/>
        <v>DESIR Honoré</v>
      </c>
      <c r="O615" s="14" t="str">
        <f>VLOOKUP(N615,'Données Enfants'!$C$2:$F$298,4,FALSE)</f>
        <v>CE1</v>
      </c>
      <c r="P615" s="14" t="str">
        <f>VLOOKUP(N615,'Données Enfants'!$C$2:$F$298,2,FALSE)</f>
        <v>Standard</v>
      </c>
      <c r="Q615" s="14">
        <f>IF(MID(B615,1,3)="Bus",VLOOKUP(N615,'Données Bus'!$A$2:$B$90,2,FALSE),0)</f>
        <v>13</v>
      </c>
      <c r="R615" s="14" t="str">
        <f>IF(Q615&gt;0,VLOOKUP(N615,'Données Bus'!$A$2:$C$90,3,FALSE),"")</f>
        <v>Parc de l'Abbaye - Containers</v>
      </c>
      <c r="S615" t="str">
        <f>IF(INDEX('Tournées Bus'!$C$4:$H$18,Q615,VLOOKUP(B615,'Tournées Bus'!$J$3:$L$6,2,FALSE))=0,INDEX('Tournées Bus'!$C$4:$H$18,Q615,VLOOKUP(B615,'Tournées Bus'!$J$3:$L$6,3,FALSE)),INDEX('Tournées Bus'!$C$4:$H$18,Q615,VLOOKUP(B615,'Tournées Bus'!$J$3:$L$6,2,FALSE)))</f>
        <v>T162-15</v>
      </c>
      <c r="T615" t="str">
        <f t="shared" si="19"/>
        <v>T162</v>
      </c>
    </row>
    <row r="616" spans="1:20" x14ac:dyDescent="0.2">
      <c r="A616" s="1">
        <v>42989</v>
      </c>
      <c r="B616" t="s">
        <v>6</v>
      </c>
      <c r="C616" t="s">
        <v>204</v>
      </c>
      <c r="D616" t="s">
        <v>238</v>
      </c>
      <c r="E616" t="s">
        <v>240</v>
      </c>
      <c r="F616" s="1">
        <v>39094</v>
      </c>
      <c r="G616" t="s">
        <v>164</v>
      </c>
      <c r="H616">
        <v>1</v>
      </c>
      <c r="I616">
        <v>0</v>
      </c>
      <c r="J616">
        <v>0</v>
      </c>
      <c r="K616" t="s">
        <v>207</v>
      </c>
      <c r="L616">
        <v>2017</v>
      </c>
      <c r="M616" t="s">
        <v>210</v>
      </c>
      <c r="N616" s="14" t="str">
        <f t="shared" si="18"/>
        <v>DESIR Odette</v>
      </c>
      <c r="O616" s="14" t="str">
        <f>VLOOKUP(N616,'Données Enfants'!$C$2:$F$298,4,FALSE)</f>
        <v>CM2</v>
      </c>
      <c r="P616" s="14" t="str">
        <f>VLOOKUP(N616,'Données Enfants'!$C$2:$F$298,2,FALSE)</f>
        <v>Standard</v>
      </c>
      <c r="Q616" s="14">
        <f>IF(MID(B616,1,3)="Bus",VLOOKUP(N616,'Données Bus'!$A$2:$B$90,2,FALSE),0)</f>
        <v>13</v>
      </c>
      <c r="R616" s="14" t="str">
        <f>IF(Q616&gt;0,VLOOKUP(N616,'Données Bus'!$A$2:$C$90,3,FALSE),"")</f>
        <v>Parc de l'Abbaye - Containers</v>
      </c>
      <c r="S616" t="str">
        <f>IF(INDEX('Tournées Bus'!$C$4:$H$18,Q616,VLOOKUP(B616,'Tournées Bus'!$J$3:$L$6,2,FALSE))=0,INDEX('Tournées Bus'!$C$4:$H$18,Q616,VLOOKUP(B616,'Tournées Bus'!$J$3:$L$6,3,FALSE)),INDEX('Tournées Bus'!$C$4:$H$18,Q616,VLOOKUP(B616,'Tournées Bus'!$J$3:$L$6,2,FALSE)))</f>
        <v>T162-15</v>
      </c>
      <c r="T616" t="str">
        <f t="shared" si="19"/>
        <v>T162</v>
      </c>
    </row>
    <row r="617" spans="1:20" x14ac:dyDescent="0.2">
      <c r="A617" s="1">
        <v>42989</v>
      </c>
      <c r="B617" t="s">
        <v>6</v>
      </c>
      <c r="C617" t="s">
        <v>204</v>
      </c>
      <c r="D617" t="s">
        <v>244</v>
      </c>
      <c r="E617" t="s">
        <v>246</v>
      </c>
      <c r="F617" s="1">
        <v>39775</v>
      </c>
      <c r="G617" t="s">
        <v>165</v>
      </c>
      <c r="H617">
        <v>0</v>
      </c>
      <c r="I617">
        <v>0</v>
      </c>
      <c r="J617">
        <v>0</v>
      </c>
      <c r="K617" t="s">
        <v>207</v>
      </c>
      <c r="L617">
        <v>2017</v>
      </c>
      <c r="M617" t="s">
        <v>210</v>
      </c>
      <c r="N617" s="14" t="str">
        <f t="shared" si="18"/>
        <v>DOUCET Edgar</v>
      </c>
      <c r="O617" s="14" t="str">
        <f>VLOOKUP(N617,'Données Enfants'!$C$2:$F$298,4,FALSE)</f>
        <v>CM1</v>
      </c>
      <c r="P617" s="14" t="str">
        <f>VLOOKUP(N617,'Données Enfants'!$C$2:$F$298,2,FALSE)</f>
        <v>Standard</v>
      </c>
      <c r="Q617" s="14">
        <f>IF(MID(B617,1,3)="Bus",VLOOKUP(N617,'Données Bus'!$A$2:$B$90,2,FALSE),0)</f>
        <v>1</v>
      </c>
      <c r="R617" s="14" t="str">
        <f>IF(Q617&gt;0,VLOOKUP(N617,'Données Bus'!$A$2:$C$90,3,FALSE),"")</f>
        <v>Services Techniques</v>
      </c>
      <c r="S617" t="str">
        <f>IF(INDEX('Tournées Bus'!$C$4:$H$18,Q617,VLOOKUP(B617,'Tournées Bus'!$J$3:$L$6,2,FALSE))=0,INDEX('Tournées Bus'!$C$4:$H$18,Q617,VLOOKUP(B617,'Tournées Bus'!$J$3:$L$6,3,FALSE)),INDEX('Tournées Bus'!$C$4:$H$18,Q617,VLOOKUP(B617,'Tournées Bus'!$J$3:$L$6,2,FALSE)))</f>
        <v>T162-17</v>
      </c>
      <c r="T617" t="str">
        <f t="shared" si="19"/>
        <v>T162</v>
      </c>
    </row>
    <row r="618" spans="1:20" x14ac:dyDescent="0.2">
      <c r="A618" s="1">
        <v>42989</v>
      </c>
      <c r="B618" t="s">
        <v>6</v>
      </c>
      <c r="C618" t="s">
        <v>204</v>
      </c>
      <c r="D618" t="s">
        <v>837</v>
      </c>
      <c r="E618" t="s">
        <v>247</v>
      </c>
      <c r="F618" s="1">
        <v>40702</v>
      </c>
      <c r="G618" t="s">
        <v>168</v>
      </c>
      <c r="H618">
        <v>1</v>
      </c>
      <c r="I618">
        <v>0</v>
      </c>
      <c r="J618">
        <v>0</v>
      </c>
      <c r="K618" t="s">
        <v>207</v>
      </c>
      <c r="L618">
        <v>2017</v>
      </c>
      <c r="M618" t="s">
        <v>208</v>
      </c>
      <c r="N618" s="14" t="str">
        <f t="shared" si="18"/>
        <v>DUBOIS LOUKIL Liam</v>
      </c>
      <c r="O618" s="14" t="str">
        <f>VLOOKUP(N618,'Données Enfants'!$C$2:$F$298,4,FALSE)</f>
        <v>CP</v>
      </c>
      <c r="P618" s="14" t="str">
        <f>VLOOKUP(N618,'Données Enfants'!$C$2:$F$298,2,FALSE)</f>
        <v>Standard</v>
      </c>
      <c r="Q618" s="14">
        <f>IF(MID(B618,1,3)="Bus",VLOOKUP(N618,'Données Bus'!$A$2:$B$90,2,FALSE),0)</f>
        <v>2</v>
      </c>
      <c r="R618" s="14" t="str">
        <f>IF(Q618&gt;0,VLOOKUP(N618,'Données Bus'!$A$2:$C$90,3,FALSE),"")</f>
        <v>Parc de l'Abbaye - Buisson</v>
      </c>
      <c r="S618" t="str">
        <f>IF(INDEX('Tournées Bus'!$C$4:$H$18,Q618,VLOOKUP(B618,'Tournées Bus'!$J$3:$L$6,2,FALSE))=0,INDEX('Tournées Bus'!$C$4:$H$18,Q618,VLOOKUP(B618,'Tournées Bus'!$J$3:$L$6,3,FALSE)),INDEX('Tournées Bus'!$C$4:$H$18,Q618,VLOOKUP(B618,'Tournées Bus'!$J$3:$L$6,2,FALSE)))</f>
        <v>T162-16</v>
      </c>
      <c r="T618" t="str">
        <f t="shared" si="19"/>
        <v>T162</v>
      </c>
    </row>
    <row r="619" spans="1:20" x14ac:dyDescent="0.2">
      <c r="A619" s="1">
        <v>42989</v>
      </c>
      <c r="B619" t="s">
        <v>6</v>
      </c>
      <c r="C619" t="s">
        <v>204</v>
      </c>
      <c r="D619" t="s">
        <v>248</v>
      </c>
      <c r="E619" t="s">
        <v>249</v>
      </c>
      <c r="F619" s="1">
        <v>40264</v>
      </c>
      <c r="G619" t="s">
        <v>163</v>
      </c>
      <c r="H619">
        <v>1</v>
      </c>
      <c r="I619">
        <v>0</v>
      </c>
      <c r="J619">
        <v>0</v>
      </c>
      <c r="K619" t="s">
        <v>207</v>
      </c>
      <c r="L619">
        <v>2017</v>
      </c>
      <c r="M619" t="s">
        <v>210</v>
      </c>
      <c r="N619" s="14" t="str">
        <f t="shared" si="18"/>
        <v>DULARY Noa</v>
      </c>
      <c r="O619" s="14" t="str">
        <f>VLOOKUP(N619,'Données Enfants'!$C$2:$F$298,4,FALSE)</f>
        <v>CE1</v>
      </c>
      <c r="P619" s="14" t="str">
        <f>VLOOKUP(N619,'Données Enfants'!$C$2:$F$298,2,FALSE)</f>
        <v>Standard</v>
      </c>
      <c r="Q619" s="14">
        <f>IF(MID(B619,1,3)="Bus",VLOOKUP(N619,'Données Bus'!$A$2:$B$90,2,FALSE),0)</f>
        <v>6</v>
      </c>
      <c r="R619" s="14" t="str">
        <f>IF(Q619&gt;0,VLOOKUP(N619,'Données Bus'!$A$2:$C$90,3,FALSE),"")</f>
        <v>Gallia</v>
      </c>
      <c r="S619" t="str">
        <f>IF(INDEX('Tournées Bus'!$C$4:$H$18,Q619,VLOOKUP(B619,'Tournées Bus'!$J$3:$L$6,2,FALSE))=0,INDEX('Tournées Bus'!$C$4:$H$18,Q619,VLOOKUP(B619,'Tournées Bus'!$J$3:$L$6,3,FALSE)),INDEX('Tournées Bus'!$C$4:$H$18,Q619,VLOOKUP(B619,'Tournées Bus'!$J$3:$L$6,2,FALSE)))</f>
        <v>T161-07</v>
      </c>
      <c r="T619" t="str">
        <f t="shared" si="19"/>
        <v>T161</v>
      </c>
    </row>
    <row r="620" spans="1:20" x14ac:dyDescent="0.2">
      <c r="A620" s="1">
        <v>42989</v>
      </c>
      <c r="B620" t="s">
        <v>6</v>
      </c>
      <c r="C620" t="s">
        <v>204</v>
      </c>
      <c r="D620" t="s">
        <v>250</v>
      </c>
      <c r="E620" t="s">
        <v>251</v>
      </c>
      <c r="F620" s="1">
        <v>40932</v>
      </c>
      <c r="G620" t="s">
        <v>106</v>
      </c>
      <c r="H620">
        <v>1</v>
      </c>
      <c r="I620">
        <v>0</v>
      </c>
      <c r="J620">
        <v>0</v>
      </c>
      <c r="K620" t="s">
        <v>207</v>
      </c>
      <c r="L620">
        <v>2017</v>
      </c>
      <c r="M620" t="s">
        <v>208</v>
      </c>
      <c r="N620" s="14" t="str">
        <f t="shared" si="18"/>
        <v>DUVAL Matys</v>
      </c>
      <c r="O620" s="14" t="str">
        <f>VLOOKUP(N620,'Données Enfants'!$C$2:$F$298,4,FALSE)</f>
        <v>GS</v>
      </c>
      <c r="P620" s="14" t="str">
        <f>VLOOKUP(N620,'Données Enfants'!$C$2:$F$298,2,FALSE)</f>
        <v>Standard</v>
      </c>
      <c r="Q620" s="14">
        <f>IF(MID(B620,1,3)="Bus",VLOOKUP(N620,'Données Bus'!$A$2:$B$90,2,FALSE),0)</f>
        <v>6</v>
      </c>
      <c r="R620" s="14" t="str">
        <f>IF(Q620&gt;0,VLOOKUP(N620,'Données Bus'!$A$2:$C$90,3,FALSE),"")</f>
        <v>Gallia</v>
      </c>
      <c r="S620" t="str">
        <f>IF(INDEX('Tournées Bus'!$C$4:$H$18,Q620,VLOOKUP(B620,'Tournées Bus'!$J$3:$L$6,2,FALSE))=0,INDEX('Tournées Bus'!$C$4:$H$18,Q620,VLOOKUP(B620,'Tournées Bus'!$J$3:$L$6,3,FALSE)),INDEX('Tournées Bus'!$C$4:$H$18,Q620,VLOOKUP(B620,'Tournées Bus'!$J$3:$L$6,2,FALSE)))</f>
        <v>T161-07</v>
      </c>
      <c r="T620" t="str">
        <f t="shared" si="19"/>
        <v>T161</v>
      </c>
    </row>
    <row r="621" spans="1:20" x14ac:dyDescent="0.2">
      <c r="A621" s="1">
        <v>42989</v>
      </c>
      <c r="B621" t="s">
        <v>6</v>
      </c>
      <c r="C621" t="s">
        <v>204</v>
      </c>
      <c r="D621" t="s">
        <v>252</v>
      </c>
      <c r="E621" t="s">
        <v>253</v>
      </c>
      <c r="F621" s="1">
        <v>41126</v>
      </c>
      <c r="G621" t="s">
        <v>106</v>
      </c>
      <c r="H621">
        <v>1</v>
      </c>
      <c r="I621">
        <v>0</v>
      </c>
      <c r="J621">
        <v>0</v>
      </c>
      <c r="K621" t="s">
        <v>207</v>
      </c>
      <c r="L621">
        <v>2017</v>
      </c>
      <c r="M621" t="s">
        <v>208</v>
      </c>
      <c r="N621" s="14" t="str">
        <f t="shared" si="18"/>
        <v>DUVAL MICHOUD Jade</v>
      </c>
      <c r="O621" s="14" t="str">
        <f>VLOOKUP(N621,'Données Enfants'!$C$2:$F$298,4,FALSE)</f>
        <v>GS</v>
      </c>
      <c r="P621" s="14" t="str">
        <f>VLOOKUP(N621,'Données Enfants'!$C$2:$F$298,2,FALSE)</f>
        <v>Standard</v>
      </c>
      <c r="Q621" s="14">
        <f>IF(MID(B621,1,3)="Bus",VLOOKUP(N621,'Données Bus'!$A$2:$B$90,2,FALSE),0)</f>
        <v>14</v>
      </c>
      <c r="R621" s="14" t="str">
        <f>IF(Q621&gt;0,VLOOKUP(N621,'Données Bus'!$A$2:$C$90,3,FALSE),"")</f>
        <v>Avenue Forchex</v>
      </c>
      <c r="S621" t="str">
        <f>IF(INDEX('Tournées Bus'!$C$4:$H$18,Q621,VLOOKUP(B621,'Tournées Bus'!$J$3:$L$6,2,FALSE))=0,INDEX('Tournées Bus'!$C$4:$H$18,Q621,VLOOKUP(B621,'Tournées Bus'!$J$3:$L$6,3,FALSE)),INDEX('Tournées Bus'!$C$4:$H$18,Q621,VLOOKUP(B621,'Tournées Bus'!$J$3:$L$6,2,FALSE)))</f>
        <v>T161-02</v>
      </c>
      <c r="T621" t="str">
        <f t="shared" si="19"/>
        <v>T161</v>
      </c>
    </row>
    <row r="622" spans="1:20" x14ac:dyDescent="0.2">
      <c r="A622" s="1">
        <v>42989</v>
      </c>
      <c r="B622" t="s">
        <v>6</v>
      </c>
      <c r="C622" t="s">
        <v>204</v>
      </c>
      <c r="D622" t="s">
        <v>254</v>
      </c>
      <c r="E622" t="s">
        <v>255</v>
      </c>
      <c r="F622" s="1">
        <v>40439</v>
      </c>
      <c r="G622" t="s">
        <v>167</v>
      </c>
      <c r="H622">
        <v>1</v>
      </c>
      <c r="I622">
        <v>0</v>
      </c>
      <c r="J622">
        <v>0</v>
      </c>
      <c r="K622" t="s">
        <v>207</v>
      </c>
      <c r="L622">
        <v>2017</v>
      </c>
      <c r="M622" t="s">
        <v>210</v>
      </c>
      <c r="N622" s="14" t="str">
        <f t="shared" si="18"/>
        <v>EL MRADMI Marwane</v>
      </c>
      <c r="O622" s="14" t="str">
        <f>VLOOKUP(N622,'Données Enfants'!$C$2:$F$298,4,FALSE)</f>
        <v>CE1</v>
      </c>
      <c r="P622" s="14" t="str">
        <f>VLOOKUP(N622,'Données Enfants'!$C$2:$F$298,2,FALSE)</f>
        <v>Sans porc</v>
      </c>
      <c r="Q622" s="14">
        <f>IF(MID(B622,1,3)="Bus",VLOOKUP(N622,'Données Bus'!$A$2:$B$90,2,FALSE),0)</f>
        <v>1</v>
      </c>
      <c r="R622" s="14" t="str">
        <f>IF(Q622&gt;0,VLOOKUP(N622,'Données Bus'!$A$2:$C$90,3,FALSE),"")</f>
        <v>Services Techniques</v>
      </c>
      <c r="S622" t="str">
        <f>IF(INDEX('Tournées Bus'!$C$4:$H$18,Q622,VLOOKUP(B622,'Tournées Bus'!$J$3:$L$6,2,FALSE))=0,INDEX('Tournées Bus'!$C$4:$H$18,Q622,VLOOKUP(B622,'Tournées Bus'!$J$3:$L$6,3,FALSE)),INDEX('Tournées Bus'!$C$4:$H$18,Q622,VLOOKUP(B622,'Tournées Bus'!$J$3:$L$6,2,FALSE)))</f>
        <v>T162-17</v>
      </c>
      <c r="T622" t="str">
        <f t="shared" si="19"/>
        <v>T162</v>
      </c>
    </row>
    <row r="623" spans="1:20" x14ac:dyDescent="0.2">
      <c r="A623" s="1">
        <v>42989</v>
      </c>
      <c r="B623" t="s">
        <v>6</v>
      </c>
      <c r="C623" t="s">
        <v>204</v>
      </c>
      <c r="D623" t="s">
        <v>322</v>
      </c>
      <c r="E623" t="s">
        <v>323</v>
      </c>
      <c r="F623" s="1">
        <v>40972</v>
      </c>
      <c r="G623" t="s">
        <v>106</v>
      </c>
      <c r="H623">
        <v>1</v>
      </c>
      <c r="I623">
        <v>0</v>
      </c>
      <c r="J623">
        <v>0</v>
      </c>
      <c r="K623" t="s">
        <v>207</v>
      </c>
      <c r="L623">
        <v>2017</v>
      </c>
      <c r="M623" t="s">
        <v>208</v>
      </c>
      <c r="N623" s="14" t="str">
        <f t="shared" si="18"/>
        <v>ELLENRIEDER Célian</v>
      </c>
      <c r="O623" s="14" t="str">
        <f>VLOOKUP(N623,'Données Enfants'!$C$2:$F$298,4,FALSE)</f>
        <v>GS</v>
      </c>
      <c r="P623" s="14" t="str">
        <f>VLOOKUP(N623,'Données Enfants'!$C$2:$F$298,2,FALSE)</f>
        <v>Standard</v>
      </c>
      <c r="Q623" s="14">
        <f>IF(MID(B623,1,3)="Bus",VLOOKUP(N623,'Données Bus'!$A$2:$B$90,2,FALSE),0)</f>
        <v>6</v>
      </c>
      <c r="R623" s="14" t="str">
        <f>IF(Q623&gt;0,VLOOKUP(N623,'Données Bus'!$A$2:$C$90,3,FALSE),"")</f>
        <v>Gallia</v>
      </c>
      <c r="S623" t="str">
        <f>IF(INDEX('Tournées Bus'!$C$4:$H$18,Q623,VLOOKUP(B623,'Tournées Bus'!$J$3:$L$6,2,FALSE))=0,INDEX('Tournées Bus'!$C$4:$H$18,Q623,VLOOKUP(B623,'Tournées Bus'!$J$3:$L$6,3,FALSE)),INDEX('Tournées Bus'!$C$4:$H$18,Q623,VLOOKUP(B623,'Tournées Bus'!$J$3:$L$6,2,FALSE)))</f>
        <v>T161-07</v>
      </c>
      <c r="T623" t="str">
        <f t="shared" si="19"/>
        <v>T161</v>
      </c>
    </row>
    <row r="624" spans="1:20" x14ac:dyDescent="0.2">
      <c r="A624" s="1">
        <v>42989</v>
      </c>
      <c r="B624" t="s">
        <v>6</v>
      </c>
      <c r="C624" t="s">
        <v>204</v>
      </c>
      <c r="D624" t="s">
        <v>256</v>
      </c>
      <c r="E624" t="s">
        <v>257</v>
      </c>
      <c r="F624" s="1">
        <v>41230</v>
      </c>
      <c r="G624" t="s">
        <v>44</v>
      </c>
      <c r="H624">
        <v>1</v>
      </c>
      <c r="I624">
        <v>0</v>
      </c>
      <c r="J624">
        <v>0</v>
      </c>
      <c r="K624" t="s">
        <v>207</v>
      </c>
      <c r="L624">
        <v>2017</v>
      </c>
      <c r="M624" t="s">
        <v>208</v>
      </c>
      <c r="N624" s="14" t="str">
        <f t="shared" si="18"/>
        <v>EVENO Manel</v>
      </c>
      <c r="O624" s="14" t="str">
        <f>VLOOKUP(N624,'Données Enfants'!$C$2:$F$298,4,FALSE)</f>
        <v>GS</v>
      </c>
      <c r="P624" s="14" t="str">
        <f>VLOOKUP(N624,'Données Enfants'!$C$2:$F$298,2,FALSE)</f>
        <v>Sans viande</v>
      </c>
      <c r="Q624" s="14">
        <f>IF(MID(B624,1,3)="Bus",VLOOKUP(N624,'Données Bus'!$A$2:$B$90,2,FALSE),0)</f>
        <v>1</v>
      </c>
      <c r="R624" s="14" t="str">
        <f>IF(Q624&gt;0,VLOOKUP(N624,'Données Bus'!$A$2:$C$90,3,FALSE),"")</f>
        <v>Services Techniques</v>
      </c>
      <c r="S624" t="str">
        <f>IF(INDEX('Tournées Bus'!$C$4:$H$18,Q624,VLOOKUP(B624,'Tournées Bus'!$J$3:$L$6,2,FALSE))=0,INDEX('Tournées Bus'!$C$4:$H$18,Q624,VLOOKUP(B624,'Tournées Bus'!$J$3:$L$6,3,FALSE)),INDEX('Tournées Bus'!$C$4:$H$18,Q624,VLOOKUP(B624,'Tournées Bus'!$J$3:$L$6,2,FALSE)))</f>
        <v>T162-17</v>
      </c>
      <c r="T624" t="str">
        <f t="shared" si="19"/>
        <v>T162</v>
      </c>
    </row>
    <row r="625" spans="1:20" x14ac:dyDescent="0.2">
      <c r="A625" s="1">
        <v>42989</v>
      </c>
      <c r="B625" t="s">
        <v>6</v>
      </c>
      <c r="C625" t="s">
        <v>204</v>
      </c>
      <c r="D625" t="s">
        <v>258</v>
      </c>
      <c r="E625" t="s">
        <v>247</v>
      </c>
      <c r="F625" s="1">
        <v>41278</v>
      </c>
      <c r="G625" t="s">
        <v>169</v>
      </c>
      <c r="H625">
        <v>1</v>
      </c>
      <c r="I625">
        <v>0</v>
      </c>
      <c r="J625">
        <v>0</v>
      </c>
      <c r="K625" t="s">
        <v>207</v>
      </c>
      <c r="L625">
        <v>2017</v>
      </c>
      <c r="M625" t="s">
        <v>208</v>
      </c>
      <c r="N625" s="14" t="str">
        <f t="shared" si="18"/>
        <v>FRITEAU Liam</v>
      </c>
      <c r="O625" s="14" t="str">
        <f>VLOOKUP(N625,'Données Enfants'!$C$2:$F$298,4,FALSE)</f>
        <v>MS</v>
      </c>
      <c r="P625" s="14" t="str">
        <f>VLOOKUP(N625,'Données Enfants'!$C$2:$F$298,2,FALSE)</f>
        <v>Standard</v>
      </c>
      <c r="Q625" s="14">
        <f>IF(MID(B625,1,3)="Bus",VLOOKUP(N625,'Données Bus'!$A$2:$B$90,2,FALSE),0)</f>
        <v>5</v>
      </c>
      <c r="R625" s="14" t="str">
        <f>IF(Q625&gt;0,VLOOKUP(N625,'Données Bus'!$A$2:$C$90,3,FALSE),"")</f>
        <v>Grande Rive (Av maraiche)</v>
      </c>
      <c r="S625" t="str">
        <f>IF(INDEX('Tournées Bus'!$C$4:$H$18,Q625,VLOOKUP(B625,'Tournées Bus'!$J$3:$L$6,2,FALSE))=0,INDEX('Tournées Bus'!$C$4:$H$18,Q625,VLOOKUP(B625,'Tournées Bus'!$J$3:$L$6,3,FALSE)),INDEX('Tournées Bus'!$C$4:$H$18,Q625,VLOOKUP(B625,'Tournées Bus'!$J$3:$L$6,2,FALSE)))</f>
        <v>T162-12</v>
      </c>
      <c r="T625" t="str">
        <f t="shared" si="19"/>
        <v>T162</v>
      </c>
    </row>
    <row r="626" spans="1:20" x14ac:dyDescent="0.2">
      <c r="A626" s="1">
        <v>42989</v>
      </c>
      <c r="B626" t="s">
        <v>6</v>
      </c>
      <c r="C626" t="s">
        <v>204</v>
      </c>
      <c r="D626" t="s">
        <v>259</v>
      </c>
      <c r="E626" t="s">
        <v>260</v>
      </c>
      <c r="F626" s="1">
        <v>40395</v>
      </c>
      <c r="G626" t="s">
        <v>167</v>
      </c>
      <c r="H626">
        <v>1</v>
      </c>
      <c r="I626">
        <v>0</v>
      </c>
      <c r="J626">
        <v>0</v>
      </c>
      <c r="K626" t="s">
        <v>207</v>
      </c>
      <c r="L626">
        <v>2017</v>
      </c>
      <c r="M626" t="s">
        <v>210</v>
      </c>
      <c r="N626" s="14" t="str">
        <f t="shared" si="18"/>
        <v>GAYAT Louis</v>
      </c>
      <c r="O626" s="14" t="str">
        <f>VLOOKUP(N626,'Données Enfants'!$C$2:$F$298,4,FALSE)</f>
        <v>CE1</v>
      </c>
      <c r="P626" s="14" t="str">
        <f>VLOOKUP(N626,'Données Enfants'!$C$2:$F$298,2,FALSE)</f>
        <v>Standard</v>
      </c>
      <c r="Q626" s="14">
        <f>IF(MID(B626,1,3)="Bus",VLOOKUP(N626,'Données Bus'!$A$2:$B$90,2,FALSE),0)</f>
        <v>10</v>
      </c>
      <c r="R626" s="14" t="str">
        <f>IF(Q626&gt;0,VLOOKUP(N626,'Données Bus'!$A$2:$C$90,3,FALSE),"")</f>
        <v>Mairie</v>
      </c>
      <c r="S626" t="str">
        <f>IF(INDEX('Tournées Bus'!$C$4:$H$18,Q626,VLOOKUP(B626,'Tournées Bus'!$J$3:$L$6,2,FALSE))=0,INDEX('Tournées Bus'!$C$4:$H$18,Q626,VLOOKUP(B626,'Tournées Bus'!$J$3:$L$6,3,FALSE)),INDEX('Tournées Bus'!$C$4:$H$18,Q626,VLOOKUP(B626,'Tournées Bus'!$J$3:$L$6,2,FALSE)))</f>
        <v>T162-10</v>
      </c>
      <c r="T626" t="str">
        <f t="shared" si="19"/>
        <v>T162</v>
      </c>
    </row>
    <row r="627" spans="1:20" x14ac:dyDescent="0.2">
      <c r="A627" s="1">
        <v>42989</v>
      </c>
      <c r="B627" t="s">
        <v>6</v>
      </c>
      <c r="C627" t="s">
        <v>204</v>
      </c>
      <c r="D627" t="s">
        <v>338</v>
      </c>
      <c r="E627" t="s">
        <v>339</v>
      </c>
      <c r="F627" s="1">
        <v>41570</v>
      </c>
      <c r="G627" t="s">
        <v>169</v>
      </c>
      <c r="H627">
        <v>1</v>
      </c>
      <c r="I627">
        <v>0</v>
      </c>
      <c r="J627">
        <v>0</v>
      </c>
      <c r="K627" t="s">
        <v>207</v>
      </c>
      <c r="L627">
        <v>2017</v>
      </c>
      <c r="M627" t="s">
        <v>208</v>
      </c>
      <c r="N627" s="14" t="str">
        <f t="shared" si="18"/>
        <v>GUEIT RANALDI Valentine</v>
      </c>
      <c r="O627" s="14" t="str">
        <f>VLOOKUP(N627,'Données Enfants'!$C$2:$F$298,4,FALSE)</f>
        <v>MS</v>
      </c>
      <c r="P627" s="14" t="str">
        <f>VLOOKUP(N627,'Données Enfants'!$C$2:$F$298,2,FALSE)</f>
        <v>Standard</v>
      </c>
      <c r="Q627" s="14">
        <f>IF(MID(B627,1,3)="Bus",VLOOKUP(N627,'Données Bus'!$A$2:$B$90,2,FALSE),0)</f>
        <v>2</v>
      </c>
      <c r="R627" s="14" t="str">
        <f>IF(Q627&gt;0,VLOOKUP(N627,'Données Bus'!$A$2:$C$90,3,FALSE),"")</f>
        <v>Parc de l'Abbaye - Buisson</v>
      </c>
      <c r="S627" t="str">
        <f>IF(INDEX('Tournées Bus'!$C$4:$H$18,Q627,VLOOKUP(B627,'Tournées Bus'!$J$3:$L$6,2,FALSE))=0,INDEX('Tournées Bus'!$C$4:$H$18,Q627,VLOOKUP(B627,'Tournées Bus'!$J$3:$L$6,3,FALSE)),INDEX('Tournées Bus'!$C$4:$H$18,Q627,VLOOKUP(B627,'Tournées Bus'!$J$3:$L$6,2,FALSE)))</f>
        <v>T162-16</v>
      </c>
      <c r="T627" t="str">
        <f t="shared" si="19"/>
        <v>T162</v>
      </c>
    </row>
    <row r="628" spans="1:20" x14ac:dyDescent="0.2">
      <c r="A628" s="1">
        <v>42989</v>
      </c>
      <c r="B628" t="s">
        <v>6</v>
      </c>
      <c r="C628" t="s">
        <v>204</v>
      </c>
      <c r="D628" t="s">
        <v>261</v>
      </c>
      <c r="E628" t="s">
        <v>262</v>
      </c>
      <c r="F628" s="1">
        <v>40366</v>
      </c>
      <c r="G628" t="s">
        <v>167</v>
      </c>
      <c r="H628">
        <v>0</v>
      </c>
      <c r="I628">
        <v>0</v>
      </c>
      <c r="J628">
        <v>0</v>
      </c>
      <c r="K628" t="s">
        <v>207</v>
      </c>
      <c r="L628">
        <v>2017</v>
      </c>
      <c r="M628" t="s">
        <v>210</v>
      </c>
      <c r="N628" s="14" t="str">
        <f t="shared" si="18"/>
        <v>HELLI Indy</v>
      </c>
      <c r="O628" s="14" t="str">
        <f>VLOOKUP(N628,'Données Enfants'!$C$2:$F$298,4,FALSE)</f>
        <v>CE1</v>
      </c>
      <c r="P628" s="14" t="str">
        <f>VLOOKUP(N628,'Données Enfants'!$C$2:$F$298,2,FALSE)</f>
        <v>Sans viande</v>
      </c>
      <c r="Q628" s="14">
        <f>IF(MID(B628,1,3)="Bus",VLOOKUP(N628,'Données Bus'!$A$2:$B$90,2,FALSE),0)</f>
        <v>4</v>
      </c>
      <c r="R628" s="14" t="str">
        <f>IF(Q628&gt;0,VLOOKUP(N628,'Données Bus'!$A$2:$C$90,3,FALSE),"")</f>
        <v>Grande Rive (Crémaillère)</v>
      </c>
      <c r="S628" t="str">
        <f>IF(INDEX('Tournées Bus'!$C$4:$H$18,Q628,VLOOKUP(B628,'Tournées Bus'!$J$3:$L$6,2,FALSE))=0,INDEX('Tournées Bus'!$C$4:$H$18,Q628,VLOOKUP(B628,'Tournées Bus'!$J$3:$L$6,3,FALSE)),INDEX('Tournées Bus'!$C$4:$H$18,Q628,VLOOKUP(B628,'Tournées Bus'!$J$3:$L$6,2,FALSE)))</f>
        <v>T162-14</v>
      </c>
      <c r="T628" t="str">
        <f t="shared" si="19"/>
        <v>T162</v>
      </c>
    </row>
    <row r="629" spans="1:20" x14ac:dyDescent="0.2">
      <c r="A629" s="1">
        <v>42989</v>
      </c>
      <c r="B629" t="s">
        <v>6</v>
      </c>
      <c r="C629" t="s">
        <v>204</v>
      </c>
      <c r="D629" t="s">
        <v>263</v>
      </c>
      <c r="E629" t="s">
        <v>264</v>
      </c>
      <c r="F629" s="1">
        <v>39337</v>
      </c>
      <c r="G629" t="s">
        <v>164</v>
      </c>
      <c r="H629">
        <v>1</v>
      </c>
      <c r="I629">
        <v>0</v>
      </c>
      <c r="J629">
        <v>0</v>
      </c>
      <c r="K629" t="s">
        <v>207</v>
      </c>
      <c r="L629">
        <v>2017</v>
      </c>
      <c r="M629" t="s">
        <v>210</v>
      </c>
      <c r="N629" s="14" t="str">
        <f t="shared" si="18"/>
        <v>HENRY Ethan</v>
      </c>
      <c r="O629" s="14" t="str">
        <f>VLOOKUP(N629,'Données Enfants'!$C$2:$F$298,4,FALSE)</f>
        <v>CM2</v>
      </c>
      <c r="P629" s="14" t="str">
        <f>VLOOKUP(N629,'Données Enfants'!$C$2:$F$298,2,FALSE)</f>
        <v>Standard</v>
      </c>
      <c r="Q629" s="14">
        <f>IF(MID(B629,1,3)="Bus",VLOOKUP(N629,'Données Bus'!$A$2:$B$90,2,FALSE),0)</f>
        <v>2</v>
      </c>
      <c r="R629" s="14" t="str">
        <f>IF(Q629&gt;0,VLOOKUP(N629,'Données Bus'!$A$2:$C$90,3,FALSE),"")</f>
        <v>Parc de l'Abbaye - Buisson</v>
      </c>
      <c r="S629" t="str">
        <f>IF(INDEX('Tournées Bus'!$C$4:$H$18,Q629,VLOOKUP(B629,'Tournées Bus'!$J$3:$L$6,2,FALSE))=0,INDEX('Tournées Bus'!$C$4:$H$18,Q629,VLOOKUP(B629,'Tournées Bus'!$J$3:$L$6,3,FALSE)),INDEX('Tournées Bus'!$C$4:$H$18,Q629,VLOOKUP(B629,'Tournées Bus'!$J$3:$L$6,2,FALSE)))</f>
        <v>T162-16</v>
      </c>
      <c r="T629" t="str">
        <f t="shared" si="19"/>
        <v>T162</v>
      </c>
    </row>
    <row r="630" spans="1:20" x14ac:dyDescent="0.2">
      <c r="A630" s="1">
        <v>42989</v>
      </c>
      <c r="B630" t="s">
        <v>6</v>
      </c>
      <c r="C630" t="s">
        <v>204</v>
      </c>
      <c r="D630" t="s">
        <v>265</v>
      </c>
      <c r="E630" t="s">
        <v>266</v>
      </c>
      <c r="F630" s="1">
        <v>40707</v>
      </c>
      <c r="G630" t="s">
        <v>168</v>
      </c>
      <c r="H630">
        <v>1</v>
      </c>
      <c r="I630">
        <v>0</v>
      </c>
      <c r="J630">
        <v>0</v>
      </c>
      <c r="K630" t="s">
        <v>207</v>
      </c>
      <c r="L630">
        <v>2017</v>
      </c>
      <c r="M630" t="s">
        <v>208</v>
      </c>
      <c r="N630" s="14" t="str">
        <f t="shared" si="18"/>
        <v>KOSUMI Audrina</v>
      </c>
      <c r="O630" s="14" t="str">
        <f>VLOOKUP(N630,'Données Enfants'!$C$2:$F$298,4,FALSE)</f>
        <v>CP</v>
      </c>
      <c r="P630" s="14" t="str">
        <f>VLOOKUP(N630,'Données Enfants'!$C$2:$F$298,2,FALSE)</f>
        <v>Standard</v>
      </c>
      <c r="Q630" s="14">
        <f>IF(MID(B630,1,3)="Bus",VLOOKUP(N630,'Données Bus'!$A$2:$B$90,2,FALSE),0)</f>
        <v>1</v>
      </c>
      <c r="R630" s="14" t="str">
        <f>IF(Q630&gt;0,VLOOKUP(N630,'Données Bus'!$A$2:$C$90,3,FALSE),"")</f>
        <v>Services Techniques</v>
      </c>
      <c r="S630" t="str">
        <f>IF(INDEX('Tournées Bus'!$C$4:$H$18,Q630,VLOOKUP(B630,'Tournées Bus'!$J$3:$L$6,2,FALSE))=0,INDEX('Tournées Bus'!$C$4:$H$18,Q630,VLOOKUP(B630,'Tournées Bus'!$J$3:$L$6,3,FALSE)),INDEX('Tournées Bus'!$C$4:$H$18,Q630,VLOOKUP(B630,'Tournées Bus'!$J$3:$L$6,2,FALSE)))</f>
        <v>T162-17</v>
      </c>
      <c r="T630" t="str">
        <f t="shared" si="19"/>
        <v>T162</v>
      </c>
    </row>
    <row r="631" spans="1:20" x14ac:dyDescent="0.2">
      <c r="A631" s="1">
        <v>42989</v>
      </c>
      <c r="B631" t="s">
        <v>6</v>
      </c>
      <c r="C631" t="s">
        <v>204</v>
      </c>
      <c r="D631" t="s">
        <v>267</v>
      </c>
      <c r="E631" t="s">
        <v>268</v>
      </c>
      <c r="F631" s="1">
        <v>39332</v>
      </c>
      <c r="G631" t="s">
        <v>164</v>
      </c>
      <c r="H631">
        <v>0</v>
      </c>
      <c r="I631">
        <v>0</v>
      </c>
      <c r="J631">
        <v>0</v>
      </c>
      <c r="K631" t="s">
        <v>207</v>
      </c>
      <c r="L631">
        <v>2017</v>
      </c>
      <c r="M631" t="s">
        <v>210</v>
      </c>
      <c r="N631" s="14" t="str">
        <f t="shared" si="18"/>
        <v>MANICHE Soryan</v>
      </c>
      <c r="O631" s="14" t="str">
        <f>VLOOKUP(N631,'Données Enfants'!$C$2:$F$298,4,FALSE)</f>
        <v>CM2</v>
      </c>
      <c r="P631" s="14" t="str">
        <f>VLOOKUP(N631,'Données Enfants'!$C$2:$F$298,2,FALSE)</f>
        <v>Sans porc</v>
      </c>
      <c r="Q631" s="14">
        <f>IF(MID(B631,1,3)="Bus",VLOOKUP(N631,'Données Bus'!$A$2:$B$90,2,FALSE),0)</f>
        <v>6</v>
      </c>
      <c r="R631" s="14" t="str">
        <f>IF(Q631&gt;0,VLOOKUP(N631,'Données Bus'!$A$2:$C$90,3,FALSE),"")</f>
        <v>Gallia</v>
      </c>
      <c r="S631" t="str">
        <f>IF(INDEX('Tournées Bus'!$C$4:$H$18,Q631,VLOOKUP(B631,'Tournées Bus'!$J$3:$L$6,2,FALSE))=0,INDEX('Tournées Bus'!$C$4:$H$18,Q631,VLOOKUP(B631,'Tournées Bus'!$J$3:$L$6,3,FALSE)),INDEX('Tournées Bus'!$C$4:$H$18,Q631,VLOOKUP(B631,'Tournées Bus'!$J$3:$L$6,2,FALSE)))</f>
        <v>T161-07</v>
      </c>
      <c r="T631" t="str">
        <f t="shared" si="19"/>
        <v>T161</v>
      </c>
    </row>
    <row r="632" spans="1:20" x14ac:dyDescent="0.2">
      <c r="A632" s="1">
        <v>42989</v>
      </c>
      <c r="B632" t="s">
        <v>6</v>
      </c>
      <c r="C632" t="s">
        <v>204</v>
      </c>
      <c r="D632" t="s">
        <v>269</v>
      </c>
      <c r="E632" t="s">
        <v>270</v>
      </c>
      <c r="F632" s="1">
        <v>41123</v>
      </c>
      <c r="G632" t="s">
        <v>44</v>
      </c>
      <c r="H632">
        <v>1</v>
      </c>
      <c r="I632">
        <v>0</v>
      </c>
      <c r="J632">
        <v>0</v>
      </c>
      <c r="K632" t="s">
        <v>207</v>
      </c>
      <c r="L632">
        <v>2017</v>
      </c>
      <c r="M632" t="s">
        <v>208</v>
      </c>
      <c r="N632" s="14" t="str">
        <f t="shared" si="18"/>
        <v>MICHOUD Arnaud</v>
      </c>
      <c r="O632" s="14" t="str">
        <f>VLOOKUP(N632,'Données Enfants'!$C$2:$F$298,4,FALSE)</f>
        <v>GS</v>
      </c>
      <c r="P632" s="14" t="str">
        <f>VLOOKUP(N632,'Données Enfants'!$C$2:$F$298,2,FALSE)</f>
        <v>Standard</v>
      </c>
      <c r="Q632" s="14">
        <f>IF(MID(B632,1,3)="Bus",VLOOKUP(N632,'Données Bus'!$A$2:$B$90,2,FALSE),0)</f>
        <v>14</v>
      </c>
      <c r="R632" s="14" t="str">
        <f>IF(Q632&gt;0,VLOOKUP(N632,'Données Bus'!$A$2:$C$90,3,FALSE),"")</f>
        <v>Avenue Forchex</v>
      </c>
      <c r="S632" t="str">
        <f>IF(INDEX('Tournées Bus'!$C$4:$H$18,Q632,VLOOKUP(B632,'Tournées Bus'!$J$3:$L$6,2,FALSE))=0,INDEX('Tournées Bus'!$C$4:$H$18,Q632,VLOOKUP(B632,'Tournées Bus'!$J$3:$L$6,3,FALSE)),INDEX('Tournées Bus'!$C$4:$H$18,Q632,VLOOKUP(B632,'Tournées Bus'!$J$3:$L$6,2,FALSE)))</f>
        <v>T161-02</v>
      </c>
      <c r="T632" t="str">
        <f t="shared" si="19"/>
        <v>T161</v>
      </c>
    </row>
    <row r="633" spans="1:20" x14ac:dyDescent="0.2">
      <c r="A633" s="1">
        <v>42989</v>
      </c>
      <c r="B633" t="s">
        <v>6</v>
      </c>
      <c r="C633" t="s">
        <v>204</v>
      </c>
      <c r="D633" t="s">
        <v>271</v>
      </c>
      <c r="E633" t="s">
        <v>272</v>
      </c>
      <c r="F633" s="1">
        <v>41047</v>
      </c>
      <c r="G633" t="s">
        <v>44</v>
      </c>
      <c r="H633">
        <v>1</v>
      </c>
      <c r="I633">
        <v>0</v>
      </c>
      <c r="J633">
        <v>0</v>
      </c>
      <c r="K633" t="s">
        <v>207</v>
      </c>
      <c r="L633">
        <v>2017</v>
      </c>
      <c r="M633" t="s">
        <v>208</v>
      </c>
      <c r="N633" s="14" t="str">
        <f t="shared" si="18"/>
        <v>MONNET Fanny</v>
      </c>
      <c r="O633" s="14" t="str">
        <f>VLOOKUP(N633,'Données Enfants'!$C$2:$F$298,4,FALSE)</f>
        <v>GS</v>
      </c>
      <c r="P633" s="14" t="str">
        <f>VLOOKUP(N633,'Données Enfants'!$C$2:$F$298,2,FALSE)</f>
        <v>Standard</v>
      </c>
      <c r="Q633" s="14">
        <f>IF(MID(B633,1,3)="Bus",VLOOKUP(N633,'Données Bus'!$A$2:$B$90,2,FALSE),0)</f>
        <v>3</v>
      </c>
      <c r="R633" s="14" t="str">
        <f>IF(Q633&gt;0,VLOOKUP(N633,'Données Bus'!$A$2:$C$90,3,FALSE),"")</f>
        <v>Av de la Creusaz (croist Rte Gde Rive)</v>
      </c>
      <c r="S633" t="str">
        <f>IF(INDEX('Tournées Bus'!$C$4:$H$18,Q633,VLOOKUP(B633,'Tournées Bus'!$J$3:$L$6,2,FALSE))=0,INDEX('Tournées Bus'!$C$4:$H$18,Q633,VLOOKUP(B633,'Tournées Bus'!$J$3:$L$6,3,FALSE)),INDEX('Tournées Bus'!$C$4:$H$18,Q633,VLOOKUP(B633,'Tournées Bus'!$J$3:$L$6,2,FALSE)))</f>
        <v>T162-13</v>
      </c>
      <c r="T633" t="str">
        <f t="shared" si="19"/>
        <v>T162</v>
      </c>
    </row>
    <row r="634" spans="1:20" x14ac:dyDescent="0.2">
      <c r="A634" s="1">
        <v>42989</v>
      </c>
      <c r="B634" t="s">
        <v>6</v>
      </c>
      <c r="C634" t="s">
        <v>204</v>
      </c>
      <c r="D634" t="s">
        <v>271</v>
      </c>
      <c r="E634" t="s">
        <v>273</v>
      </c>
      <c r="F634" s="1">
        <v>40459</v>
      </c>
      <c r="G634" t="s">
        <v>163</v>
      </c>
      <c r="H634">
        <v>1</v>
      </c>
      <c r="I634">
        <v>0</v>
      </c>
      <c r="J634">
        <v>0</v>
      </c>
      <c r="K634" t="s">
        <v>207</v>
      </c>
      <c r="L634">
        <v>2017</v>
      </c>
      <c r="M634" t="s">
        <v>210</v>
      </c>
      <c r="N634" s="14" t="str">
        <f t="shared" si="18"/>
        <v>MONNET Nina</v>
      </c>
      <c r="O634" s="14" t="str">
        <f>VLOOKUP(N634,'Données Enfants'!$C$2:$F$298,4,FALSE)</f>
        <v>CE1</v>
      </c>
      <c r="P634" s="14" t="str">
        <f>VLOOKUP(N634,'Données Enfants'!$C$2:$F$298,2,FALSE)</f>
        <v>Standard</v>
      </c>
      <c r="Q634" s="14">
        <f>IF(MID(B634,1,3)="Bus",VLOOKUP(N634,'Données Bus'!$A$2:$B$90,2,FALSE),0)</f>
        <v>3</v>
      </c>
      <c r="R634" s="14" t="str">
        <f>IF(Q634&gt;0,VLOOKUP(N634,'Données Bus'!$A$2:$C$90,3,FALSE),"")</f>
        <v>Av de la Creusaz (croist Rte Gde Rive)</v>
      </c>
      <c r="S634" t="str">
        <f>IF(INDEX('Tournées Bus'!$C$4:$H$18,Q634,VLOOKUP(B634,'Tournées Bus'!$J$3:$L$6,2,FALSE))=0,INDEX('Tournées Bus'!$C$4:$H$18,Q634,VLOOKUP(B634,'Tournées Bus'!$J$3:$L$6,3,FALSE)),INDEX('Tournées Bus'!$C$4:$H$18,Q634,VLOOKUP(B634,'Tournées Bus'!$J$3:$L$6,2,FALSE)))</f>
        <v>T162-13</v>
      </c>
      <c r="T634" t="str">
        <f t="shared" si="19"/>
        <v>T162</v>
      </c>
    </row>
    <row r="635" spans="1:20" x14ac:dyDescent="0.2">
      <c r="A635" s="1">
        <v>42989</v>
      </c>
      <c r="B635" t="s">
        <v>6</v>
      </c>
      <c r="C635" t="s">
        <v>204</v>
      </c>
      <c r="D635" t="s">
        <v>278</v>
      </c>
      <c r="E635" t="s">
        <v>279</v>
      </c>
      <c r="F635" s="1">
        <v>41629</v>
      </c>
      <c r="G635" t="s">
        <v>170</v>
      </c>
      <c r="H635">
        <v>1</v>
      </c>
      <c r="I635">
        <v>0</v>
      </c>
      <c r="J635">
        <v>0</v>
      </c>
      <c r="K635" t="s">
        <v>207</v>
      </c>
      <c r="L635">
        <v>2017</v>
      </c>
      <c r="M635" t="s">
        <v>208</v>
      </c>
      <c r="N635" s="14" t="str">
        <f t="shared" si="18"/>
        <v>PERROT BLENNER Alice</v>
      </c>
      <c r="O635" s="14" t="str">
        <f>VLOOKUP(N635,'Données Enfants'!$C$2:$F$298,4,FALSE)</f>
        <v>MS</v>
      </c>
      <c r="P635" s="14" t="str">
        <f>VLOOKUP(N635,'Données Enfants'!$C$2:$F$298,2,FALSE)</f>
        <v>Standard</v>
      </c>
      <c r="Q635" s="14">
        <f>IF(MID(B635,1,3)="Bus",VLOOKUP(N635,'Données Bus'!$A$2:$B$90,2,FALSE),0)</f>
        <v>4</v>
      </c>
      <c r="R635" s="14" t="str">
        <f>IF(Q635&gt;0,VLOOKUP(N635,'Données Bus'!$A$2:$C$90,3,FALSE),"")</f>
        <v>Grande Rive (Crémaillère)</v>
      </c>
      <c r="S635" t="str">
        <f>IF(INDEX('Tournées Bus'!$C$4:$H$18,Q635,VLOOKUP(B635,'Tournées Bus'!$J$3:$L$6,2,FALSE))=0,INDEX('Tournées Bus'!$C$4:$H$18,Q635,VLOOKUP(B635,'Tournées Bus'!$J$3:$L$6,3,FALSE)),INDEX('Tournées Bus'!$C$4:$H$18,Q635,VLOOKUP(B635,'Tournées Bus'!$J$3:$L$6,2,FALSE)))</f>
        <v>T162-14</v>
      </c>
      <c r="T635" t="str">
        <f t="shared" si="19"/>
        <v>T162</v>
      </c>
    </row>
    <row r="636" spans="1:20" x14ac:dyDescent="0.2">
      <c r="A636" s="1">
        <v>42989</v>
      </c>
      <c r="B636" t="s">
        <v>6</v>
      </c>
      <c r="C636" t="s">
        <v>204</v>
      </c>
      <c r="D636" t="s">
        <v>280</v>
      </c>
      <c r="E636" t="s">
        <v>281</v>
      </c>
      <c r="F636" s="1">
        <v>39219</v>
      </c>
      <c r="G636" t="s">
        <v>164</v>
      </c>
      <c r="H636">
        <v>1</v>
      </c>
      <c r="I636">
        <v>0</v>
      </c>
      <c r="J636">
        <v>0</v>
      </c>
      <c r="K636" t="s">
        <v>207</v>
      </c>
      <c r="L636">
        <v>2017</v>
      </c>
      <c r="M636" t="s">
        <v>210</v>
      </c>
      <c r="N636" s="14" t="str">
        <f t="shared" si="18"/>
        <v>PITTET Lilou</v>
      </c>
      <c r="O636" s="14" t="str">
        <f>VLOOKUP(N636,'Données Enfants'!$C$2:$F$298,4,FALSE)</f>
        <v>CM2</v>
      </c>
      <c r="P636" s="14" t="str">
        <f>VLOOKUP(N636,'Données Enfants'!$C$2:$F$298,2,FALSE)</f>
        <v>Standard</v>
      </c>
      <c r="Q636" s="14">
        <f>IF(MID(B636,1,3)="Bus",VLOOKUP(N636,'Données Bus'!$A$2:$B$90,2,FALSE),0)</f>
        <v>2</v>
      </c>
      <c r="R636" s="14" t="str">
        <f>IF(Q636&gt;0,VLOOKUP(N636,'Données Bus'!$A$2:$C$90,3,FALSE),"")</f>
        <v>Parc de l'Abbaye - Buisson</v>
      </c>
      <c r="S636" t="str">
        <f>IF(INDEX('Tournées Bus'!$C$4:$H$18,Q636,VLOOKUP(B636,'Tournées Bus'!$J$3:$L$6,2,FALSE))=0,INDEX('Tournées Bus'!$C$4:$H$18,Q636,VLOOKUP(B636,'Tournées Bus'!$J$3:$L$6,3,FALSE)),INDEX('Tournées Bus'!$C$4:$H$18,Q636,VLOOKUP(B636,'Tournées Bus'!$J$3:$L$6,2,FALSE)))</f>
        <v>T162-16</v>
      </c>
      <c r="T636" t="str">
        <f t="shared" si="19"/>
        <v>T162</v>
      </c>
    </row>
    <row r="637" spans="1:20" x14ac:dyDescent="0.2">
      <c r="A637" s="1">
        <v>42989</v>
      </c>
      <c r="B637" t="s">
        <v>6</v>
      </c>
      <c r="C637" t="s">
        <v>204</v>
      </c>
      <c r="D637" t="s">
        <v>280</v>
      </c>
      <c r="E637" t="s">
        <v>282</v>
      </c>
      <c r="F637" s="1">
        <v>40581</v>
      </c>
      <c r="G637" t="s">
        <v>168</v>
      </c>
      <c r="H637">
        <v>1</v>
      </c>
      <c r="I637">
        <v>0</v>
      </c>
      <c r="J637">
        <v>0</v>
      </c>
      <c r="K637" t="s">
        <v>207</v>
      </c>
      <c r="L637">
        <v>2017</v>
      </c>
      <c r="M637" t="s">
        <v>208</v>
      </c>
      <c r="N637" s="14" t="str">
        <f t="shared" si="18"/>
        <v>PITTET Lizy</v>
      </c>
      <c r="O637" s="14" t="str">
        <f>VLOOKUP(N637,'Données Enfants'!$C$2:$F$298,4,FALSE)</f>
        <v>CP</v>
      </c>
      <c r="P637" s="14" t="str">
        <f>VLOOKUP(N637,'Données Enfants'!$C$2:$F$298,2,FALSE)</f>
        <v>Standard</v>
      </c>
      <c r="Q637" s="14">
        <f>IF(MID(B637,1,3)="Bus",VLOOKUP(N637,'Données Bus'!$A$2:$B$90,2,FALSE),0)</f>
        <v>2</v>
      </c>
      <c r="R637" s="14" t="str">
        <f>IF(Q637&gt;0,VLOOKUP(N637,'Données Bus'!$A$2:$C$90,3,FALSE),"")</f>
        <v>Parc de l'Abbaye - Buisson</v>
      </c>
      <c r="S637" t="str">
        <f>IF(INDEX('Tournées Bus'!$C$4:$H$18,Q637,VLOOKUP(B637,'Tournées Bus'!$J$3:$L$6,2,FALSE))=0,INDEX('Tournées Bus'!$C$4:$H$18,Q637,VLOOKUP(B637,'Tournées Bus'!$J$3:$L$6,3,FALSE)),INDEX('Tournées Bus'!$C$4:$H$18,Q637,VLOOKUP(B637,'Tournées Bus'!$J$3:$L$6,2,FALSE)))</f>
        <v>T162-16</v>
      </c>
      <c r="T637" t="str">
        <f t="shared" si="19"/>
        <v>T162</v>
      </c>
    </row>
    <row r="638" spans="1:20" x14ac:dyDescent="0.2">
      <c r="A638" s="1">
        <v>42989</v>
      </c>
      <c r="B638" t="s">
        <v>6</v>
      </c>
      <c r="C638" t="s">
        <v>204</v>
      </c>
      <c r="D638" t="s">
        <v>283</v>
      </c>
      <c r="E638" t="s">
        <v>284</v>
      </c>
      <c r="F638" s="1">
        <v>39891</v>
      </c>
      <c r="G638" t="s">
        <v>166</v>
      </c>
      <c r="H638">
        <v>1</v>
      </c>
      <c r="I638">
        <v>0</v>
      </c>
      <c r="J638">
        <v>0</v>
      </c>
      <c r="K638" t="s">
        <v>207</v>
      </c>
      <c r="L638">
        <v>2017</v>
      </c>
      <c r="M638" t="s">
        <v>210</v>
      </c>
      <c r="N638" s="14" t="str">
        <f t="shared" si="18"/>
        <v>PONTICELLI Axel</v>
      </c>
      <c r="O638" s="14" t="str">
        <f>VLOOKUP(N638,'Données Enfants'!$C$2:$F$298,4,FALSE)</f>
        <v>CE2</v>
      </c>
      <c r="P638" s="14" t="str">
        <f>VLOOKUP(N638,'Données Enfants'!$C$2:$F$298,2,FALSE)</f>
        <v>Standard</v>
      </c>
      <c r="Q638" s="14">
        <f>IF(MID(B638,1,3)="Bus",VLOOKUP(N638,'Données Bus'!$A$2:$B$90,2,FALSE),0)</f>
        <v>15</v>
      </c>
      <c r="R638" s="14" t="str">
        <f>IF(Q638&gt;0,VLOOKUP(N638,'Données Bus'!$A$2:$C$90,3,FALSE),"")</f>
        <v>Chemin de Gravannes (Mi Tiesa)</v>
      </c>
      <c r="S638" t="str">
        <f>IF(INDEX('Tournées Bus'!$C$4:$H$18,Q638,VLOOKUP(B638,'Tournées Bus'!$J$3:$L$6,2,FALSE))=0,INDEX('Tournées Bus'!$C$4:$H$18,Q638,VLOOKUP(B638,'Tournées Bus'!$J$3:$L$6,3,FALSE)),INDEX('Tournées Bus'!$C$4:$H$18,Q638,VLOOKUP(B638,'Tournées Bus'!$J$3:$L$6,2,FALSE)))</f>
        <v>T161-03</v>
      </c>
      <c r="T638" t="str">
        <f t="shared" si="19"/>
        <v>T161</v>
      </c>
    </row>
    <row r="639" spans="1:20" x14ac:dyDescent="0.2">
      <c r="A639" s="1">
        <v>42989</v>
      </c>
      <c r="B639" t="s">
        <v>6</v>
      </c>
      <c r="C639" t="s">
        <v>204</v>
      </c>
      <c r="D639" t="s">
        <v>286</v>
      </c>
      <c r="E639" t="s">
        <v>287</v>
      </c>
      <c r="F639" s="1">
        <v>40843</v>
      </c>
      <c r="G639" t="s">
        <v>168</v>
      </c>
      <c r="H639">
        <v>1</v>
      </c>
      <c r="I639">
        <v>0</v>
      </c>
      <c r="J639">
        <v>0</v>
      </c>
      <c r="K639" t="s">
        <v>207</v>
      </c>
      <c r="L639">
        <v>2017</v>
      </c>
      <c r="M639" t="s">
        <v>208</v>
      </c>
      <c r="N639" s="14" t="str">
        <f t="shared" si="18"/>
        <v>SECK Erwann</v>
      </c>
      <c r="O639" s="14" t="str">
        <f>VLOOKUP(N639,'Données Enfants'!$C$2:$F$298,4,FALSE)</f>
        <v>CP</v>
      </c>
      <c r="P639" s="14" t="str">
        <f>VLOOKUP(N639,'Données Enfants'!$C$2:$F$298,2,FALSE)</f>
        <v>Sans porc</v>
      </c>
      <c r="Q639" s="14">
        <f>IF(MID(B639,1,3)="Bus",VLOOKUP(N639,'Données Bus'!$A$2:$B$90,2,FALSE),0)</f>
        <v>9</v>
      </c>
      <c r="R639" s="14" t="str">
        <f>IF(Q639&gt;0,VLOOKUP(N639,'Données Bus'!$A$2:$C$90,3,FALSE),"")</f>
        <v>Chemin des Houches (Impasse)</v>
      </c>
      <c r="S639" t="str">
        <f>IF(INDEX('Tournées Bus'!$C$4:$H$18,Q639,VLOOKUP(B639,'Tournées Bus'!$J$3:$L$6,2,FALSE))=0,INDEX('Tournées Bus'!$C$4:$H$18,Q639,VLOOKUP(B639,'Tournées Bus'!$J$3:$L$6,3,FALSE)),INDEX('Tournées Bus'!$C$4:$H$18,Q639,VLOOKUP(B639,'Tournées Bus'!$J$3:$L$6,2,FALSE)))</f>
        <v>T162-11</v>
      </c>
      <c r="T639" t="str">
        <f t="shared" si="19"/>
        <v>T162</v>
      </c>
    </row>
    <row r="640" spans="1:20" x14ac:dyDescent="0.2">
      <c r="A640" s="1">
        <v>42989</v>
      </c>
      <c r="B640" t="s">
        <v>6</v>
      </c>
      <c r="C640" t="s">
        <v>204</v>
      </c>
      <c r="D640" t="s">
        <v>286</v>
      </c>
      <c r="E640" t="s">
        <v>288</v>
      </c>
      <c r="F640" s="1">
        <v>39329</v>
      </c>
      <c r="G640" t="s">
        <v>164</v>
      </c>
      <c r="H640">
        <v>1</v>
      </c>
      <c r="I640">
        <v>0</v>
      </c>
      <c r="J640">
        <v>0</v>
      </c>
      <c r="K640" t="s">
        <v>207</v>
      </c>
      <c r="L640">
        <v>2017</v>
      </c>
      <c r="M640" t="s">
        <v>210</v>
      </c>
      <c r="N640" s="14" t="str">
        <f t="shared" si="18"/>
        <v>SECK Norah</v>
      </c>
      <c r="O640" s="14" t="str">
        <f>VLOOKUP(N640,'Données Enfants'!$C$2:$F$298,4,FALSE)</f>
        <v>CM2</v>
      </c>
      <c r="P640" s="14" t="str">
        <f>VLOOKUP(N640,'Données Enfants'!$C$2:$F$298,2,FALSE)</f>
        <v>Sans porc</v>
      </c>
      <c r="Q640" s="14">
        <f>IF(MID(B640,1,3)="Bus",VLOOKUP(N640,'Données Bus'!$A$2:$B$90,2,FALSE),0)</f>
        <v>9</v>
      </c>
      <c r="R640" s="14" t="str">
        <f>IF(Q640&gt;0,VLOOKUP(N640,'Données Bus'!$A$2:$C$90,3,FALSE),"")</f>
        <v>Chemin des Houches (Impasse)</v>
      </c>
      <c r="S640" t="str">
        <f>IF(INDEX('Tournées Bus'!$C$4:$H$18,Q640,VLOOKUP(B640,'Tournées Bus'!$J$3:$L$6,2,FALSE))=0,INDEX('Tournées Bus'!$C$4:$H$18,Q640,VLOOKUP(B640,'Tournées Bus'!$J$3:$L$6,3,FALSE)),INDEX('Tournées Bus'!$C$4:$H$18,Q640,VLOOKUP(B640,'Tournées Bus'!$J$3:$L$6,2,FALSE)))</f>
        <v>T162-11</v>
      </c>
      <c r="T640" t="str">
        <f t="shared" si="19"/>
        <v>T162</v>
      </c>
    </row>
    <row r="641" spans="1:20" x14ac:dyDescent="0.2">
      <c r="A641" s="1">
        <v>42989</v>
      </c>
      <c r="B641" t="s">
        <v>6</v>
      </c>
      <c r="C641" t="s">
        <v>204</v>
      </c>
      <c r="D641" t="s">
        <v>332</v>
      </c>
      <c r="E641" t="s">
        <v>333</v>
      </c>
      <c r="F641" s="1">
        <v>41327</v>
      </c>
      <c r="G641" t="s">
        <v>169</v>
      </c>
      <c r="H641">
        <v>1</v>
      </c>
      <c r="I641">
        <v>0</v>
      </c>
      <c r="J641">
        <v>0</v>
      </c>
      <c r="K641" t="s">
        <v>207</v>
      </c>
      <c r="L641">
        <v>2017</v>
      </c>
      <c r="M641" t="s">
        <v>208</v>
      </c>
      <c r="N641" s="14" t="str">
        <f t="shared" si="18"/>
        <v>STEPHAN Lola</v>
      </c>
      <c r="O641" s="14" t="str">
        <f>VLOOKUP(N641,'Données Enfants'!$C$2:$F$298,4,FALSE)</f>
        <v>MS</v>
      </c>
      <c r="P641" s="14" t="str">
        <f>VLOOKUP(N641,'Données Enfants'!$C$2:$F$298,2,FALSE)</f>
        <v>Standard</v>
      </c>
      <c r="Q641" s="14">
        <f>IF(MID(B641,1,3)="Bus",VLOOKUP(N641,'Données Bus'!$A$2:$B$90,2,FALSE),0)</f>
        <v>6</v>
      </c>
      <c r="R641" s="14" t="str">
        <f>IF(Q641&gt;0,VLOOKUP(N641,'Données Bus'!$A$2:$C$90,3,FALSE),"")</f>
        <v>Gallia</v>
      </c>
      <c r="S641" t="str">
        <f>IF(INDEX('Tournées Bus'!$C$4:$H$18,Q641,VLOOKUP(B641,'Tournées Bus'!$J$3:$L$6,2,FALSE))=0,INDEX('Tournées Bus'!$C$4:$H$18,Q641,VLOOKUP(B641,'Tournées Bus'!$J$3:$L$6,3,FALSE)),INDEX('Tournées Bus'!$C$4:$H$18,Q641,VLOOKUP(B641,'Tournées Bus'!$J$3:$L$6,2,FALSE)))</f>
        <v>T161-07</v>
      </c>
      <c r="T641" t="str">
        <f t="shared" si="19"/>
        <v>T161</v>
      </c>
    </row>
    <row r="642" spans="1:20" x14ac:dyDescent="0.2">
      <c r="A642" s="1">
        <v>42989</v>
      </c>
      <c r="B642" t="s">
        <v>6</v>
      </c>
      <c r="C642" t="s">
        <v>204</v>
      </c>
      <c r="D642" t="s">
        <v>289</v>
      </c>
      <c r="E642" t="s">
        <v>216</v>
      </c>
      <c r="F642" s="1">
        <v>41091</v>
      </c>
      <c r="G642" t="s">
        <v>106</v>
      </c>
      <c r="H642">
        <v>1</v>
      </c>
      <c r="I642">
        <v>0</v>
      </c>
      <c r="J642">
        <v>0</v>
      </c>
      <c r="K642" t="s">
        <v>207</v>
      </c>
      <c r="L642">
        <v>2017</v>
      </c>
      <c r="M642" t="s">
        <v>208</v>
      </c>
      <c r="N642" s="14" t="str">
        <f t="shared" ref="N642:N705" si="20">CONCATENATE(D642," ",E642)</f>
        <v>TOUTA Rayan</v>
      </c>
      <c r="O642" s="14" t="str">
        <f>VLOOKUP(N642,'Données Enfants'!$C$2:$F$298,4,FALSE)</f>
        <v>GS</v>
      </c>
      <c r="P642" s="14" t="str">
        <f>VLOOKUP(N642,'Données Enfants'!$C$2:$F$298,2,FALSE)</f>
        <v>Sans viande</v>
      </c>
      <c r="Q642" s="14">
        <f>IF(MID(B642,1,3)="Bus",VLOOKUP(N642,'Données Bus'!$A$2:$B$90,2,FALSE),0)</f>
        <v>6</v>
      </c>
      <c r="R642" s="14" t="str">
        <f>IF(Q642&gt;0,VLOOKUP(N642,'Données Bus'!$A$2:$C$90,3,FALSE),"")</f>
        <v>Gallia</v>
      </c>
      <c r="S642" t="str">
        <f>IF(INDEX('Tournées Bus'!$C$4:$H$18,Q642,VLOOKUP(B642,'Tournées Bus'!$J$3:$L$6,2,FALSE))=0,INDEX('Tournées Bus'!$C$4:$H$18,Q642,VLOOKUP(B642,'Tournées Bus'!$J$3:$L$6,3,FALSE)),INDEX('Tournées Bus'!$C$4:$H$18,Q642,VLOOKUP(B642,'Tournées Bus'!$J$3:$L$6,2,FALSE)))</f>
        <v>T161-07</v>
      </c>
      <c r="T642" t="str">
        <f t="shared" ref="T642:T705" si="21">MID(S642,1,4)</f>
        <v>T161</v>
      </c>
    </row>
    <row r="643" spans="1:20" x14ac:dyDescent="0.2">
      <c r="A643" s="1">
        <v>42989</v>
      </c>
      <c r="B643" t="s">
        <v>6</v>
      </c>
      <c r="C643" t="s">
        <v>204</v>
      </c>
      <c r="D643" t="s">
        <v>289</v>
      </c>
      <c r="E643" t="s">
        <v>290</v>
      </c>
      <c r="F643" s="1">
        <v>40273</v>
      </c>
      <c r="G643" t="s">
        <v>163</v>
      </c>
      <c r="H643">
        <v>1</v>
      </c>
      <c r="I643">
        <v>0</v>
      </c>
      <c r="J643">
        <v>0</v>
      </c>
      <c r="K643" t="s">
        <v>207</v>
      </c>
      <c r="L643">
        <v>2017</v>
      </c>
      <c r="M643" t="s">
        <v>210</v>
      </c>
      <c r="N643" s="14" t="str">
        <f t="shared" si="20"/>
        <v>TOUTA Samir</v>
      </c>
      <c r="O643" s="14" t="str">
        <f>VLOOKUP(N643,'Données Enfants'!$C$2:$F$298,4,FALSE)</f>
        <v>CE1</v>
      </c>
      <c r="P643" s="14" t="str">
        <f>VLOOKUP(N643,'Données Enfants'!$C$2:$F$298,2,FALSE)</f>
        <v>Sans viande</v>
      </c>
      <c r="Q643" s="14">
        <f>IF(MID(B643,1,3)="Bus",VLOOKUP(N643,'Données Bus'!$A$2:$B$90,2,FALSE),0)</f>
        <v>6</v>
      </c>
      <c r="R643" s="14" t="str">
        <f>IF(Q643&gt;0,VLOOKUP(N643,'Données Bus'!$A$2:$C$90,3,FALSE),"")</f>
        <v>Gallia</v>
      </c>
      <c r="S643" t="str">
        <f>IF(INDEX('Tournées Bus'!$C$4:$H$18,Q643,VLOOKUP(B643,'Tournées Bus'!$J$3:$L$6,2,FALSE))=0,INDEX('Tournées Bus'!$C$4:$H$18,Q643,VLOOKUP(B643,'Tournées Bus'!$J$3:$L$6,3,FALSE)),INDEX('Tournées Bus'!$C$4:$H$18,Q643,VLOOKUP(B643,'Tournées Bus'!$J$3:$L$6,2,FALSE)))</f>
        <v>T161-07</v>
      </c>
      <c r="T643" t="str">
        <f t="shared" si="21"/>
        <v>T161</v>
      </c>
    </row>
    <row r="644" spans="1:20" x14ac:dyDescent="0.2">
      <c r="A644" s="1">
        <v>42989</v>
      </c>
      <c r="B644" t="s">
        <v>6</v>
      </c>
      <c r="C644" t="s">
        <v>204</v>
      </c>
      <c r="D644" t="s">
        <v>291</v>
      </c>
      <c r="E644" t="s">
        <v>292</v>
      </c>
      <c r="F644" s="1">
        <v>40178</v>
      </c>
      <c r="G644" t="s">
        <v>166</v>
      </c>
      <c r="H644">
        <v>1</v>
      </c>
      <c r="I644">
        <v>0</v>
      </c>
      <c r="J644">
        <v>0</v>
      </c>
      <c r="K644" t="s">
        <v>207</v>
      </c>
      <c r="L644">
        <v>2017</v>
      </c>
      <c r="M644" t="s">
        <v>210</v>
      </c>
      <c r="N644" s="14" t="str">
        <f t="shared" si="20"/>
        <v>VESIN Gloria</v>
      </c>
      <c r="O644" s="14" t="str">
        <f>VLOOKUP(N644,'Données Enfants'!$C$2:$F$298,4,FALSE)</f>
        <v>CE2</v>
      </c>
      <c r="P644" s="14" t="str">
        <f>VLOOKUP(N644,'Données Enfants'!$C$2:$F$298,2,FALSE)</f>
        <v>Standard</v>
      </c>
      <c r="Q644" s="14">
        <f>IF(MID(B644,1,3)="Bus",VLOOKUP(N644,'Données Bus'!$A$2:$B$90,2,FALSE),0)</f>
        <v>13</v>
      </c>
      <c r="R644" s="14" t="str">
        <f>IF(Q644&gt;0,VLOOKUP(N644,'Données Bus'!$A$2:$C$90,3,FALSE),"")</f>
        <v>Parc de l'Abbaye - Containers</v>
      </c>
      <c r="S644" t="str">
        <f>IF(INDEX('Tournées Bus'!$C$4:$H$18,Q644,VLOOKUP(B644,'Tournées Bus'!$J$3:$L$6,2,FALSE))=0,INDEX('Tournées Bus'!$C$4:$H$18,Q644,VLOOKUP(B644,'Tournées Bus'!$J$3:$L$6,3,FALSE)),INDEX('Tournées Bus'!$C$4:$H$18,Q644,VLOOKUP(B644,'Tournées Bus'!$J$3:$L$6,2,FALSE)))</f>
        <v>T162-15</v>
      </c>
      <c r="T644" t="str">
        <f t="shared" si="21"/>
        <v>T162</v>
      </c>
    </row>
    <row r="645" spans="1:20" x14ac:dyDescent="0.2">
      <c r="A645" s="1">
        <v>42989</v>
      </c>
      <c r="B645" t="s">
        <v>6</v>
      </c>
      <c r="C645" t="s">
        <v>204</v>
      </c>
      <c r="D645" t="s">
        <v>293</v>
      </c>
      <c r="E645" t="s">
        <v>294</v>
      </c>
      <c r="F645" s="1">
        <v>39747</v>
      </c>
      <c r="G645" t="s">
        <v>165</v>
      </c>
      <c r="H645">
        <v>1</v>
      </c>
      <c r="I645">
        <v>0</v>
      </c>
      <c r="J645">
        <v>0</v>
      </c>
      <c r="K645" t="s">
        <v>207</v>
      </c>
      <c r="L645">
        <v>2017</v>
      </c>
      <c r="M645" t="s">
        <v>210</v>
      </c>
      <c r="N645" s="14" t="str">
        <f t="shared" si="20"/>
        <v>VIRETON Diego</v>
      </c>
      <c r="O645" s="14" t="str">
        <f>VLOOKUP(N645,'Données Enfants'!$C$2:$F$298,4,FALSE)</f>
        <v>CM1</v>
      </c>
      <c r="P645" s="14" t="str">
        <f>VLOOKUP(N645,'Données Enfants'!$C$2:$F$298,2,FALSE)</f>
        <v>Standard</v>
      </c>
      <c r="Q645" s="14">
        <f>IF(MID(B645,1,3)="Bus",VLOOKUP(N645,'Données Bus'!$A$2:$B$90,2,FALSE),0)</f>
        <v>2</v>
      </c>
      <c r="R645" s="14" t="str">
        <f>IF(Q645&gt;0,VLOOKUP(N645,'Données Bus'!$A$2:$C$90,3,FALSE),"")</f>
        <v>Parc de l'Abbaye - Buisson</v>
      </c>
      <c r="S645" t="str">
        <f>IF(INDEX('Tournées Bus'!$C$4:$H$18,Q645,VLOOKUP(B645,'Tournées Bus'!$J$3:$L$6,2,FALSE))=0,INDEX('Tournées Bus'!$C$4:$H$18,Q645,VLOOKUP(B645,'Tournées Bus'!$J$3:$L$6,3,FALSE)),INDEX('Tournées Bus'!$C$4:$H$18,Q645,VLOOKUP(B645,'Tournées Bus'!$J$3:$L$6,2,FALSE)))</f>
        <v>T162-16</v>
      </c>
      <c r="T645" t="str">
        <f t="shared" si="21"/>
        <v>T162</v>
      </c>
    </row>
    <row r="646" spans="1:20" x14ac:dyDescent="0.2">
      <c r="A646" s="1">
        <v>42989</v>
      </c>
      <c r="B646" t="s">
        <v>6</v>
      </c>
      <c r="C646" t="s">
        <v>204</v>
      </c>
      <c r="D646" t="s">
        <v>293</v>
      </c>
      <c r="E646" t="s">
        <v>295</v>
      </c>
      <c r="F646" s="1">
        <v>41539</v>
      </c>
      <c r="G646" t="s">
        <v>170</v>
      </c>
      <c r="H646">
        <v>1</v>
      </c>
      <c r="I646">
        <v>0</v>
      </c>
      <c r="J646">
        <v>0</v>
      </c>
      <c r="K646" t="s">
        <v>207</v>
      </c>
      <c r="L646">
        <v>2017</v>
      </c>
      <c r="M646" t="s">
        <v>208</v>
      </c>
      <c r="N646" s="14" t="str">
        <f t="shared" si="20"/>
        <v>VIRETON Nilla</v>
      </c>
      <c r="O646" s="14" t="str">
        <f>VLOOKUP(N646,'Données Enfants'!$C$2:$F$298,4,FALSE)</f>
        <v>MS</v>
      </c>
      <c r="P646" s="14" t="str">
        <f>VLOOKUP(N646,'Données Enfants'!$C$2:$F$298,2,FALSE)</f>
        <v>Standard</v>
      </c>
      <c r="Q646" s="14">
        <f>IF(MID(B646,1,3)="Bus",VLOOKUP(N646,'Données Bus'!$A$2:$B$90,2,FALSE),0)</f>
        <v>2</v>
      </c>
      <c r="R646" s="14" t="str">
        <f>IF(Q646&gt;0,VLOOKUP(N646,'Données Bus'!$A$2:$C$90,3,FALSE),"")</f>
        <v>Parc de l'Abbaye - Buisson</v>
      </c>
      <c r="S646" t="str">
        <f>IF(INDEX('Tournées Bus'!$C$4:$H$18,Q646,VLOOKUP(B646,'Tournées Bus'!$J$3:$L$6,2,FALSE))=0,INDEX('Tournées Bus'!$C$4:$H$18,Q646,VLOOKUP(B646,'Tournées Bus'!$J$3:$L$6,3,FALSE)),INDEX('Tournées Bus'!$C$4:$H$18,Q646,VLOOKUP(B646,'Tournées Bus'!$J$3:$L$6,2,FALSE)))</f>
        <v>T162-16</v>
      </c>
      <c r="T646" t="str">
        <f t="shared" si="21"/>
        <v>T162</v>
      </c>
    </row>
    <row r="647" spans="1:20" x14ac:dyDescent="0.2">
      <c r="A647" s="1">
        <v>42989</v>
      </c>
      <c r="B647" t="s">
        <v>6</v>
      </c>
      <c r="C647" t="s">
        <v>204</v>
      </c>
      <c r="D647" t="s">
        <v>296</v>
      </c>
      <c r="E647" t="s">
        <v>297</v>
      </c>
      <c r="F647" s="1">
        <v>40756</v>
      </c>
      <c r="G647" t="s">
        <v>168</v>
      </c>
      <c r="H647">
        <v>1</v>
      </c>
      <c r="I647">
        <v>0</v>
      </c>
      <c r="J647">
        <v>0</v>
      </c>
      <c r="K647" t="s">
        <v>207</v>
      </c>
      <c r="L647">
        <v>2017</v>
      </c>
      <c r="M647" t="s">
        <v>208</v>
      </c>
      <c r="N647" s="14" t="str">
        <f t="shared" si="20"/>
        <v>WAMBST Johanne</v>
      </c>
      <c r="O647" s="14" t="str">
        <f>VLOOKUP(N647,'Données Enfants'!$C$2:$F$298,4,FALSE)</f>
        <v>CP</v>
      </c>
      <c r="P647" s="14" t="str">
        <f>VLOOKUP(N647,'Données Enfants'!$C$2:$F$298,2,FALSE)</f>
        <v>Standard</v>
      </c>
      <c r="Q647" s="14">
        <f>IF(MID(B647,1,3)="Bus",VLOOKUP(N647,'Données Bus'!$A$2:$B$90,2,FALSE),0)</f>
        <v>14</v>
      </c>
      <c r="R647" s="14" t="str">
        <f>IF(Q647&gt;0,VLOOKUP(N647,'Données Bus'!$A$2:$C$90,3,FALSE),"")</f>
        <v>Avenue Forchex</v>
      </c>
      <c r="S647" t="str">
        <f>IF(INDEX('Tournées Bus'!$C$4:$H$18,Q647,VLOOKUP(B647,'Tournées Bus'!$J$3:$L$6,2,FALSE))=0,INDEX('Tournées Bus'!$C$4:$H$18,Q647,VLOOKUP(B647,'Tournées Bus'!$J$3:$L$6,3,FALSE)),INDEX('Tournées Bus'!$C$4:$H$18,Q647,VLOOKUP(B647,'Tournées Bus'!$J$3:$L$6,2,FALSE)))</f>
        <v>T161-02</v>
      </c>
      <c r="T647" t="str">
        <f t="shared" si="21"/>
        <v>T161</v>
      </c>
    </row>
    <row r="648" spans="1:20" x14ac:dyDescent="0.2">
      <c r="A648" s="1">
        <v>42989</v>
      </c>
      <c r="B648" t="s">
        <v>6</v>
      </c>
      <c r="C648" t="s">
        <v>204</v>
      </c>
      <c r="D648" t="s">
        <v>296</v>
      </c>
      <c r="E648" t="s">
        <v>298</v>
      </c>
      <c r="F648" s="1">
        <v>39525</v>
      </c>
      <c r="G648" t="s">
        <v>166</v>
      </c>
      <c r="H648">
        <v>1</v>
      </c>
      <c r="I648">
        <v>0</v>
      </c>
      <c r="J648">
        <v>0</v>
      </c>
      <c r="K648" t="s">
        <v>207</v>
      </c>
      <c r="L648">
        <v>2017</v>
      </c>
      <c r="M648" t="s">
        <v>210</v>
      </c>
      <c r="N648" s="14" t="str">
        <f t="shared" si="20"/>
        <v>WAMBST Léo-Paul</v>
      </c>
      <c r="O648" s="14" t="str">
        <f>VLOOKUP(N648,'Données Enfants'!$C$2:$F$298,4,FALSE)</f>
        <v>CM1</v>
      </c>
      <c r="P648" s="14" t="str">
        <f>VLOOKUP(N648,'Données Enfants'!$C$2:$F$298,2,FALSE)</f>
        <v>Standard</v>
      </c>
      <c r="Q648" s="14">
        <f>IF(MID(B648,1,3)="Bus",VLOOKUP(N648,'Données Bus'!$A$2:$B$90,2,FALSE),0)</f>
        <v>14</v>
      </c>
      <c r="R648" s="14" t="str">
        <f>IF(Q648&gt;0,VLOOKUP(N648,'Données Bus'!$A$2:$C$90,3,FALSE),"")</f>
        <v>Avenue Forchex</v>
      </c>
      <c r="S648" t="str">
        <f>IF(INDEX('Tournées Bus'!$C$4:$H$18,Q648,VLOOKUP(B648,'Tournées Bus'!$J$3:$L$6,2,FALSE))=0,INDEX('Tournées Bus'!$C$4:$H$18,Q648,VLOOKUP(B648,'Tournées Bus'!$J$3:$L$6,3,FALSE)),INDEX('Tournées Bus'!$C$4:$H$18,Q648,VLOOKUP(B648,'Tournées Bus'!$J$3:$L$6,2,FALSE)))</f>
        <v>T161-02</v>
      </c>
      <c r="T648" t="str">
        <f t="shared" si="21"/>
        <v>T161</v>
      </c>
    </row>
    <row r="649" spans="1:20" x14ac:dyDescent="0.2">
      <c r="A649" s="1">
        <v>42989</v>
      </c>
      <c r="B649" t="s">
        <v>6</v>
      </c>
      <c r="C649" t="s">
        <v>204</v>
      </c>
      <c r="D649" t="s">
        <v>299</v>
      </c>
      <c r="E649" t="s">
        <v>300</v>
      </c>
      <c r="F649" s="1">
        <v>39324</v>
      </c>
      <c r="G649" t="s">
        <v>164</v>
      </c>
      <c r="H649">
        <v>1</v>
      </c>
      <c r="I649">
        <v>0</v>
      </c>
      <c r="J649">
        <v>0</v>
      </c>
      <c r="K649" t="s">
        <v>207</v>
      </c>
      <c r="L649">
        <v>2017</v>
      </c>
      <c r="M649" t="s">
        <v>210</v>
      </c>
      <c r="N649" s="14" t="str">
        <f t="shared" si="20"/>
        <v>YAKER Maksen</v>
      </c>
      <c r="O649" s="14" t="str">
        <f>VLOOKUP(N649,'Données Enfants'!$C$2:$F$298,4,FALSE)</f>
        <v>CM2</v>
      </c>
      <c r="P649" s="14" t="str">
        <f>VLOOKUP(N649,'Données Enfants'!$C$2:$F$298,2,FALSE)</f>
        <v>Sans porc</v>
      </c>
      <c r="Q649" s="14">
        <f>IF(MID(B649,1,3)="Bus",VLOOKUP(N649,'Données Bus'!$A$2:$B$90,2,FALSE),0)</f>
        <v>2</v>
      </c>
      <c r="R649" s="14" t="str">
        <f>IF(Q649&gt;0,VLOOKUP(N649,'Données Bus'!$A$2:$C$90,3,FALSE),"")</f>
        <v>Parc de l'Abbaye - Buisson</v>
      </c>
      <c r="S649" t="str">
        <f>IF(INDEX('Tournées Bus'!$C$4:$H$18,Q649,VLOOKUP(B649,'Tournées Bus'!$J$3:$L$6,2,FALSE))=0,INDEX('Tournées Bus'!$C$4:$H$18,Q649,VLOOKUP(B649,'Tournées Bus'!$J$3:$L$6,3,FALSE)),INDEX('Tournées Bus'!$C$4:$H$18,Q649,VLOOKUP(B649,'Tournées Bus'!$J$3:$L$6,2,FALSE)))</f>
        <v>T162-16</v>
      </c>
      <c r="T649" t="str">
        <f t="shared" si="21"/>
        <v>T162</v>
      </c>
    </row>
    <row r="650" spans="1:20" x14ac:dyDescent="0.2">
      <c r="A650" s="1">
        <v>42989</v>
      </c>
      <c r="B650" t="s">
        <v>6</v>
      </c>
      <c r="C650" t="s">
        <v>204</v>
      </c>
      <c r="D650" t="s">
        <v>299</v>
      </c>
      <c r="E650" t="s">
        <v>301</v>
      </c>
      <c r="F650" s="1">
        <v>40040</v>
      </c>
      <c r="G650" t="s">
        <v>163</v>
      </c>
      <c r="H650">
        <v>1</v>
      </c>
      <c r="I650">
        <v>0</v>
      </c>
      <c r="J650">
        <v>0</v>
      </c>
      <c r="K650" t="s">
        <v>207</v>
      </c>
      <c r="L650">
        <v>2017</v>
      </c>
      <c r="M650" t="s">
        <v>210</v>
      </c>
      <c r="N650" s="14" t="str">
        <f t="shared" si="20"/>
        <v>YAKER Nora</v>
      </c>
      <c r="O650" s="14" t="str">
        <f>VLOOKUP(N650,'Données Enfants'!$C$2:$F$298,4,FALSE)</f>
        <v>CE2</v>
      </c>
      <c r="P650" s="14" t="str">
        <f>VLOOKUP(N650,'Données Enfants'!$C$2:$F$298,2,FALSE)</f>
        <v>Sans porc</v>
      </c>
      <c r="Q650" s="14">
        <f>IF(MID(B650,1,3)="Bus",VLOOKUP(N650,'Données Bus'!$A$2:$B$90,2,FALSE),0)</f>
        <v>2</v>
      </c>
      <c r="R650" s="14" t="str">
        <f>IF(Q650&gt;0,VLOOKUP(N650,'Données Bus'!$A$2:$C$90,3,FALSE),"")</f>
        <v>Parc de l'Abbaye - Buisson</v>
      </c>
      <c r="S650" t="str">
        <f>IF(INDEX('Tournées Bus'!$C$4:$H$18,Q650,VLOOKUP(B650,'Tournées Bus'!$J$3:$L$6,2,FALSE))=0,INDEX('Tournées Bus'!$C$4:$H$18,Q650,VLOOKUP(B650,'Tournées Bus'!$J$3:$L$6,3,FALSE)),INDEX('Tournées Bus'!$C$4:$H$18,Q650,VLOOKUP(B650,'Tournées Bus'!$J$3:$L$6,2,FALSE)))</f>
        <v>T162-16</v>
      </c>
      <c r="T650" t="str">
        <f t="shared" si="21"/>
        <v>T162</v>
      </c>
    </row>
    <row r="651" spans="1:20" x14ac:dyDescent="0.2">
      <c r="A651" s="1">
        <v>42989</v>
      </c>
      <c r="B651" t="s">
        <v>6</v>
      </c>
      <c r="C651" t="s">
        <v>204</v>
      </c>
      <c r="D651" t="s">
        <v>238</v>
      </c>
      <c r="E651" t="s">
        <v>302</v>
      </c>
      <c r="F651" s="1">
        <v>41695</v>
      </c>
      <c r="G651" t="s">
        <v>44</v>
      </c>
      <c r="H651">
        <v>1</v>
      </c>
      <c r="I651">
        <v>0</v>
      </c>
      <c r="J651">
        <v>0</v>
      </c>
      <c r="K651" t="s">
        <v>207</v>
      </c>
      <c r="L651">
        <v>2017</v>
      </c>
      <c r="M651" t="s">
        <v>208</v>
      </c>
      <c r="N651" s="14" t="str">
        <f t="shared" si="20"/>
        <v>DESIR Auguste</v>
      </c>
      <c r="O651" s="14" t="str">
        <f>VLOOKUP(N651,'Données Enfants'!$C$2:$F$298,4,FALSE)</f>
        <v>PS</v>
      </c>
      <c r="P651" s="14" t="str">
        <f>VLOOKUP(N651,'Données Enfants'!$C$2:$F$298,2,FALSE)</f>
        <v>Standard</v>
      </c>
      <c r="Q651" s="14">
        <f>IF(MID(B651,1,3)="Bus",VLOOKUP(N651,'Données Bus'!$A$2:$B$90,2,FALSE),0)</f>
        <v>13</v>
      </c>
      <c r="R651" s="14" t="str">
        <f>IF(Q651&gt;0,VLOOKUP(N651,'Données Bus'!$A$2:$C$90,3,FALSE),"")</f>
        <v>Parc de l'Abbaye - Containers</v>
      </c>
      <c r="S651" t="str">
        <f>IF(INDEX('Tournées Bus'!$C$4:$H$18,Q651,VLOOKUP(B651,'Tournées Bus'!$J$3:$L$6,2,FALSE))=0,INDEX('Tournées Bus'!$C$4:$H$18,Q651,VLOOKUP(B651,'Tournées Bus'!$J$3:$L$6,3,FALSE)),INDEX('Tournées Bus'!$C$4:$H$18,Q651,VLOOKUP(B651,'Tournées Bus'!$J$3:$L$6,2,FALSE)))</f>
        <v>T162-15</v>
      </c>
      <c r="T651" t="str">
        <f t="shared" si="21"/>
        <v>T162</v>
      </c>
    </row>
    <row r="652" spans="1:20" x14ac:dyDescent="0.2">
      <c r="A652" s="1">
        <v>42989</v>
      </c>
      <c r="B652" t="s">
        <v>6</v>
      </c>
      <c r="C652" t="s">
        <v>204</v>
      </c>
      <c r="D652" t="s">
        <v>250</v>
      </c>
      <c r="E652" t="s">
        <v>303</v>
      </c>
      <c r="F652" s="1">
        <v>41898</v>
      </c>
      <c r="G652" t="s">
        <v>170</v>
      </c>
      <c r="H652">
        <v>1</v>
      </c>
      <c r="I652">
        <v>0</v>
      </c>
      <c r="J652">
        <v>0</v>
      </c>
      <c r="K652" t="s">
        <v>207</v>
      </c>
      <c r="L652">
        <v>2017</v>
      </c>
      <c r="M652" t="s">
        <v>208</v>
      </c>
      <c r="N652" s="14" t="str">
        <f t="shared" si="20"/>
        <v>DUVAL Enora</v>
      </c>
      <c r="O652" s="14" t="str">
        <f>VLOOKUP(N652,'Données Enfants'!$C$2:$F$298,4,FALSE)</f>
        <v>PS</v>
      </c>
      <c r="P652" s="14" t="str">
        <f>VLOOKUP(N652,'Données Enfants'!$C$2:$F$298,2,FALSE)</f>
        <v>Standard</v>
      </c>
      <c r="Q652" s="14">
        <f>IF(MID(B652,1,3)="Bus",VLOOKUP(N652,'Données Bus'!$A$2:$B$90,2,FALSE),0)</f>
        <v>6</v>
      </c>
      <c r="R652" s="14" t="str">
        <f>IF(Q652&gt;0,VLOOKUP(N652,'Données Bus'!$A$2:$C$90,3,FALSE),"")</f>
        <v>Gallia</v>
      </c>
      <c r="S652" t="str">
        <f>IF(INDEX('Tournées Bus'!$C$4:$H$18,Q652,VLOOKUP(B652,'Tournées Bus'!$J$3:$L$6,2,FALSE))=0,INDEX('Tournées Bus'!$C$4:$H$18,Q652,VLOOKUP(B652,'Tournées Bus'!$J$3:$L$6,3,FALSE)),INDEX('Tournées Bus'!$C$4:$H$18,Q652,VLOOKUP(B652,'Tournées Bus'!$J$3:$L$6,2,FALSE)))</f>
        <v>T161-07</v>
      </c>
      <c r="T652" t="str">
        <f t="shared" si="21"/>
        <v>T161</v>
      </c>
    </row>
    <row r="653" spans="1:20" x14ac:dyDescent="0.2">
      <c r="A653" s="1">
        <v>42989</v>
      </c>
      <c r="B653" t="s">
        <v>6</v>
      </c>
      <c r="C653" t="s">
        <v>204</v>
      </c>
      <c r="D653" t="s">
        <v>286</v>
      </c>
      <c r="E653" t="s">
        <v>305</v>
      </c>
      <c r="F653" s="1">
        <v>41650</v>
      </c>
      <c r="G653" t="s">
        <v>170</v>
      </c>
      <c r="H653">
        <v>1</v>
      </c>
      <c r="I653">
        <v>0</v>
      </c>
      <c r="J653">
        <v>0</v>
      </c>
      <c r="K653" t="s">
        <v>207</v>
      </c>
      <c r="L653">
        <v>2017</v>
      </c>
      <c r="M653" t="s">
        <v>208</v>
      </c>
      <c r="N653" s="14" t="str">
        <f t="shared" si="20"/>
        <v>SECK Ismaël</v>
      </c>
      <c r="O653" s="14" t="str">
        <f>VLOOKUP(N653,'Données Enfants'!$C$2:$F$298,4,FALSE)</f>
        <v>PS</v>
      </c>
      <c r="P653" s="14" t="str">
        <f>VLOOKUP(N653,'Données Enfants'!$C$2:$F$298,2,FALSE)</f>
        <v>Sans porc</v>
      </c>
      <c r="Q653" s="14">
        <f>IF(MID(B653,1,3)="Bus",VLOOKUP(N653,'Données Bus'!$A$2:$B$90,2,FALSE),0)</f>
        <v>9</v>
      </c>
      <c r="R653" s="14" t="str">
        <f>IF(Q653&gt;0,VLOOKUP(N653,'Données Bus'!$A$2:$C$90,3,FALSE),"")</f>
        <v>Chemin des Houches (Impasse)</v>
      </c>
      <c r="S653" t="str">
        <f>IF(INDEX('Tournées Bus'!$C$4:$H$18,Q653,VLOOKUP(B653,'Tournées Bus'!$J$3:$L$6,2,FALSE))=0,INDEX('Tournées Bus'!$C$4:$H$18,Q653,VLOOKUP(B653,'Tournées Bus'!$J$3:$L$6,3,FALSE)),INDEX('Tournées Bus'!$C$4:$H$18,Q653,VLOOKUP(B653,'Tournées Bus'!$J$3:$L$6,2,FALSE)))</f>
        <v>T162-11</v>
      </c>
      <c r="T653" t="str">
        <f t="shared" si="21"/>
        <v>T162</v>
      </c>
    </row>
    <row r="654" spans="1:20" x14ac:dyDescent="0.2">
      <c r="A654" s="1">
        <v>42989</v>
      </c>
      <c r="B654" t="s">
        <v>6</v>
      </c>
      <c r="C654" t="s">
        <v>204</v>
      </c>
      <c r="D654" t="s">
        <v>289</v>
      </c>
      <c r="E654" t="s">
        <v>306</v>
      </c>
      <c r="F654" s="1">
        <v>41888</v>
      </c>
      <c r="G654" t="s">
        <v>44</v>
      </c>
      <c r="H654">
        <v>1</v>
      </c>
      <c r="I654">
        <v>0</v>
      </c>
      <c r="J654">
        <v>0</v>
      </c>
      <c r="K654" t="s">
        <v>207</v>
      </c>
      <c r="L654">
        <v>2017</v>
      </c>
      <c r="M654" t="s">
        <v>208</v>
      </c>
      <c r="N654" s="14" t="str">
        <f t="shared" si="20"/>
        <v>TOUTA Ines</v>
      </c>
      <c r="O654" s="14" t="str">
        <f>VLOOKUP(N654,'Données Enfants'!$C$2:$F$298,4,FALSE)</f>
        <v>PS</v>
      </c>
      <c r="P654" s="14" t="str">
        <f>VLOOKUP(N654,'Données Enfants'!$C$2:$F$298,2,FALSE)</f>
        <v>Sans viande</v>
      </c>
      <c r="Q654" s="14">
        <f>IF(MID(B654,1,3)="Bus",VLOOKUP(N654,'Données Bus'!$A$2:$B$90,2,FALSE),0)</f>
        <v>6</v>
      </c>
      <c r="R654" s="14" t="str">
        <f>IF(Q654&gt;0,VLOOKUP(N654,'Données Bus'!$A$2:$C$90,3,FALSE),"")</f>
        <v>Gallia</v>
      </c>
      <c r="S654" t="str">
        <f>IF(INDEX('Tournées Bus'!$C$4:$H$18,Q654,VLOOKUP(B654,'Tournées Bus'!$J$3:$L$6,2,FALSE))=0,INDEX('Tournées Bus'!$C$4:$H$18,Q654,VLOOKUP(B654,'Tournées Bus'!$J$3:$L$6,3,FALSE)),INDEX('Tournées Bus'!$C$4:$H$18,Q654,VLOOKUP(B654,'Tournées Bus'!$J$3:$L$6,2,FALSE)))</f>
        <v>T161-07</v>
      </c>
      <c r="T654" t="str">
        <f t="shared" si="21"/>
        <v>T161</v>
      </c>
    </row>
    <row r="655" spans="1:20" x14ac:dyDescent="0.2">
      <c r="A655" s="1">
        <v>42989</v>
      </c>
      <c r="B655" t="s">
        <v>6</v>
      </c>
      <c r="C655" t="s">
        <v>204</v>
      </c>
      <c r="D655" t="s">
        <v>307</v>
      </c>
      <c r="E655" t="s">
        <v>308</v>
      </c>
      <c r="F655" s="1">
        <v>39474</v>
      </c>
      <c r="G655" t="s">
        <v>165</v>
      </c>
      <c r="H655">
        <v>1</v>
      </c>
      <c r="I655">
        <v>0</v>
      </c>
      <c r="J655">
        <v>0</v>
      </c>
      <c r="K655" t="s">
        <v>207</v>
      </c>
      <c r="L655">
        <v>2017</v>
      </c>
      <c r="M655" t="s">
        <v>210</v>
      </c>
      <c r="N655" s="14" t="str">
        <f t="shared" si="20"/>
        <v>TERRENI Flavia</v>
      </c>
      <c r="O655" s="14" t="str">
        <f>VLOOKUP(N655,'Données Enfants'!$C$2:$F$298,4,FALSE)</f>
        <v>CM1</v>
      </c>
      <c r="P655" s="14" t="str">
        <f>VLOOKUP(N655,'Données Enfants'!$C$2:$F$298,2,FALSE)</f>
        <v>Standard</v>
      </c>
      <c r="Q655" s="14">
        <f>IF(MID(B655,1,3)="Bus",VLOOKUP(N655,'Données Bus'!$A$2:$B$90,2,FALSE),0)</f>
        <v>6</v>
      </c>
      <c r="R655" s="14" t="str">
        <f>IF(Q655&gt;0,VLOOKUP(N655,'Données Bus'!$A$2:$C$90,3,FALSE),"")</f>
        <v>Gallia</v>
      </c>
      <c r="S655" t="str">
        <f>IF(INDEX('Tournées Bus'!$C$4:$H$18,Q655,VLOOKUP(B655,'Tournées Bus'!$J$3:$L$6,2,FALSE))=0,INDEX('Tournées Bus'!$C$4:$H$18,Q655,VLOOKUP(B655,'Tournées Bus'!$J$3:$L$6,3,FALSE)),INDEX('Tournées Bus'!$C$4:$H$18,Q655,VLOOKUP(B655,'Tournées Bus'!$J$3:$L$6,2,FALSE)))</f>
        <v>T161-07</v>
      </c>
      <c r="T655" t="str">
        <f t="shared" si="21"/>
        <v>T161</v>
      </c>
    </row>
    <row r="656" spans="1:20" x14ac:dyDescent="0.2">
      <c r="A656" s="1">
        <v>42989</v>
      </c>
      <c r="B656" t="s">
        <v>6</v>
      </c>
      <c r="C656" t="s">
        <v>204</v>
      </c>
      <c r="D656" t="s">
        <v>309</v>
      </c>
      <c r="E656" t="s">
        <v>310</v>
      </c>
      <c r="F656" s="1">
        <v>41489</v>
      </c>
      <c r="G656" t="s">
        <v>169</v>
      </c>
      <c r="H656">
        <v>1</v>
      </c>
      <c r="I656">
        <v>0</v>
      </c>
      <c r="J656">
        <v>0</v>
      </c>
      <c r="K656" t="s">
        <v>207</v>
      </c>
      <c r="L656">
        <v>2017</v>
      </c>
      <c r="M656" t="s">
        <v>208</v>
      </c>
      <c r="N656" s="14" t="str">
        <f t="shared" si="20"/>
        <v>LEHMANN Liv</v>
      </c>
      <c r="O656" s="14" t="str">
        <f>VLOOKUP(N656,'Données Enfants'!$C$2:$F$298,4,FALSE)</f>
        <v>MS</v>
      </c>
      <c r="P656" s="14" t="str">
        <f>VLOOKUP(N656,'Données Enfants'!$C$2:$F$298,2,FALSE)</f>
        <v>Standard</v>
      </c>
      <c r="Q656" s="14">
        <f>IF(MID(B656,1,3)="Bus",VLOOKUP(N656,'Données Bus'!$A$2:$B$90,2,FALSE),0)</f>
        <v>7</v>
      </c>
      <c r="R656" s="14" t="str">
        <f>IF(Q656&gt;0,VLOOKUP(N656,'Données Bus'!$A$2:$C$90,3,FALSE),"")</f>
        <v>Salle Animation, place de l'église</v>
      </c>
      <c r="S656" t="str">
        <f>IF(INDEX('Tournées Bus'!$C$4:$H$18,Q656,VLOOKUP(B656,'Tournées Bus'!$J$3:$L$6,2,FALSE))=0,INDEX('Tournées Bus'!$C$4:$H$18,Q656,VLOOKUP(B656,'Tournées Bus'!$J$3:$L$6,3,FALSE)),INDEX('Tournées Bus'!$C$4:$H$18,Q656,VLOOKUP(B656,'Tournées Bus'!$J$3:$L$6,2,FALSE)))</f>
        <v>T161-05</v>
      </c>
      <c r="T656" t="str">
        <f t="shared" si="21"/>
        <v>T161</v>
      </c>
    </row>
    <row r="657" spans="1:20" x14ac:dyDescent="0.2">
      <c r="A657" s="1">
        <v>42989</v>
      </c>
      <c r="B657" t="s">
        <v>6</v>
      </c>
      <c r="C657" t="s">
        <v>204</v>
      </c>
      <c r="D657" t="s">
        <v>309</v>
      </c>
      <c r="E657" t="s">
        <v>311</v>
      </c>
      <c r="F657" s="1">
        <v>40270</v>
      </c>
      <c r="G657" t="s">
        <v>163</v>
      </c>
      <c r="H657">
        <v>1</v>
      </c>
      <c r="I657">
        <v>0</v>
      </c>
      <c r="J657">
        <v>0</v>
      </c>
      <c r="K657" t="s">
        <v>207</v>
      </c>
      <c r="L657">
        <v>2017</v>
      </c>
      <c r="M657" t="s">
        <v>210</v>
      </c>
      <c r="N657" s="14" t="str">
        <f t="shared" si="20"/>
        <v>LEHMANN Abel</v>
      </c>
      <c r="O657" s="14" t="str">
        <f>VLOOKUP(N657,'Données Enfants'!$C$2:$F$298,4,FALSE)</f>
        <v>CE1</v>
      </c>
      <c r="P657" s="14" t="str">
        <f>VLOOKUP(N657,'Données Enfants'!$C$2:$F$298,2,FALSE)</f>
        <v>Standard</v>
      </c>
      <c r="Q657" s="14">
        <f>IF(MID(B657,1,3)="Bus",VLOOKUP(N657,'Données Bus'!$A$2:$B$90,2,FALSE),0)</f>
        <v>7</v>
      </c>
      <c r="R657" s="14" t="str">
        <f>IF(Q657&gt;0,VLOOKUP(N657,'Données Bus'!$A$2:$C$90,3,FALSE),"")</f>
        <v>Salle Animation, place de l'église</v>
      </c>
      <c r="S657" t="str">
        <f>IF(INDEX('Tournées Bus'!$C$4:$H$18,Q657,VLOOKUP(B657,'Tournées Bus'!$J$3:$L$6,2,FALSE))=0,INDEX('Tournées Bus'!$C$4:$H$18,Q657,VLOOKUP(B657,'Tournées Bus'!$J$3:$L$6,3,FALSE)),INDEX('Tournées Bus'!$C$4:$H$18,Q657,VLOOKUP(B657,'Tournées Bus'!$J$3:$L$6,2,FALSE)))</f>
        <v>T161-05</v>
      </c>
      <c r="T657" t="str">
        <f t="shared" si="21"/>
        <v>T161</v>
      </c>
    </row>
    <row r="658" spans="1:20" x14ac:dyDescent="0.2">
      <c r="A658" s="1">
        <v>42989</v>
      </c>
      <c r="B658" t="s">
        <v>6</v>
      </c>
      <c r="C658" t="s">
        <v>204</v>
      </c>
      <c r="D658" t="s">
        <v>312</v>
      </c>
      <c r="E658" t="s">
        <v>313</v>
      </c>
      <c r="F658" s="1">
        <v>41869</v>
      </c>
      <c r="G658" t="s">
        <v>170</v>
      </c>
      <c r="H658">
        <v>1</v>
      </c>
      <c r="I658">
        <v>0</v>
      </c>
      <c r="J658">
        <v>0</v>
      </c>
      <c r="K658" t="s">
        <v>207</v>
      </c>
      <c r="L658">
        <v>2017</v>
      </c>
      <c r="M658" t="s">
        <v>208</v>
      </c>
      <c r="N658" s="14" t="str">
        <f t="shared" si="20"/>
        <v>CORREDOR IZQUIERDO Adriana</v>
      </c>
      <c r="O658" s="14" t="str">
        <f>VLOOKUP(N658,'Données Enfants'!$C$2:$F$298,4,FALSE)</f>
        <v>PS</v>
      </c>
      <c r="P658" s="14" t="str">
        <f>VLOOKUP(N658,'Données Enfants'!$C$2:$F$298,2,FALSE)</f>
        <v>Standard</v>
      </c>
      <c r="Q658" s="14">
        <f>IF(MID(B658,1,3)="Bus",VLOOKUP(N658,'Données Bus'!$A$2:$B$90,2,FALSE),0)</f>
        <v>14</v>
      </c>
      <c r="R658" s="14" t="str">
        <f>IF(Q658&gt;0,VLOOKUP(N658,'Données Bus'!$A$2:$C$90,3,FALSE),"")</f>
        <v>Avenue Forchex</v>
      </c>
      <c r="S658" t="str">
        <f>IF(INDEX('Tournées Bus'!$C$4:$H$18,Q658,VLOOKUP(B658,'Tournées Bus'!$J$3:$L$6,2,FALSE))=0,INDEX('Tournées Bus'!$C$4:$H$18,Q658,VLOOKUP(B658,'Tournées Bus'!$J$3:$L$6,3,FALSE)),INDEX('Tournées Bus'!$C$4:$H$18,Q658,VLOOKUP(B658,'Tournées Bus'!$J$3:$L$6,2,FALSE)))</f>
        <v>T161-02</v>
      </c>
      <c r="T658" t="str">
        <f t="shared" si="21"/>
        <v>T161</v>
      </c>
    </row>
    <row r="659" spans="1:20" x14ac:dyDescent="0.2">
      <c r="A659" s="1">
        <v>42989</v>
      </c>
      <c r="B659" t="s">
        <v>6</v>
      </c>
      <c r="C659" t="s">
        <v>204</v>
      </c>
      <c r="D659" t="s">
        <v>254</v>
      </c>
      <c r="E659" t="s">
        <v>314</v>
      </c>
      <c r="F659" s="1">
        <v>41815</v>
      </c>
      <c r="G659" t="s">
        <v>44</v>
      </c>
      <c r="H659">
        <v>1</v>
      </c>
      <c r="I659">
        <v>0</v>
      </c>
      <c r="J659">
        <v>0</v>
      </c>
      <c r="K659" t="s">
        <v>207</v>
      </c>
      <c r="L659">
        <v>2017</v>
      </c>
      <c r="M659" t="s">
        <v>208</v>
      </c>
      <c r="N659" s="14" t="str">
        <f t="shared" si="20"/>
        <v>EL MRADMI Noham</v>
      </c>
      <c r="O659" s="14" t="str">
        <f>VLOOKUP(N659,'Données Enfants'!$C$2:$F$298,4,FALSE)</f>
        <v>PS</v>
      </c>
      <c r="P659" s="14" t="str">
        <f>VLOOKUP(N659,'Données Enfants'!$C$2:$F$298,2,FALSE)</f>
        <v>Sans porc</v>
      </c>
      <c r="Q659" s="14">
        <f>IF(MID(B659,1,3)="Bus",VLOOKUP(N659,'Données Bus'!$A$2:$B$90,2,FALSE),0)</f>
        <v>1</v>
      </c>
      <c r="R659" s="14" t="str">
        <f>IF(Q659&gt;0,VLOOKUP(N659,'Données Bus'!$A$2:$C$90,3,FALSE),"")</f>
        <v>Services Techniques</v>
      </c>
      <c r="S659" t="str">
        <f>IF(INDEX('Tournées Bus'!$C$4:$H$18,Q659,VLOOKUP(B659,'Tournées Bus'!$J$3:$L$6,2,FALSE))=0,INDEX('Tournées Bus'!$C$4:$H$18,Q659,VLOOKUP(B659,'Tournées Bus'!$J$3:$L$6,3,FALSE)),INDEX('Tournées Bus'!$C$4:$H$18,Q659,VLOOKUP(B659,'Tournées Bus'!$J$3:$L$6,2,FALSE)))</f>
        <v>T162-17</v>
      </c>
      <c r="T659" t="str">
        <f t="shared" si="21"/>
        <v>T162</v>
      </c>
    </row>
    <row r="660" spans="1:20" x14ac:dyDescent="0.2">
      <c r="A660" s="1">
        <v>42989</v>
      </c>
      <c r="B660" t="s">
        <v>6</v>
      </c>
      <c r="C660" t="s">
        <v>204</v>
      </c>
      <c r="D660" t="s">
        <v>500</v>
      </c>
      <c r="E660" t="s">
        <v>501</v>
      </c>
      <c r="F660" s="1">
        <v>39861</v>
      </c>
      <c r="G660" t="s">
        <v>166</v>
      </c>
      <c r="H660">
        <v>1</v>
      </c>
      <c r="I660">
        <v>0</v>
      </c>
      <c r="J660">
        <v>0</v>
      </c>
      <c r="K660" t="s">
        <v>207</v>
      </c>
      <c r="L660">
        <v>2017</v>
      </c>
      <c r="M660" t="s">
        <v>210</v>
      </c>
      <c r="N660" s="14" t="str">
        <f t="shared" si="20"/>
        <v>MOUNDJI Keziah</v>
      </c>
      <c r="O660" s="14" t="str">
        <f>VLOOKUP(N660,'Données Enfants'!$C$2:$F$298,4,FALSE)</f>
        <v>CE2</v>
      </c>
      <c r="P660" s="14" t="str">
        <f>VLOOKUP(N660,'Données Enfants'!$C$2:$F$298,2,FALSE)</f>
        <v>Sans porc</v>
      </c>
      <c r="Q660" s="14">
        <f>IF(MID(B660,1,3)="Bus",VLOOKUP(N660,'Données Bus'!$A$2:$B$90,2,FALSE),0)</f>
        <v>7</v>
      </c>
      <c r="R660" s="14" t="str">
        <f>IF(Q660&gt;0,VLOOKUP(N660,'Données Bus'!$A$2:$C$90,3,FALSE),"")</f>
        <v>Salle Animation, place de l'église</v>
      </c>
      <c r="S660" t="str">
        <f>IF(INDEX('Tournées Bus'!$C$4:$H$18,Q660,VLOOKUP(B660,'Tournées Bus'!$J$3:$L$6,2,FALSE))=0,INDEX('Tournées Bus'!$C$4:$H$18,Q660,VLOOKUP(B660,'Tournées Bus'!$J$3:$L$6,3,FALSE)),INDEX('Tournées Bus'!$C$4:$H$18,Q660,VLOOKUP(B660,'Tournées Bus'!$J$3:$L$6,2,FALSE)))</f>
        <v>T161-05</v>
      </c>
      <c r="T660" t="str">
        <f t="shared" si="21"/>
        <v>T161</v>
      </c>
    </row>
    <row r="661" spans="1:20" x14ac:dyDescent="0.2">
      <c r="A661" s="1">
        <v>42990</v>
      </c>
      <c r="B661" t="s">
        <v>6</v>
      </c>
      <c r="C661" t="s">
        <v>204</v>
      </c>
      <c r="D661" t="s">
        <v>211</v>
      </c>
      <c r="E661" t="s">
        <v>212</v>
      </c>
      <c r="F661" s="1">
        <v>39272</v>
      </c>
      <c r="G661" t="s">
        <v>164</v>
      </c>
      <c r="H661">
        <v>1</v>
      </c>
      <c r="I661">
        <v>0</v>
      </c>
      <c r="J661">
        <v>0</v>
      </c>
      <c r="K661" t="s">
        <v>207</v>
      </c>
      <c r="L661">
        <v>2017</v>
      </c>
      <c r="M661" t="s">
        <v>210</v>
      </c>
      <c r="N661" s="14" t="str">
        <f t="shared" si="20"/>
        <v>AIMON Cassie</v>
      </c>
      <c r="O661" s="14" t="str">
        <f>VLOOKUP(N661,'Données Enfants'!$C$2:$F$298,4,FALSE)</f>
        <v>CM2</v>
      </c>
      <c r="P661" s="14" t="str">
        <f>VLOOKUP(N661,'Données Enfants'!$C$2:$F$298,2,FALSE)</f>
        <v>Standard</v>
      </c>
      <c r="Q661" s="14">
        <f>IF(MID(B661,1,3)="Bus",VLOOKUP(N661,'Données Bus'!$A$2:$B$90,2,FALSE),0)</f>
        <v>9</v>
      </c>
      <c r="R661" s="14" t="str">
        <f>IF(Q661&gt;0,VLOOKUP(N661,'Données Bus'!$A$2:$C$90,3,FALSE),"")</f>
        <v>Chemin des Houches (Impasse)</v>
      </c>
      <c r="S661" t="str">
        <f>IF(INDEX('Tournées Bus'!$C$4:$H$18,Q661,VLOOKUP(B661,'Tournées Bus'!$J$3:$L$6,2,FALSE))=0,INDEX('Tournées Bus'!$C$4:$H$18,Q661,VLOOKUP(B661,'Tournées Bus'!$J$3:$L$6,3,FALSE)),INDEX('Tournées Bus'!$C$4:$H$18,Q661,VLOOKUP(B661,'Tournées Bus'!$J$3:$L$6,2,FALSE)))</f>
        <v>T162-11</v>
      </c>
      <c r="T661" t="str">
        <f t="shared" si="21"/>
        <v>T162</v>
      </c>
    </row>
    <row r="662" spans="1:20" x14ac:dyDescent="0.2">
      <c r="A662" s="1">
        <v>42990</v>
      </c>
      <c r="B662" t="s">
        <v>6</v>
      </c>
      <c r="C662" t="s">
        <v>204</v>
      </c>
      <c r="D662" t="s">
        <v>211</v>
      </c>
      <c r="E662" t="s">
        <v>213</v>
      </c>
      <c r="F662" s="1">
        <v>40216</v>
      </c>
      <c r="G662" t="s">
        <v>163</v>
      </c>
      <c r="H662">
        <v>1</v>
      </c>
      <c r="I662">
        <v>0</v>
      </c>
      <c r="J662">
        <v>0</v>
      </c>
      <c r="K662" t="s">
        <v>207</v>
      </c>
      <c r="L662">
        <v>2017</v>
      </c>
      <c r="M662" t="s">
        <v>210</v>
      </c>
      <c r="N662" s="14" t="str">
        <f t="shared" si="20"/>
        <v>AIMON Matthew</v>
      </c>
      <c r="O662" s="14" t="str">
        <f>VLOOKUP(N662,'Données Enfants'!$C$2:$F$298,4,FALSE)</f>
        <v>CE1</v>
      </c>
      <c r="P662" s="14" t="str">
        <f>VLOOKUP(N662,'Données Enfants'!$C$2:$F$298,2,FALSE)</f>
        <v>Standard</v>
      </c>
      <c r="Q662" s="14">
        <f>IF(MID(B662,1,3)="Bus",VLOOKUP(N662,'Données Bus'!$A$2:$B$90,2,FALSE),0)</f>
        <v>9</v>
      </c>
      <c r="R662" s="14" t="str">
        <f>IF(Q662&gt;0,VLOOKUP(N662,'Données Bus'!$A$2:$C$90,3,FALSE),"")</f>
        <v>Chemin des Houches (Impasse)</v>
      </c>
      <c r="S662" t="str">
        <f>IF(INDEX('Tournées Bus'!$C$4:$H$18,Q662,VLOOKUP(B662,'Tournées Bus'!$J$3:$L$6,2,FALSE))=0,INDEX('Tournées Bus'!$C$4:$H$18,Q662,VLOOKUP(B662,'Tournées Bus'!$J$3:$L$6,3,FALSE)),INDEX('Tournées Bus'!$C$4:$H$18,Q662,VLOOKUP(B662,'Tournées Bus'!$J$3:$L$6,2,FALSE)))</f>
        <v>T162-11</v>
      </c>
      <c r="T662" t="str">
        <f t="shared" si="21"/>
        <v>T162</v>
      </c>
    </row>
    <row r="663" spans="1:20" x14ac:dyDescent="0.2">
      <c r="A663" s="1">
        <v>42990</v>
      </c>
      <c r="B663" t="s">
        <v>6</v>
      </c>
      <c r="C663" t="s">
        <v>204</v>
      </c>
      <c r="D663" t="s">
        <v>214</v>
      </c>
      <c r="E663" t="s">
        <v>215</v>
      </c>
      <c r="F663" s="1">
        <v>41239</v>
      </c>
      <c r="G663" t="s">
        <v>44</v>
      </c>
      <c r="H663">
        <v>1</v>
      </c>
      <c r="I663">
        <v>0</v>
      </c>
      <c r="J663">
        <v>0</v>
      </c>
      <c r="K663" t="s">
        <v>207</v>
      </c>
      <c r="L663">
        <v>2017</v>
      </c>
      <c r="M663" t="s">
        <v>208</v>
      </c>
      <c r="N663" s="14" t="str">
        <f t="shared" si="20"/>
        <v>ALOUANI Naël</v>
      </c>
      <c r="O663" s="14" t="str">
        <f>VLOOKUP(N663,'Données Enfants'!$C$2:$F$298,4,FALSE)</f>
        <v>GS</v>
      </c>
      <c r="P663" s="14" t="str">
        <f>VLOOKUP(N663,'Données Enfants'!$C$2:$F$298,2,FALSE)</f>
        <v>Sans porc</v>
      </c>
      <c r="Q663" s="14">
        <f>IF(MID(B663,1,3)="Bus",VLOOKUP(N663,'Données Bus'!$A$2:$B$90,2,FALSE),0)</f>
        <v>6</v>
      </c>
      <c r="R663" s="14" t="str">
        <f>IF(Q663&gt;0,VLOOKUP(N663,'Données Bus'!$A$2:$C$90,3,FALSE),"")</f>
        <v>Gallia</v>
      </c>
      <c r="S663" t="str">
        <f>IF(INDEX('Tournées Bus'!$C$4:$H$18,Q663,VLOOKUP(B663,'Tournées Bus'!$J$3:$L$6,2,FALSE))=0,INDEX('Tournées Bus'!$C$4:$H$18,Q663,VLOOKUP(B663,'Tournées Bus'!$J$3:$L$6,3,FALSE)),INDEX('Tournées Bus'!$C$4:$H$18,Q663,VLOOKUP(B663,'Tournées Bus'!$J$3:$L$6,2,FALSE)))</f>
        <v>T161-07</v>
      </c>
      <c r="T663" t="str">
        <f t="shared" si="21"/>
        <v>T161</v>
      </c>
    </row>
    <row r="664" spans="1:20" x14ac:dyDescent="0.2">
      <c r="A664" s="1">
        <v>42990</v>
      </c>
      <c r="B664" t="s">
        <v>6</v>
      </c>
      <c r="C664" t="s">
        <v>204</v>
      </c>
      <c r="D664" t="s">
        <v>214</v>
      </c>
      <c r="E664" t="s">
        <v>216</v>
      </c>
      <c r="F664" s="1">
        <v>39832</v>
      </c>
      <c r="G664" t="s">
        <v>166</v>
      </c>
      <c r="H664">
        <v>1</v>
      </c>
      <c r="I664">
        <v>0</v>
      </c>
      <c r="J664">
        <v>0</v>
      </c>
      <c r="K664" t="s">
        <v>207</v>
      </c>
      <c r="L664">
        <v>2017</v>
      </c>
      <c r="M664" t="s">
        <v>210</v>
      </c>
      <c r="N664" s="14" t="str">
        <f t="shared" si="20"/>
        <v>ALOUANI Rayan</v>
      </c>
      <c r="O664" s="14" t="str">
        <f>VLOOKUP(N664,'Données Enfants'!$C$2:$F$298,4,FALSE)</f>
        <v>CE2</v>
      </c>
      <c r="P664" s="14" t="str">
        <f>VLOOKUP(N664,'Données Enfants'!$C$2:$F$298,2,FALSE)</f>
        <v>Sans porc</v>
      </c>
      <c r="Q664" s="14">
        <f>IF(MID(B664,1,3)="Bus",VLOOKUP(N664,'Données Bus'!$A$2:$B$90,2,FALSE),0)</f>
        <v>6</v>
      </c>
      <c r="R664" s="14" t="str">
        <f>IF(Q664&gt;0,VLOOKUP(N664,'Données Bus'!$A$2:$C$90,3,FALSE),"")</f>
        <v>Gallia</v>
      </c>
      <c r="S664" t="str">
        <f>IF(INDEX('Tournées Bus'!$C$4:$H$18,Q664,VLOOKUP(B664,'Tournées Bus'!$J$3:$L$6,2,FALSE))=0,INDEX('Tournées Bus'!$C$4:$H$18,Q664,VLOOKUP(B664,'Tournées Bus'!$J$3:$L$6,3,FALSE)),INDEX('Tournées Bus'!$C$4:$H$18,Q664,VLOOKUP(B664,'Tournées Bus'!$J$3:$L$6,2,FALSE)))</f>
        <v>T161-07</v>
      </c>
      <c r="T664" t="str">
        <f t="shared" si="21"/>
        <v>T161</v>
      </c>
    </row>
    <row r="665" spans="1:20" x14ac:dyDescent="0.2">
      <c r="A665" s="1">
        <v>42990</v>
      </c>
      <c r="B665" t="s">
        <v>6</v>
      </c>
      <c r="C665" t="s">
        <v>204</v>
      </c>
      <c r="D665" t="s">
        <v>217</v>
      </c>
      <c r="E665" t="s">
        <v>218</v>
      </c>
      <c r="F665" s="1">
        <v>41303</v>
      </c>
      <c r="G665" t="s">
        <v>169</v>
      </c>
      <c r="H665">
        <v>0</v>
      </c>
      <c r="I665">
        <v>0</v>
      </c>
      <c r="J665">
        <v>0</v>
      </c>
      <c r="K665" t="s">
        <v>207</v>
      </c>
      <c r="L665">
        <v>2017</v>
      </c>
      <c r="M665" t="s">
        <v>208</v>
      </c>
      <c r="N665" s="14" t="str">
        <f t="shared" si="20"/>
        <v>ALPERN David</v>
      </c>
      <c r="O665" s="14" t="str">
        <f>VLOOKUP(N665,'Données Enfants'!$C$2:$F$298,4,FALSE)</f>
        <v>MS</v>
      </c>
      <c r="P665" s="14" t="str">
        <f>VLOOKUP(N665,'Données Enfants'!$C$2:$F$298,2,FALSE)</f>
        <v>Standard</v>
      </c>
      <c r="Q665" s="14">
        <f>IF(MID(B665,1,3)="Bus",VLOOKUP(N665,'Données Bus'!$A$2:$B$90,2,FALSE),0)</f>
        <v>8</v>
      </c>
      <c r="R665" s="14" t="str">
        <f>IF(Q665&gt;0,VLOOKUP(N665,'Données Bus'!$A$2:$C$90,3,FALSE),"")</f>
        <v>Avenue du Léman (cimetière)</v>
      </c>
      <c r="S665" t="str">
        <f>IF(INDEX('Tournées Bus'!$C$4:$H$18,Q665,VLOOKUP(B665,'Tournées Bus'!$J$3:$L$6,2,FALSE))=0,INDEX('Tournées Bus'!$C$4:$H$18,Q665,VLOOKUP(B665,'Tournées Bus'!$J$3:$L$6,3,FALSE)),INDEX('Tournées Bus'!$C$4:$H$18,Q665,VLOOKUP(B665,'Tournées Bus'!$J$3:$L$6,2,FALSE)))</f>
        <v>T161-06</v>
      </c>
      <c r="T665" t="str">
        <f t="shared" si="21"/>
        <v>T161</v>
      </c>
    </row>
    <row r="666" spans="1:20" x14ac:dyDescent="0.2">
      <c r="A666" s="1">
        <v>42990</v>
      </c>
      <c r="B666" t="s">
        <v>6</v>
      </c>
      <c r="C666" t="s">
        <v>204</v>
      </c>
      <c r="D666" t="s">
        <v>219</v>
      </c>
      <c r="E666" t="s">
        <v>220</v>
      </c>
      <c r="F666" s="1">
        <v>41221</v>
      </c>
      <c r="G666" t="s">
        <v>44</v>
      </c>
      <c r="H666">
        <v>0</v>
      </c>
      <c r="I666">
        <v>0</v>
      </c>
      <c r="J666">
        <v>0</v>
      </c>
      <c r="K666" t="s">
        <v>207</v>
      </c>
      <c r="L666">
        <v>2017</v>
      </c>
      <c r="M666" t="s">
        <v>208</v>
      </c>
      <c r="N666" s="14" t="str">
        <f t="shared" si="20"/>
        <v>BABIN Timéo</v>
      </c>
      <c r="O666" s="14" t="str">
        <f>VLOOKUP(N666,'Données Enfants'!$C$2:$F$298,4,FALSE)</f>
        <v>GS</v>
      </c>
      <c r="P666" s="14" t="str">
        <f>VLOOKUP(N666,'Données Enfants'!$C$2:$F$298,2,FALSE)</f>
        <v>Standard</v>
      </c>
      <c r="Q666" s="14">
        <f>IF(MID(B666,1,3)="Bus",VLOOKUP(N666,'Données Bus'!$A$2:$B$90,2,FALSE),0)</f>
        <v>1</v>
      </c>
      <c r="R666" s="14" t="str">
        <f>IF(Q666&gt;0,VLOOKUP(N666,'Données Bus'!$A$2:$C$90,3,FALSE),"")</f>
        <v>Services Techniques</v>
      </c>
      <c r="S666" t="str">
        <f>IF(INDEX('Tournées Bus'!$C$4:$H$18,Q666,VLOOKUP(B666,'Tournées Bus'!$J$3:$L$6,2,FALSE))=0,INDEX('Tournées Bus'!$C$4:$H$18,Q666,VLOOKUP(B666,'Tournées Bus'!$J$3:$L$6,3,FALSE)),INDEX('Tournées Bus'!$C$4:$H$18,Q666,VLOOKUP(B666,'Tournées Bus'!$J$3:$L$6,2,FALSE)))</f>
        <v>T162-17</v>
      </c>
      <c r="T666" t="str">
        <f t="shared" si="21"/>
        <v>T162</v>
      </c>
    </row>
    <row r="667" spans="1:20" x14ac:dyDescent="0.2">
      <c r="A667" s="1">
        <v>42990</v>
      </c>
      <c r="B667" t="s">
        <v>6</v>
      </c>
      <c r="C667" t="s">
        <v>204</v>
      </c>
      <c r="D667" t="s">
        <v>221</v>
      </c>
      <c r="E667" t="s">
        <v>222</v>
      </c>
      <c r="F667" s="1">
        <v>39646</v>
      </c>
      <c r="G667" t="s">
        <v>165</v>
      </c>
      <c r="H667">
        <v>0</v>
      </c>
      <c r="I667">
        <v>0</v>
      </c>
      <c r="J667">
        <v>0</v>
      </c>
      <c r="K667" t="s">
        <v>207</v>
      </c>
      <c r="L667">
        <v>2017</v>
      </c>
      <c r="M667" t="s">
        <v>210</v>
      </c>
      <c r="N667" s="14" t="str">
        <f t="shared" si="20"/>
        <v>BEN ROMDANE Hilal</v>
      </c>
      <c r="O667" s="14" t="str">
        <f>VLOOKUP(N667,'Données Enfants'!$C$2:$F$298,4,FALSE)</f>
        <v>CM1</v>
      </c>
      <c r="P667" s="14" t="str">
        <f>VLOOKUP(N667,'Données Enfants'!$C$2:$F$298,2,FALSE)</f>
        <v>Sans viande</v>
      </c>
      <c r="Q667" s="14">
        <f>IF(MID(B667,1,3)="Bus",VLOOKUP(N667,'Données Bus'!$A$2:$B$90,2,FALSE),0)</f>
        <v>9</v>
      </c>
      <c r="R667" s="14" t="str">
        <f>IF(Q667&gt;0,VLOOKUP(N667,'Données Bus'!$A$2:$C$90,3,FALSE),"")</f>
        <v>Chemin des Houches (Impasse)</v>
      </c>
      <c r="S667" t="str">
        <f>IF(INDEX('Tournées Bus'!$C$4:$H$18,Q667,VLOOKUP(B667,'Tournées Bus'!$J$3:$L$6,2,FALSE))=0,INDEX('Tournées Bus'!$C$4:$H$18,Q667,VLOOKUP(B667,'Tournées Bus'!$J$3:$L$6,3,FALSE)),INDEX('Tournées Bus'!$C$4:$H$18,Q667,VLOOKUP(B667,'Tournées Bus'!$J$3:$L$6,2,FALSE)))</f>
        <v>T162-11</v>
      </c>
      <c r="T667" t="str">
        <f t="shared" si="21"/>
        <v>T162</v>
      </c>
    </row>
    <row r="668" spans="1:20" x14ac:dyDescent="0.2">
      <c r="A668" s="1">
        <v>42990</v>
      </c>
      <c r="B668" t="s">
        <v>6</v>
      </c>
      <c r="C668" t="s">
        <v>204</v>
      </c>
      <c r="D668" t="s">
        <v>221</v>
      </c>
      <c r="E668" t="s">
        <v>223</v>
      </c>
      <c r="F668" s="1">
        <v>39646</v>
      </c>
      <c r="G668" t="s">
        <v>165</v>
      </c>
      <c r="H668">
        <v>0</v>
      </c>
      <c r="I668">
        <v>0</v>
      </c>
      <c r="J668">
        <v>0</v>
      </c>
      <c r="K668" t="s">
        <v>207</v>
      </c>
      <c r="L668">
        <v>2017</v>
      </c>
      <c r="M668" t="s">
        <v>210</v>
      </c>
      <c r="N668" s="14" t="str">
        <f t="shared" si="20"/>
        <v>BEN ROMDANE Younès</v>
      </c>
      <c r="O668" s="14" t="str">
        <f>VLOOKUP(N668,'Données Enfants'!$C$2:$F$298,4,FALSE)</f>
        <v>CM1</v>
      </c>
      <c r="P668" s="14" t="str">
        <f>VLOOKUP(N668,'Données Enfants'!$C$2:$F$298,2,FALSE)</f>
        <v>Sans viande</v>
      </c>
      <c r="Q668" s="14">
        <f>IF(MID(B668,1,3)="Bus",VLOOKUP(N668,'Données Bus'!$A$2:$B$90,2,FALSE),0)</f>
        <v>9</v>
      </c>
      <c r="R668" s="14" t="str">
        <f>IF(Q668&gt;0,VLOOKUP(N668,'Données Bus'!$A$2:$C$90,3,FALSE),"")</f>
        <v>Chemin des Houches (Impasse)</v>
      </c>
      <c r="S668" t="str">
        <f>IF(INDEX('Tournées Bus'!$C$4:$H$18,Q668,VLOOKUP(B668,'Tournées Bus'!$J$3:$L$6,2,FALSE))=0,INDEX('Tournées Bus'!$C$4:$H$18,Q668,VLOOKUP(B668,'Tournées Bus'!$J$3:$L$6,3,FALSE)),INDEX('Tournées Bus'!$C$4:$H$18,Q668,VLOOKUP(B668,'Tournées Bus'!$J$3:$L$6,2,FALSE)))</f>
        <v>T162-11</v>
      </c>
      <c r="T668" t="str">
        <f t="shared" si="21"/>
        <v>T162</v>
      </c>
    </row>
    <row r="669" spans="1:20" x14ac:dyDescent="0.2">
      <c r="A669" s="1">
        <v>42990</v>
      </c>
      <c r="B669" t="s">
        <v>6</v>
      </c>
      <c r="C669" t="s">
        <v>204</v>
      </c>
      <c r="D669" t="s">
        <v>224</v>
      </c>
      <c r="E669" t="s">
        <v>225</v>
      </c>
      <c r="F669" s="1">
        <v>39286</v>
      </c>
      <c r="G669" t="s">
        <v>164</v>
      </c>
      <c r="H669">
        <v>1</v>
      </c>
      <c r="I669">
        <v>0</v>
      </c>
      <c r="J669">
        <v>0</v>
      </c>
      <c r="K669" t="s">
        <v>207</v>
      </c>
      <c r="L669">
        <v>2017</v>
      </c>
      <c r="M669" t="s">
        <v>210</v>
      </c>
      <c r="N669" s="14" t="str">
        <f t="shared" si="20"/>
        <v>BONNEVIE Anthony</v>
      </c>
      <c r="O669" s="14" t="str">
        <f>VLOOKUP(N669,'Données Enfants'!$C$2:$F$298,4,FALSE)</f>
        <v>CM2</v>
      </c>
      <c r="P669" s="14" t="str">
        <f>VLOOKUP(N669,'Données Enfants'!$C$2:$F$298,2,FALSE)</f>
        <v>Standard</v>
      </c>
      <c r="Q669" s="14">
        <f>IF(MID(B669,1,3)="Bus",VLOOKUP(N669,'Données Bus'!$A$2:$B$90,2,FALSE),0)</f>
        <v>4</v>
      </c>
      <c r="R669" s="14" t="str">
        <f>IF(Q669&gt;0,VLOOKUP(N669,'Données Bus'!$A$2:$C$90,3,FALSE),"")</f>
        <v>Grande Rive (Crémaillère)</v>
      </c>
      <c r="S669" t="str">
        <f>IF(INDEX('Tournées Bus'!$C$4:$H$18,Q669,VLOOKUP(B669,'Tournées Bus'!$J$3:$L$6,2,FALSE))=0,INDEX('Tournées Bus'!$C$4:$H$18,Q669,VLOOKUP(B669,'Tournées Bus'!$J$3:$L$6,3,FALSE)),INDEX('Tournées Bus'!$C$4:$H$18,Q669,VLOOKUP(B669,'Tournées Bus'!$J$3:$L$6,2,FALSE)))</f>
        <v>T162-14</v>
      </c>
      <c r="T669" t="str">
        <f t="shared" si="21"/>
        <v>T162</v>
      </c>
    </row>
    <row r="670" spans="1:20" x14ac:dyDescent="0.2">
      <c r="A670" s="1">
        <v>42990</v>
      </c>
      <c r="B670" t="s">
        <v>6</v>
      </c>
      <c r="C670" t="s">
        <v>204</v>
      </c>
      <c r="D670" t="s">
        <v>228</v>
      </c>
      <c r="E670" t="s">
        <v>220</v>
      </c>
      <c r="F670" s="1">
        <v>39780</v>
      </c>
      <c r="G670" t="s">
        <v>165</v>
      </c>
      <c r="H670">
        <v>1</v>
      </c>
      <c r="I670">
        <v>0</v>
      </c>
      <c r="J670">
        <v>0</v>
      </c>
      <c r="K670" t="s">
        <v>207</v>
      </c>
      <c r="L670">
        <v>2017</v>
      </c>
      <c r="M670" t="s">
        <v>210</v>
      </c>
      <c r="N670" s="14" t="str">
        <f t="shared" si="20"/>
        <v>BURGAUD Timéo</v>
      </c>
      <c r="O670" s="14" t="str">
        <f>VLOOKUP(N670,'Données Enfants'!$C$2:$F$298,4,FALSE)</f>
        <v>CM1</v>
      </c>
      <c r="P670" s="14" t="str">
        <f>VLOOKUP(N670,'Données Enfants'!$C$2:$F$298,2,FALSE)</f>
        <v>Standard</v>
      </c>
      <c r="Q670" s="14">
        <f>IF(MID(B670,1,3)="Bus",VLOOKUP(N670,'Données Bus'!$A$2:$B$90,2,FALSE),0)</f>
        <v>2</v>
      </c>
      <c r="R670" s="14" t="str">
        <f>IF(Q670&gt;0,VLOOKUP(N670,'Données Bus'!$A$2:$C$90,3,FALSE),"")</f>
        <v>Parc de l'Abbaye - Buisson</v>
      </c>
      <c r="S670" t="str">
        <f>IF(INDEX('Tournées Bus'!$C$4:$H$18,Q670,VLOOKUP(B670,'Tournées Bus'!$J$3:$L$6,2,FALSE))=0,INDEX('Tournées Bus'!$C$4:$H$18,Q670,VLOOKUP(B670,'Tournées Bus'!$J$3:$L$6,3,FALSE)),INDEX('Tournées Bus'!$C$4:$H$18,Q670,VLOOKUP(B670,'Tournées Bus'!$J$3:$L$6,2,FALSE)))</f>
        <v>T162-16</v>
      </c>
      <c r="T670" t="str">
        <f t="shared" si="21"/>
        <v>T162</v>
      </c>
    </row>
    <row r="671" spans="1:20" x14ac:dyDescent="0.2">
      <c r="A671" s="1">
        <v>42990</v>
      </c>
      <c r="B671" t="s">
        <v>6</v>
      </c>
      <c r="C671" t="s">
        <v>204</v>
      </c>
      <c r="D671" t="s">
        <v>336</v>
      </c>
      <c r="E671" t="s">
        <v>337</v>
      </c>
      <c r="F671" s="1">
        <v>41162</v>
      </c>
      <c r="G671" t="s">
        <v>44</v>
      </c>
      <c r="H671">
        <v>1</v>
      </c>
      <c r="I671">
        <v>0</v>
      </c>
      <c r="J671">
        <v>0</v>
      </c>
      <c r="K671" t="s">
        <v>207</v>
      </c>
      <c r="L671">
        <v>2017</v>
      </c>
      <c r="M671" t="s">
        <v>208</v>
      </c>
      <c r="N671" s="14" t="str">
        <f t="shared" si="20"/>
        <v>CHRAMDHI Owen</v>
      </c>
      <c r="O671" s="14" t="str">
        <f>VLOOKUP(N671,'Données Enfants'!$C$2:$F$298,4,FALSE)</f>
        <v>GS</v>
      </c>
      <c r="P671" s="14" t="str">
        <f>VLOOKUP(N671,'Données Enfants'!$C$2:$F$298,2,FALSE)</f>
        <v>Standard</v>
      </c>
      <c r="Q671" s="14">
        <f>IF(MID(B671,1,3)="Bus",VLOOKUP(N671,'Données Bus'!$A$2:$B$90,2,FALSE),0)</f>
        <v>1</v>
      </c>
      <c r="R671" s="14" t="str">
        <f>IF(Q671&gt;0,VLOOKUP(N671,'Données Bus'!$A$2:$C$90,3,FALSE),"")</f>
        <v>Services Techniques</v>
      </c>
      <c r="S671" t="str">
        <f>IF(INDEX('Tournées Bus'!$C$4:$H$18,Q671,VLOOKUP(B671,'Tournées Bus'!$J$3:$L$6,2,FALSE))=0,INDEX('Tournées Bus'!$C$4:$H$18,Q671,VLOOKUP(B671,'Tournées Bus'!$J$3:$L$6,3,FALSE)),INDEX('Tournées Bus'!$C$4:$H$18,Q671,VLOOKUP(B671,'Tournées Bus'!$J$3:$L$6,2,FALSE)))</f>
        <v>T162-17</v>
      </c>
      <c r="T671" t="str">
        <f t="shared" si="21"/>
        <v>T162</v>
      </c>
    </row>
    <row r="672" spans="1:20" x14ac:dyDescent="0.2">
      <c r="A672" s="1">
        <v>42990</v>
      </c>
      <c r="B672" t="s">
        <v>6</v>
      </c>
      <c r="C672" t="s">
        <v>204</v>
      </c>
      <c r="D672" t="s">
        <v>232</v>
      </c>
      <c r="E672" t="s">
        <v>233</v>
      </c>
      <c r="F672" s="1">
        <v>40248</v>
      </c>
      <c r="G672" t="s">
        <v>167</v>
      </c>
      <c r="H672">
        <v>0</v>
      </c>
      <c r="I672">
        <v>0</v>
      </c>
      <c r="J672">
        <v>0</v>
      </c>
      <c r="K672" t="s">
        <v>207</v>
      </c>
      <c r="L672">
        <v>2017</v>
      </c>
      <c r="M672" t="s">
        <v>210</v>
      </c>
      <c r="N672" s="14" t="str">
        <f t="shared" si="20"/>
        <v>COLLOMB Clémentine</v>
      </c>
      <c r="O672" s="14" t="str">
        <f>VLOOKUP(N672,'Données Enfants'!$C$2:$F$298,4,FALSE)</f>
        <v>CE1</v>
      </c>
      <c r="P672" s="14" t="str">
        <f>VLOOKUP(N672,'Données Enfants'!$C$2:$F$298,2,FALSE)</f>
        <v>Standard</v>
      </c>
      <c r="Q672" s="14">
        <f>IF(MID(B672,1,3)="Bus",VLOOKUP(N672,'Données Bus'!$A$2:$B$90,2,FALSE),0)</f>
        <v>12</v>
      </c>
      <c r="R672" s="14" t="str">
        <f>IF(Q672&gt;0,VLOOKUP(N672,'Données Bus'!$A$2:$C$90,3,FALSE),"")</f>
        <v>Chemin de Gravannes (parking)</v>
      </c>
      <c r="S672" t="str">
        <f>IF(INDEX('Tournées Bus'!$C$4:$H$18,Q672,VLOOKUP(B672,'Tournées Bus'!$J$3:$L$6,2,FALSE))=0,INDEX('Tournées Bus'!$C$4:$H$18,Q672,VLOOKUP(B672,'Tournées Bus'!$J$3:$L$6,3,FALSE)),INDEX('Tournées Bus'!$C$4:$H$18,Q672,VLOOKUP(B672,'Tournées Bus'!$J$3:$L$6,2,FALSE)))</f>
        <v>T161-04</v>
      </c>
      <c r="T672" t="str">
        <f t="shared" si="21"/>
        <v>T161</v>
      </c>
    </row>
    <row r="673" spans="1:20" x14ac:dyDescent="0.2">
      <c r="A673" s="1">
        <v>42990</v>
      </c>
      <c r="B673" t="s">
        <v>6</v>
      </c>
      <c r="C673" t="s">
        <v>204</v>
      </c>
      <c r="D673" t="s">
        <v>234</v>
      </c>
      <c r="E673" t="s">
        <v>235</v>
      </c>
      <c r="F673" s="1">
        <v>40973</v>
      </c>
      <c r="G673" t="s">
        <v>106</v>
      </c>
      <c r="H673">
        <v>0</v>
      </c>
      <c r="I673">
        <v>0</v>
      </c>
      <c r="J673">
        <v>0</v>
      </c>
      <c r="K673" t="s">
        <v>207</v>
      </c>
      <c r="L673">
        <v>2017</v>
      </c>
      <c r="M673" t="s">
        <v>208</v>
      </c>
      <c r="N673" s="14" t="str">
        <f t="shared" si="20"/>
        <v>DALBERGUE Peter</v>
      </c>
      <c r="O673" s="14" t="str">
        <f>VLOOKUP(N673,'Données Enfants'!$C$2:$F$298,4,FALSE)</f>
        <v>GS</v>
      </c>
      <c r="P673" s="14" t="str">
        <f>VLOOKUP(N673,'Données Enfants'!$C$2:$F$298,2,FALSE)</f>
        <v>Standard</v>
      </c>
      <c r="Q673" s="14">
        <f>IF(MID(B673,1,3)="Bus",VLOOKUP(N673,'Données Bus'!$A$2:$B$90,2,FALSE),0)</f>
        <v>6</v>
      </c>
      <c r="R673" s="14" t="str">
        <f>IF(Q673&gt;0,VLOOKUP(N673,'Données Bus'!$A$2:$C$90,3,FALSE),"")</f>
        <v>Gallia</v>
      </c>
      <c r="S673" t="str">
        <f>IF(INDEX('Tournées Bus'!$C$4:$H$18,Q673,VLOOKUP(B673,'Tournées Bus'!$J$3:$L$6,2,FALSE))=0,INDEX('Tournées Bus'!$C$4:$H$18,Q673,VLOOKUP(B673,'Tournées Bus'!$J$3:$L$6,3,FALSE)),INDEX('Tournées Bus'!$C$4:$H$18,Q673,VLOOKUP(B673,'Tournées Bus'!$J$3:$L$6,2,FALSE)))</f>
        <v>T161-07</v>
      </c>
      <c r="T673" t="str">
        <f t="shared" si="21"/>
        <v>T161</v>
      </c>
    </row>
    <row r="674" spans="1:20" x14ac:dyDescent="0.2">
      <c r="A674" s="1">
        <v>42990</v>
      </c>
      <c r="B674" t="s">
        <v>6</v>
      </c>
      <c r="C674" t="s">
        <v>204</v>
      </c>
      <c r="D674" t="s">
        <v>236</v>
      </c>
      <c r="E674" t="s">
        <v>237</v>
      </c>
      <c r="F674" s="1">
        <v>39386</v>
      </c>
      <c r="G674" t="s">
        <v>164</v>
      </c>
      <c r="H674">
        <v>1</v>
      </c>
      <c r="I674">
        <v>0</v>
      </c>
      <c r="J674">
        <v>0</v>
      </c>
      <c r="K674" t="s">
        <v>207</v>
      </c>
      <c r="L674">
        <v>2017</v>
      </c>
      <c r="M674" t="s">
        <v>210</v>
      </c>
      <c r="N674" s="14" t="str">
        <f t="shared" si="20"/>
        <v>DELLENBACH Milla</v>
      </c>
      <c r="O674" s="14" t="str">
        <f>VLOOKUP(N674,'Données Enfants'!$C$2:$F$298,4,FALSE)</f>
        <v>CM2</v>
      </c>
      <c r="P674" s="14" t="str">
        <f>VLOOKUP(N674,'Données Enfants'!$C$2:$F$298,2,FALSE)</f>
        <v>Standard</v>
      </c>
      <c r="Q674" s="14">
        <f>IF(MID(B674,1,3)="Bus",VLOOKUP(N674,'Données Bus'!$A$2:$B$90,2,FALSE),0)</f>
        <v>2</v>
      </c>
      <c r="R674" s="14" t="str">
        <f>IF(Q674&gt;0,VLOOKUP(N674,'Données Bus'!$A$2:$C$90,3,FALSE),"")</f>
        <v>Parc de l'Abbaye - Buisson</v>
      </c>
      <c r="S674" t="str">
        <f>IF(INDEX('Tournées Bus'!$C$4:$H$18,Q674,VLOOKUP(B674,'Tournées Bus'!$J$3:$L$6,2,FALSE))=0,INDEX('Tournées Bus'!$C$4:$H$18,Q674,VLOOKUP(B674,'Tournées Bus'!$J$3:$L$6,3,FALSE)),INDEX('Tournées Bus'!$C$4:$H$18,Q674,VLOOKUP(B674,'Tournées Bus'!$J$3:$L$6,2,FALSE)))</f>
        <v>T162-16</v>
      </c>
      <c r="T674" t="str">
        <f t="shared" si="21"/>
        <v>T162</v>
      </c>
    </row>
    <row r="675" spans="1:20" x14ac:dyDescent="0.2">
      <c r="A675" s="1">
        <v>42990</v>
      </c>
      <c r="B675" t="s">
        <v>6</v>
      </c>
      <c r="C675" t="s">
        <v>204</v>
      </c>
      <c r="D675" t="s">
        <v>238</v>
      </c>
      <c r="E675" t="s">
        <v>239</v>
      </c>
      <c r="F675" s="1">
        <v>40372</v>
      </c>
      <c r="G675" t="s">
        <v>163</v>
      </c>
      <c r="H675">
        <v>1</v>
      </c>
      <c r="I675">
        <v>0</v>
      </c>
      <c r="J675">
        <v>0</v>
      </c>
      <c r="K675" t="s">
        <v>207</v>
      </c>
      <c r="L675">
        <v>2017</v>
      </c>
      <c r="M675" t="s">
        <v>210</v>
      </c>
      <c r="N675" s="14" t="str">
        <f t="shared" si="20"/>
        <v>DESIR Honoré</v>
      </c>
      <c r="O675" s="14" t="str">
        <f>VLOOKUP(N675,'Données Enfants'!$C$2:$F$298,4,FALSE)</f>
        <v>CE1</v>
      </c>
      <c r="P675" s="14" t="str">
        <f>VLOOKUP(N675,'Données Enfants'!$C$2:$F$298,2,FALSE)</f>
        <v>Standard</v>
      </c>
      <c r="Q675" s="14">
        <f>IF(MID(B675,1,3)="Bus",VLOOKUP(N675,'Données Bus'!$A$2:$B$90,2,FALSE),0)</f>
        <v>13</v>
      </c>
      <c r="R675" s="14" t="str">
        <f>IF(Q675&gt;0,VLOOKUP(N675,'Données Bus'!$A$2:$C$90,3,FALSE),"")</f>
        <v>Parc de l'Abbaye - Containers</v>
      </c>
      <c r="S675" t="str">
        <f>IF(INDEX('Tournées Bus'!$C$4:$H$18,Q675,VLOOKUP(B675,'Tournées Bus'!$J$3:$L$6,2,FALSE))=0,INDEX('Tournées Bus'!$C$4:$H$18,Q675,VLOOKUP(B675,'Tournées Bus'!$J$3:$L$6,3,FALSE)),INDEX('Tournées Bus'!$C$4:$H$18,Q675,VLOOKUP(B675,'Tournées Bus'!$J$3:$L$6,2,FALSE)))</f>
        <v>T162-15</v>
      </c>
      <c r="T675" t="str">
        <f t="shared" si="21"/>
        <v>T162</v>
      </c>
    </row>
    <row r="676" spans="1:20" x14ac:dyDescent="0.2">
      <c r="A676" s="1">
        <v>42990</v>
      </c>
      <c r="B676" t="s">
        <v>6</v>
      </c>
      <c r="C676" t="s">
        <v>204</v>
      </c>
      <c r="D676" t="s">
        <v>238</v>
      </c>
      <c r="E676" t="s">
        <v>240</v>
      </c>
      <c r="F676" s="1">
        <v>39094</v>
      </c>
      <c r="G676" t="s">
        <v>164</v>
      </c>
      <c r="H676">
        <v>1</v>
      </c>
      <c r="I676">
        <v>0</v>
      </c>
      <c r="J676">
        <v>0</v>
      </c>
      <c r="K676" t="s">
        <v>207</v>
      </c>
      <c r="L676">
        <v>2017</v>
      </c>
      <c r="M676" t="s">
        <v>210</v>
      </c>
      <c r="N676" s="14" t="str">
        <f t="shared" si="20"/>
        <v>DESIR Odette</v>
      </c>
      <c r="O676" s="14" t="str">
        <f>VLOOKUP(N676,'Données Enfants'!$C$2:$F$298,4,FALSE)</f>
        <v>CM2</v>
      </c>
      <c r="P676" s="14" t="str">
        <f>VLOOKUP(N676,'Données Enfants'!$C$2:$F$298,2,FALSE)</f>
        <v>Standard</v>
      </c>
      <c r="Q676" s="14">
        <f>IF(MID(B676,1,3)="Bus",VLOOKUP(N676,'Données Bus'!$A$2:$B$90,2,FALSE),0)</f>
        <v>13</v>
      </c>
      <c r="R676" s="14" t="str">
        <f>IF(Q676&gt;0,VLOOKUP(N676,'Données Bus'!$A$2:$C$90,3,FALSE),"")</f>
        <v>Parc de l'Abbaye - Containers</v>
      </c>
      <c r="S676" t="str">
        <f>IF(INDEX('Tournées Bus'!$C$4:$H$18,Q676,VLOOKUP(B676,'Tournées Bus'!$J$3:$L$6,2,FALSE))=0,INDEX('Tournées Bus'!$C$4:$H$18,Q676,VLOOKUP(B676,'Tournées Bus'!$J$3:$L$6,3,FALSE)),INDEX('Tournées Bus'!$C$4:$H$18,Q676,VLOOKUP(B676,'Tournées Bus'!$J$3:$L$6,2,FALSE)))</f>
        <v>T162-15</v>
      </c>
      <c r="T676" t="str">
        <f t="shared" si="21"/>
        <v>T162</v>
      </c>
    </row>
    <row r="677" spans="1:20" x14ac:dyDescent="0.2">
      <c r="A677" s="1">
        <v>42990</v>
      </c>
      <c r="B677" t="s">
        <v>6</v>
      </c>
      <c r="C677" t="s">
        <v>204</v>
      </c>
      <c r="D677" t="s">
        <v>241</v>
      </c>
      <c r="E677" t="s">
        <v>242</v>
      </c>
      <c r="F677" s="1">
        <v>39522</v>
      </c>
      <c r="G677" t="s">
        <v>165</v>
      </c>
      <c r="H677">
        <v>1</v>
      </c>
      <c r="I677">
        <v>0</v>
      </c>
      <c r="J677">
        <v>0</v>
      </c>
      <c r="K677" t="s">
        <v>207</v>
      </c>
      <c r="L677">
        <v>2017</v>
      </c>
      <c r="M677" t="s">
        <v>210</v>
      </c>
      <c r="N677" s="14" t="str">
        <f t="shared" si="20"/>
        <v>DEVIGNY Lyséa</v>
      </c>
      <c r="O677" s="14" t="str">
        <f>VLOOKUP(N677,'Données Enfants'!$C$2:$F$298,4,FALSE)</f>
        <v>CM1</v>
      </c>
      <c r="P677" s="14" t="str">
        <f>VLOOKUP(N677,'Données Enfants'!$C$2:$F$298,2,FALSE)</f>
        <v>Standard</v>
      </c>
      <c r="Q677" s="14">
        <f>IF(MID(B677,1,3)="Bus",VLOOKUP(N677,'Données Bus'!$A$2:$B$90,2,FALSE),0)</f>
        <v>1</v>
      </c>
      <c r="R677" s="14" t="str">
        <f>IF(Q677&gt;0,VLOOKUP(N677,'Données Bus'!$A$2:$C$90,3,FALSE),"")</f>
        <v>Services Techniques</v>
      </c>
      <c r="S677" t="str">
        <f>IF(INDEX('Tournées Bus'!$C$4:$H$18,Q677,VLOOKUP(B677,'Tournées Bus'!$J$3:$L$6,2,FALSE))=0,INDEX('Tournées Bus'!$C$4:$H$18,Q677,VLOOKUP(B677,'Tournées Bus'!$J$3:$L$6,3,FALSE)),INDEX('Tournées Bus'!$C$4:$H$18,Q677,VLOOKUP(B677,'Tournées Bus'!$J$3:$L$6,2,FALSE)))</f>
        <v>T162-17</v>
      </c>
      <c r="T677" t="str">
        <f t="shared" si="21"/>
        <v>T162</v>
      </c>
    </row>
    <row r="678" spans="1:20" x14ac:dyDescent="0.2">
      <c r="A678" s="1">
        <v>42990</v>
      </c>
      <c r="B678" t="s">
        <v>6</v>
      </c>
      <c r="C678" t="s">
        <v>204</v>
      </c>
      <c r="D678" t="s">
        <v>241</v>
      </c>
      <c r="E678" t="s">
        <v>243</v>
      </c>
      <c r="F678" s="1">
        <v>40078</v>
      </c>
      <c r="G678" t="s">
        <v>166</v>
      </c>
      <c r="H678">
        <v>1</v>
      </c>
      <c r="I678">
        <v>0</v>
      </c>
      <c r="J678">
        <v>0</v>
      </c>
      <c r="K678" t="s">
        <v>207</v>
      </c>
      <c r="L678">
        <v>2017</v>
      </c>
      <c r="M678" t="s">
        <v>210</v>
      </c>
      <c r="N678" s="14" t="str">
        <f t="shared" si="20"/>
        <v>DEVIGNY Ryan</v>
      </c>
      <c r="O678" s="14" t="str">
        <f>VLOOKUP(N678,'Données Enfants'!$C$2:$F$298,4,FALSE)</f>
        <v>CE2</v>
      </c>
      <c r="P678" s="14" t="str">
        <f>VLOOKUP(N678,'Données Enfants'!$C$2:$F$298,2,FALSE)</f>
        <v>Standard</v>
      </c>
      <c r="Q678" s="14">
        <f>IF(MID(B678,1,3)="Bus",VLOOKUP(N678,'Données Bus'!$A$2:$B$90,2,FALSE),0)</f>
        <v>1</v>
      </c>
      <c r="R678" s="14" t="str">
        <f>IF(Q678&gt;0,VLOOKUP(N678,'Données Bus'!$A$2:$C$90,3,FALSE),"")</f>
        <v>Services Techniques</v>
      </c>
      <c r="S678" t="str">
        <f>IF(INDEX('Tournées Bus'!$C$4:$H$18,Q678,VLOOKUP(B678,'Tournées Bus'!$J$3:$L$6,2,FALSE))=0,INDEX('Tournées Bus'!$C$4:$H$18,Q678,VLOOKUP(B678,'Tournées Bus'!$J$3:$L$6,3,FALSE)),INDEX('Tournées Bus'!$C$4:$H$18,Q678,VLOOKUP(B678,'Tournées Bus'!$J$3:$L$6,2,FALSE)))</f>
        <v>T162-17</v>
      </c>
      <c r="T678" t="str">
        <f t="shared" si="21"/>
        <v>T162</v>
      </c>
    </row>
    <row r="679" spans="1:20" x14ac:dyDescent="0.2">
      <c r="A679" s="1">
        <v>42990</v>
      </c>
      <c r="B679" t="s">
        <v>6</v>
      </c>
      <c r="C679" t="s">
        <v>204</v>
      </c>
      <c r="D679" t="s">
        <v>244</v>
      </c>
      <c r="E679" t="s">
        <v>246</v>
      </c>
      <c r="F679" s="1">
        <v>39775</v>
      </c>
      <c r="G679" t="s">
        <v>165</v>
      </c>
      <c r="H679">
        <v>0</v>
      </c>
      <c r="I679">
        <v>0</v>
      </c>
      <c r="J679">
        <v>0</v>
      </c>
      <c r="K679" t="s">
        <v>207</v>
      </c>
      <c r="L679">
        <v>2017</v>
      </c>
      <c r="M679" t="s">
        <v>210</v>
      </c>
      <c r="N679" s="14" t="str">
        <f t="shared" si="20"/>
        <v>DOUCET Edgar</v>
      </c>
      <c r="O679" s="14" t="str">
        <f>VLOOKUP(N679,'Données Enfants'!$C$2:$F$298,4,FALSE)</f>
        <v>CM1</v>
      </c>
      <c r="P679" s="14" t="str">
        <f>VLOOKUP(N679,'Données Enfants'!$C$2:$F$298,2,FALSE)</f>
        <v>Standard</v>
      </c>
      <c r="Q679" s="14">
        <f>IF(MID(B679,1,3)="Bus",VLOOKUP(N679,'Données Bus'!$A$2:$B$90,2,FALSE),0)</f>
        <v>1</v>
      </c>
      <c r="R679" s="14" t="str">
        <f>IF(Q679&gt;0,VLOOKUP(N679,'Données Bus'!$A$2:$C$90,3,FALSE),"")</f>
        <v>Services Techniques</v>
      </c>
      <c r="S679" t="str">
        <f>IF(INDEX('Tournées Bus'!$C$4:$H$18,Q679,VLOOKUP(B679,'Tournées Bus'!$J$3:$L$6,2,FALSE))=0,INDEX('Tournées Bus'!$C$4:$H$18,Q679,VLOOKUP(B679,'Tournées Bus'!$J$3:$L$6,3,FALSE)),INDEX('Tournées Bus'!$C$4:$H$18,Q679,VLOOKUP(B679,'Tournées Bus'!$J$3:$L$6,2,FALSE)))</f>
        <v>T162-17</v>
      </c>
      <c r="T679" t="str">
        <f t="shared" si="21"/>
        <v>T162</v>
      </c>
    </row>
    <row r="680" spans="1:20" x14ac:dyDescent="0.2">
      <c r="A680" s="1">
        <v>42990</v>
      </c>
      <c r="B680" t="s">
        <v>6</v>
      </c>
      <c r="C680" t="s">
        <v>204</v>
      </c>
      <c r="D680" t="s">
        <v>837</v>
      </c>
      <c r="E680" t="s">
        <v>247</v>
      </c>
      <c r="F680" s="1">
        <v>40702</v>
      </c>
      <c r="G680" t="s">
        <v>168</v>
      </c>
      <c r="H680">
        <v>1</v>
      </c>
      <c r="I680">
        <v>0</v>
      </c>
      <c r="J680">
        <v>0</v>
      </c>
      <c r="K680" t="s">
        <v>207</v>
      </c>
      <c r="L680">
        <v>2017</v>
      </c>
      <c r="M680" t="s">
        <v>208</v>
      </c>
      <c r="N680" s="14" t="str">
        <f t="shared" si="20"/>
        <v>DUBOIS LOUKIL Liam</v>
      </c>
      <c r="O680" s="14" t="str">
        <f>VLOOKUP(N680,'Données Enfants'!$C$2:$F$298,4,FALSE)</f>
        <v>CP</v>
      </c>
      <c r="P680" s="14" t="str">
        <f>VLOOKUP(N680,'Données Enfants'!$C$2:$F$298,2,FALSE)</f>
        <v>Standard</v>
      </c>
      <c r="Q680" s="14">
        <f>IF(MID(B680,1,3)="Bus",VLOOKUP(N680,'Données Bus'!$A$2:$B$90,2,FALSE),0)</f>
        <v>2</v>
      </c>
      <c r="R680" s="14" t="str">
        <f>IF(Q680&gt;0,VLOOKUP(N680,'Données Bus'!$A$2:$C$90,3,FALSE),"")</f>
        <v>Parc de l'Abbaye - Buisson</v>
      </c>
      <c r="S680" t="str">
        <f>IF(INDEX('Tournées Bus'!$C$4:$H$18,Q680,VLOOKUP(B680,'Tournées Bus'!$J$3:$L$6,2,FALSE))=0,INDEX('Tournées Bus'!$C$4:$H$18,Q680,VLOOKUP(B680,'Tournées Bus'!$J$3:$L$6,3,FALSE)),INDEX('Tournées Bus'!$C$4:$H$18,Q680,VLOOKUP(B680,'Tournées Bus'!$J$3:$L$6,2,FALSE)))</f>
        <v>T162-16</v>
      </c>
      <c r="T680" t="str">
        <f t="shared" si="21"/>
        <v>T162</v>
      </c>
    </row>
    <row r="681" spans="1:20" x14ac:dyDescent="0.2">
      <c r="A681" s="1">
        <v>42990</v>
      </c>
      <c r="B681" t="s">
        <v>6</v>
      </c>
      <c r="C681" t="s">
        <v>204</v>
      </c>
      <c r="D681" t="s">
        <v>252</v>
      </c>
      <c r="E681" t="s">
        <v>253</v>
      </c>
      <c r="F681" s="1">
        <v>41126</v>
      </c>
      <c r="G681" t="s">
        <v>106</v>
      </c>
      <c r="H681">
        <v>1</v>
      </c>
      <c r="I681">
        <v>0</v>
      </c>
      <c r="J681">
        <v>0</v>
      </c>
      <c r="K681" t="s">
        <v>207</v>
      </c>
      <c r="L681">
        <v>2017</v>
      </c>
      <c r="M681" t="s">
        <v>208</v>
      </c>
      <c r="N681" s="14" t="str">
        <f t="shared" si="20"/>
        <v>DUVAL MICHOUD Jade</v>
      </c>
      <c r="O681" s="14" t="str">
        <f>VLOOKUP(N681,'Données Enfants'!$C$2:$F$298,4,FALSE)</f>
        <v>GS</v>
      </c>
      <c r="P681" s="14" t="str">
        <f>VLOOKUP(N681,'Données Enfants'!$C$2:$F$298,2,FALSE)</f>
        <v>Standard</v>
      </c>
      <c r="Q681" s="14">
        <f>IF(MID(B681,1,3)="Bus",VLOOKUP(N681,'Données Bus'!$A$2:$B$90,2,FALSE),0)</f>
        <v>14</v>
      </c>
      <c r="R681" s="14" t="str">
        <f>IF(Q681&gt;0,VLOOKUP(N681,'Données Bus'!$A$2:$C$90,3,FALSE),"")</f>
        <v>Avenue Forchex</v>
      </c>
      <c r="S681" t="str">
        <f>IF(INDEX('Tournées Bus'!$C$4:$H$18,Q681,VLOOKUP(B681,'Tournées Bus'!$J$3:$L$6,2,FALSE))=0,INDEX('Tournées Bus'!$C$4:$H$18,Q681,VLOOKUP(B681,'Tournées Bus'!$J$3:$L$6,3,FALSE)),INDEX('Tournées Bus'!$C$4:$H$18,Q681,VLOOKUP(B681,'Tournées Bus'!$J$3:$L$6,2,FALSE)))</f>
        <v>T161-02</v>
      </c>
      <c r="T681" t="str">
        <f t="shared" si="21"/>
        <v>T161</v>
      </c>
    </row>
    <row r="682" spans="1:20" x14ac:dyDescent="0.2">
      <c r="A682" s="1">
        <v>42990</v>
      </c>
      <c r="B682" t="s">
        <v>6</v>
      </c>
      <c r="C682" t="s">
        <v>204</v>
      </c>
      <c r="D682" t="s">
        <v>254</v>
      </c>
      <c r="E682" t="s">
        <v>255</v>
      </c>
      <c r="F682" s="1">
        <v>40439</v>
      </c>
      <c r="G682" t="s">
        <v>167</v>
      </c>
      <c r="H682">
        <v>0</v>
      </c>
      <c r="I682">
        <v>0</v>
      </c>
      <c r="J682">
        <v>0</v>
      </c>
      <c r="K682" t="s">
        <v>207</v>
      </c>
      <c r="L682">
        <v>2017</v>
      </c>
      <c r="M682" t="s">
        <v>210</v>
      </c>
      <c r="N682" s="14" t="str">
        <f t="shared" si="20"/>
        <v>EL MRADMI Marwane</v>
      </c>
      <c r="O682" s="14" t="str">
        <f>VLOOKUP(N682,'Données Enfants'!$C$2:$F$298,4,FALSE)</f>
        <v>CE1</v>
      </c>
      <c r="P682" s="14" t="str">
        <f>VLOOKUP(N682,'Données Enfants'!$C$2:$F$298,2,FALSE)</f>
        <v>Sans porc</v>
      </c>
      <c r="Q682" s="14">
        <f>IF(MID(B682,1,3)="Bus",VLOOKUP(N682,'Données Bus'!$A$2:$B$90,2,FALSE),0)</f>
        <v>1</v>
      </c>
      <c r="R682" s="14" t="str">
        <f>IF(Q682&gt;0,VLOOKUP(N682,'Données Bus'!$A$2:$C$90,3,FALSE),"")</f>
        <v>Services Techniques</v>
      </c>
      <c r="S682" t="str">
        <f>IF(INDEX('Tournées Bus'!$C$4:$H$18,Q682,VLOOKUP(B682,'Tournées Bus'!$J$3:$L$6,2,FALSE))=0,INDEX('Tournées Bus'!$C$4:$H$18,Q682,VLOOKUP(B682,'Tournées Bus'!$J$3:$L$6,3,FALSE)),INDEX('Tournées Bus'!$C$4:$H$18,Q682,VLOOKUP(B682,'Tournées Bus'!$J$3:$L$6,2,FALSE)))</f>
        <v>T162-17</v>
      </c>
      <c r="T682" t="str">
        <f t="shared" si="21"/>
        <v>T162</v>
      </c>
    </row>
    <row r="683" spans="1:20" x14ac:dyDescent="0.2">
      <c r="A683" s="1">
        <v>42990</v>
      </c>
      <c r="B683" t="s">
        <v>6</v>
      </c>
      <c r="C683" t="s">
        <v>204</v>
      </c>
      <c r="D683" t="s">
        <v>322</v>
      </c>
      <c r="E683" t="s">
        <v>323</v>
      </c>
      <c r="F683" s="1">
        <v>40972</v>
      </c>
      <c r="G683" t="s">
        <v>106</v>
      </c>
      <c r="H683">
        <v>1</v>
      </c>
      <c r="I683">
        <v>0</v>
      </c>
      <c r="J683">
        <v>0</v>
      </c>
      <c r="K683" t="s">
        <v>207</v>
      </c>
      <c r="L683">
        <v>2017</v>
      </c>
      <c r="M683" t="s">
        <v>208</v>
      </c>
      <c r="N683" s="14" t="str">
        <f t="shared" si="20"/>
        <v>ELLENRIEDER Célian</v>
      </c>
      <c r="O683" s="14" t="str">
        <f>VLOOKUP(N683,'Données Enfants'!$C$2:$F$298,4,FALSE)</f>
        <v>GS</v>
      </c>
      <c r="P683" s="14" t="str">
        <f>VLOOKUP(N683,'Données Enfants'!$C$2:$F$298,2,FALSE)</f>
        <v>Standard</v>
      </c>
      <c r="Q683" s="14">
        <f>IF(MID(B683,1,3)="Bus",VLOOKUP(N683,'Données Bus'!$A$2:$B$90,2,FALSE),0)</f>
        <v>6</v>
      </c>
      <c r="R683" s="14" t="str">
        <f>IF(Q683&gt;0,VLOOKUP(N683,'Données Bus'!$A$2:$C$90,3,FALSE),"")</f>
        <v>Gallia</v>
      </c>
      <c r="S683" t="str">
        <f>IF(INDEX('Tournées Bus'!$C$4:$H$18,Q683,VLOOKUP(B683,'Tournées Bus'!$J$3:$L$6,2,FALSE))=0,INDEX('Tournées Bus'!$C$4:$H$18,Q683,VLOOKUP(B683,'Tournées Bus'!$J$3:$L$6,3,FALSE)),INDEX('Tournées Bus'!$C$4:$H$18,Q683,VLOOKUP(B683,'Tournées Bus'!$J$3:$L$6,2,FALSE)))</f>
        <v>T161-07</v>
      </c>
      <c r="T683" t="str">
        <f t="shared" si="21"/>
        <v>T161</v>
      </c>
    </row>
    <row r="684" spans="1:20" x14ac:dyDescent="0.2">
      <c r="A684" s="1">
        <v>42990</v>
      </c>
      <c r="B684" t="s">
        <v>6</v>
      </c>
      <c r="C684" t="s">
        <v>204</v>
      </c>
      <c r="D684" t="s">
        <v>256</v>
      </c>
      <c r="E684" t="s">
        <v>257</v>
      </c>
      <c r="F684" s="1">
        <v>41230</v>
      </c>
      <c r="G684" t="s">
        <v>44</v>
      </c>
      <c r="H684">
        <v>1</v>
      </c>
      <c r="I684">
        <v>0</v>
      </c>
      <c r="J684">
        <v>0</v>
      </c>
      <c r="K684" t="s">
        <v>207</v>
      </c>
      <c r="L684">
        <v>2017</v>
      </c>
      <c r="M684" t="s">
        <v>208</v>
      </c>
      <c r="N684" s="14" t="str">
        <f t="shared" si="20"/>
        <v>EVENO Manel</v>
      </c>
      <c r="O684" s="14" t="str">
        <f>VLOOKUP(N684,'Données Enfants'!$C$2:$F$298,4,FALSE)</f>
        <v>GS</v>
      </c>
      <c r="P684" s="14" t="str">
        <f>VLOOKUP(N684,'Données Enfants'!$C$2:$F$298,2,FALSE)</f>
        <v>Sans viande</v>
      </c>
      <c r="Q684" s="14">
        <f>IF(MID(B684,1,3)="Bus",VLOOKUP(N684,'Données Bus'!$A$2:$B$90,2,FALSE),0)</f>
        <v>1</v>
      </c>
      <c r="R684" s="14" t="str">
        <f>IF(Q684&gt;0,VLOOKUP(N684,'Données Bus'!$A$2:$C$90,3,FALSE),"")</f>
        <v>Services Techniques</v>
      </c>
      <c r="S684" t="str">
        <f>IF(INDEX('Tournées Bus'!$C$4:$H$18,Q684,VLOOKUP(B684,'Tournées Bus'!$J$3:$L$6,2,FALSE))=0,INDEX('Tournées Bus'!$C$4:$H$18,Q684,VLOOKUP(B684,'Tournées Bus'!$J$3:$L$6,3,FALSE)),INDEX('Tournées Bus'!$C$4:$H$18,Q684,VLOOKUP(B684,'Tournées Bus'!$J$3:$L$6,2,FALSE)))</f>
        <v>T162-17</v>
      </c>
      <c r="T684" t="str">
        <f t="shared" si="21"/>
        <v>T162</v>
      </c>
    </row>
    <row r="685" spans="1:20" x14ac:dyDescent="0.2">
      <c r="A685" s="1">
        <v>42990</v>
      </c>
      <c r="B685" t="s">
        <v>6</v>
      </c>
      <c r="C685" t="s">
        <v>204</v>
      </c>
      <c r="D685" t="s">
        <v>258</v>
      </c>
      <c r="E685" t="s">
        <v>247</v>
      </c>
      <c r="F685" s="1">
        <v>41278</v>
      </c>
      <c r="G685" t="s">
        <v>169</v>
      </c>
      <c r="H685">
        <v>1</v>
      </c>
      <c r="I685">
        <v>0</v>
      </c>
      <c r="J685">
        <v>0</v>
      </c>
      <c r="K685" t="s">
        <v>207</v>
      </c>
      <c r="L685">
        <v>2017</v>
      </c>
      <c r="M685" t="s">
        <v>208</v>
      </c>
      <c r="N685" s="14" t="str">
        <f t="shared" si="20"/>
        <v>FRITEAU Liam</v>
      </c>
      <c r="O685" s="14" t="str">
        <f>VLOOKUP(N685,'Données Enfants'!$C$2:$F$298,4,FALSE)</f>
        <v>MS</v>
      </c>
      <c r="P685" s="14" t="str">
        <f>VLOOKUP(N685,'Données Enfants'!$C$2:$F$298,2,FALSE)</f>
        <v>Standard</v>
      </c>
      <c r="Q685" s="14">
        <f>IF(MID(B685,1,3)="Bus",VLOOKUP(N685,'Données Bus'!$A$2:$B$90,2,FALSE),0)</f>
        <v>5</v>
      </c>
      <c r="R685" s="14" t="str">
        <f>IF(Q685&gt;0,VLOOKUP(N685,'Données Bus'!$A$2:$C$90,3,FALSE),"")</f>
        <v>Grande Rive (Av maraiche)</v>
      </c>
      <c r="S685" t="str">
        <f>IF(INDEX('Tournées Bus'!$C$4:$H$18,Q685,VLOOKUP(B685,'Tournées Bus'!$J$3:$L$6,2,FALSE))=0,INDEX('Tournées Bus'!$C$4:$H$18,Q685,VLOOKUP(B685,'Tournées Bus'!$J$3:$L$6,3,FALSE)),INDEX('Tournées Bus'!$C$4:$H$18,Q685,VLOOKUP(B685,'Tournées Bus'!$J$3:$L$6,2,FALSE)))</f>
        <v>T162-12</v>
      </c>
      <c r="T685" t="str">
        <f t="shared" si="21"/>
        <v>T162</v>
      </c>
    </row>
    <row r="686" spans="1:20" x14ac:dyDescent="0.2">
      <c r="A686" s="1">
        <v>42990</v>
      </c>
      <c r="B686" t="s">
        <v>6</v>
      </c>
      <c r="C686" t="s">
        <v>204</v>
      </c>
      <c r="D686" t="s">
        <v>259</v>
      </c>
      <c r="E686" t="s">
        <v>260</v>
      </c>
      <c r="F686" s="1">
        <v>40395</v>
      </c>
      <c r="G686" t="s">
        <v>167</v>
      </c>
      <c r="H686">
        <v>1</v>
      </c>
      <c r="I686">
        <v>0</v>
      </c>
      <c r="J686">
        <v>0</v>
      </c>
      <c r="K686" t="s">
        <v>207</v>
      </c>
      <c r="L686">
        <v>2017</v>
      </c>
      <c r="M686" t="s">
        <v>210</v>
      </c>
      <c r="N686" s="14" t="str">
        <f t="shared" si="20"/>
        <v>GAYAT Louis</v>
      </c>
      <c r="O686" s="14" t="str">
        <f>VLOOKUP(N686,'Données Enfants'!$C$2:$F$298,4,FALSE)</f>
        <v>CE1</v>
      </c>
      <c r="P686" s="14" t="str">
        <f>VLOOKUP(N686,'Données Enfants'!$C$2:$F$298,2,FALSE)</f>
        <v>Standard</v>
      </c>
      <c r="Q686" s="14">
        <f>IF(MID(B686,1,3)="Bus",VLOOKUP(N686,'Données Bus'!$A$2:$B$90,2,FALSE),0)</f>
        <v>10</v>
      </c>
      <c r="R686" s="14" t="str">
        <f>IF(Q686&gt;0,VLOOKUP(N686,'Données Bus'!$A$2:$C$90,3,FALSE),"")</f>
        <v>Mairie</v>
      </c>
      <c r="S686" t="str">
        <f>IF(INDEX('Tournées Bus'!$C$4:$H$18,Q686,VLOOKUP(B686,'Tournées Bus'!$J$3:$L$6,2,FALSE))=0,INDEX('Tournées Bus'!$C$4:$H$18,Q686,VLOOKUP(B686,'Tournées Bus'!$J$3:$L$6,3,FALSE)),INDEX('Tournées Bus'!$C$4:$H$18,Q686,VLOOKUP(B686,'Tournées Bus'!$J$3:$L$6,2,FALSE)))</f>
        <v>T162-10</v>
      </c>
      <c r="T686" t="str">
        <f t="shared" si="21"/>
        <v>T162</v>
      </c>
    </row>
    <row r="687" spans="1:20" x14ac:dyDescent="0.2">
      <c r="A687" s="1">
        <v>42990</v>
      </c>
      <c r="B687" t="s">
        <v>6</v>
      </c>
      <c r="C687" t="s">
        <v>204</v>
      </c>
      <c r="D687" t="s">
        <v>338</v>
      </c>
      <c r="E687" t="s">
        <v>339</v>
      </c>
      <c r="F687" s="1">
        <v>41570</v>
      </c>
      <c r="G687" t="s">
        <v>169</v>
      </c>
      <c r="H687">
        <v>1</v>
      </c>
      <c r="I687">
        <v>0</v>
      </c>
      <c r="J687">
        <v>0</v>
      </c>
      <c r="K687" t="s">
        <v>207</v>
      </c>
      <c r="L687">
        <v>2017</v>
      </c>
      <c r="M687" t="s">
        <v>208</v>
      </c>
      <c r="N687" s="14" t="str">
        <f t="shared" si="20"/>
        <v>GUEIT RANALDI Valentine</v>
      </c>
      <c r="O687" s="14" t="str">
        <f>VLOOKUP(N687,'Données Enfants'!$C$2:$F$298,4,FALSE)</f>
        <v>MS</v>
      </c>
      <c r="P687" s="14" t="str">
        <f>VLOOKUP(N687,'Données Enfants'!$C$2:$F$298,2,FALSE)</f>
        <v>Standard</v>
      </c>
      <c r="Q687" s="14">
        <f>IF(MID(B687,1,3)="Bus",VLOOKUP(N687,'Données Bus'!$A$2:$B$90,2,FALSE),0)</f>
        <v>2</v>
      </c>
      <c r="R687" s="14" t="str">
        <f>IF(Q687&gt;0,VLOOKUP(N687,'Données Bus'!$A$2:$C$90,3,FALSE),"")</f>
        <v>Parc de l'Abbaye - Buisson</v>
      </c>
      <c r="S687" t="str">
        <f>IF(INDEX('Tournées Bus'!$C$4:$H$18,Q687,VLOOKUP(B687,'Tournées Bus'!$J$3:$L$6,2,FALSE))=0,INDEX('Tournées Bus'!$C$4:$H$18,Q687,VLOOKUP(B687,'Tournées Bus'!$J$3:$L$6,3,FALSE)),INDEX('Tournées Bus'!$C$4:$H$18,Q687,VLOOKUP(B687,'Tournées Bus'!$J$3:$L$6,2,FALSE)))</f>
        <v>T162-16</v>
      </c>
      <c r="T687" t="str">
        <f t="shared" si="21"/>
        <v>T162</v>
      </c>
    </row>
    <row r="688" spans="1:20" x14ac:dyDescent="0.2">
      <c r="A688" s="1">
        <v>42990</v>
      </c>
      <c r="B688" t="s">
        <v>6</v>
      </c>
      <c r="C688" t="s">
        <v>204</v>
      </c>
      <c r="D688" t="s">
        <v>263</v>
      </c>
      <c r="E688" t="s">
        <v>264</v>
      </c>
      <c r="F688" s="1">
        <v>39337</v>
      </c>
      <c r="G688" t="s">
        <v>164</v>
      </c>
      <c r="H688">
        <v>1</v>
      </c>
      <c r="I688">
        <v>0</v>
      </c>
      <c r="J688">
        <v>0</v>
      </c>
      <c r="K688" t="s">
        <v>207</v>
      </c>
      <c r="L688">
        <v>2017</v>
      </c>
      <c r="M688" t="s">
        <v>210</v>
      </c>
      <c r="N688" s="14" t="str">
        <f t="shared" si="20"/>
        <v>HENRY Ethan</v>
      </c>
      <c r="O688" s="14" t="str">
        <f>VLOOKUP(N688,'Données Enfants'!$C$2:$F$298,4,FALSE)</f>
        <v>CM2</v>
      </c>
      <c r="P688" s="14" t="str">
        <f>VLOOKUP(N688,'Données Enfants'!$C$2:$F$298,2,FALSE)</f>
        <v>Standard</v>
      </c>
      <c r="Q688" s="14">
        <f>IF(MID(B688,1,3)="Bus",VLOOKUP(N688,'Données Bus'!$A$2:$B$90,2,FALSE),0)</f>
        <v>2</v>
      </c>
      <c r="R688" s="14" t="str">
        <f>IF(Q688&gt;0,VLOOKUP(N688,'Données Bus'!$A$2:$C$90,3,FALSE),"")</f>
        <v>Parc de l'Abbaye - Buisson</v>
      </c>
      <c r="S688" t="str">
        <f>IF(INDEX('Tournées Bus'!$C$4:$H$18,Q688,VLOOKUP(B688,'Tournées Bus'!$J$3:$L$6,2,FALSE))=0,INDEX('Tournées Bus'!$C$4:$H$18,Q688,VLOOKUP(B688,'Tournées Bus'!$J$3:$L$6,3,FALSE)),INDEX('Tournées Bus'!$C$4:$H$18,Q688,VLOOKUP(B688,'Tournées Bus'!$J$3:$L$6,2,FALSE)))</f>
        <v>T162-16</v>
      </c>
      <c r="T688" t="str">
        <f t="shared" si="21"/>
        <v>T162</v>
      </c>
    </row>
    <row r="689" spans="1:20" x14ac:dyDescent="0.2">
      <c r="A689" s="1">
        <v>42990</v>
      </c>
      <c r="B689" t="s">
        <v>6</v>
      </c>
      <c r="C689" t="s">
        <v>204</v>
      </c>
      <c r="D689" t="s">
        <v>265</v>
      </c>
      <c r="E689" t="s">
        <v>266</v>
      </c>
      <c r="F689" s="1">
        <v>40707</v>
      </c>
      <c r="G689" t="s">
        <v>168</v>
      </c>
      <c r="H689">
        <v>0</v>
      </c>
      <c r="I689">
        <v>0</v>
      </c>
      <c r="J689">
        <v>0</v>
      </c>
      <c r="K689" t="s">
        <v>207</v>
      </c>
      <c r="L689">
        <v>2017</v>
      </c>
      <c r="M689" t="s">
        <v>208</v>
      </c>
      <c r="N689" s="14" t="str">
        <f t="shared" si="20"/>
        <v>KOSUMI Audrina</v>
      </c>
      <c r="O689" s="14" t="str">
        <f>VLOOKUP(N689,'Données Enfants'!$C$2:$F$298,4,FALSE)</f>
        <v>CP</v>
      </c>
      <c r="P689" s="14" t="str">
        <f>VLOOKUP(N689,'Données Enfants'!$C$2:$F$298,2,FALSE)</f>
        <v>Standard</v>
      </c>
      <c r="Q689" s="14">
        <f>IF(MID(B689,1,3)="Bus",VLOOKUP(N689,'Données Bus'!$A$2:$B$90,2,FALSE),0)</f>
        <v>1</v>
      </c>
      <c r="R689" s="14" t="str">
        <f>IF(Q689&gt;0,VLOOKUP(N689,'Données Bus'!$A$2:$C$90,3,FALSE),"")</f>
        <v>Services Techniques</v>
      </c>
      <c r="S689" t="str">
        <f>IF(INDEX('Tournées Bus'!$C$4:$H$18,Q689,VLOOKUP(B689,'Tournées Bus'!$J$3:$L$6,2,FALSE))=0,INDEX('Tournées Bus'!$C$4:$H$18,Q689,VLOOKUP(B689,'Tournées Bus'!$J$3:$L$6,3,FALSE)),INDEX('Tournées Bus'!$C$4:$H$18,Q689,VLOOKUP(B689,'Tournées Bus'!$J$3:$L$6,2,FALSE)))</f>
        <v>T162-17</v>
      </c>
      <c r="T689" t="str">
        <f t="shared" si="21"/>
        <v>T162</v>
      </c>
    </row>
    <row r="690" spans="1:20" x14ac:dyDescent="0.2">
      <c r="A690" s="1">
        <v>42990</v>
      </c>
      <c r="B690" t="s">
        <v>6</v>
      </c>
      <c r="C690" t="s">
        <v>204</v>
      </c>
      <c r="D690" t="s">
        <v>324</v>
      </c>
      <c r="E690" t="s">
        <v>253</v>
      </c>
      <c r="F690" s="1">
        <v>39783</v>
      </c>
      <c r="G690" t="s">
        <v>165</v>
      </c>
      <c r="H690">
        <v>1</v>
      </c>
      <c r="I690">
        <v>0</v>
      </c>
      <c r="J690">
        <v>0</v>
      </c>
      <c r="K690" t="s">
        <v>207</v>
      </c>
      <c r="L690">
        <v>2017</v>
      </c>
      <c r="M690" t="s">
        <v>210</v>
      </c>
      <c r="N690" s="14" t="str">
        <f t="shared" si="20"/>
        <v>LAMBRECHT Jade</v>
      </c>
      <c r="O690" s="14" t="str">
        <f>VLOOKUP(N690,'Données Enfants'!$C$2:$F$298,4,FALSE)</f>
        <v>CM1</v>
      </c>
      <c r="P690" s="14" t="str">
        <f>VLOOKUP(N690,'Données Enfants'!$C$2:$F$298,2,FALSE)</f>
        <v>Standard</v>
      </c>
      <c r="Q690" s="14">
        <f>IF(MID(B690,1,3)="Bus",VLOOKUP(N690,'Données Bus'!$A$2:$B$90,2,FALSE),0)</f>
        <v>11</v>
      </c>
      <c r="R690" s="14" t="str">
        <f>IF(Q690&gt;0,VLOOKUP(N690,'Données Bus'!$A$2:$C$90,3,FALSE),"")</f>
        <v>Chemin des Moulins</v>
      </c>
      <c r="S690" t="str">
        <f>IF(INDEX('Tournées Bus'!$C$4:$H$18,Q690,VLOOKUP(B690,'Tournées Bus'!$J$3:$L$6,2,FALSE))=0,INDEX('Tournées Bus'!$C$4:$H$18,Q690,VLOOKUP(B690,'Tournées Bus'!$J$3:$L$6,3,FALSE)),INDEX('Tournées Bus'!$C$4:$H$18,Q690,VLOOKUP(B690,'Tournées Bus'!$J$3:$L$6,2,FALSE)))</f>
        <v>T161-01</v>
      </c>
      <c r="T690" t="str">
        <f t="shared" si="21"/>
        <v>T161</v>
      </c>
    </row>
    <row r="691" spans="1:20" x14ac:dyDescent="0.2">
      <c r="A691" s="1">
        <v>42990</v>
      </c>
      <c r="B691" t="s">
        <v>6</v>
      </c>
      <c r="C691" t="s">
        <v>204</v>
      </c>
      <c r="D691" t="s">
        <v>324</v>
      </c>
      <c r="E691" t="s">
        <v>331</v>
      </c>
      <c r="F691" s="1">
        <v>40840</v>
      </c>
      <c r="G691" t="s">
        <v>167</v>
      </c>
      <c r="H691">
        <v>1</v>
      </c>
      <c r="I691">
        <v>0</v>
      </c>
      <c r="J691">
        <v>0</v>
      </c>
      <c r="K691" t="s">
        <v>207</v>
      </c>
      <c r="L691">
        <v>2017</v>
      </c>
      <c r="M691" t="s">
        <v>208</v>
      </c>
      <c r="N691" s="14" t="str">
        <f t="shared" si="20"/>
        <v>LAMBRECHT Maxence</v>
      </c>
      <c r="O691" s="14" t="str">
        <f>VLOOKUP(N691,'Données Enfants'!$C$2:$F$298,4,FALSE)</f>
        <v>CP</v>
      </c>
      <c r="P691" s="14" t="str">
        <f>VLOOKUP(N691,'Données Enfants'!$C$2:$F$298,2,FALSE)</f>
        <v>Standard</v>
      </c>
      <c r="Q691" s="14">
        <f>IF(MID(B691,1,3)="Bus",VLOOKUP(N691,'Données Bus'!$A$2:$B$90,2,FALSE),0)</f>
        <v>11</v>
      </c>
      <c r="R691" s="14" t="str">
        <f>IF(Q691&gt;0,VLOOKUP(N691,'Données Bus'!$A$2:$C$90,3,FALSE),"")</f>
        <v>Chemin des Moulins</v>
      </c>
      <c r="S691" t="str">
        <f>IF(INDEX('Tournées Bus'!$C$4:$H$18,Q691,VLOOKUP(B691,'Tournées Bus'!$J$3:$L$6,2,FALSE))=0,INDEX('Tournées Bus'!$C$4:$H$18,Q691,VLOOKUP(B691,'Tournées Bus'!$J$3:$L$6,3,FALSE)),INDEX('Tournées Bus'!$C$4:$H$18,Q691,VLOOKUP(B691,'Tournées Bus'!$J$3:$L$6,2,FALSE)))</f>
        <v>T161-01</v>
      </c>
      <c r="T691" t="str">
        <f t="shared" si="21"/>
        <v>T161</v>
      </c>
    </row>
    <row r="692" spans="1:20" x14ac:dyDescent="0.2">
      <c r="A692" s="1">
        <v>42990</v>
      </c>
      <c r="B692" t="s">
        <v>6</v>
      </c>
      <c r="C692" t="s">
        <v>204</v>
      </c>
      <c r="D692" t="s">
        <v>267</v>
      </c>
      <c r="E692" t="s">
        <v>268</v>
      </c>
      <c r="F692" s="1">
        <v>39332</v>
      </c>
      <c r="G692" t="s">
        <v>164</v>
      </c>
      <c r="H692">
        <v>1</v>
      </c>
      <c r="I692">
        <v>0</v>
      </c>
      <c r="J692">
        <v>0</v>
      </c>
      <c r="K692" t="s">
        <v>207</v>
      </c>
      <c r="L692">
        <v>2017</v>
      </c>
      <c r="M692" t="s">
        <v>210</v>
      </c>
      <c r="N692" s="14" t="str">
        <f t="shared" si="20"/>
        <v>MANICHE Soryan</v>
      </c>
      <c r="O692" s="14" t="str">
        <f>VLOOKUP(N692,'Données Enfants'!$C$2:$F$298,4,FALSE)</f>
        <v>CM2</v>
      </c>
      <c r="P692" s="14" t="str">
        <f>VLOOKUP(N692,'Données Enfants'!$C$2:$F$298,2,FALSE)</f>
        <v>Sans porc</v>
      </c>
      <c r="Q692" s="14">
        <f>IF(MID(B692,1,3)="Bus",VLOOKUP(N692,'Données Bus'!$A$2:$B$90,2,FALSE),0)</f>
        <v>6</v>
      </c>
      <c r="R692" s="14" t="str">
        <f>IF(Q692&gt;0,VLOOKUP(N692,'Données Bus'!$A$2:$C$90,3,FALSE),"")</f>
        <v>Gallia</v>
      </c>
      <c r="S692" t="str">
        <f>IF(INDEX('Tournées Bus'!$C$4:$H$18,Q692,VLOOKUP(B692,'Tournées Bus'!$J$3:$L$6,2,FALSE))=0,INDEX('Tournées Bus'!$C$4:$H$18,Q692,VLOOKUP(B692,'Tournées Bus'!$J$3:$L$6,3,FALSE)),INDEX('Tournées Bus'!$C$4:$H$18,Q692,VLOOKUP(B692,'Tournées Bus'!$J$3:$L$6,2,FALSE)))</f>
        <v>T161-07</v>
      </c>
      <c r="T692" t="str">
        <f t="shared" si="21"/>
        <v>T161</v>
      </c>
    </row>
    <row r="693" spans="1:20" x14ac:dyDescent="0.2">
      <c r="A693" s="1">
        <v>42990</v>
      </c>
      <c r="B693" t="s">
        <v>6</v>
      </c>
      <c r="C693" t="s">
        <v>204</v>
      </c>
      <c r="D693" t="s">
        <v>269</v>
      </c>
      <c r="E693" t="s">
        <v>270</v>
      </c>
      <c r="F693" s="1">
        <v>41123</v>
      </c>
      <c r="G693" t="s">
        <v>44</v>
      </c>
      <c r="H693">
        <v>1</v>
      </c>
      <c r="I693">
        <v>0</v>
      </c>
      <c r="J693">
        <v>0</v>
      </c>
      <c r="K693" t="s">
        <v>207</v>
      </c>
      <c r="L693">
        <v>2017</v>
      </c>
      <c r="M693" t="s">
        <v>208</v>
      </c>
      <c r="N693" s="14" t="str">
        <f t="shared" si="20"/>
        <v>MICHOUD Arnaud</v>
      </c>
      <c r="O693" s="14" t="str">
        <f>VLOOKUP(N693,'Données Enfants'!$C$2:$F$298,4,FALSE)</f>
        <v>GS</v>
      </c>
      <c r="P693" s="14" t="str">
        <f>VLOOKUP(N693,'Données Enfants'!$C$2:$F$298,2,FALSE)</f>
        <v>Standard</v>
      </c>
      <c r="Q693" s="14">
        <f>IF(MID(B693,1,3)="Bus",VLOOKUP(N693,'Données Bus'!$A$2:$B$90,2,FALSE),0)</f>
        <v>14</v>
      </c>
      <c r="R693" s="14" t="str">
        <f>IF(Q693&gt;0,VLOOKUP(N693,'Données Bus'!$A$2:$C$90,3,FALSE),"")</f>
        <v>Avenue Forchex</v>
      </c>
      <c r="S693" t="str">
        <f>IF(INDEX('Tournées Bus'!$C$4:$H$18,Q693,VLOOKUP(B693,'Tournées Bus'!$J$3:$L$6,2,FALSE))=0,INDEX('Tournées Bus'!$C$4:$H$18,Q693,VLOOKUP(B693,'Tournées Bus'!$J$3:$L$6,3,FALSE)),INDEX('Tournées Bus'!$C$4:$H$18,Q693,VLOOKUP(B693,'Tournées Bus'!$J$3:$L$6,2,FALSE)))</f>
        <v>T161-02</v>
      </c>
      <c r="T693" t="str">
        <f t="shared" si="21"/>
        <v>T161</v>
      </c>
    </row>
    <row r="694" spans="1:20" x14ac:dyDescent="0.2">
      <c r="A694" s="1">
        <v>42990</v>
      </c>
      <c r="B694" t="s">
        <v>6</v>
      </c>
      <c r="C694" t="s">
        <v>204</v>
      </c>
      <c r="D694" t="s">
        <v>271</v>
      </c>
      <c r="E694" t="s">
        <v>272</v>
      </c>
      <c r="F694" s="1">
        <v>41047</v>
      </c>
      <c r="G694" t="s">
        <v>44</v>
      </c>
      <c r="H694">
        <v>1</v>
      </c>
      <c r="I694">
        <v>0</v>
      </c>
      <c r="J694">
        <v>0</v>
      </c>
      <c r="K694" t="s">
        <v>207</v>
      </c>
      <c r="L694">
        <v>2017</v>
      </c>
      <c r="M694" t="s">
        <v>208</v>
      </c>
      <c r="N694" s="14" t="str">
        <f t="shared" si="20"/>
        <v>MONNET Fanny</v>
      </c>
      <c r="O694" s="14" t="str">
        <f>VLOOKUP(N694,'Données Enfants'!$C$2:$F$298,4,FALSE)</f>
        <v>GS</v>
      </c>
      <c r="P694" s="14" t="str">
        <f>VLOOKUP(N694,'Données Enfants'!$C$2:$F$298,2,FALSE)</f>
        <v>Standard</v>
      </c>
      <c r="Q694" s="14">
        <f>IF(MID(B694,1,3)="Bus",VLOOKUP(N694,'Données Bus'!$A$2:$B$90,2,FALSE),0)</f>
        <v>3</v>
      </c>
      <c r="R694" s="14" t="str">
        <f>IF(Q694&gt;0,VLOOKUP(N694,'Données Bus'!$A$2:$C$90,3,FALSE),"")</f>
        <v>Av de la Creusaz (croist Rte Gde Rive)</v>
      </c>
      <c r="S694" t="str">
        <f>IF(INDEX('Tournées Bus'!$C$4:$H$18,Q694,VLOOKUP(B694,'Tournées Bus'!$J$3:$L$6,2,FALSE))=0,INDEX('Tournées Bus'!$C$4:$H$18,Q694,VLOOKUP(B694,'Tournées Bus'!$J$3:$L$6,3,FALSE)),INDEX('Tournées Bus'!$C$4:$H$18,Q694,VLOOKUP(B694,'Tournées Bus'!$J$3:$L$6,2,FALSE)))</f>
        <v>T162-13</v>
      </c>
      <c r="T694" t="str">
        <f t="shared" si="21"/>
        <v>T162</v>
      </c>
    </row>
    <row r="695" spans="1:20" x14ac:dyDescent="0.2">
      <c r="A695" s="1">
        <v>42990</v>
      </c>
      <c r="B695" t="s">
        <v>6</v>
      </c>
      <c r="C695" t="s">
        <v>204</v>
      </c>
      <c r="D695" t="s">
        <v>271</v>
      </c>
      <c r="E695" t="s">
        <v>273</v>
      </c>
      <c r="F695" s="1">
        <v>40459</v>
      </c>
      <c r="G695" t="s">
        <v>163</v>
      </c>
      <c r="H695">
        <v>1</v>
      </c>
      <c r="I695">
        <v>0</v>
      </c>
      <c r="J695">
        <v>0</v>
      </c>
      <c r="K695" t="s">
        <v>207</v>
      </c>
      <c r="L695">
        <v>2017</v>
      </c>
      <c r="M695" t="s">
        <v>210</v>
      </c>
      <c r="N695" s="14" t="str">
        <f t="shared" si="20"/>
        <v>MONNET Nina</v>
      </c>
      <c r="O695" s="14" t="str">
        <f>VLOOKUP(N695,'Données Enfants'!$C$2:$F$298,4,FALSE)</f>
        <v>CE1</v>
      </c>
      <c r="P695" s="14" t="str">
        <f>VLOOKUP(N695,'Données Enfants'!$C$2:$F$298,2,FALSE)</f>
        <v>Standard</v>
      </c>
      <c r="Q695" s="14">
        <f>IF(MID(B695,1,3)="Bus",VLOOKUP(N695,'Données Bus'!$A$2:$B$90,2,FALSE),0)</f>
        <v>3</v>
      </c>
      <c r="R695" s="14" t="str">
        <f>IF(Q695&gt;0,VLOOKUP(N695,'Données Bus'!$A$2:$C$90,3,FALSE),"")</f>
        <v>Av de la Creusaz (croist Rte Gde Rive)</v>
      </c>
      <c r="S695" t="str">
        <f>IF(INDEX('Tournées Bus'!$C$4:$H$18,Q695,VLOOKUP(B695,'Tournées Bus'!$J$3:$L$6,2,FALSE))=0,INDEX('Tournées Bus'!$C$4:$H$18,Q695,VLOOKUP(B695,'Tournées Bus'!$J$3:$L$6,3,FALSE)),INDEX('Tournées Bus'!$C$4:$H$18,Q695,VLOOKUP(B695,'Tournées Bus'!$J$3:$L$6,2,FALSE)))</f>
        <v>T162-13</v>
      </c>
      <c r="T695" t="str">
        <f t="shared" si="21"/>
        <v>T162</v>
      </c>
    </row>
    <row r="696" spans="1:20" x14ac:dyDescent="0.2">
      <c r="A696" s="1">
        <v>42990</v>
      </c>
      <c r="B696" t="s">
        <v>6</v>
      </c>
      <c r="C696" t="s">
        <v>204</v>
      </c>
      <c r="D696" t="s">
        <v>278</v>
      </c>
      <c r="E696" t="s">
        <v>279</v>
      </c>
      <c r="F696" s="1">
        <v>41629</v>
      </c>
      <c r="G696" t="s">
        <v>170</v>
      </c>
      <c r="H696">
        <v>1</v>
      </c>
      <c r="I696">
        <v>0</v>
      </c>
      <c r="J696">
        <v>0</v>
      </c>
      <c r="K696" t="s">
        <v>207</v>
      </c>
      <c r="L696">
        <v>2017</v>
      </c>
      <c r="M696" t="s">
        <v>208</v>
      </c>
      <c r="N696" s="14" t="str">
        <f t="shared" si="20"/>
        <v>PERROT BLENNER Alice</v>
      </c>
      <c r="O696" s="14" t="str">
        <f>VLOOKUP(N696,'Données Enfants'!$C$2:$F$298,4,FALSE)</f>
        <v>MS</v>
      </c>
      <c r="P696" s="14" t="str">
        <f>VLOOKUP(N696,'Données Enfants'!$C$2:$F$298,2,FALSE)</f>
        <v>Standard</v>
      </c>
      <c r="Q696" s="14">
        <f>IF(MID(B696,1,3)="Bus",VLOOKUP(N696,'Données Bus'!$A$2:$B$90,2,FALSE),0)</f>
        <v>4</v>
      </c>
      <c r="R696" s="14" t="str">
        <f>IF(Q696&gt;0,VLOOKUP(N696,'Données Bus'!$A$2:$C$90,3,FALSE),"")</f>
        <v>Grande Rive (Crémaillère)</v>
      </c>
      <c r="S696" t="str">
        <f>IF(INDEX('Tournées Bus'!$C$4:$H$18,Q696,VLOOKUP(B696,'Tournées Bus'!$J$3:$L$6,2,FALSE))=0,INDEX('Tournées Bus'!$C$4:$H$18,Q696,VLOOKUP(B696,'Tournées Bus'!$J$3:$L$6,3,FALSE)),INDEX('Tournées Bus'!$C$4:$H$18,Q696,VLOOKUP(B696,'Tournées Bus'!$J$3:$L$6,2,FALSE)))</f>
        <v>T162-14</v>
      </c>
      <c r="T696" t="str">
        <f t="shared" si="21"/>
        <v>T162</v>
      </c>
    </row>
    <row r="697" spans="1:20" x14ac:dyDescent="0.2">
      <c r="A697" s="1">
        <v>42990</v>
      </c>
      <c r="B697" t="s">
        <v>6</v>
      </c>
      <c r="C697" t="s">
        <v>204</v>
      </c>
      <c r="D697" t="s">
        <v>280</v>
      </c>
      <c r="E697" t="s">
        <v>281</v>
      </c>
      <c r="F697" s="1">
        <v>39219</v>
      </c>
      <c r="G697" t="s">
        <v>164</v>
      </c>
      <c r="H697">
        <v>0</v>
      </c>
      <c r="I697">
        <v>0</v>
      </c>
      <c r="J697">
        <v>0</v>
      </c>
      <c r="K697" t="s">
        <v>207</v>
      </c>
      <c r="L697">
        <v>2017</v>
      </c>
      <c r="M697" t="s">
        <v>210</v>
      </c>
      <c r="N697" s="14" t="str">
        <f t="shared" si="20"/>
        <v>PITTET Lilou</v>
      </c>
      <c r="O697" s="14" t="str">
        <f>VLOOKUP(N697,'Données Enfants'!$C$2:$F$298,4,FALSE)</f>
        <v>CM2</v>
      </c>
      <c r="P697" s="14" t="str">
        <f>VLOOKUP(N697,'Données Enfants'!$C$2:$F$298,2,FALSE)</f>
        <v>Standard</v>
      </c>
      <c r="Q697" s="14">
        <f>IF(MID(B697,1,3)="Bus",VLOOKUP(N697,'Données Bus'!$A$2:$B$90,2,FALSE),0)</f>
        <v>2</v>
      </c>
      <c r="R697" s="14" t="str">
        <f>IF(Q697&gt;0,VLOOKUP(N697,'Données Bus'!$A$2:$C$90,3,FALSE),"")</f>
        <v>Parc de l'Abbaye - Buisson</v>
      </c>
      <c r="S697" t="str">
        <f>IF(INDEX('Tournées Bus'!$C$4:$H$18,Q697,VLOOKUP(B697,'Tournées Bus'!$J$3:$L$6,2,FALSE))=0,INDEX('Tournées Bus'!$C$4:$H$18,Q697,VLOOKUP(B697,'Tournées Bus'!$J$3:$L$6,3,FALSE)),INDEX('Tournées Bus'!$C$4:$H$18,Q697,VLOOKUP(B697,'Tournées Bus'!$J$3:$L$6,2,FALSE)))</f>
        <v>T162-16</v>
      </c>
      <c r="T697" t="str">
        <f t="shared" si="21"/>
        <v>T162</v>
      </c>
    </row>
    <row r="698" spans="1:20" x14ac:dyDescent="0.2">
      <c r="A698" s="1">
        <v>42990</v>
      </c>
      <c r="B698" t="s">
        <v>6</v>
      </c>
      <c r="C698" t="s">
        <v>204</v>
      </c>
      <c r="D698" t="s">
        <v>283</v>
      </c>
      <c r="E698" t="s">
        <v>284</v>
      </c>
      <c r="F698" s="1">
        <v>39891</v>
      </c>
      <c r="G698" t="s">
        <v>166</v>
      </c>
      <c r="H698">
        <v>1</v>
      </c>
      <c r="I698">
        <v>0</v>
      </c>
      <c r="J698">
        <v>0</v>
      </c>
      <c r="K698" t="s">
        <v>207</v>
      </c>
      <c r="L698">
        <v>2017</v>
      </c>
      <c r="M698" t="s">
        <v>210</v>
      </c>
      <c r="N698" s="14" t="str">
        <f t="shared" si="20"/>
        <v>PONTICELLI Axel</v>
      </c>
      <c r="O698" s="14" t="str">
        <f>VLOOKUP(N698,'Données Enfants'!$C$2:$F$298,4,FALSE)</f>
        <v>CE2</v>
      </c>
      <c r="P698" s="14" t="str">
        <f>VLOOKUP(N698,'Données Enfants'!$C$2:$F$298,2,FALSE)</f>
        <v>Standard</v>
      </c>
      <c r="Q698" s="14">
        <f>IF(MID(B698,1,3)="Bus",VLOOKUP(N698,'Données Bus'!$A$2:$B$90,2,FALSE),0)</f>
        <v>15</v>
      </c>
      <c r="R698" s="14" t="str">
        <f>IF(Q698&gt;0,VLOOKUP(N698,'Données Bus'!$A$2:$C$90,3,FALSE),"")</f>
        <v>Chemin de Gravannes (Mi Tiesa)</v>
      </c>
      <c r="S698" t="str">
        <f>IF(INDEX('Tournées Bus'!$C$4:$H$18,Q698,VLOOKUP(B698,'Tournées Bus'!$J$3:$L$6,2,FALSE))=0,INDEX('Tournées Bus'!$C$4:$H$18,Q698,VLOOKUP(B698,'Tournées Bus'!$J$3:$L$6,3,FALSE)),INDEX('Tournées Bus'!$C$4:$H$18,Q698,VLOOKUP(B698,'Tournées Bus'!$J$3:$L$6,2,FALSE)))</f>
        <v>T161-03</v>
      </c>
      <c r="T698" t="str">
        <f t="shared" si="21"/>
        <v>T161</v>
      </c>
    </row>
    <row r="699" spans="1:20" x14ac:dyDescent="0.2">
      <c r="A699" s="1">
        <v>42990</v>
      </c>
      <c r="B699" t="s">
        <v>6</v>
      </c>
      <c r="C699" t="s">
        <v>204</v>
      </c>
      <c r="D699" t="s">
        <v>286</v>
      </c>
      <c r="E699" t="s">
        <v>287</v>
      </c>
      <c r="F699" s="1">
        <v>40843</v>
      </c>
      <c r="G699" t="s">
        <v>168</v>
      </c>
      <c r="H699">
        <v>1</v>
      </c>
      <c r="I699">
        <v>0</v>
      </c>
      <c r="J699">
        <v>0</v>
      </c>
      <c r="K699" t="s">
        <v>207</v>
      </c>
      <c r="L699">
        <v>2017</v>
      </c>
      <c r="M699" t="s">
        <v>208</v>
      </c>
      <c r="N699" s="14" t="str">
        <f t="shared" si="20"/>
        <v>SECK Erwann</v>
      </c>
      <c r="O699" s="14" t="str">
        <f>VLOOKUP(N699,'Données Enfants'!$C$2:$F$298,4,FALSE)</f>
        <v>CP</v>
      </c>
      <c r="P699" s="14" t="str">
        <f>VLOOKUP(N699,'Données Enfants'!$C$2:$F$298,2,FALSE)</f>
        <v>Sans porc</v>
      </c>
      <c r="Q699" s="14">
        <f>IF(MID(B699,1,3)="Bus",VLOOKUP(N699,'Données Bus'!$A$2:$B$90,2,FALSE),0)</f>
        <v>9</v>
      </c>
      <c r="R699" s="14" t="str">
        <f>IF(Q699&gt;0,VLOOKUP(N699,'Données Bus'!$A$2:$C$90,3,FALSE),"")</f>
        <v>Chemin des Houches (Impasse)</v>
      </c>
      <c r="S699" t="str">
        <f>IF(INDEX('Tournées Bus'!$C$4:$H$18,Q699,VLOOKUP(B699,'Tournées Bus'!$J$3:$L$6,2,FALSE))=0,INDEX('Tournées Bus'!$C$4:$H$18,Q699,VLOOKUP(B699,'Tournées Bus'!$J$3:$L$6,3,FALSE)),INDEX('Tournées Bus'!$C$4:$H$18,Q699,VLOOKUP(B699,'Tournées Bus'!$J$3:$L$6,2,FALSE)))</f>
        <v>T162-11</v>
      </c>
      <c r="T699" t="str">
        <f t="shared" si="21"/>
        <v>T162</v>
      </c>
    </row>
    <row r="700" spans="1:20" x14ac:dyDescent="0.2">
      <c r="A700" s="1">
        <v>42990</v>
      </c>
      <c r="B700" t="s">
        <v>6</v>
      </c>
      <c r="C700" t="s">
        <v>204</v>
      </c>
      <c r="D700" t="s">
        <v>286</v>
      </c>
      <c r="E700" t="s">
        <v>288</v>
      </c>
      <c r="F700" s="1">
        <v>39329</v>
      </c>
      <c r="G700" t="s">
        <v>164</v>
      </c>
      <c r="H700">
        <v>1</v>
      </c>
      <c r="I700">
        <v>0</v>
      </c>
      <c r="J700">
        <v>0</v>
      </c>
      <c r="K700" t="s">
        <v>207</v>
      </c>
      <c r="L700">
        <v>2017</v>
      </c>
      <c r="M700" t="s">
        <v>210</v>
      </c>
      <c r="N700" s="14" t="str">
        <f t="shared" si="20"/>
        <v>SECK Norah</v>
      </c>
      <c r="O700" s="14" t="str">
        <f>VLOOKUP(N700,'Données Enfants'!$C$2:$F$298,4,FALSE)</f>
        <v>CM2</v>
      </c>
      <c r="P700" s="14" t="str">
        <f>VLOOKUP(N700,'Données Enfants'!$C$2:$F$298,2,FALSE)</f>
        <v>Sans porc</v>
      </c>
      <c r="Q700" s="14">
        <f>IF(MID(B700,1,3)="Bus",VLOOKUP(N700,'Données Bus'!$A$2:$B$90,2,FALSE),0)</f>
        <v>9</v>
      </c>
      <c r="R700" s="14" t="str">
        <f>IF(Q700&gt;0,VLOOKUP(N700,'Données Bus'!$A$2:$C$90,3,FALSE),"")</f>
        <v>Chemin des Houches (Impasse)</v>
      </c>
      <c r="S700" t="str">
        <f>IF(INDEX('Tournées Bus'!$C$4:$H$18,Q700,VLOOKUP(B700,'Tournées Bus'!$J$3:$L$6,2,FALSE))=0,INDEX('Tournées Bus'!$C$4:$H$18,Q700,VLOOKUP(B700,'Tournées Bus'!$J$3:$L$6,3,FALSE)),INDEX('Tournées Bus'!$C$4:$H$18,Q700,VLOOKUP(B700,'Tournées Bus'!$J$3:$L$6,2,FALSE)))</f>
        <v>T162-11</v>
      </c>
      <c r="T700" t="str">
        <f t="shared" si="21"/>
        <v>T162</v>
      </c>
    </row>
    <row r="701" spans="1:20" x14ac:dyDescent="0.2">
      <c r="A701" s="1">
        <v>42990</v>
      </c>
      <c r="B701" t="s">
        <v>6</v>
      </c>
      <c r="C701" t="s">
        <v>204</v>
      </c>
      <c r="D701" t="s">
        <v>289</v>
      </c>
      <c r="E701" t="s">
        <v>216</v>
      </c>
      <c r="F701" s="1">
        <v>41091</v>
      </c>
      <c r="G701" t="s">
        <v>106</v>
      </c>
      <c r="H701">
        <v>1</v>
      </c>
      <c r="I701">
        <v>0</v>
      </c>
      <c r="J701">
        <v>0</v>
      </c>
      <c r="K701" t="s">
        <v>207</v>
      </c>
      <c r="L701">
        <v>2017</v>
      </c>
      <c r="M701" t="s">
        <v>208</v>
      </c>
      <c r="N701" s="14" t="str">
        <f t="shared" si="20"/>
        <v>TOUTA Rayan</v>
      </c>
      <c r="O701" s="14" t="str">
        <f>VLOOKUP(N701,'Données Enfants'!$C$2:$F$298,4,FALSE)</f>
        <v>GS</v>
      </c>
      <c r="P701" s="14" t="str">
        <f>VLOOKUP(N701,'Données Enfants'!$C$2:$F$298,2,FALSE)</f>
        <v>Sans viande</v>
      </c>
      <c r="Q701" s="14">
        <f>IF(MID(B701,1,3)="Bus",VLOOKUP(N701,'Données Bus'!$A$2:$B$90,2,FALSE),0)</f>
        <v>6</v>
      </c>
      <c r="R701" s="14" t="str">
        <f>IF(Q701&gt;0,VLOOKUP(N701,'Données Bus'!$A$2:$C$90,3,FALSE),"")</f>
        <v>Gallia</v>
      </c>
      <c r="S701" t="str">
        <f>IF(INDEX('Tournées Bus'!$C$4:$H$18,Q701,VLOOKUP(B701,'Tournées Bus'!$J$3:$L$6,2,FALSE))=0,INDEX('Tournées Bus'!$C$4:$H$18,Q701,VLOOKUP(B701,'Tournées Bus'!$J$3:$L$6,3,FALSE)),INDEX('Tournées Bus'!$C$4:$H$18,Q701,VLOOKUP(B701,'Tournées Bus'!$J$3:$L$6,2,FALSE)))</f>
        <v>T161-07</v>
      </c>
      <c r="T701" t="str">
        <f t="shared" si="21"/>
        <v>T161</v>
      </c>
    </row>
    <row r="702" spans="1:20" x14ac:dyDescent="0.2">
      <c r="A702" s="1">
        <v>42990</v>
      </c>
      <c r="B702" t="s">
        <v>6</v>
      </c>
      <c r="C702" t="s">
        <v>204</v>
      </c>
      <c r="D702" t="s">
        <v>289</v>
      </c>
      <c r="E702" t="s">
        <v>290</v>
      </c>
      <c r="F702" s="1">
        <v>40273</v>
      </c>
      <c r="G702" t="s">
        <v>163</v>
      </c>
      <c r="H702">
        <v>1</v>
      </c>
      <c r="I702">
        <v>0</v>
      </c>
      <c r="J702">
        <v>0</v>
      </c>
      <c r="K702" t="s">
        <v>207</v>
      </c>
      <c r="L702">
        <v>2017</v>
      </c>
      <c r="M702" t="s">
        <v>210</v>
      </c>
      <c r="N702" s="14" t="str">
        <f t="shared" si="20"/>
        <v>TOUTA Samir</v>
      </c>
      <c r="O702" s="14" t="str">
        <f>VLOOKUP(N702,'Données Enfants'!$C$2:$F$298,4,FALSE)</f>
        <v>CE1</v>
      </c>
      <c r="P702" s="14" t="str">
        <f>VLOOKUP(N702,'Données Enfants'!$C$2:$F$298,2,FALSE)</f>
        <v>Sans viande</v>
      </c>
      <c r="Q702" s="14">
        <f>IF(MID(B702,1,3)="Bus",VLOOKUP(N702,'Données Bus'!$A$2:$B$90,2,FALSE),0)</f>
        <v>6</v>
      </c>
      <c r="R702" s="14" t="str">
        <f>IF(Q702&gt;0,VLOOKUP(N702,'Données Bus'!$A$2:$C$90,3,FALSE),"")</f>
        <v>Gallia</v>
      </c>
      <c r="S702" t="str">
        <f>IF(INDEX('Tournées Bus'!$C$4:$H$18,Q702,VLOOKUP(B702,'Tournées Bus'!$J$3:$L$6,2,FALSE))=0,INDEX('Tournées Bus'!$C$4:$H$18,Q702,VLOOKUP(B702,'Tournées Bus'!$J$3:$L$6,3,FALSE)),INDEX('Tournées Bus'!$C$4:$H$18,Q702,VLOOKUP(B702,'Tournées Bus'!$J$3:$L$6,2,FALSE)))</f>
        <v>T161-07</v>
      </c>
      <c r="T702" t="str">
        <f t="shared" si="21"/>
        <v>T161</v>
      </c>
    </row>
    <row r="703" spans="1:20" x14ac:dyDescent="0.2">
      <c r="A703" s="1">
        <v>42990</v>
      </c>
      <c r="B703" t="s">
        <v>6</v>
      </c>
      <c r="C703" t="s">
        <v>204</v>
      </c>
      <c r="D703" t="s">
        <v>291</v>
      </c>
      <c r="E703" t="s">
        <v>292</v>
      </c>
      <c r="F703" s="1">
        <v>40178</v>
      </c>
      <c r="G703" t="s">
        <v>166</v>
      </c>
      <c r="H703">
        <v>1</v>
      </c>
      <c r="I703">
        <v>0</v>
      </c>
      <c r="J703">
        <v>0</v>
      </c>
      <c r="K703" t="s">
        <v>207</v>
      </c>
      <c r="L703">
        <v>2017</v>
      </c>
      <c r="M703" t="s">
        <v>210</v>
      </c>
      <c r="N703" s="14" t="str">
        <f t="shared" si="20"/>
        <v>VESIN Gloria</v>
      </c>
      <c r="O703" s="14" t="str">
        <f>VLOOKUP(N703,'Données Enfants'!$C$2:$F$298,4,FALSE)</f>
        <v>CE2</v>
      </c>
      <c r="P703" s="14" t="str">
        <f>VLOOKUP(N703,'Données Enfants'!$C$2:$F$298,2,FALSE)</f>
        <v>Standard</v>
      </c>
      <c r="Q703" s="14">
        <f>IF(MID(B703,1,3)="Bus",VLOOKUP(N703,'Données Bus'!$A$2:$B$90,2,FALSE),0)</f>
        <v>13</v>
      </c>
      <c r="R703" s="14" t="str">
        <f>IF(Q703&gt;0,VLOOKUP(N703,'Données Bus'!$A$2:$C$90,3,FALSE),"")</f>
        <v>Parc de l'Abbaye - Containers</v>
      </c>
      <c r="S703" t="str">
        <f>IF(INDEX('Tournées Bus'!$C$4:$H$18,Q703,VLOOKUP(B703,'Tournées Bus'!$J$3:$L$6,2,FALSE))=0,INDEX('Tournées Bus'!$C$4:$H$18,Q703,VLOOKUP(B703,'Tournées Bus'!$J$3:$L$6,3,FALSE)),INDEX('Tournées Bus'!$C$4:$H$18,Q703,VLOOKUP(B703,'Tournées Bus'!$J$3:$L$6,2,FALSE)))</f>
        <v>T162-15</v>
      </c>
      <c r="T703" t="str">
        <f t="shared" si="21"/>
        <v>T162</v>
      </c>
    </row>
    <row r="704" spans="1:20" x14ac:dyDescent="0.2">
      <c r="A704" s="1">
        <v>42990</v>
      </c>
      <c r="B704" t="s">
        <v>6</v>
      </c>
      <c r="C704" t="s">
        <v>204</v>
      </c>
      <c r="D704" t="s">
        <v>293</v>
      </c>
      <c r="E704" t="s">
        <v>294</v>
      </c>
      <c r="F704" s="1">
        <v>39747</v>
      </c>
      <c r="G704" t="s">
        <v>165</v>
      </c>
      <c r="H704">
        <v>1</v>
      </c>
      <c r="I704">
        <v>0</v>
      </c>
      <c r="J704">
        <v>0</v>
      </c>
      <c r="K704" t="s">
        <v>207</v>
      </c>
      <c r="L704">
        <v>2017</v>
      </c>
      <c r="M704" t="s">
        <v>210</v>
      </c>
      <c r="N704" s="14" t="str">
        <f t="shared" si="20"/>
        <v>VIRETON Diego</v>
      </c>
      <c r="O704" s="14" t="str">
        <f>VLOOKUP(N704,'Données Enfants'!$C$2:$F$298,4,FALSE)</f>
        <v>CM1</v>
      </c>
      <c r="P704" s="14" t="str">
        <f>VLOOKUP(N704,'Données Enfants'!$C$2:$F$298,2,FALSE)</f>
        <v>Standard</v>
      </c>
      <c r="Q704" s="14">
        <f>IF(MID(B704,1,3)="Bus",VLOOKUP(N704,'Données Bus'!$A$2:$B$90,2,FALSE),0)</f>
        <v>2</v>
      </c>
      <c r="R704" s="14" t="str">
        <f>IF(Q704&gt;0,VLOOKUP(N704,'Données Bus'!$A$2:$C$90,3,FALSE),"")</f>
        <v>Parc de l'Abbaye - Buisson</v>
      </c>
      <c r="S704" t="str">
        <f>IF(INDEX('Tournées Bus'!$C$4:$H$18,Q704,VLOOKUP(B704,'Tournées Bus'!$J$3:$L$6,2,FALSE))=0,INDEX('Tournées Bus'!$C$4:$H$18,Q704,VLOOKUP(B704,'Tournées Bus'!$J$3:$L$6,3,FALSE)),INDEX('Tournées Bus'!$C$4:$H$18,Q704,VLOOKUP(B704,'Tournées Bus'!$J$3:$L$6,2,FALSE)))</f>
        <v>T162-16</v>
      </c>
      <c r="T704" t="str">
        <f t="shared" si="21"/>
        <v>T162</v>
      </c>
    </row>
    <row r="705" spans="1:20" x14ac:dyDescent="0.2">
      <c r="A705" s="1">
        <v>42990</v>
      </c>
      <c r="B705" t="s">
        <v>6</v>
      </c>
      <c r="C705" t="s">
        <v>204</v>
      </c>
      <c r="D705" t="s">
        <v>293</v>
      </c>
      <c r="E705" t="s">
        <v>295</v>
      </c>
      <c r="F705" s="1">
        <v>41539</v>
      </c>
      <c r="G705" t="s">
        <v>170</v>
      </c>
      <c r="H705">
        <v>1</v>
      </c>
      <c r="I705">
        <v>0</v>
      </c>
      <c r="J705">
        <v>0</v>
      </c>
      <c r="K705" t="s">
        <v>207</v>
      </c>
      <c r="L705">
        <v>2017</v>
      </c>
      <c r="M705" t="s">
        <v>208</v>
      </c>
      <c r="N705" s="14" t="str">
        <f t="shared" si="20"/>
        <v>VIRETON Nilla</v>
      </c>
      <c r="O705" s="14" t="str">
        <f>VLOOKUP(N705,'Données Enfants'!$C$2:$F$298,4,FALSE)</f>
        <v>MS</v>
      </c>
      <c r="P705" s="14" t="str">
        <f>VLOOKUP(N705,'Données Enfants'!$C$2:$F$298,2,FALSE)</f>
        <v>Standard</v>
      </c>
      <c r="Q705" s="14">
        <f>IF(MID(B705,1,3)="Bus",VLOOKUP(N705,'Données Bus'!$A$2:$B$90,2,FALSE),0)</f>
        <v>2</v>
      </c>
      <c r="R705" s="14" t="str">
        <f>IF(Q705&gt;0,VLOOKUP(N705,'Données Bus'!$A$2:$C$90,3,FALSE),"")</f>
        <v>Parc de l'Abbaye - Buisson</v>
      </c>
      <c r="S705" t="str">
        <f>IF(INDEX('Tournées Bus'!$C$4:$H$18,Q705,VLOOKUP(B705,'Tournées Bus'!$J$3:$L$6,2,FALSE))=0,INDEX('Tournées Bus'!$C$4:$H$18,Q705,VLOOKUP(B705,'Tournées Bus'!$J$3:$L$6,3,FALSE)),INDEX('Tournées Bus'!$C$4:$H$18,Q705,VLOOKUP(B705,'Tournées Bus'!$J$3:$L$6,2,FALSE)))</f>
        <v>T162-16</v>
      </c>
      <c r="T705" t="str">
        <f t="shared" si="21"/>
        <v>T162</v>
      </c>
    </row>
    <row r="706" spans="1:20" x14ac:dyDescent="0.2">
      <c r="A706" s="1">
        <v>42990</v>
      </c>
      <c r="B706" t="s">
        <v>6</v>
      </c>
      <c r="C706" t="s">
        <v>204</v>
      </c>
      <c r="D706" t="s">
        <v>296</v>
      </c>
      <c r="E706" t="s">
        <v>297</v>
      </c>
      <c r="F706" s="1">
        <v>40756</v>
      </c>
      <c r="G706" t="s">
        <v>168</v>
      </c>
      <c r="H706">
        <v>1</v>
      </c>
      <c r="I706">
        <v>0</v>
      </c>
      <c r="J706">
        <v>0</v>
      </c>
      <c r="K706" t="s">
        <v>207</v>
      </c>
      <c r="L706">
        <v>2017</v>
      </c>
      <c r="M706" t="s">
        <v>208</v>
      </c>
      <c r="N706" s="14" t="str">
        <f t="shared" ref="N706:N769" si="22">CONCATENATE(D706," ",E706)</f>
        <v>WAMBST Johanne</v>
      </c>
      <c r="O706" s="14" t="str">
        <f>VLOOKUP(N706,'Données Enfants'!$C$2:$F$298,4,FALSE)</f>
        <v>CP</v>
      </c>
      <c r="P706" s="14" t="str">
        <f>VLOOKUP(N706,'Données Enfants'!$C$2:$F$298,2,FALSE)</f>
        <v>Standard</v>
      </c>
      <c r="Q706" s="14">
        <f>IF(MID(B706,1,3)="Bus",VLOOKUP(N706,'Données Bus'!$A$2:$B$90,2,FALSE),0)</f>
        <v>14</v>
      </c>
      <c r="R706" s="14" t="str">
        <f>IF(Q706&gt;0,VLOOKUP(N706,'Données Bus'!$A$2:$C$90,3,FALSE),"")</f>
        <v>Avenue Forchex</v>
      </c>
      <c r="S706" t="str">
        <f>IF(INDEX('Tournées Bus'!$C$4:$H$18,Q706,VLOOKUP(B706,'Tournées Bus'!$J$3:$L$6,2,FALSE))=0,INDEX('Tournées Bus'!$C$4:$H$18,Q706,VLOOKUP(B706,'Tournées Bus'!$J$3:$L$6,3,FALSE)),INDEX('Tournées Bus'!$C$4:$H$18,Q706,VLOOKUP(B706,'Tournées Bus'!$J$3:$L$6,2,FALSE)))</f>
        <v>T161-02</v>
      </c>
      <c r="T706" t="str">
        <f t="shared" ref="T706:T769" si="23">MID(S706,1,4)</f>
        <v>T161</v>
      </c>
    </row>
    <row r="707" spans="1:20" x14ac:dyDescent="0.2">
      <c r="A707" s="1">
        <v>42990</v>
      </c>
      <c r="B707" t="s">
        <v>6</v>
      </c>
      <c r="C707" t="s">
        <v>204</v>
      </c>
      <c r="D707" t="s">
        <v>296</v>
      </c>
      <c r="E707" t="s">
        <v>298</v>
      </c>
      <c r="F707" s="1">
        <v>39525</v>
      </c>
      <c r="G707" t="s">
        <v>166</v>
      </c>
      <c r="H707">
        <v>1</v>
      </c>
      <c r="I707">
        <v>0</v>
      </c>
      <c r="J707">
        <v>0</v>
      </c>
      <c r="K707" t="s">
        <v>207</v>
      </c>
      <c r="L707">
        <v>2017</v>
      </c>
      <c r="M707" t="s">
        <v>210</v>
      </c>
      <c r="N707" s="14" t="str">
        <f t="shared" si="22"/>
        <v>WAMBST Léo-Paul</v>
      </c>
      <c r="O707" s="14" t="str">
        <f>VLOOKUP(N707,'Données Enfants'!$C$2:$F$298,4,FALSE)</f>
        <v>CM1</v>
      </c>
      <c r="P707" s="14" t="str">
        <f>VLOOKUP(N707,'Données Enfants'!$C$2:$F$298,2,FALSE)</f>
        <v>Standard</v>
      </c>
      <c r="Q707" s="14">
        <f>IF(MID(B707,1,3)="Bus",VLOOKUP(N707,'Données Bus'!$A$2:$B$90,2,FALSE),0)</f>
        <v>14</v>
      </c>
      <c r="R707" s="14" t="str">
        <f>IF(Q707&gt;0,VLOOKUP(N707,'Données Bus'!$A$2:$C$90,3,FALSE),"")</f>
        <v>Avenue Forchex</v>
      </c>
      <c r="S707" t="str">
        <f>IF(INDEX('Tournées Bus'!$C$4:$H$18,Q707,VLOOKUP(B707,'Tournées Bus'!$J$3:$L$6,2,FALSE))=0,INDEX('Tournées Bus'!$C$4:$H$18,Q707,VLOOKUP(B707,'Tournées Bus'!$J$3:$L$6,3,FALSE)),INDEX('Tournées Bus'!$C$4:$H$18,Q707,VLOOKUP(B707,'Tournées Bus'!$J$3:$L$6,2,FALSE)))</f>
        <v>T161-02</v>
      </c>
      <c r="T707" t="str">
        <f t="shared" si="23"/>
        <v>T161</v>
      </c>
    </row>
    <row r="708" spans="1:20" x14ac:dyDescent="0.2">
      <c r="A708" s="1">
        <v>42990</v>
      </c>
      <c r="B708" t="s">
        <v>6</v>
      </c>
      <c r="C708" t="s">
        <v>204</v>
      </c>
      <c r="D708" t="s">
        <v>299</v>
      </c>
      <c r="E708" t="s">
        <v>300</v>
      </c>
      <c r="F708" s="1">
        <v>39324</v>
      </c>
      <c r="G708" t="s">
        <v>164</v>
      </c>
      <c r="H708">
        <v>1</v>
      </c>
      <c r="I708">
        <v>0</v>
      </c>
      <c r="J708">
        <v>0</v>
      </c>
      <c r="K708" t="s">
        <v>207</v>
      </c>
      <c r="L708">
        <v>2017</v>
      </c>
      <c r="M708" t="s">
        <v>210</v>
      </c>
      <c r="N708" s="14" t="str">
        <f t="shared" si="22"/>
        <v>YAKER Maksen</v>
      </c>
      <c r="O708" s="14" t="str">
        <f>VLOOKUP(N708,'Données Enfants'!$C$2:$F$298,4,FALSE)</f>
        <v>CM2</v>
      </c>
      <c r="P708" s="14" t="str">
        <f>VLOOKUP(N708,'Données Enfants'!$C$2:$F$298,2,FALSE)</f>
        <v>Sans porc</v>
      </c>
      <c r="Q708" s="14">
        <f>IF(MID(B708,1,3)="Bus",VLOOKUP(N708,'Données Bus'!$A$2:$B$90,2,FALSE),0)</f>
        <v>2</v>
      </c>
      <c r="R708" s="14" t="str">
        <f>IF(Q708&gt;0,VLOOKUP(N708,'Données Bus'!$A$2:$C$90,3,FALSE),"")</f>
        <v>Parc de l'Abbaye - Buisson</v>
      </c>
      <c r="S708" t="str">
        <f>IF(INDEX('Tournées Bus'!$C$4:$H$18,Q708,VLOOKUP(B708,'Tournées Bus'!$J$3:$L$6,2,FALSE))=0,INDEX('Tournées Bus'!$C$4:$H$18,Q708,VLOOKUP(B708,'Tournées Bus'!$J$3:$L$6,3,FALSE)),INDEX('Tournées Bus'!$C$4:$H$18,Q708,VLOOKUP(B708,'Tournées Bus'!$J$3:$L$6,2,FALSE)))</f>
        <v>T162-16</v>
      </c>
      <c r="T708" t="str">
        <f t="shared" si="23"/>
        <v>T162</v>
      </c>
    </row>
    <row r="709" spans="1:20" x14ac:dyDescent="0.2">
      <c r="A709" s="1">
        <v>42990</v>
      </c>
      <c r="B709" t="s">
        <v>6</v>
      </c>
      <c r="C709" t="s">
        <v>204</v>
      </c>
      <c r="D709" t="s">
        <v>299</v>
      </c>
      <c r="E709" t="s">
        <v>301</v>
      </c>
      <c r="F709" s="1">
        <v>40040</v>
      </c>
      <c r="G709" t="s">
        <v>163</v>
      </c>
      <c r="H709">
        <v>1</v>
      </c>
      <c r="I709">
        <v>0</v>
      </c>
      <c r="J709">
        <v>0</v>
      </c>
      <c r="K709" t="s">
        <v>207</v>
      </c>
      <c r="L709">
        <v>2017</v>
      </c>
      <c r="M709" t="s">
        <v>210</v>
      </c>
      <c r="N709" s="14" t="str">
        <f t="shared" si="22"/>
        <v>YAKER Nora</v>
      </c>
      <c r="O709" s="14" t="str">
        <f>VLOOKUP(N709,'Données Enfants'!$C$2:$F$298,4,FALSE)</f>
        <v>CE2</v>
      </c>
      <c r="P709" s="14" t="str">
        <f>VLOOKUP(N709,'Données Enfants'!$C$2:$F$298,2,FALSE)</f>
        <v>Sans porc</v>
      </c>
      <c r="Q709" s="14">
        <f>IF(MID(B709,1,3)="Bus",VLOOKUP(N709,'Données Bus'!$A$2:$B$90,2,FALSE),0)</f>
        <v>2</v>
      </c>
      <c r="R709" s="14" t="str">
        <f>IF(Q709&gt;0,VLOOKUP(N709,'Données Bus'!$A$2:$C$90,3,FALSE),"")</f>
        <v>Parc de l'Abbaye - Buisson</v>
      </c>
      <c r="S709" t="str">
        <f>IF(INDEX('Tournées Bus'!$C$4:$H$18,Q709,VLOOKUP(B709,'Tournées Bus'!$J$3:$L$6,2,FALSE))=0,INDEX('Tournées Bus'!$C$4:$H$18,Q709,VLOOKUP(B709,'Tournées Bus'!$J$3:$L$6,3,FALSE)),INDEX('Tournées Bus'!$C$4:$H$18,Q709,VLOOKUP(B709,'Tournées Bus'!$J$3:$L$6,2,FALSE)))</f>
        <v>T162-16</v>
      </c>
      <c r="T709" t="str">
        <f t="shared" si="23"/>
        <v>T162</v>
      </c>
    </row>
    <row r="710" spans="1:20" x14ac:dyDescent="0.2">
      <c r="A710" s="1">
        <v>42990</v>
      </c>
      <c r="B710" t="s">
        <v>6</v>
      </c>
      <c r="C710" t="s">
        <v>204</v>
      </c>
      <c r="D710" t="s">
        <v>238</v>
      </c>
      <c r="E710" t="s">
        <v>302</v>
      </c>
      <c r="F710" s="1">
        <v>41695</v>
      </c>
      <c r="G710" t="s">
        <v>44</v>
      </c>
      <c r="H710">
        <v>1</v>
      </c>
      <c r="I710">
        <v>0</v>
      </c>
      <c r="J710">
        <v>0</v>
      </c>
      <c r="K710" t="s">
        <v>207</v>
      </c>
      <c r="L710">
        <v>2017</v>
      </c>
      <c r="M710" t="s">
        <v>208</v>
      </c>
      <c r="N710" s="14" t="str">
        <f t="shared" si="22"/>
        <v>DESIR Auguste</v>
      </c>
      <c r="O710" s="14" t="str">
        <f>VLOOKUP(N710,'Données Enfants'!$C$2:$F$298,4,FALSE)</f>
        <v>PS</v>
      </c>
      <c r="P710" s="14" t="str">
        <f>VLOOKUP(N710,'Données Enfants'!$C$2:$F$298,2,FALSE)</f>
        <v>Standard</v>
      </c>
      <c r="Q710" s="14">
        <f>IF(MID(B710,1,3)="Bus",VLOOKUP(N710,'Données Bus'!$A$2:$B$90,2,FALSE),0)</f>
        <v>13</v>
      </c>
      <c r="R710" s="14" t="str">
        <f>IF(Q710&gt;0,VLOOKUP(N710,'Données Bus'!$A$2:$C$90,3,FALSE),"")</f>
        <v>Parc de l'Abbaye - Containers</v>
      </c>
      <c r="S710" t="str">
        <f>IF(INDEX('Tournées Bus'!$C$4:$H$18,Q710,VLOOKUP(B710,'Tournées Bus'!$J$3:$L$6,2,FALSE))=0,INDEX('Tournées Bus'!$C$4:$H$18,Q710,VLOOKUP(B710,'Tournées Bus'!$J$3:$L$6,3,FALSE)),INDEX('Tournées Bus'!$C$4:$H$18,Q710,VLOOKUP(B710,'Tournées Bus'!$J$3:$L$6,2,FALSE)))</f>
        <v>T162-15</v>
      </c>
      <c r="T710" t="str">
        <f t="shared" si="23"/>
        <v>T162</v>
      </c>
    </row>
    <row r="711" spans="1:20" x14ac:dyDescent="0.2">
      <c r="A711" s="1">
        <v>42990</v>
      </c>
      <c r="B711" t="s">
        <v>6</v>
      </c>
      <c r="C711" t="s">
        <v>204</v>
      </c>
      <c r="D711" t="s">
        <v>286</v>
      </c>
      <c r="E711" t="s">
        <v>305</v>
      </c>
      <c r="F711" s="1">
        <v>41650</v>
      </c>
      <c r="G711" t="s">
        <v>170</v>
      </c>
      <c r="H711">
        <v>1</v>
      </c>
      <c r="I711">
        <v>0</v>
      </c>
      <c r="J711">
        <v>0</v>
      </c>
      <c r="K711" t="s">
        <v>207</v>
      </c>
      <c r="L711">
        <v>2017</v>
      </c>
      <c r="M711" t="s">
        <v>208</v>
      </c>
      <c r="N711" s="14" t="str">
        <f t="shared" si="22"/>
        <v>SECK Ismaël</v>
      </c>
      <c r="O711" s="14" t="str">
        <f>VLOOKUP(N711,'Données Enfants'!$C$2:$F$298,4,FALSE)</f>
        <v>PS</v>
      </c>
      <c r="P711" s="14" t="str">
        <f>VLOOKUP(N711,'Données Enfants'!$C$2:$F$298,2,FALSE)</f>
        <v>Sans porc</v>
      </c>
      <c r="Q711" s="14">
        <f>IF(MID(B711,1,3)="Bus",VLOOKUP(N711,'Données Bus'!$A$2:$B$90,2,FALSE),0)</f>
        <v>9</v>
      </c>
      <c r="R711" s="14" t="str">
        <f>IF(Q711&gt;0,VLOOKUP(N711,'Données Bus'!$A$2:$C$90,3,FALSE),"")</f>
        <v>Chemin des Houches (Impasse)</v>
      </c>
      <c r="S711" t="str">
        <f>IF(INDEX('Tournées Bus'!$C$4:$H$18,Q711,VLOOKUP(B711,'Tournées Bus'!$J$3:$L$6,2,FALSE))=0,INDEX('Tournées Bus'!$C$4:$H$18,Q711,VLOOKUP(B711,'Tournées Bus'!$J$3:$L$6,3,FALSE)),INDEX('Tournées Bus'!$C$4:$H$18,Q711,VLOOKUP(B711,'Tournées Bus'!$J$3:$L$6,2,FALSE)))</f>
        <v>T162-11</v>
      </c>
      <c r="T711" t="str">
        <f t="shared" si="23"/>
        <v>T162</v>
      </c>
    </row>
    <row r="712" spans="1:20" x14ac:dyDescent="0.2">
      <c r="A712" s="1">
        <v>42990</v>
      </c>
      <c r="B712" t="s">
        <v>6</v>
      </c>
      <c r="C712" t="s">
        <v>204</v>
      </c>
      <c r="D712" t="s">
        <v>289</v>
      </c>
      <c r="E712" t="s">
        <v>306</v>
      </c>
      <c r="F712" s="1">
        <v>41888</v>
      </c>
      <c r="G712" t="s">
        <v>44</v>
      </c>
      <c r="H712">
        <v>1</v>
      </c>
      <c r="I712">
        <v>0</v>
      </c>
      <c r="J712">
        <v>0</v>
      </c>
      <c r="K712" t="s">
        <v>207</v>
      </c>
      <c r="L712">
        <v>2017</v>
      </c>
      <c r="M712" t="s">
        <v>208</v>
      </c>
      <c r="N712" s="14" t="str">
        <f t="shared" si="22"/>
        <v>TOUTA Ines</v>
      </c>
      <c r="O712" s="14" t="str">
        <f>VLOOKUP(N712,'Données Enfants'!$C$2:$F$298,4,FALSE)</f>
        <v>PS</v>
      </c>
      <c r="P712" s="14" t="str">
        <f>VLOOKUP(N712,'Données Enfants'!$C$2:$F$298,2,FALSE)</f>
        <v>Sans viande</v>
      </c>
      <c r="Q712" s="14">
        <f>IF(MID(B712,1,3)="Bus",VLOOKUP(N712,'Données Bus'!$A$2:$B$90,2,FALSE),0)</f>
        <v>6</v>
      </c>
      <c r="R712" s="14" t="str">
        <f>IF(Q712&gt;0,VLOOKUP(N712,'Données Bus'!$A$2:$C$90,3,FALSE),"")</f>
        <v>Gallia</v>
      </c>
      <c r="S712" t="str">
        <f>IF(INDEX('Tournées Bus'!$C$4:$H$18,Q712,VLOOKUP(B712,'Tournées Bus'!$J$3:$L$6,2,FALSE))=0,INDEX('Tournées Bus'!$C$4:$H$18,Q712,VLOOKUP(B712,'Tournées Bus'!$J$3:$L$6,3,FALSE)),INDEX('Tournées Bus'!$C$4:$H$18,Q712,VLOOKUP(B712,'Tournées Bus'!$J$3:$L$6,2,FALSE)))</f>
        <v>T161-07</v>
      </c>
      <c r="T712" t="str">
        <f t="shared" si="23"/>
        <v>T161</v>
      </c>
    </row>
    <row r="713" spans="1:20" x14ac:dyDescent="0.2">
      <c r="A713" s="1">
        <v>42990</v>
      </c>
      <c r="B713" t="s">
        <v>6</v>
      </c>
      <c r="C713" t="s">
        <v>204</v>
      </c>
      <c r="D713" t="s">
        <v>307</v>
      </c>
      <c r="E713" t="s">
        <v>308</v>
      </c>
      <c r="F713" s="1">
        <v>39474</v>
      </c>
      <c r="G713" t="s">
        <v>165</v>
      </c>
      <c r="H713">
        <v>1</v>
      </c>
      <c r="I713">
        <v>0</v>
      </c>
      <c r="J713">
        <v>0</v>
      </c>
      <c r="K713" t="s">
        <v>207</v>
      </c>
      <c r="L713">
        <v>2017</v>
      </c>
      <c r="M713" t="s">
        <v>210</v>
      </c>
      <c r="N713" s="14" t="str">
        <f t="shared" si="22"/>
        <v>TERRENI Flavia</v>
      </c>
      <c r="O713" s="14" t="str">
        <f>VLOOKUP(N713,'Données Enfants'!$C$2:$F$298,4,FALSE)</f>
        <v>CM1</v>
      </c>
      <c r="P713" s="14" t="str">
        <f>VLOOKUP(N713,'Données Enfants'!$C$2:$F$298,2,FALSE)</f>
        <v>Standard</v>
      </c>
      <c r="Q713" s="14">
        <f>IF(MID(B713,1,3)="Bus",VLOOKUP(N713,'Données Bus'!$A$2:$B$90,2,FALSE),0)</f>
        <v>6</v>
      </c>
      <c r="R713" s="14" t="str">
        <f>IF(Q713&gt;0,VLOOKUP(N713,'Données Bus'!$A$2:$C$90,3,FALSE),"")</f>
        <v>Gallia</v>
      </c>
      <c r="S713" t="str">
        <f>IF(INDEX('Tournées Bus'!$C$4:$H$18,Q713,VLOOKUP(B713,'Tournées Bus'!$J$3:$L$6,2,FALSE))=0,INDEX('Tournées Bus'!$C$4:$H$18,Q713,VLOOKUP(B713,'Tournées Bus'!$J$3:$L$6,3,FALSE)),INDEX('Tournées Bus'!$C$4:$H$18,Q713,VLOOKUP(B713,'Tournées Bus'!$J$3:$L$6,2,FALSE)))</f>
        <v>T161-07</v>
      </c>
      <c r="T713" t="str">
        <f t="shared" si="23"/>
        <v>T161</v>
      </c>
    </row>
    <row r="714" spans="1:20" x14ac:dyDescent="0.2">
      <c r="A714" s="1">
        <v>42990</v>
      </c>
      <c r="B714" t="s">
        <v>6</v>
      </c>
      <c r="C714" t="s">
        <v>204</v>
      </c>
      <c r="D714" t="s">
        <v>309</v>
      </c>
      <c r="E714" t="s">
        <v>310</v>
      </c>
      <c r="F714" s="1">
        <v>41489</v>
      </c>
      <c r="G714" t="s">
        <v>169</v>
      </c>
      <c r="H714">
        <v>0</v>
      </c>
      <c r="I714">
        <v>0</v>
      </c>
      <c r="J714">
        <v>0</v>
      </c>
      <c r="K714" t="s">
        <v>207</v>
      </c>
      <c r="L714">
        <v>2017</v>
      </c>
      <c r="M714" t="s">
        <v>208</v>
      </c>
      <c r="N714" s="14" t="str">
        <f t="shared" si="22"/>
        <v>LEHMANN Liv</v>
      </c>
      <c r="O714" s="14" t="str">
        <f>VLOOKUP(N714,'Données Enfants'!$C$2:$F$298,4,FALSE)</f>
        <v>MS</v>
      </c>
      <c r="P714" s="14" t="str">
        <f>VLOOKUP(N714,'Données Enfants'!$C$2:$F$298,2,FALSE)</f>
        <v>Standard</v>
      </c>
      <c r="Q714" s="14">
        <f>IF(MID(B714,1,3)="Bus",VLOOKUP(N714,'Données Bus'!$A$2:$B$90,2,FALSE),0)</f>
        <v>7</v>
      </c>
      <c r="R714" s="14" t="str">
        <f>IF(Q714&gt;0,VLOOKUP(N714,'Données Bus'!$A$2:$C$90,3,FALSE),"")</f>
        <v>Salle Animation, place de l'église</v>
      </c>
      <c r="S714" t="str">
        <f>IF(INDEX('Tournées Bus'!$C$4:$H$18,Q714,VLOOKUP(B714,'Tournées Bus'!$J$3:$L$6,2,FALSE))=0,INDEX('Tournées Bus'!$C$4:$H$18,Q714,VLOOKUP(B714,'Tournées Bus'!$J$3:$L$6,3,FALSE)),INDEX('Tournées Bus'!$C$4:$H$18,Q714,VLOOKUP(B714,'Tournées Bus'!$J$3:$L$6,2,FALSE)))</f>
        <v>T161-05</v>
      </c>
      <c r="T714" t="str">
        <f t="shared" si="23"/>
        <v>T161</v>
      </c>
    </row>
    <row r="715" spans="1:20" x14ac:dyDescent="0.2">
      <c r="A715" s="1">
        <v>42990</v>
      </c>
      <c r="B715" t="s">
        <v>6</v>
      </c>
      <c r="C715" t="s">
        <v>204</v>
      </c>
      <c r="D715" t="s">
        <v>309</v>
      </c>
      <c r="E715" t="s">
        <v>311</v>
      </c>
      <c r="F715" s="1">
        <v>40270</v>
      </c>
      <c r="G715" t="s">
        <v>163</v>
      </c>
      <c r="H715">
        <v>0</v>
      </c>
      <c r="I715">
        <v>0</v>
      </c>
      <c r="J715">
        <v>0</v>
      </c>
      <c r="K715" t="s">
        <v>207</v>
      </c>
      <c r="L715">
        <v>2017</v>
      </c>
      <c r="M715" t="s">
        <v>210</v>
      </c>
      <c r="N715" s="14" t="str">
        <f t="shared" si="22"/>
        <v>LEHMANN Abel</v>
      </c>
      <c r="O715" s="14" t="str">
        <f>VLOOKUP(N715,'Données Enfants'!$C$2:$F$298,4,FALSE)</f>
        <v>CE1</v>
      </c>
      <c r="P715" s="14" t="str">
        <f>VLOOKUP(N715,'Données Enfants'!$C$2:$F$298,2,FALSE)</f>
        <v>Standard</v>
      </c>
      <c r="Q715" s="14">
        <f>IF(MID(B715,1,3)="Bus",VLOOKUP(N715,'Données Bus'!$A$2:$B$90,2,FALSE),0)</f>
        <v>7</v>
      </c>
      <c r="R715" s="14" t="str">
        <f>IF(Q715&gt;0,VLOOKUP(N715,'Données Bus'!$A$2:$C$90,3,FALSE),"")</f>
        <v>Salle Animation, place de l'église</v>
      </c>
      <c r="S715" t="str">
        <f>IF(INDEX('Tournées Bus'!$C$4:$H$18,Q715,VLOOKUP(B715,'Tournées Bus'!$J$3:$L$6,2,FALSE))=0,INDEX('Tournées Bus'!$C$4:$H$18,Q715,VLOOKUP(B715,'Tournées Bus'!$J$3:$L$6,3,FALSE)),INDEX('Tournées Bus'!$C$4:$H$18,Q715,VLOOKUP(B715,'Tournées Bus'!$J$3:$L$6,2,FALSE)))</f>
        <v>T161-05</v>
      </c>
      <c r="T715" t="str">
        <f t="shared" si="23"/>
        <v>T161</v>
      </c>
    </row>
    <row r="716" spans="1:20" x14ac:dyDescent="0.2">
      <c r="A716" s="1">
        <v>42990</v>
      </c>
      <c r="B716" t="s">
        <v>6</v>
      </c>
      <c r="C716" t="s">
        <v>204</v>
      </c>
      <c r="D716" t="s">
        <v>254</v>
      </c>
      <c r="E716" t="s">
        <v>314</v>
      </c>
      <c r="F716" s="1">
        <v>41815</v>
      </c>
      <c r="G716" t="s">
        <v>44</v>
      </c>
      <c r="H716">
        <v>0</v>
      </c>
      <c r="I716">
        <v>0</v>
      </c>
      <c r="J716">
        <v>0</v>
      </c>
      <c r="K716" t="s">
        <v>207</v>
      </c>
      <c r="L716">
        <v>2017</v>
      </c>
      <c r="M716" t="s">
        <v>208</v>
      </c>
      <c r="N716" s="14" t="str">
        <f t="shared" si="22"/>
        <v>EL MRADMI Noham</v>
      </c>
      <c r="O716" s="14" t="str">
        <f>VLOOKUP(N716,'Données Enfants'!$C$2:$F$298,4,FALSE)</f>
        <v>PS</v>
      </c>
      <c r="P716" s="14" t="str">
        <f>VLOOKUP(N716,'Données Enfants'!$C$2:$F$298,2,FALSE)</f>
        <v>Sans porc</v>
      </c>
      <c r="Q716" s="14">
        <f>IF(MID(B716,1,3)="Bus",VLOOKUP(N716,'Données Bus'!$A$2:$B$90,2,FALSE),0)</f>
        <v>1</v>
      </c>
      <c r="R716" s="14" t="str">
        <f>IF(Q716&gt;0,VLOOKUP(N716,'Données Bus'!$A$2:$C$90,3,FALSE),"")</f>
        <v>Services Techniques</v>
      </c>
      <c r="S716" t="str">
        <f>IF(INDEX('Tournées Bus'!$C$4:$H$18,Q716,VLOOKUP(B716,'Tournées Bus'!$J$3:$L$6,2,FALSE))=0,INDEX('Tournées Bus'!$C$4:$H$18,Q716,VLOOKUP(B716,'Tournées Bus'!$J$3:$L$6,3,FALSE)),INDEX('Tournées Bus'!$C$4:$H$18,Q716,VLOOKUP(B716,'Tournées Bus'!$J$3:$L$6,2,FALSE)))</f>
        <v>T162-17</v>
      </c>
      <c r="T716" t="str">
        <f t="shared" si="23"/>
        <v>T162</v>
      </c>
    </row>
    <row r="717" spans="1:20" x14ac:dyDescent="0.2">
      <c r="A717" s="1">
        <v>42990</v>
      </c>
      <c r="B717" t="s">
        <v>6</v>
      </c>
      <c r="C717" t="s">
        <v>204</v>
      </c>
      <c r="D717" t="s">
        <v>500</v>
      </c>
      <c r="E717" t="s">
        <v>501</v>
      </c>
      <c r="F717" s="1">
        <v>39861</v>
      </c>
      <c r="G717" t="s">
        <v>166</v>
      </c>
      <c r="H717">
        <v>0</v>
      </c>
      <c r="I717">
        <v>0</v>
      </c>
      <c r="J717">
        <v>0</v>
      </c>
      <c r="K717" t="s">
        <v>207</v>
      </c>
      <c r="L717">
        <v>2017</v>
      </c>
      <c r="M717" t="s">
        <v>210</v>
      </c>
      <c r="N717" s="14" t="str">
        <f t="shared" si="22"/>
        <v>MOUNDJI Keziah</v>
      </c>
      <c r="O717" s="14" t="str">
        <f>VLOOKUP(N717,'Données Enfants'!$C$2:$F$298,4,FALSE)</f>
        <v>CE2</v>
      </c>
      <c r="P717" s="14" t="str">
        <f>VLOOKUP(N717,'Données Enfants'!$C$2:$F$298,2,FALSE)</f>
        <v>Sans porc</v>
      </c>
      <c r="Q717" s="14">
        <f>IF(MID(B717,1,3)="Bus",VLOOKUP(N717,'Données Bus'!$A$2:$B$90,2,FALSE),0)</f>
        <v>7</v>
      </c>
      <c r="R717" s="14" t="str">
        <f>IF(Q717&gt;0,VLOOKUP(N717,'Données Bus'!$A$2:$C$90,3,FALSE),"")</f>
        <v>Salle Animation, place de l'église</v>
      </c>
      <c r="S717" t="str">
        <f>IF(INDEX('Tournées Bus'!$C$4:$H$18,Q717,VLOOKUP(B717,'Tournées Bus'!$J$3:$L$6,2,FALSE))=0,INDEX('Tournées Bus'!$C$4:$H$18,Q717,VLOOKUP(B717,'Tournées Bus'!$J$3:$L$6,3,FALSE)),INDEX('Tournées Bus'!$C$4:$H$18,Q717,VLOOKUP(B717,'Tournées Bus'!$J$3:$L$6,2,FALSE)))</f>
        <v>T161-05</v>
      </c>
      <c r="T717" t="str">
        <f t="shared" si="23"/>
        <v>T161</v>
      </c>
    </row>
    <row r="718" spans="1:20" x14ac:dyDescent="0.2">
      <c r="A718" s="1">
        <v>42991</v>
      </c>
      <c r="B718" t="s">
        <v>6</v>
      </c>
      <c r="C718" t="s">
        <v>204</v>
      </c>
      <c r="D718" t="s">
        <v>211</v>
      </c>
      <c r="E718" t="s">
        <v>212</v>
      </c>
      <c r="F718" s="1">
        <v>39272</v>
      </c>
      <c r="G718" t="s">
        <v>164</v>
      </c>
      <c r="H718">
        <v>1</v>
      </c>
      <c r="I718">
        <v>0</v>
      </c>
      <c r="J718">
        <v>0</v>
      </c>
      <c r="K718" t="s">
        <v>207</v>
      </c>
      <c r="L718">
        <v>2017</v>
      </c>
      <c r="M718" t="s">
        <v>210</v>
      </c>
      <c r="N718" s="14" t="str">
        <f t="shared" si="22"/>
        <v>AIMON Cassie</v>
      </c>
      <c r="O718" s="14" t="str">
        <f>VLOOKUP(N718,'Données Enfants'!$C$2:$F$298,4,FALSE)</f>
        <v>CM2</v>
      </c>
      <c r="P718" s="14" t="str">
        <f>VLOOKUP(N718,'Données Enfants'!$C$2:$F$298,2,FALSE)</f>
        <v>Standard</v>
      </c>
      <c r="Q718" s="14">
        <f>IF(MID(B718,1,3)="Bus",VLOOKUP(N718,'Données Bus'!$A$2:$B$90,2,FALSE),0)</f>
        <v>9</v>
      </c>
      <c r="R718" s="14" t="str">
        <f>IF(Q718&gt;0,VLOOKUP(N718,'Données Bus'!$A$2:$C$90,3,FALSE),"")</f>
        <v>Chemin des Houches (Impasse)</v>
      </c>
      <c r="S718" t="str">
        <f>IF(INDEX('Tournées Bus'!$C$4:$H$18,Q718,VLOOKUP(B718,'Tournées Bus'!$J$3:$L$6,2,FALSE))=0,INDEX('Tournées Bus'!$C$4:$H$18,Q718,VLOOKUP(B718,'Tournées Bus'!$J$3:$L$6,3,FALSE)),INDEX('Tournées Bus'!$C$4:$H$18,Q718,VLOOKUP(B718,'Tournées Bus'!$J$3:$L$6,2,FALSE)))</f>
        <v>T162-11</v>
      </c>
      <c r="T718" t="str">
        <f t="shared" si="23"/>
        <v>T162</v>
      </c>
    </row>
    <row r="719" spans="1:20" x14ac:dyDescent="0.2">
      <c r="A719" s="1">
        <v>42991</v>
      </c>
      <c r="B719" t="s">
        <v>6</v>
      </c>
      <c r="C719" t="s">
        <v>204</v>
      </c>
      <c r="D719" t="s">
        <v>211</v>
      </c>
      <c r="E719" t="s">
        <v>213</v>
      </c>
      <c r="F719" s="1">
        <v>40216</v>
      </c>
      <c r="G719" t="s">
        <v>163</v>
      </c>
      <c r="H719">
        <v>1</v>
      </c>
      <c r="I719">
        <v>0</v>
      </c>
      <c r="J719">
        <v>0</v>
      </c>
      <c r="K719" t="s">
        <v>207</v>
      </c>
      <c r="L719">
        <v>2017</v>
      </c>
      <c r="M719" t="s">
        <v>210</v>
      </c>
      <c r="N719" s="14" t="str">
        <f t="shared" si="22"/>
        <v>AIMON Matthew</v>
      </c>
      <c r="O719" s="14" t="str">
        <f>VLOOKUP(N719,'Données Enfants'!$C$2:$F$298,4,FALSE)</f>
        <v>CE1</v>
      </c>
      <c r="P719" s="14" t="str">
        <f>VLOOKUP(N719,'Données Enfants'!$C$2:$F$298,2,FALSE)</f>
        <v>Standard</v>
      </c>
      <c r="Q719" s="14">
        <f>IF(MID(B719,1,3)="Bus",VLOOKUP(N719,'Données Bus'!$A$2:$B$90,2,FALSE),0)</f>
        <v>9</v>
      </c>
      <c r="R719" s="14" t="str">
        <f>IF(Q719&gt;0,VLOOKUP(N719,'Données Bus'!$A$2:$C$90,3,FALSE),"")</f>
        <v>Chemin des Houches (Impasse)</v>
      </c>
      <c r="S719" t="str">
        <f>IF(INDEX('Tournées Bus'!$C$4:$H$18,Q719,VLOOKUP(B719,'Tournées Bus'!$J$3:$L$6,2,FALSE))=0,INDEX('Tournées Bus'!$C$4:$H$18,Q719,VLOOKUP(B719,'Tournées Bus'!$J$3:$L$6,3,FALSE)),INDEX('Tournées Bus'!$C$4:$H$18,Q719,VLOOKUP(B719,'Tournées Bus'!$J$3:$L$6,2,FALSE)))</f>
        <v>T162-11</v>
      </c>
      <c r="T719" t="str">
        <f t="shared" si="23"/>
        <v>T162</v>
      </c>
    </row>
    <row r="720" spans="1:20" x14ac:dyDescent="0.2">
      <c r="A720" s="1">
        <v>42991</v>
      </c>
      <c r="B720" t="s">
        <v>6</v>
      </c>
      <c r="C720" t="s">
        <v>204</v>
      </c>
      <c r="D720" t="s">
        <v>214</v>
      </c>
      <c r="E720" t="s">
        <v>215</v>
      </c>
      <c r="F720" s="1">
        <v>41239</v>
      </c>
      <c r="G720" t="s">
        <v>44</v>
      </c>
      <c r="H720">
        <v>1</v>
      </c>
      <c r="I720">
        <v>0</v>
      </c>
      <c r="J720">
        <v>0</v>
      </c>
      <c r="K720" t="s">
        <v>207</v>
      </c>
      <c r="L720">
        <v>2017</v>
      </c>
      <c r="M720" t="s">
        <v>208</v>
      </c>
      <c r="N720" s="14" t="str">
        <f t="shared" si="22"/>
        <v>ALOUANI Naël</v>
      </c>
      <c r="O720" s="14" t="str">
        <f>VLOOKUP(N720,'Données Enfants'!$C$2:$F$298,4,FALSE)</f>
        <v>GS</v>
      </c>
      <c r="P720" s="14" t="str">
        <f>VLOOKUP(N720,'Données Enfants'!$C$2:$F$298,2,FALSE)</f>
        <v>Sans porc</v>
      </c>
      <c r="Q720" s="14">
        <f>IF(MID(B720,1,3)="Bus",VLOOKUP(N720,'Données Bus'!$A$2:$B$90,2,FALSE),0)</f>
        <v>6</v>
      </c>
      <c r="R720" s="14" t="str">
        <f>IF(Q720&gt;0,VLOOKUP(N720,'Données Bus'!$A$2:$C$90,3,FALSE),"")</f>
        <v>Gallia</v>
      </c>
      <c r="S720" t="str">
        <f>IF(INDEX('Tournées Bus'!$C$4:$H$18,Q720,VLOOKUP(B720,'Tournées Bus'!$J$3:$L$6,2,FALSE))=0,INDEX('Tournées Bus'!$C$4:$H$18,Q720,VLOOKUP(B720,'Tournées Bus'!$J$3:$L$6,3,FALSE)),INDEX('Tournées Bus'!$C$4:$H$18,Q720,VLOOKUP(B720,'Tournées Bus'!$J$3:$L$6,2,FALSE)))</f>
        <v>T161-07</v>
      </c>
      <c r="T720" t="str">
        <f t="shared" si="23"/>
        <v>T161</v>
      </c>
    </row>
    <row r="721" spans="1:20" x14ac:dyDescent="0.2">
      <c r="A721" s="1">
        <v>42991</v>
      </c>
      <c r="B721" t="s">
        <v>6</v>
      </c>
      <c r="C721" t="s">
        <v>204</v>
      </c>
      <c r="D721" t="s">
        <v>214</v>
      </c>
      <c r="E721" t="s">
        <v>216</v>
      </c>
      <c r="F721" s="1">
        <v>39832</v>
      </c>
      <c r="G721" t="s">
        <v>166</v>
      </c>
      <c r="H721">
        <v>1</v>
      </c>
      <c r="I721">
        <v>0</v>
      </c>
      <c r="J721">
        <v>0</v>
      </c>
      <c r="K721" t="s">
        <v>207</v>
      </c>
      <c r="L721">
        <v>2017</v>
      </c>
      <c r="M721" t="s">
        <v>210</v>
      </c>
      <c r="N721" s="14" t="str">
        <f t="shared" si="22"/>
        <v>ALOUANI Rayan</v>
      </c>
      <c r="O721" s="14" t="str">
        <f>VLOOKUP(N721,'Données Enfants'!$C$2:$F$298,4,FALSE)</f>
        <v>CE2</v>
      </c>
      <c r="P721" s="14" t="str">
        <f>VLOOKUP(N721,'Données Enfants'!$C$2:$F$298,2,FALSE)</f>
        <v>Sans porc</v>
      </c>
      <c r="Q721" s="14">
        <f>IF(MID(B721,1,3)="Bus",VLOOKUP(N721,'Données Bus'!$A$2:$B$90,2,FALSE),0)</f>
        <v>6</v>
      </c>
      <c r="R721" s="14" t="str">
        <f>IF(Q721&gt;0,VLOOKUP(N721,'Données Bus'!$A$2:$C$90,3,FALSE),"")</f>
        <v>Gallia</v>
      </c>
      <c r="S721" t="str">
        <f>IF(INDEX('Tournées Bus'!$C$4:$H$18,Q721,VLOOKUP(B721,'Tournées Bus'!$J$3:$L$6,2,FALSE))=0,INDEX('Tournées Bus'!$C$4:$H$18,Q721,VLOOKUP(B721,'Tournées Bus'!$J$3:$L$6,3,FALSE)),INDEX('Tournées Bus'!$C$4:$H$18,Q721,VLOOKUP(B721,'Tournées Bus'!$J$3:$L$6,2,FALSE)))</f>
        <v>T161-07</v>
      </c>
      <c r="T721" t="str">
        <f t="shared" si="23"/>
        <v>T161</v>
      </c>
    </row>
    <row r="722" spans="1:20" x14ac:dyDescent="0.2">
      <c r="A722" s="1">
        <v>42991</v>
      </c>
      <c r="B722" t="s">
        <v>6</v>
      </c>
      <c r="C722" t="s">
        <v>204</v>
      </c>
      <c r="D722" t="s">
        <v>217</v>
      </c>
      <c r="E722" t="s">
        <v>218</v>
      </c>
      <c r="F722" s="1">
        <v>41303</v>
      </c>
      <c r="G722" t="s">
        <v>169</v>
      </c>
      <c r="H722">
        <v>0</v>
      </c>
      <c r="I722">
        <v>0</v>
      </c>
      <c r="J722">
        <v>0</v>
      </c>
      <c r="K722" t="s">
        <v>207</v>
      </c>
      <c r="L722">
        <v>2017</v>
      </c>
      <c r="M722" t="s">
        <v>208</v>
      </c>
      <c r="N722" s="14" t="str">
        <f t="shared" si="22"/>
        <v>ALPERN David</v>
      </c>
      <c r="O722" s="14" t="str">
        <f>VLOOKUP(N722,'Données Enfants'!$C$2:$F$298,4,FALSE)</f>
        <v>MS</v>
      </c>
      <c r="P722" s="14" t="str">
        <f>VLOOKUP(N722,'Données Enfants'!$C$2:$F$298,2,FALSE)</f>
        <v>Standard</v>
      </c>
      <c r="Q722" s="14">
        <f>IF(MID(B722,1,3)="Bus",VLOOKUP(N722,'Données Bus'!$A$2:$B$90,2,FALSE),0)</f>
        <v>8</v>
      </c>
      <c r="R722" s="14" t="str">
        <f>IF(Q722&gt;0,VLOOKUP(N722,'Données Bus'!$A$2:$C$90,3,FALSE),"")</f>
        <v>Avenue du Léman (cimetière)</v>
      </c>
      <c r="S722" t="str">
        <f>IF(INDEX('Tournées Bus'!$C$4:$H$18,Q722,VLOOKUP(B722,'Tournées Bus'!$J$3:$L$6,2,FALSE))=0,INDEX('Tournées Bus'!$C$4:$H$18,Q722,VLOOKUP(B722,'Tournées Bus'!$J$3:$L$6,3,FALSE)),INDEX('Tournées Bus'!$C$4:$H$18,Q722,VLOOKUP(B722,'Tournées Bus'!$J$3:$L$6,2,FALSE)))</f>
        <v>T161-06</v>
      </c>
      <c r="T722" t="str">
        <f t="shared" si="23"/>
        <v>T161</v>
      </c>
    </row>
    <row r="723" spans="1:20" x14ac:dyDescent="0.2">
      <c r="A723" s="1">
        <v>42991</v>
      </c>
      <c r="B723" t="s">
        <v>6</v>
      </c>
      <c r="C723" t="s">
        <v>204</v>
      </c>
      <c r="D723" t="s">
        <v>219</v>
      </c>
      <c r="E723" t="s">
        <v>220</v>
      </c>
      <c r="F723" s="1">
        <v>41221</v>
      </c>
      <c r="G723" t="s">
        <v>44</v>
      </c>
      <c r="H723">
        <v>1</v>
      </c>
      <c r="I723">
        <v>0</v>
      </c>
      <c r="J723">
        <v>0</v>
      </c>
      <c r="K723" t="s">
        <v>207</v>
      </c>
      <c r="L723">
        <v>2017</v>
      </c>
      <c r="M723" t="s">
        <v>208</v>
      </c>
      <c r="N723" s="14" t="str">
        <f t="shared" si="22"/>
        <v>BABIN Timéo</v>
      </c>
      <c r="O723" s="14" t="str">
        <f>VLOOKUP(N723,'Données Enfants'!$C$2:$F$298,4,FALSE)</f>
        <v>GS</v>
      </c>
      <c r="P723" s="14" t="str">
        <f>VLOOKUP(N723,'Données Enfants'!$C$2:$F$298,2,FALSE)</f>
        <v>Standard</v>
      </c>
      <c r="Q723" s="14">
        <f>IF(MID(B723,1,3)="Bus",VLOOKUP(N723,'Données Bus'!$A$2:$B$90,2,FALSE),0)</f>
        <v>1</v>
      </c>
      <c r="R723" s="14" t="str">
        <f>IF(Q723&gt;0,VLOOKUP(N723,'Données Bus'!$A$2:$C$90,3,FALSE),"")</f>
        <v>Services Techniques</v>
      </c>
      <c r="S723" t="str">
        <f>IF(INDEX('Tournées Bus'!$C$4:$H$18,Q723,VLOOKUP(B723,'Tournées Bus'!$J$3:$L$6,2,FALSE))=0,INDEX('Tournées Bus'!$C$4:$H$18,Q723,VLOOKUP(B723,'Tournées Bus'!$J$3:$L$6,3,FALSE)),INDEX('Tournées Bus'!$C$4:$H$18,Q723,VLOOKUP(B723,'Tournées Bus'!$J$3:$L$6,2,FALSE)))</f>
        <v>T162-17</v>
      </c>
      <c r="T723" t="str">
        <f t="shared" si="23"/>
        <v>T162</v>
      </c>
    </row>
    <row r="724" spans="1:20" x14ac:dyDescent="0.2">
      <c r="A724" s="1">
        <v>42991</v>
      </c>
      <c r="B724" t="s">
        <v>6</v>
      </c>
      <c r="C724" t="s">
        <v>204</v>
      </c>
      <c r="D724" t="s">
        <v>221</v>
      </c>
      <c r="E724" t="s">
        <v>222</v>
      </c>
      <c r="F724" s="1">
        <v>39646</v>
      </c>
      <c r="G724" t="s">
        <v>165</v>
      </c>
      <c r="H724">
        <v>1</v>
      </c>
      <c r="I724">
        <v>0</v>
      </c>
      <c r="J724">
        <v>0</v>
      </c>
      <c r="K724" t="s">
        <v>207</v>
      </c>
      <c r="L724">
        <v>2017</v>
      </c>
      <c r="M724" t="s">
        <v>210</v>
      </c>
      <c r="N724" s="14" t="str">
        <f t="shared" si="22"/>
        <v>BEN ROMDANE Hilal</v>
      </c>
      <c r="O724" s="14" t="str">
        <f>VLOOKUP(N724,'Données Enfants'!$C$2:$F$298,4,FALSE)</f>
        <v>CM1</v>
      </c>
      <c r="P724" s="14" t="str">
        <f>VLOOKUP(N724,'Données Enfants'!$C$2:$F$298,2,FALSE)</f>
        <v>Sans viande</v>
      </c>
      <c r="Q724" s="14">
        <f>IF(MID(B724,1,3)="Bus",VLOOKUP(N724,'Données Bus'!$A$2:$B$90,2,FALSE),0)</f>
        <v>9</v>
      </c>
      <c r="R724" s="14" t="str">
        <f>IF(Q724&gt;0,VLOOKUP(N724,'Données Bus'!$A$2:$C$90,3,FALSE),"")</f>
        <v>Chemin des Houches (Impasse)</v>
      </c>
      <c r="S724" t="str">
        <f>IF(INDEX('Tournées Bus'!$C$4:$H$18,Q724,VLOOKUP(B724,'Tournées Bus'!$J$3:$L$6,2,FALSE))=0,INDEX('Tournées Bus'!$C$4:$H$18,Q724,VLOOKUP(B724,'Tournées Bus'!$J$3:$L$6,3,FALSE)),INDEX('Tournées Bus'!$C$4:$H$18,Q724,VLOOKUP(B724,'Tournées Bus'!$J$3:$L$6,2,FALSE)))</f>
        <v>T162-11</v>
      </c>
      <c r="T724" t="str">
        <f t="shared" si="23"/>
        <v>T162</v>
      </c>
    </row>
    <row r="725" spans="1:20" x14ac:dyDescent="0.2">
      <c r="A725" s="1">
        <v>42991</v>
      </c>
      <c r="B725" t="s">
        <v>6</v>
      </c>
      <c r="C725" t="s">
        <v>204</v>
      </c>
      <c r="D725" t="s">
        <v>221</v>
      </c>
      <c r="E725" t="s">
        <v>223</v>
      </c>
      <c r="F725" s="1">
        <v>39646</v>
      </c>
      <c r="G725" t="s">
        <v>165</v>
      </c>
      <c r="H725">
        <v>1</v>
      </c>
      <c r="I725">
        <v>0</v>
      </c>
      <c r="J725">
        <v>0</v>
      </c>
      <c r="K725" t="s">
        <v>207</v>
      </c>
      <c r="L725">
        <v>2017</v>
      </c>
      <c r="M725" t="s">
        <v>210</v>
      </c>
      <c r="N725" s="14" t="str">
        <f t="shared" si="22"/>
        <v>BEN ROMDANE Younès</v>
      </c>
      <c r="O725" s="14" t="str">
        <f>VLOOKUP(N725,'Données Enfants'!$C$2:$F$298,4,FALSE)</f>
        <v>CM1</v>
      </c>
      <c r="P725" s="14" t="str">
        <f>VLOOKUP(N725,'Données Enfants'!$C$2:$F$298,2,FALSE)</f>
        <v>Sans viande</v>
      </c>
      <c r="Q725" s="14">
        <f>IF(MID(B725,1,3)="Bus",VLOOKUP(N725,'Données Bus'!$A$2:$B$90,2,FALSE),0)</f>
        <v>9</v>
      </c>
      <c r="R725" s="14" t="str">
        <f>IF(Q725&gt;0,VLOOKUP(N725,'Données Bus'!$A$2:$C$90,3,FALSE),"")</f>
        <v>Chemin des Houches (Impasse)</v>
      </c>
      <c r="S725" t="str">
        <f>IF(INDEX('Tournées Bus'!$C$4:$H$18,Q725,VLOOKUP(B725,'Tournées Bus'!$J$3:$L$6,2,FALSE))=0,INDEX('Tournées Bus'!$C$4:$H$18,Q725,VLOOKUP(B725,'Tournées Bus'!$J$3:$L$6,3,FALSE)),INDEX('Tournées Bus'!$C$4:$H$18,Q725,VLOOKUP(B725,'Tournées Bus'!$J$3:$L$6,2,FALSE)))</f>
        <v>T162-11</v>
      </c>
      <c r="T725" t="str">
        <f t="shared" si="23"/>
        <v>T162</v>
      </c>
    </row>
    <row r="726" spans="1:20" x14ac:dyDescent="0.2">
      <c r="A726" s="1">
        <v>42991</v>
      </c>
      <c r="B726" t="s">
        <v>6</v>
      </c>
      <c r="C726" t="s">
        <v>204</v>
      </c>
      <c r="D726" t="s">
        <v>224</v>
      </c>
      <c r="E726" t="s">
        <v>225</v>
      </c>
      <c r="F726" s="1">
        <v>39286</v>
      </c>
      <c r="G726" t="s">
        <v>164</v>
      </c>
      <c r="H726">
        <v>1</v>
      </c>
      <c r="I726">
        <v>0</v>
      </c>
      <c r="J726">
        <v>0</v>
      </c>
      <c r="K726" t="s">
        <v>207</v>
      </c>
      <c r="L726">
        <v>2017</v>
      </c>
      <c r="M726" t="s">
        <v>210</v>
      </c>
      <c r="N726" s="14" t="str">
        <f t="shared" si="22"/>
        <v>BONNEVIE Anthony</v>
      </c>
      <c r="O726" s="14" t="str">
        <f>VLOOKUP(N726,'Données Enfants'!$C$2:$F$298,4,FALSE)</f>
        <v>CM2</v>
      </c>
      <c r="P726" s="14" t="str">
        <f>VLOOKUP(N726,'Données Enfants'!$C$2:$F$298,2,FALSE)</f>
        <v>Standard</v>
      </c>
      <c r="Q726" s="14">
        <f>IF(MID(B726,1,3)="Bus",VLOOKUP(N726,'Données Bus'!$A$2:$B$90,2,FALSE),0)</f>
        <v>4</v>
      </c>
      <c r="R726" s="14" t="str">
        <f>IF(Q726&gt;0,VLOOKUP(N726,'Données Bus'!$A$2:$C$90,3,FALSE),"")</f>
        <v>Grande Rive (Crémaillère)</v>
      </c>
      <c r="S726" t="str">
        <f>IF(INDEX('Tournées Bus'!$C$4:$H$18,Q726,VLOOKUP(B726,'Tournées Bus'!$J$3:$L$6,2,FALSE))=0,INDEX('Tournées Bus'!$C$4:$H$18,Q726,VLOOKUP(B726,'Tournées Bus'!$J$3:$L$6,3,FALSE)),INDEX('Tournées Bus'!$C$4:$H$18,Q726,VLOOKUP(B726,'Tournées Bus'!$J$3:$L$6,2,FALSE)))</f>
        <v>T162-14</v>
      </c>
      <c r="T726" t="str">
        <f t="shared" si="23"/>
        <v>T162</v>
      </c>
    </row>
    <row r="727" spans="1:20" x14ac:dyDescent="0.2">
      <c r="A727" s="1">
        <v>42991</v>
      </c>
      <c r="B727" t="s">
        <v>6</v>
      </c>
      <c r="C727" t="s">
        <v>204</v>
      </c>
      <c r="D727" t="s">
        <v>334</v>
      </c>
      <c r="E727" t="s">
        <v>335</v>
      </c>
      <c r="F727" s="1">
        <v>40376</v>
      </c>
      <c r="G727" t="s">
        <v>163</v>
      </c>
      <c r="H727">
        <v>1</v>
      </c>
      <c r="I727">
        <v>0</v>
      </c>
      <c r="J727">
        <v>0</v>
      </c>
      <c r="K727" t="s">
        <v>207</v>
      </c>
      <c r="L727">
        <v>2017</v>
      </c>
      <c r="M727" t="s">
        <v>210</v>
      </c>
      <c r="N727" s="14" t="str">
        <f t="shared" si="22"/>
        <v>BUISSON Sarah</v>
      </c>
      <c r="O727" s="14" t="str">
        <f>VLOOKUP(N727,'Données Enfants'!$C$2:$F$298,4,FALSE)</f>
        <v>CE1</v>
      </c>
      <c r="P727" s="14" t="str">
        <f>VLOOKUP(N727,'Données Enfants'!$C$2:$F$298,2,FALSE)</f>
        <v>Standard</v>
      </c>
      <c r="Q727" s="14">
        <f>IF(MID(B727,1,3)="Bus",VLOOKUP(N727,'Données Bus'!$A$2:$B$90,2,FALSE),0)</f>
        <v>6</v>
      </c>
      <c r="R727" s="14" t="str">
        <f>IF(Q727&gt;0,VLOOKUP(N727,'Données Bus'!$A$2:$C$90,3,FALSE),"")</f>
        <v>Gallia</v>
      </c>
      <c r="S727" t="str">
        <f>IF(INDEX('Tournées Bus'!$C$4:$H$18,Q727,VLOOKUP(B727,'Tournées Bus'!$J$3:$L$6,2,FALSE))=0,INDEX('Tournées Bus'!$C$4:$H$18,Q727,VLOOKUP(B727,'Tournées Bus'!$J$3:$L$6,3,FALSE)),INDEX('Tournées Bus'!$C$4:$H$18,Q727,VLOOKUP(B727,'Tournées Bus'!$J$3:$L$6,2,FALSE)))</f>
        <v>T161-07</v>
      </c>
      <c r="T727" t="str">
        <f t="shared" si="23"/>
        <v>T161</v>
      </c>
    </row>
    <row r="728" spans="1:20" x14ac:dyDescent="0.2">
      <c r="A728" s="1">
        <v>42991</v>
      </c>
      <c r="B728" t="s">
        <v>6</v>
      </c>
      <c r="C728" t="s">
        <v>204</v>
      </c>
      <c r="D728" t="s">
        <v>228</v>
      </c>
      <c r="E728" t="s">
        <v>220</v>
      </c>
      <c r="F728" s="1">
        <v>39780</v>
      </c>
      <c r="G728" t="s">
        <v>165</v>
      </c>
      <c r="H728">
        <v>0</v>
      </c>
      <c r="I728">
        <v>0</v>
      </c>
      <c r="J728">
        <v>0</v>
      </c>
      <c r="K728" t="s">
        <v>207</v>
      </c>
      <c r="L728">
        <v>2017</v>
      </c>
      <c r="M728" t="s">
        <v>210</v>
      </c>
      <c r="N728" s="14" t="str">
        <f t="shared" si="22"/>
        <v>BURGAUD Timéo</v>
      </c>
      <c r="O728" s="14" t="str">
        <f>VLOOKUP(N728,'Données Enfants'!$C$2:$F$298,4,FALSE)</f>
        <v>CM1</v>
      </c>
      <c r="P728" s="14" t="str">
        <f>VLOOKUP(N728,'Données Enfants'!$C$2:$F$298,2,FALSE)</f>
        <v>Standard</v>
      </c>
      <c r="Q728" s="14">
        <f>IF(MID(B728,1,3)="Bus",VLOOKUP(N728,'Données Bus'!$A$2:$B$90,2,FALSE),0)</f>
        <v>2</v>
      </c>
      <c r="R728" s="14" t="str">
        <f>IF(Q728&gt;0,VLOOKUP(N728,'Données Bus'!$A$2:$C$90,3,FALSE),"")</f>
        <v>Parc de l'Abbaye - Buisson</v>
      </c>
      <c r="S728" t="str">
        <f>IF(INDEX('Tournées Bus'!$C$4:$H$18,Q728,VLOOKUP(B728,'Tournées Bus'!$J$3:$L$6,2,FALSE))=0,INDEX('Tournées Bus'!$C$4:$H$18,Q728,VLOOKUP(B728,'Tournées Bus'!$J$3:$L$6,3,FALSE)),INDEX('Tournées Bus'!$C$4:$H$18,Q728,VLOOKUP(B728,'Tournées Bus'!$J$3:$L$6,2,FALSE)))</f>
        <v>T162-16</v>
      </c>
      <c r="T728" t="str">
        <f t="shared" si="23"/>
        <v>T162</v>
      </c>
    </row>
    <row r="729" spans="1:20" x14ac:dyDescent="0.2">
      <c r="A729" s="1">
        <v>42991</v>
      </c>
      <c r="B729" t="s">
        <v>6</v>
      </c>
      <c r="C729" t="s">
        <v>204</v>
      </c>
      <c r="D729" t="s">
        <v>232</v>
      </c>
      <c r="E729" t="s">
        <v>233</v>
      </c>
      <c r="F729" s="1">
        <v>40248</v>
      </c>
      <c r="G729" t="s">
        <v>167</v>
      </c>
      <c r="H729">
        <v>1</v>
      </c>
      <c r="I729">
        <v>0</v>
      </c>
      <c r="J729">
        <v>0</v>
      </c>
      <c r="K729" t="s">
        <v>207</v>
      </c>
      <c r="L729">
        <v>2017</v>
      </c>
      <c r="M729" t="s">
        <v>210</v>
      </c>
      <c r="N729" s="14" t="str">
        <f t="shared" si="22"/>
        <v>COLLOMB Clémentine</v>
      </c>
      <c r="O729" s="14" t="str">
        <f>VLOOKUP(N729,'Données Enfants'!$C$2:$F$298,4,FALSE)</f>
        <v>CE1</v>
      </c>
      <c r="P729" s="14" t="str">
        <f>VLOOKUP(N729,'Données Enfants'!$C$2:$F$298,2,FALSE)</f>
        <v>Standard</v>
      </c>
      <c r="Q729" s="14">
        <f>IF(MID(B729,1,3)="Bus",VLOOKUP(N729,'Données Bus'!$A$2:$B$90,2,FALSE),0)</f>
        <v>12</v>
      </c>
      <c r="R729" s="14" t="str">
        <f>IF(Q729&gt;0,VLOOKUP(N729,'Données Bus'!$A$2:$C$90,3,FALSE),"")</f>
        <v>Chemin de Gravannes (parking)</v>
      </c>
      <c r="S729" t="str">
        <f>IF(INDEX('Tournées Bus'!$C$4:$H$18,Q729,VLOOKUP(B729,'Tournées Bus'!$J$3:$L$6,2,FALSE))=0,INDEX('Tournées Bus'!$C$4:$H$18,Q729,VLOOKUP(B729,'Tournées Bus'!$J$3:$L$6,3,FALSE)),INDEX('Tournées Bus'!$C$4:$H$18,Q729,VLOOKUP(B729,'Tournées Bus'!$J$3:$L$6,2,FALSE)))</f>
        <v>T161-04</v>
      </c>
      <c r="T729" t="str">
        <f t="shared" si="23"/>
        <v>T161</v>
      </c>
    </row>
    <row r="730" spans="1:20" x14ac:dyDescent="0.2">
      <c r="A730" s="1">
        <v>42991</v>
      </c>
      <c r="B730" t="s">
        <v>6</v>
      </c>
      <c r="C730" t="s">
        <v>204</v>
      </c>
      <c r="D730" t="s">
        <v>234</v>
      </c>
      <c r="E730" t="s">
        <v>235</v>
      </c>
      <c r="F730" s="1">
        <v>40973</v>
      </c>
      <c r="G730" t="s">
        <v>106</v>
      </c>
      <c r="H730">
        <v>1</v>
      </c>
      <c r="I730">
        <v>0</v>
      </c>
      <c r="J730">
        <v>0</v>
      </c>
      <c r="K730" t="s">
        <v>207</v>
      </c>
      <c r="L730">
        <v>2017</v>
      </c>
      <c r="M730" t="s">
        <v>208</v>
      </c>
      <c r="N730" s="14" t="str">
        <f t="shared" si="22"/>
        <v>DALBERGUE Peter</v>
      </c>
      <c r="O730" s="14" t="str">
        <f>VLOOKUP(N730,'Données Enfants'!$C$2:$F$298,4,FALSE)</f>
        <v>GS</v>
      </c>
      <c r="P730" s="14" t="str">
        <f>VLOOKUP(N730,'Données Enfants'!$C$2:$F$298,2,FALSE)</f>
        <v>Standard</v>
      </c>
      <c r="Q730" s="14">
        <f>IF(MID(B730,1,3)="Bus",VLOOKUP(N730,'Données Bus'!$A$2:$B$90,2,FALSE),0)</f>
        <v>6</v>
      </c>
      <c r="R730" s="14" t="str">
        <f>IF(Q730&gt;0,VLOOKUP(N730,'Données Bus'!$A$2:$C$90,3,FALSE),"")</f>
        <v>Gallia</v>
      </c>
      <c r="S730" t="str">
        <f>IF(INDEX('Tournées Bus'!$C$4:$H$18,Q730,VLOOKUP(B730,'Tournées Bus'!$J$3:$L$6,2,FALSE))=0,INDEX('Tournées Bus'!$C$4:$H$18,Q730,VLOOKUP(B730,'Tournées Bus'!$J$3:$L$6,3,FALSE)),INDEX('Tournées Bus'!$C$4:$H$18,Q730,VLOOKUP(B730,'Tournées Bus'!$J$3:$L$6,2,FALSE)))</f>
        <v>T161-07</v>
      </c>
      <c r="T730" t="str">
        <f t="shared" si="23"/>
        <v>T161</v>
      </c>
    </row>
    <row r="731" spans="1:20" x14ac:dyDescent="0.2">
      <c r="A731" s="1">
        <v>42991</v>
      </c>
      <c r="B731" t="s">
        <v>6</v>
      </c>
      <c r="C731" t="s">
        <v>204</v>
      </c>
      <c r="D731" t="s">
        <v>236</v>
      </c>
      <c r="E731" t="s">
        <v>237</v>
      </c>
      <c r="F731" s="1">
        <v>39386</v>
      </c>
      <c r="G731" t="s">
        <v>164</v>
      </c>
      <c r="H731">
        <v>1</v>
      </c>
      <c r="I731">
        <v>0</v>
      </c>
      <c r="J731">
        <v>0</v>
      </c>
      <c r="K731" t="s">
        <v>207</v>
      </c>
      <c r="L731">
        <v>2017</v>
      </c>
      <c r="M731" t="s">
        <v>210</v>
      </c>
      <c r="N731" s="14" t="str">
        <f t="shared" si="22"/>
        <v>DELLENBACH Milla</v>
      </c>
      <c r="O731" s="14" t="str">
        <f>VLOOKUP(N731,'Données Enfants'!$C$2:$F$298,4,FALSE)</f>
        <v>CM2</v>
      </c>
      <c r="P731" s="14" t="str">
        <f>VLOOKUP(N731,'Données Enfants'!$C$2:$F$298,2,FALSE)</f>
        <v>Standard</v>
      </c>
      <c r="Q731" s="14">
        <f>IF(MID(B731,1,3)="Bus",VLOOKUP(N731,'Données Bus'!$A$2:$B$90,2,FALSE),0)</f>
        <v>2</v>
      </c>
      <c r="R731" s="14" t="str">
        <f>IF(Q731&gt;0,VLOOKUP(N731,'Données Bus'!$A$2:$C$90,3,FALSE),"")</f>
        <v>Parc de l'Abbaye - Buisson</v>
      </c>
      <c r="S731" t="str">
        <f>IF(INDEX('Tournées Bus'!$C$4:$H$18,Q731,VLOOKUP(B731,'Tournées Bus'!$J$3:$L$6,2,FALSE))=0,INDEX('Tournées Bus'!$C$4:$H$18,Q731,VLOOKUP(B731,'Tournées Bus'!$J$3:$L$6,3,FALSE)),INDEX('Tournées Bus'!$C$4:$H$18,Q731,VLOOKUP(B731,'Tournées Bus'!$J$3:$L$6,2,FALSE)))</f>
        <v>T162-16</v>
      </c>
      <c r="T731" t="str">
        <f t="shared" si="23"/>
        <v>T162</v>
      </c>
    </row>
    <row r="732" spans="1:20" x14ac:dyDescent="0.2">
      <c r="A732" s="1">
        <v>42991</v>
      </c>
      <c r="B732" t="s">
        <v>6</v>
      </c>
      <c r="C732" t="s">
        <v>204</v>
      </c>
      <c r="D732" t="s">
        <v>384</v>
      </c>
      <c r="E732" t="s">
        <v>385</v>
      </c>
      <c r="F732" s="1">
        <v>41199</v>
      </c>
      <c r="G732" t="s">
        <v>106</v>
      </c>
      <c r="H732">
        <v>0</v>
      </c>
      <c r="I732">
        <v>0</v>
      </c>
      <c r="J732">
        <v>0</v>
      </c>
      <c r="K732" t="s">
        <v>207</v>
      </c>
      <c r="L732">
        <v>2017</v>
      </c>
      <c r="M732" t="s">
        <v>208</v>
      </c>
      <c r="N732" s="14" t="str">
        <f t="shared" si="22"/>
        <v>DELPLANQUE Jules</v>
      </c>
      <c r="O732" s="14" t="str">
        <f>VLOOKUP(N732,'Données Enfants'!$C$2:$F$298,4,FALSE)</f>
        <v>GS</v>
      </c>
      <c r="P732" s="14" t="str">
        <f>VLOOKUP(N732,'Données Enfants'!$C$2:$F$298,2,FALSE)</f>
        <v>Standard</v>
      </c>
      <c r="Q732" s="14">
        <f>IF(MID(B732,1,3)="Bus",VLOOKUP(N732,'Données Bus'!$A$2:$B$90,2,FALSE),0)</f>
        <v>6</v>
      </c>
      <c r="R732" s="14" t="str">
        <f>IF(Q732&gt;0,VLOOKUP(N732,'Données Bus'!$A$2:$C$90,3,FALSE),"")</f>
        <v>Gallia</v>
      </c>
      <c r="S732" t="str">
        <f>IF(INDEX('Tournées Bus'!$C$4:$H$18,Q732,VLOOKUP(B732,'Tournées Bus'!$J$3:$L$6,2,FALSE))=0,INDEX('Tournées Bus'!$C$4:$H$18,Q732,VLOOKUP(B732,'Tournées Bus'!$J$3:$L$6,3,FALSE)),INDEX('Tournées Bus'!$C$4:$H$18,Q732,VLOOKUP(B732,'Tournées Bus'!$J$3:$L$6,2,FALSE)))</f>
        <v>T161-07</v>
      </c>
      <c r="T732" t="str">
        <f t="shared" si="23"/>
        <v>T161</v>
      </c>
    </row>
    <row r="733" spans="1:20" x14ac:dyDescent="0.2">
      <c r="A733" s="1">
        <v>42991</v>
      </c>
      <c r="B733" t="s">
        <v>6</v>
      </c>
      <c r="C733" t="s">
        <v>204</v>
      </c>
      <c r="D733" t="s">
        <v>327</v>
      </c>
      <c r="E733" t="s">
        <v>328</v>
      </c>
      <c r="F733" s="1">
        <v>40917</v>
      </c>
      <c r="G733" t="s">
        <v>44</v>
      </c>
      <c r="H733">
        <v>1</v>
      </c>
      <c r="I733">
        <v>0</v>
      </c>
      <c r="J733">
        <v>0</v>
      </c>
      <c r="K733" t="s">
        <v>207</v>
      </c>
      <c r="L733">
        <v>2017</v>
      </c>
      <c r="M733" t="s">
        <v>208</v>
      </c>
      <c r="N733" s="14" t="str">
        <f t="shared" si="22"/>
        <v>DESCLAUX Charly</v>
      </c>
      <c r="O733" s="14" t="str">
        <f>VLOOKUP(N733,'Données Enfants'!$C$2:$F$298,4,FALSE)</f>
        <v>GS</v>
      </c>
      <c r="P733" s="14" t="str">
        <f>VLOOKUP(N733,'Données Enfants'!$C$2:$F$298,2,FALSE)</f>
        <v>Standard</v>
      </c>
      <c r="Q733" s="14">
        <f>IF(MID(B733,1,3)="Bus",VLOOKUP(N733,'Données Bus'!$A$2:$B$90,2,FALSE),0)</f>
        <v>2</v>
      </c>
      <c r="R733" s="14" t="str">
        <f>IF(Q733&gt;0,VLOOKUP(N733,'Données Bus'!$A$2:$C$90,3,FALSE),"")</f>
        <v>Parc de l'Abbaye - Buisson</v>
      </c>
      <c r="S733" t="str">
        <f>IF(INDEX('Tournées Bus'!$C$4:$H$18,Q733,VLOOKUP(B733,'Tournées Bus'!$J$3:$L$6,2,FALSE))=0,INDEX('Tournées Bus'!$C$4:$H$18,Q733,VLOOKUP(B733,'Tournées Bus'!$J$3:$L$6,3,FALSE)),INDEX('Tournées Bus'!$C$4:$H$18,Q733,VLOOKUP(B733,'Tournées Bus'!$J$3:$L$6,2,FALSE)))</f>
        <v>T162-16</v>
      </c>
      <c r="T733" t="str">
        <f t="shared" si="23"/>
        <v>T162</v>
      </c>
    </row>
    <row r="734" spans="1:20" x14ac:dyDescent="0.2">
      <c r="A734" s="1">
        <v>42991</v>
      </c>
      <c r="B734" t="s">
        <v>6</v>
      </c>
      <c r="C734" t="s">
        <v>204</v>
      </c>
      <c r="D734" t="s">
        <v>238</v>
      </c>
      <c r="E734" t="s">
        <v>239</v>
      </c>
      <c r="F734" s="1">
        <v>40372</v>
      </c>
      <c r="G734" t="s">
        <v>163</v>
      </c>
      <c r="H734">
        <v>1</v>
      </c>
      <c r="I734">
        <v>0</v>
      </c>
      <c r="J734">
        <v>0</v>
      </c>
      <c r="K734" t="s">
        <v>207</v>
      </c>
      <c r="L734">
        <v>2017</v>
      </c>
      <c r="M734" t="s">
        <v>210</v>
      </c>
      <c r="N734" s="14" t="str">
        <f t="shared" si="22"/>
        <v>DESIR Honoré</v>
      </c>
      <c r="O734" s="14" t="str">
        <f>VLOOKUP(N734,'Données Enfants'!$C$2:$F$298,4,FALSE)</f>
        <v>CE1</v>
      </c>
      <c r="P734" s="14" t="str">
        <f>VLOOKUP(N734,'Données Enfants'!$C$2:$F$298,2,FALSE)</f>
        <v>Standard</v>
      </c>
      <c r="Q734" s="14">
        <f>IF(MID(B734,1,3)="Bus",VLOOKUP(N734,'Données Bus'!$A$2:$B$90,2,FALSE),0)</f>
        <v>13</v>
      </c>
      <c r="R734" s="14" t="str">
        <f>IF(Q734&gt;0,VLOOKUP(N734,'Données Bus'!$A$2:$C$90,3,FALSE),"")</f>
        <v>Parc de l'Abbaye - Containers</v>
      </c>
      <c r="S734" t="str">
        <f>IF(INDEX('Tournées Bus'!$C$4:$H$18,Q734,VLOOKUP(B734,'Tournées Bus'!$J$3:$L$6,2,FALSE))=0,INDEX('Tournées Bus'!$C$4:$H$18,Q734,VLOOKUP(B734,'Tournées Bus'!$J$3:$L$6,3,FALSE)),INDEX('Tournées Bus'!$C$4:$H$18,Q734,VLOOKUP(B734,'Tournées Bus'!$J$3:$L$6,2,FALSE)))</f>
        <v>T162-15</v>
      </c>
      <c r="T734" t="str">
        <f t="shared" si="23"/>
        <v>T162</v>
      </c>
    </row>
    <row r="735" spans="1:20" x14ac:dyDescent="0.2">
      <c r="A735" s="1">
        <v>42991</v>
      </c>
      <c r="B735" t="s">
        <v>6</v>
      </c>
      <c r="C735" t="s">
        <v>204</v>
      </c>
      <c r="D735" t="s">
        <v>238</v>
      </c>
      <c r="E735" t="s">
        <v>240</v>
      </c>
      <c r="F735" s="1">
        <v>39094</v>
      </c>
      <c r="G735" t="s">
        <v>164</v>
      </c>
      <c r="H735">
        <v>1</v>
      </c>
      <c r="I735">
        <v>0</v>
      </c>
      <c r="J735">
        <v>0</v>
      </c>
      <c r="K735" t="s">
        <v>207</v>
      </c>
      <c r="L735">
        <v>2017</v>
      </c>
      <c r="M735" t="s">
        <v>210</v>
      </c>
      <c r="N735" s="14" t="str">
        <f t="shared" si="22"/>
        <v>DESIR Odette</v>
      </c>
      <c r="O735" s="14" t="str">
        <f>VLOOKUP(N735,'Données Enfants'!$C$2:$F$298,4,FALSE)</f>
        <v>CM2</v>
      </c>
      <c r="P735" s="14" t="str">
        <f>VLOOKUP(N735,'Données Enfants'!$C$2:$F$298,2,FALSE)</f>
        <v>Standard</v>
      </c>
      <c r="Q735" s="14">
        <f>IF(MID(B735,1,3)="Bus",VLOOKUP(N735,'Données Bus'!$A$2:$B$90,2,FALSE),0)</f>
        <v>13</v>
      </c>
      <c r="R735" s="14" t="str">
        <f>IF(Q735&gt;0,VLOOKUP(N735,'Données Bus'!$A$2:$C$90,3,FALSE),"")</f>
        <v>Parc de l'Abbaye - Containers</v>
      </c>
      <c r="S735" t="str">
        <f>IF(INDEX('Tournées Bus'!$C$4:$H$18,Q735,VLOOKUP(B735,'Tournées Bus'!$J$3:$L$6,2,FALSE))=0,INDEX('Tournées Bus'!$C$4:$H$18,Q735,VLOOKUP(B735,'Tournées Bus'!$J$3:$L$6,3,FALSE)),INDEX('Tournées Bus'!$C$4:$H$18,Q735,VLOOKUP(B735,'Tournées Bus'!$J$3:$L$6,2,FALSE)))</f>
        <v>T162-15</v>
      </c>
      <c r="T735" t="str">
        <f t="shared" si="23"/>
        <v>T162</v>
      </c>
    </row>
    <row r="736" spans="1:20" x14ac:dyDescent="0.2">
      <c r="A736" s="1">
        <v>42991</v>
      </c>
      <c r="B736" t="s">
        <v>6</v>
      </c>
      <c r="C736" t="s">
        <v>204</v>
      </c>
      <c r="D736" t="s">
        <v>241</v>
      </c>
      <c r="E736" t="s">
        <v>242</v>
      </c>
      <c r="F736" s="1">
        <v>39522</v>
      </c>
      <c r="G736" t="s">
        <v>165</v>
      </c>
      <c r="H736">
        <v>1</v>
      </c>
      <c r="I736">
        <v>0</v>
      </c>
      <c r="J736">
        <v>0</v>
      </c>
      <c r="K736" t="s">
        <v>207</v>
      </c>
      <c r="L736">
        <v>2017</v>
      </c>
      <c r="M736" t="s">
        <v>210</v>
      </c>
      <c r="N736" s="14" t="str">
        <f t="shared" si="22"/>
        <v>DEVIGNY Lyséa</v>
      </c>
      <c r="O736" s="14" t="str">
        <f>VLOOKUP(N736,'Données Enfants'!$C$2:$F$298,4,FALSE)</f>
        <v>CM1</v>
      </c>
      <c r="P736" s="14" t="str">
        <f>VLOOKUP(N736,'Données Enfants'!$C$2:$F$298,2,FALSE)</f>
        <v>Standard</v>
      </c>
      <c r="Q736" s="14">
        <f>IF(MID(B736,1,3)="Bus",VLOOKUP(N736,'Données Bus'!$A$2:$B$90,2,FALSE),0)</f>
        <v>1</v>
      </c>
      <c r="R736" s="14" t="str">
        <f>IF(Q736&gt;0,VLOOKUP(N736,'Données Bus'!$A$2:$C$90,3,FALSE),"")</f>
        <v>Services Techniques</v>
      </c>
      <c r="S736" t="str">
        <f>IF(INDEX('Tournées Bus'!$C$4:$H$18,Q736,VLOOKUP(B736,'Tournées Bus'!$J$3:$L$6,2,FALSE))=0,INDEX('Tournées Bus'!$C$4:$H$18,Q736,VLOOKUP(B736,'Tournées Bus'!$J$3:$L$6,3,FALSE)),INDEX('Tournées Bus'!$C$4:$H$18,Q736,VLOOKUP(B736,'Tournées Bus'!$J$3:$L$6,2,FALSE)))</f>
        <v>T162-17</v>
      </c>
      <c r="T736" t="str">
        <f t="shared" si="23"/>
        <v>T162</v>
      </c>
    </row>
    <row r="737" spans="1:20" x14ac:dyDescent="0.2">
      <c r="A737" s="1">
        <v>42991</v>
      </c>
      <c r="B737" t="s">
        <v>6</v>
      </c>
      <c r="C737" t="s">
        <v>204</v>
      </c>
      <c r="D737" t="s">
        <v>241</v>
      </c>
      <c r="E737" t="s">
        <v>243</v>
      </c>
      <c r="F737" s="1">
        <v>40078</v>
      </c>
      <c r="G737" t="s">
        <v>166</v>
      </c>
      <c r="H737">
        <v>1</v>
      </c>
      <c r="I737">
        <v>0</v>
      </c>
      <c r="J737">
        <v>0</v>
      </c>
      <c r="K737" t="s">
        <v>207</v>
      </c>
      <c r="L737">
        <v>2017</v>
      </c>
      <c r="M737" t="s">
        <v>210</v>
      </c>
      <c r="N737" s="14" t="str">
        <f t="shared" si="22"/>
        <v>DEVIGNY Ryan</v>
      </c>
      <c r="O737" s="14" t="str">
        <f>VLOOKUP(N737,'Données Enfants'!$C$2:$F$298,4,FALSE)</f>
        <v>CE2</v>
      </c>
      <c r="P737" s="14" t="str">
        <f>VLOOKUP(N737,'Données Enfants'!$C$2:$F$298,2,FALSE)</f>
        <v>Standard</v>
      </c>
      <c r="Q737" s="14">
        <f>IF(MID(B737,1,3)="Bus",VLOOKUP(N737,'Données Bus'!$A$2:$B$90,2,FALSE),0)</f>
        <v>1</v>
      </c>
      <c r="R737" s="14" t="str">
        <f>IF(Q737&gt;0,VLOOKUP(N737,'Données Bus'!$A$2:$C$90,3,FALSE),"")</f>
        <v>Services Techniques</v>
      </c>
      <c r="S737" t="str">
        <f>IF(INDEX('Tournées Bus'!$C$4:$H$18,Q737,VLOOKUP(B737,'Tournées Bus'!$J$3:$L$6,2,FALSE))=0,INDEX('Tournées Bus'!$C$4:$H$18,Q737,VLOOKUP(B737,'Tournées Bus'!$J$3:$L$6,3,FALSE)),INDEX('Tournées Bus'!$C$4:$H$18,Q737,VLOOKUP(B737,'Tournées Bus'!$J$3:$L$6,2,FALSE)))</f>
        <v>T162-17</v>
      </c>
      <c r="T737" t="str">
        <f t="shared" si="23"/>
        <v>T162</v>
      </c>
    </row>
    <row r="738" spans="1:20" x14ac:dyDescent="0.2">
      <c r="A738" s="1">
        <v>42991</v>
      </c>
      <c r="B738" t="s">
        <v>6</v>
      </c>
      <c r="C738" t="s">
        <v>204</v>
      </c>
      <c r="D738" t="s">
        <v>244</v>
      </c>
      <c r="E738" t="s">
        <v>245</v>
      </c>
      <c r="F738" s="1">
        <v>40339</v>
      </c>
      <c r="G738" t="s">
        <v>167</v>
      </c>
      <c r="H738">
        <v>1</v>
      </c>
      <c r="I738">
        <v>0</v>
      </c>
      <c r="J738">
        <v>0</v>
      </c>
      <c r="K738" t="s">
        <v>207</v>
      </c>
      <c r="L738">
        <v>2017</v>
      </c>
      <c r="M738" t="s">
        <v>210</v>
      </c>
      <c r="N738" s="14" t="str">
        <f t="shared" si="22"/>
        <v>DOUCET Arsène</v>
      </c>
      <c r="O738" s="14" t="str">
        <f>VLOOKUP(N738,'Données Enfants'!$C$2:$F$298,4,FALSE)</f>
        <v>CE1</v>
      </c>
      <c r="P738" s="14" t="str">
        <f>VLOOKUP(N738,'Données Enfants'!$C$2:$F$298,2,FALSE)</f>
        <v>Standard</v>
      </c>
      <c r="Q738" s="14">
        <f>IF(MID(B738,1,3)="Bus",VLOOKUP(N738,'Données Bus'!$A$2:$B$90,2,FALSE),0)</f>
        <v>1</v>
      </c>
      <c r="R738" s="14" t="str">
        <f>IF(Q738&gt;0,VLOOKUP(N738,'Données Bus'!$A$2:$C$90,3,FALSE),"")</f>
        <v>Services Techniques</v>
      </c>
      <c r="S738" t="str">
        <f>IF(INDEX('Tournées Bus'!$C$4:$H$18,Q738,VLOOKUP(B738,'Tournées Bus'!$J$3:$L$6,2,FALSE))=0,INDEX('Tournées Bus'!$C$4:$H$18,Q738,VLOOKUP(B738,'Tournées Bus'!$J$3:$L$6,3,FALSE)),INDEX('Tournées Bus'!$C$4:$H$18,Q738,VLOOKUP(B738,'Tournées Bus'!$J$3:$L$6,2,FALSE)))</f>
        <v>T162-17</v>
      </c>
      <c r="T738" t="str">
        <f t="shared" si="23"/>
        <v>T162</v>
      </c>
    </row>
    <row r="739" spans="1:20" x14ac:dyDescent="0.2">
      <c r="A739" s="1">
        <v>42991</v>
      </c>
      <c r="B739" t="s">
        <v>6</v>
      </c>
      <c r="C739" t="s">
        <v>204</v>
      </c>
      <c r="D739" t="s">
        <v>244</v>
      </c>
      <c r="E739" t="s">
        <v>246</v>
      </c>
      <c r="F739" s="1">
        <v>39775</v>
      </c>
      <c r="G739" t="s">
        <v>165</v>
      </c>
      <c r="H739">
        <v>1</v>
      </c>
      <c r="I739">
        <v>0</v>
      </c>
      <c r="J739">
        <v>0</v>
      </c>
      <c r="K739" t="s">
        <v>207</v>
      </c>
      <c r="L739">
        <v>2017</v>
      </c>
      <c r="M739" t="s">
        <v>210</v>
      </c>
      <c r="N739" s="14" t="str">
        <f t="shared" si="22"/>
        <v>DOUCET Edgar</v>
      </c>
      <c r="O739" s="14" t="str">
        <f>VLOOKUP(N739,'Données Enfants'!$C$2:$F$298,4,FALSE)</f>
        <v>CM1</v>
      </c>
      <c r="P739" s="14" t="str">
        <f>VLOOKUP(N739,'Données Enfants'!$C$2:$F$298,2,FALSE)</f>
        <v>Standard</v>
      </c>
      <c r="Q739" s="14">
        <f>IF(MID(B739,1,3)="Bus",VLOOKUP(N739,'Données Bus'!$A$2:$B$90,2,FALSE),0)</f>
        <v>1</v>
      </c>
      <c r="R739" s="14" t="str">
        <f>IF(Q739&gt;0,VLOOKUP(N739,'Données Bus'!$A$2:$C$90,3,FALSE),"")</f>
        <v>Services Techniques</v>
      </c>
      <c r="S739" t="str">
        <f>IF(INDEX('Tournées Bus'!$C$4:$H$18,Q739,VLOOKUP(B739,'Tournées Bus'!$J$3:$L$6,2,FALSE))=0,INDEX('Tournées Bus'!$C$4:$H$18,Q739,VLOOKUP(B739,'Tournées Bus'!$J$3:$L$6,3,FALSE)),INDEX('Tournées Bus'!$C$4:$H$18,Q739,VLOOKUP(B739,'Tournées Bus'!$J$3:$L$6,2,FALSE)))</f>
        <v>T162-17</v>
      </c>
      <c r="T739" t="str">
        <f t="shared" si="23"/>
        <v>T162</v>
      </c>
    </row>
    <row r="740" spans="1:20" x14ac:dyDescent="0.2">
      <c r="A740" s="1">
        <v>42991</v>
      </c>
      <c r="B740" t="s">
        <v>6</v>
      </c>
      <c r="C740" t="s">
        <v>204</v>
      </c>
      <c r="D740" t="s">
        <v>837</v>
      </c>
      <c r="E740" t="s">
        <v>247</v>
      </c>
      <c r="F740" s="1">
        <v>40702</v>
      </c>
      <c r="G740" t="s">
        <v>168</v>
      </c>
      <c r="H740">
        <v>1</v>
      </c>
      <c r="I740">
        <v>0</v>
      </c>
      <c r="J740">
        <v>0</v>
      </c>
      <c r="K740" t="s">
        <v>207</v>
      </c>
      <c r="L740">
        <v>2017</v>
      </c>
      <c r="M740" t="s">
        <v>208</v>
      </c>
      <c r="N740" s="14" t="str">
        <f t="shared" si="22"/>
        <v>DUBOIS LOUKIL Liam</v>
      </c>
      <c r="O740" s="14" t="str">
        <f>VLOOKUP(N740,'Données Enfants'!$C$2:$F$298,4,FALSE)</f>
        <v>CP</v>
      </c>
      <c r="P740" s="14" t="str">
        <f>VLOOKUP(N740,'Données Enfants'!$C$2:$F$298,2,FALSE)</f>
        <v>Standard</v>
      </c>
      <c r="Q740" s="14">
        <f>IF(MID(B740,1,3)="Bus",VLOOKUP(N740,'Données Bus'!$A$2:$B$90,2,FALSE),0)</f>
        <v>2</v>
      </c>
      <c r="R740" s="14" t="str">
        <f>IF(Q740&gt;0,VLOOKUP(N740,'Données Bus'!$A$2:$C$90,3,FALSE),"")</f>
        <v>Parc de l'Abbaye - Buisson</v>
      </c>
      <c r="S740" t="str">
        <f>IF(INDEX('Tournées Bus'!$C$4:$H$18,Q740,VLOOKUP(B740,'Tournées Bus'!$J$3:$L$6,2,FALSE))=0,INDEX('Tournées Bus'!$C$4:$H$18,Q740,VLOOKUP(B740,'Tournées Bus'!$J$3:$L$6,3,FALSE)),INDEX('Tournées Bus'!$C$4:$H$18,Q740,VLOOKUP(B740,'Tournées Bus'!$J$3:$L$6,2,FALSE)))</f>
        <v>T162-16</v>
      </c>
      <c r="T740" t="str">
        <f t="shared" si="23"/>
        <v>T162</v>
      </c>
    </row>
    <row r="741" spans="1:20" x14ac:dyDescent="0.2">
      <c r="A741" s="1">
        <v>42991</v>
      </c>
      <c r="B741" t="s">
        <v>6</v>
      </c>
      <c r="C741" t="s">
        <v>204</v>
      </c>
      <c r="D741" t="s">
        <v>252</v>
      </c>
      <c r="E741" t="s">
        <v>253</v>
      </c>
      <c r="F741" s="1">
        <v>41126</v>
      </c>
      <c r="G741" t="s">
        <v>106</v>
      </c>
      <c r="H741">
        <v>1</v>
      </c>
      <c r="I741">
        <v>0</v>
      </c>
      <c r="J741">
        <v>0</v>
      </c>
      <c r="K741" t="s">
        <v>207</v>
      </c>
      <c r="L741">
        <v>2017</v>
      </c>
      <c r="M741" t="s">
        <v>208</v>
      </c>
      <c r="N741" s="14" t="str">
        <f t="shared" si="22"/>
        <v>DUVAL MICHOUD Jade</v>
      </c>
      <c r="O741" s="14" t="str">
        <f>VLOOKUP(N741,'Données Enfants'!$C$2:$F$298,4,FALSE)</f>
        <v>GS</v>
      </c>
      <c r="P741" s="14" t="str">
        <f>VLOOKUP(N741,'Données Enfants'!$C$2:$F$298,2,FALSE)</f>
        <v>Standard</v>
      </c>
      <c r="Q741" s="14">
        <f>IF(MID(B741,1,3)="Bus",VLOOKUP(N741,'Données Bus'!$A$2:$B$90,2,FALSE),0)</f>
        <v>14</v>
      </c>
      <c r="R741" s="14" t="str">
        <f>IF(Q741&gt;0,VLOOKUP(N741,'Données Bus'!$A$2:$C$90,3,FALSE),"")</f>
        <v>Avenue Forchex</v>
      </c>
      <c r="S741" t="str">
        <f>IF(INDEX('Tournées Bus'!$C$4:$H$18,Q741,VLOOKUP(B741,'Tournées Bus'!$J$3:$L$6,2,FALSE))=0,INDEX('Tournées Bus'!$C$4:$H$18,Q741,VLOOKUP(B741,'Tournées Bus'!$J$3:$L$6,3,FALSE)),INDEX('Tournées Bus'!$C$4:$H$18,Q741,VLOOKUP(B741,'Tournées Bus'!$J$3:$L$6,2,FALSE)))</f>
        <v>T161-02</v>
      </c>
      <c r="T741" t="str">
        <f t="shared" si="23"/>
        <v>T161</v>
      </c>
    </row>
    <row r="742" spans="1:20" x14ac:dyDescent="0.2">
      <c r="A742" s="1">
        <v>42991</v>
      </c>
      <c r="B742" t="s">
        <v>6</v>
      </c>
      <c r="C742" t="s">
        <v>204</v>
      </c>
      <c r="D742" t="s">
        <v>254</v>
      </c>
      <c r="E742" t="s">
        <v>255</v>
      </c>
      <c r="F742" s="1">
        <v>40439</v>
      </c>
      <c r="G742" t="s">
        <v>167</v>
      </c>
      <c r="H742">
        <v>1</v>
      </c>
      <c r="I742">
        <v>0</v>
      </c>
      <c r="J742">
        <v>0</v>
      </c>
      <c r="K742" t="s">
        <v>207</v>
      </c>
      <c r="L742">
        <v>2017</v>
      </c>
      <c r="M742" t="s">
        <v>210</v>
      </c>
      <c r="N742" s="14" t="str">
        <f t="shared" si="22"/>
        <v>EL MRADMI Marwane</v>
      </c>
      <c r="O742" s="14" t="str">
        <f>VLOOKUP(N742,'Données Enfants'!$C$2:$F$298,4,FALSE)</f>
        <v>CE1</v>
      </c>
      <c r="P742" s="14" t="str">
        <f>VLOOKUP(N742,'Données Enfants'!$C$2:$F$298,2,FALSE)</f>
        <v>Sans porc</v>
      </c>
      <c r="Q742" s="14">
        <f>IF(MID(B742,1,3)="Bus",VLOOKUP(N742,'Données Bus'!$A$2:$B$90,2,FALSE),0)</f>
        <v>1</v>
      </c>
      <c r="R742" s="14" t="str">
        <f>IF(Q742&gt;0,VLOOKUP(N742,'Données Bus'!$A$2:$C$90,3,FALSE),"")</f>
        <v>Services Techniques</v>
      </c>
      <c r="S742" t="str">
        <f>IF(INDEX('Tournées Bus'!$C$4:$H$18,Q742,VLOOKUP(B742,'Tournées Bus'!$J$3:$L$6,2,FALSE))=0,INDEX('Tournées Bus'!$C$4:$H$18,Q742,VLOOKUP(B742,'Tournées Bus'!$J$3:$L$6,3,FALSE)),INDEX('Tournées Bus'!$C$4:$H$18,Q742,VLOOKUP(B742,'Tournées Bus'!$J$3:$L$6,2,FALSE)))</f>
        <v>T162-17</v>
      </c>
      <c r="T742" t="str">
        <f t="shared" si="23"/>
        <v>T162</v>
      </c>
    </row>
    <row r="743" spans="1:20" x14ac:dyDescent="0.2">
      <c r="A743" s="1">
        <v>42991</v>
      </c>
      <c r="B743" t="s">
        <v>6</v>
      </c>
      <c r="C743" t="s">
        <v>204</v>
      </c>
      <c r="D743" t="s">
        <v>322</v>
      </c>
      <c r="E743" t="s">
        <v>323</v>
      </c>
      <c r="F743" s="1">
        <v>40972</v>
      </c>
      <c r="G743" t="s">
        <v>106</v>
      </c>
      <c r="H743">
        <v>0</v>
      </c>
      <c r="I743">
        <v>0</v>
      </c>
      <c r="J743">
        <v>0</v>
      </c>
      <c r="K743" t="s">
        <v>207</v>
      </c>
      <c r="L743">
        <v>2017</v>
      </c>
      <c r="M743" t="s">
        <v>208</v>
      </c>
      <c r="N743" s="14" t="str">
        <f t="shared" si="22"/>
        <v>ELLENRIEDER Célian</v>
      </c>
      <c r="O743" s="14" t="str">
        <f>VLOOKUP(N743,'Données Enfants'!$C$2:$F$298,4,FALSE)</f>
        <v>GS</v>
      </c>
      <c r="P743" s="14" t="str">
        <f>VLOOKUP(N743,'Données Enfants'!$C$2:$F$298,2,FALSE)</f>
        <v>Standard</v>
      </c>
      <c r="Q743" s="14">
        <f>IF(MID(B743,1,3)="Bus",VLOOKUP(N743,'Données Bus'!$A$2:$B$90,2,FALSE),0)</f>
        <v>6</v>
      </c>
      <c r="R743" s="14" t="str">
        <f>IF(Q743&gt;0,VLOOKUP(N743,'Données Bus'!$A$2:$C$90,3,FALSE),"")</f>
        <v>Gallia</v>
      </c>
      <c r="S743" t="str">
        <f>IF(INDEX('Tournées Bus'!$C$4:$H$18,Q743,VLOOKUP(B743,'Tournées Bus'!$J$3:$L$6,2,FALSE))=0,INDEX('Tournées Bus'!$C$4:$H$18,Q743,VLOOKUP(B743,'Tournées Bus'!$J$3:$L$6,3,FALSE)),INDEX('Tournées Bus'!$C$4:$H$18,Q743,VLOOKUP(B743,'Tournées Bus'!$J$3:$L$6,2,FALSE)))</f>
        <v>T161-07</v>
      </c>
      <c r="T743" t="str">
        <f t="shared" si="23"/>
        <v>T161</v>
      </c>
    </row>
    <row r="744" spans="1:20" x14ac:dyDescent="0.2">
      <c r="A744" s="1">
        <v>42991</v>
      </c>
      <c r="B744" t="s">
        <v>6</v>
      </c>
      <c r="C744" t="s">
        <v>204</v>
      </c>
      <c r="D744" t="s">
        <v>256</v>
      </c>
      <c r="E744" t="s">
        <v>257</v>
      </c>
      <c r="F744" s="1">
        <v>41230</v>
      </c>
      <c r="G744" t="s">
        <v>44</v>
      </c>
      <c r="H744">
        <v>1</v>
      </c>
      <c r="I744">
        <v>0</v>
      </c>
      <c r="J744">
        <v>0</v>
      </c>
      <c r="K744" t="s">
        <v>207</v>
      </c>
      <c r="L744">
        <v>2017</v>
      </c>
      <c r="M744" t="s">
        <v>208</v>
      </c>
      <c r="N744" s="14" t="str">
        <f t="shared" si="22"/>
        <v>EVENO Manel</v>
      </c>
      <c r="O744" s="14" t="str">
        <f>VLOOKUP(N744,'Données Enfants'!$C$2:$F$298,4,FALSE)</f>
        <v>GS</v>
      </c>
      <c r="P744" s="14" t="str">
        <f>VLOOKUP(N744,'Données Enfants'!$C$2:$F$298,2,FALSE)</f>
        <v>Sans viande</v>
      </c>
      <c r="Q744" s="14">
        <f>IF(MID(B744,1,3)="Bus",VLOOKUP(N744,'Données Bus'!$A$2:$B$90,2,FALSE),0)</f>
        <v>1</v>
      </c>
      <c r="R744" s="14" t="str">
        <f>IF(Q744&gt;0,VLOOKUP(N744,'Données Bus'!$A$2:$C$90,3,FALSE),"")</f>
        <v>Services Techniques</v>
      </c>
      <c r="S744" t="str">
        <f>IF(INDEX('Tournées Bus'!$C$4:$H$18,Q744,VLOOKUP(B744,'Tournées Bus'!$J$3:$L$6,2,FALSE))=0,INDEX('Tournées Bus'!$C$4:$H$18,Q744,VLOOKUP(B744,'Tournées Bus'!$J$3:$L$6,3,FALSE)),INDEX('Tournées Bus'!$C$4:$H$18,Q744,VLOOKUP(B744,'Tournées Bus'!$J$3:$L$6,2,FALSE)))</f>
        <v>T162-17</v>
      </c>
      <c r="T744" t="str">
        <f t="shared" si="23"/>
        <v>T162</v>
      </c>
    </row>
    <row r="745" spans="1:20" x14ac:dyDescent="0.2">
      <c r="A745" s="1">
        <v>42991</v>
      </c>
      <c r="B745" t="s">
        <v>6</v>
      </c>
      <c r="C745" t="s">
        <v>204</v>
      </c>
      <c r="D745" t="s">
        <v>258</v>
      </c>
      <c r="E745" t="s">
        <v>247</v>
      </c>
      <c r="F745" s="1">
        <v>41278</v>
      </c>
      <c r="G745" t="s">
        <v>169</v>
      </c>
      <c r="H745">
        <v>1</v>
      </c>
      <c r="I745">
        <v>0</v>
      </c>
      <c r="J745">
        <v>0</v>
      </c>
      <c r="K745" t="s">
        <v>207</v>
      </c>
      <c r="L745">
        <v>2017</v>
      </c>
      <c r="M745" t="s">
        <v>208</v>
      </c>
      <c r="N745" s="14" t="str">
        <f t="shared" si="22"/>
        <v>FRITEAU Liam</v>
      </c>
      <c r="O745" s="14" t="str">
        <f>VLOOKUP(N745,'Données Enfants'!$C$2:$F$298,4,FALSE)</f>
        <v>MS</v>
      </c>
      <c r="P745" s="14" t="str">
        <f>VLOOKUP(N745,'Données Enfants'!$C$2:$F$298,2,FALSE)</f>
        <v>Standard</v>
      </c>
      <c r="Q745" s="14">
        <f>IF(MID(B745,1,3)="Bus",VLOOKUP(N745,'Données Bus'!$A$2:$B$90,2,FALSE),0)</f>
        <v>5</v>
      </c>
      <c r="R745" s="14" t="str">
        <f>IF(Q745&gt;0,VLOOKUP(N745,'Données Bus'!$A$2:$C$90,3,FALSE),"")</f>
        <v>Grande Rive (Av maraiche)</v>
      </c>
      <c r="S745" t="str">
        <f>IF(INDEX('Tournées Bus'!$C$4:$H$18,Q745,VLOOKUP(B745,'Tournées Bus'!$J$3:$L$6,2,FALSE))=0,INDEX('Tournées Bus'!$C$4:$H$18,Q745,VLOOKUP(B745,'Tournées Bus'!$J$3:$L$6,3,FALSE)),INDEX('Tournées Bus'!$C$4:$H$18,Q745,VLOOKUP(B745,'Tournées Bus'!$J$3:$L$6,2,FALSE)))</f>
        <v>T162-12</v>
      </c>
      <c r="T745" t="str">
        <f t="shared" si="23"/>
        <v>T162</v>
      </c>
    </row>
    <row r="746" spans="1:20" x14ac:dyDescent="0.2">
      <c r="A746" s="1">
        <v>42991</v>
      </c>
      <c r="B746" t="s">
        <v>6</v>
      </c>
      <c r="C746" t="s">
        <v>204</v>
      </c>
      <c r="D746" t="s">
        <v>259</v>
      </c>
      <c r="E746" t="s">
        <v>260</v>
      </c>
      <c r="F746" s="1">
        <v>40395</v>
      </c>
      <c r="G746" t="s">
        <v>167</v>
      </c>
      <c r="H746">
        <v>1</v>
      </c>
      <c r="I746">
        <v>0</v>
      </c>
      <c r="J746">
        <v>0</v>
      </c>
      <c r="K746" t="s">
        <v>207</v>
      </c>
      <c r="L746">
        <v>2017</v>
      </c>
      <c r="M746" t="s">
        <v>210</v>
      </c>
      <c r="N746" s="14" t="str">
        <f t="shared" si="22"/>
        <v>GAYAT Louis</v>
      </c>
      <c r="O746" s="14" t="str">
        <f>VLOOKUP(N746,'Données Enfants'!$C$2:$F$298,4,FALSE)</f>
        <v>CE1</v>
      </c>
      <c r="P746" s="14" t="str">
        <f>VLOOKUP(N746,'Données Enfants'!$C$2:$F$298,2,FALSE)</f>
        <v>Standard</v>
      </c>
      <c r="Q746" s="14">
        <f>IF(MID(B746,1,3)="Bus",VLOOKUP(N746,'Données Bus'!$A$2:$B$90,2,FALSE),0)</f>
        <v>10</v>
      </c>
      <c r="R746" s="14" t="str">
        <f>IF(Q746&gt;0,VLOOKUP(N746,'Données Bus'!$A$2:$C$90,3,FALSE),"")</f>
        <v>Mairie</v>
      </c>
      <c r="S746" t="str">
        <f>IF(INDEX('Tournées Bus'!$C$4:$H$18,Q746,VLOOKUP(B746,'Tournées Bus'!$J$3:$L$6,2,FALSE))=0,INDEX('Tournées Bus'!$C$4:$H$18,Q746,VLOOKUP(B746,'Tournées Bus'!$J$3:$L$6,3,FALSE)),INDEX('Tournées Bus'!$C$4:$H$18,Q746,VLOOKUP(B746,'Tournées Bus'!$J$3:$L$6,2,FALSE)))</f>
        <v>T162-10</v>
      </c>
      <c r="T746" t="str">
        <f t="shared" si="23"/>
        <v>T162</v>
      </c>
    </row>
    <row r="747" spans="1:20" x14ac:dyDescent="0.2">
      <c r="A747" s="1">
        <v>42991</v>
      </c>
      <c r="B747" t="s">
        <v>6</v>
      </c>
      <c r="C747" t="s">
        <v>204</v>
      </c>
      <c r="D747" t="s">
        <v>338</v>
      </c>
      <c r="E747" t="s">
        <v>339</v>
      </c>
      <c r="F747" s="1">
        <v>41570</v>
      </c>
      <c r="G747" t="s">
        <v>169</v>
      </c>
      <c r="H747">
        <v>1</v>
      </c>
      <c r="I747">
        <v>0</v>
      </c>
      <c r="J747">
        <v>0</v>
      </c>
      <c r="K747" t="s">
        <v>207</v>
      </c>
      <c r="L747">
        <v>2017</v>
      </c>
      <c r="M747" t="s">
        <v>208</v>
      </c>
      <c r="N747" s="14" t="str">
        <f t="shared" si="22"/>
        <v>GUEIT RANALDI Valentine</v>
      </c>
      <c r="O747" s="14" t="str">
        <f>VLOOKUP(N747,'Données Enfants'!$C$2:$F$298,4,FALSE)</f>
        <v>MS</v>
      </c>
      <c r="P747" s="14" t="str">
        <f>VLOOKUP(N747,'Données Enfants'!$C$2:$F$298,2,FALSE)</f>
        <v>Standard</v>
      </c>
      <c r="Q747" s="14">
        <f>IF(MID(B747,1,3)="Bus",VLOOKUP(N747,'Données Bus'!$A$2:$B$90,2,FALSE),0)</f>
        <v>2</v>
      </c>
      <c r="R747" s="14" t="str">
        <f>IF(Q747&gt;0,VLOOKUP(N747,'Données Bus'!$A$2:$C$90,3,FALSE),"")</f>
        <v>Parc de l'Abbaye - Buisson</v>
      </c>
      <c r="S747" t="str">
        <f>IF(INDEX('Tournées Bus'!$C$4:$H$18,Q747,VLOOKUP(B747,'Tournées Bus'!$J$3:$L$6,2,FALSE))=0,INDEX('Tournées Bus'!$C$4:$H$18,Q747,VLOOKUP(B747,'Tournées Bus'!$J$3:$L$6,3,FALSE)),INDEX('Tournées Bus'!$C$4:$H$18,Q747,VLOOKUP(B747,'Tournées Bus'!$J$3:$L$6,2,FALSE)))</f>
        <v>T162-16</v>
      </c>
      <c r="T747" t="str">
        <f t="shared" si="23"/>
        <v>T162</v>
      </c>
    </row>
    <row r="748" spans="1:20" x14ac:dyDescent="0.2">
      <c r="A748" s="1">
        <v>42991</v>
      </c>
      <c r="B748" t="s">
        <v>6</v>
      </c>
      <c r="C748" t="s">
        <v>204</v>
      </c>
      <c r="D748" t="s">
        <v>263</v>
      </c>
      <c r="E748" t="s">
        <v>264</v>
      </c>
      <c r="F748" s="1">
        <v>39337</v>
      </c>
      <c r="G748" t="s">
        <v>164</v>
      </c>
      <c r="H748">
        <v>1</v>
      </c>
      <c r="I748">
        <v>0</v>
      </c>
      <c r="J748">
        <v>0</v>
      </c>
      <c r="K748" t="s">
        <v>207</v>
      </c>
      <c r="L748">
        <v>2017</v>
      </c>
      <c r="M748" t="s">
        <v>210</v>
      </c>
      <c r="N748" s="14" t="str">
        <f t="shared" si="22"/>
        <v>HENRY Ethan</v>
      </c>
      <c r="O748" s="14" t="str">
        <f>VLOOKUP(N748,'Données Enfants'!$C$2:$F$298,4,FALSE)</f>
        <v>CM2</v>
      </c>
      <c r="P748" s="14" t="str">
        <f>VLOOKUP(N748,'Données Enfants'!$C$2:$F$298,2,FALSE)</f>
        <v>Standard</v>
      </c>
      <c r="Q748" s="14">
        <f>IF(MID(B748,1,3)="Bus",VLOOKUP(N748,'Données Bus'!$A$2:$B$90,2,FALSE),0)</f>
        <v>2</v>
      </c>
      <c r="R748" s="14" t="str">
        <f>IF(Q748&gt;0,VLOOKUP(N748,'Données Bus'!$A$2:$C$90,3,FALSE),"")</f>
        <v>Parc de l'Abbaye - Buisson</v>
      </c>
      <c r="S748" t="str">
        <f>IF(INDEX('Tournées Bus'!$C$4:$H$18,Q748,VLOOKUP(B748,'Tournées Bus'!$J$3:$L$6,2,FALSE))=0,INDEX('Tournées Bus'!$C$4:$H$18,Q748,VLOOKUP(B748,'Tournées Bus'!$J$3:$L$6,3,FALSE)),INDEX('Tournées Bus'!$C$4:$H$18,Q748,VLOOKUP(B748,'Tournées Bus'!$J$3:$L$6,2,FALSE)))</f>
        <v>T162-16</v>
      </c>
      <c r="T748" t="str">
        <f t="shared" si="23"/>
        <v>T162</v>
      </c>
    </row>
    <row r="749" spans="1:20" x14ac:dyDescent="0.2">
      <c r="A749" s="1">
        <v>42991</v>
      </c>
      <c r="B749" t="s">
        <v>6</v>
      </c>
      <c r="C749" t="s">
        <v>204</v>
      </c>
      <c r="D749" t="s">
        <v>329</v>
      </c>
      <c r="E749" t="s">
        <v>330</v>
      </c>
      <c r="F749" s="1">
        <v>41371</v>
      </c>
      <c r="G749" t="s">
        <v>169</v>
      </c>
      <c r="H749">
        <v>1</v>
      </c>
      <c r="I749">
        <v>0</v>
      </c>
      <c r="J749">
        <v>0</v>
      </c>
      <c r="K749" t="s">
        <v>207</v>
      </c>
      <c r="L749">
        <v>2017</v>
      </c>
      <c r="M749" t="s">
        <v>208</v>
      </c>
      <c r="N749" s="14" t="str">
        <f t="shared" si="22"/>
        <v>IKOUBEL Jeanne</v>
      </c>
      <c r="O749" s="14" t="str">
        <f>VLOOKUP(N749,'Données Enfants'!$C$2:$F$298,4,FALSE)</f>
        <v>MS</v>
      </c>
      <c r="P749" s="14" t="str">
        <f>VLOOKUP(N749,'Données Enfants'!$C$2:$F$298,2,FALSE)</f>
        <v>Standard</v>
      </c>
      <c r="Q749" s="14">
        <f>IF(MID(B749,1,3)="Bus",VLOOKUP(N749,'Données Bus'!$A$2:$B$90,2,FALSE),0)</f>
        <v>5</v>
      </c>
      <c r="R749" s="14" t="str">
        <f>IF(Q749&gt;0,VLOOKUP(N749,'Données Bus'!$A$2:$C$90,3,FALSE),"")</f>
        <v>Grande Rive (Av maraiche)</v>
      </c>
      <c r="S749" t="str">
        <f>IF(INDEX('Tournées Bus'!$C$4:$H$18,Q749,VLOOKUP(B749,'Tournées Bus'!$J$3:$L$6,2,FALSE))=0,INDEX('Tournées Bus'!$C$4:$H$18,Q749,VLOOKUP(B749,'Tournées Bus'!$J$3:$L$6,3,FALSE)),INDEX('Tournées Bus'!$C$4:$H$18,Q749,VLOOKUP(B749,'Tournées Bus'!$J$3:$L$6,2,FALSE)))</f>
        <v>T162-12</v>
      </c>
      <c r="T749" t="str">
        <f t="shared" si="23"/>
        <v>T162</v>
      </c>
    </row>
    <row r="750" spans="1:20" x14ac:dyDescent="0.2">
      <c r="A750" s="1">
        <v>42991</v>
      </c>
      <c r="B750" t="s">
        <v>6</v>
      </c>
      <c r="C750" t="s">
        <v>204</v>
      </c>
      <c r="D750" t="s">
        <v>265</v>
      </c>
      <c r="E750" t="s">
        <v>266</v>
      </c>
      <c r="F750" s="1">
        <v>40707</v>
      </c>
      <c r="G750" t="s">
        <v>168</v>
      </c>
      <c r="H750">
        <v>1</v>
      </c>
      <c r="I750">
        <v>0</v>
      </c>
      <c r="J750">
        <v>0</v>
      </c>
      <c r="K750" t="s">
        <v>207</v>
      </c>
      <c r="L750">
        <v>2017</v>
      </c>
      <c r="M750" t="s">
        <v>208</v>
      </c>
      <c r="N750" s="14" t="str">
        <f t="shared" si="22"/>
        <v>KOSUMI Audrina</v>
      </c>
      <c r="O750" s="14" t="str">
        <f>VLOOKUP(N750,'Données Enfants'!$C$2:$F$298,4,FALSE)</f>
        <v>CP</v>
      </c>
      <c r="P750" s="14" t="str">
        <f>VLOOKUP(N750,'Données Enfants'!$C$2:$F$298,2,FALSE)</f>
        <v>Standard</v>
      </c>
      <c r="Q750" s="14">
        <f>IF(MID(B750,1,3)="Bus",VLOOKUP(N750,'Données Bus'!$A$2:$B$90,2,FALSE),0)</f>
        <v>1</v>
      </c>
      <c r="R750" s="14" t="str">
        <f>IF(Q750&gt;0,VLOOKUP(N750,'Données Bus'!$A$2:$C$90,3,FALSE),"")</f>
        <v>Services Techniques</v>
      </c>
      <c r="S750" t="str">
        <f>IF(INDEX('Tournées Bus'!$C$4:$H$18,Q750,VLOOKUP(B750,'Tournées Bus'!$J$3:$L$6,2,FALSE))=0,INDEX('Tournées Bus'!$C$4:$H$18,Q750,VLOOKUP(B750,'Tournées Bus'!$J$3:$L$6,3,FALSE)),INDEX('Tournées Bus'!$C$4:$H$18,Q750,VLOOKUP(B750,'Tournées Bus'!$J$3:$L$6,2,FALSE)))</f>
        <v>T162-17</v>
      </c>
      <c r="T750" t="str">
        <f t="shared" si="23"/>
        <v>T162</v>
      </c>
    </row>
    <row r="751" spans="1:20" x14ac:dyDescent="0.2">
      <c r="A751" s="1">
        <v>42991</v>
      </c>
      <c r="B751" t="s">
        <v>6</v>
      </c>
      <c r="C751" t="s">
        <v>204</v>
      </c>
      <c r="D751" t="s">
        <v>267</v>
      </c>
      <c r="E751" t="s">
        <v>268</v>
      </c>
      <c r="F751" s="1">
        <v>39332</v>
      </c>
      <c r="G751" t="s">
        <v>164</v>
      </c>
      <c r="H751">
        <v>0</v>
      </c>
      <c r="I751">
        <v>0</v>
      </c>
      <c r="J751">
        <v>0</v>
      </c>
      <c r="K751" t="s">
        <v>207</v>
      </c>
      <c r="L751">
        <v>2017</v>
      </c>
      <c r="M751" t="s">
        <v>210</v>
      </c>
      <c r="N751" s="14" t="str">
        <f t="shared" si="22"/>
        <v>MANICHE Soryan</v>
      </c>
      <c r="O751" s="14" t="str">
        <f>VLOOKUP(N751,'Données Enfants'!$C$2:$F$298,4,FALSE)</f>
        <v>CM2</v>
      </c>
      <c r="P751" s="14" t="str">
        <f>VLOOKUP(N751,'Données Enfants'!$C$2:$F$298,2,FALSE)</f>
        <v>Sans porc</v>
      </c>
      <c r="Q751" s="14">
        <f>IF(MID(B751,1,3)="Bus",VLOOKUP(N751,'Données Bus'!$A$2:$B$90,2,FALSE),0)</f>
        <v>6</v>
      </c>
      <c r="R751" s="14" t="str">
        <f>IF(Q751&gt;0,VLOOKUP(N751,'Données Bus'!$A$2:$C$90,3,FALSE),"")</f>
        <v>Gallia</v>
      </c>
      <c r="S751" t="str">
        <f>IF(INDEX('Tournées Bus'!$C$4:$H$18,Q751,VLOOKUP(B751,'Tournées Bus'!$J$3:$L$6,2,FALSE))=0,INDEX('Tournées Bus'!$C$4:$H$18,Q751,VLOOKUP(B751,'Tournées Bus'!$J$3:$L$6,3,FALSE)),INDEX('Tournées Bus'!$C$4:$H$18,Q751,VLOOKUP(B751,'Tournées Bus'!$J$3:$L$6,2,FALSE)))</f>
        <v>T161-07</v>
      </c>
      <c r="T751" t="str">
        <f t="shared" si="23"/>
        <v>T161</v>
      </c>
    </row>
    <row r="752" spans="1:20" x14ac:dyDescent="0.2">
      <c r="A752" s="1">
        <v>42991</v>
      </c>
      <c r="B752" t="s">
        <v>6</v>
      </c>
      <c r="C752" t="s">
        <v>204</v>
      </c>
      <c r="D752" t="s">
        <v>269</v>
      </c>
      <c r="E752" t="s">
        <v>270</v>
      </c>
      <c r="F752" s="1">
        <v>41123</v>
      </c>
      <c r="G752" t="s">
        <v>44</v>
      </c>
      <c r="H752">
        <v>1</v>
      </c>
      <c r="I752">
        <v>0</v>
      </c>
      <c r="J752">
        <v>0</v>
      </c>
      <c r="K752" t="s">
        <v>207</v>
      </c>
      <c r="L752">
        <v>2017</v>
      </c>
      <c r="M752" t="s">
        <v>208</v>
      </c>
      <c r="N752" s="14" t="str">
        <f t="shared" si="22"/>
        <v>MICHOUD Arnaud</v>
      </c>
      <c r="O752" s="14" t="str">
        <f>VLOOKUP(N752,'Données Enfants'!$C$2:$F$298,4,FALSE)</f>
        <v>GS</v>
      </c>
      <c r="P752" s="14" t="str">
        <f>VLOOKUP(N752,'Données Enfants'!$C$2:$F$298,2,FALSE)</f>
        <v>Standard</v>
      </c>
      <c r="Q752" s="14">
        <f>IF(MID(B752,1,3)="Bus",VLOOKUP(N752,'Données Bus'!$A$2:$B$90,2,FALSE),0)</f>
        <v>14</v>
      </c>
      <c r="R752" s="14" t="str">
        <f>IF(Q752&gt;0,VLOOKUP(N752,'Données Bus'!$A$2:$C$90,3,FALSE),"")</f>
        <v>Avenue Forchex</v>
      </c>
      <c r="S752" t="str">
        <f>IF(INDEX('Tournées Bus'!$C$4:$H$18,Q752,VLOOKUP(B752,'Tournées Bus'!$J$3:$L$6,2,FALSE))=0,INDEX('Tournées Bus'!$C$4:$H$18,Q752,VLOOKUP(B752,'Tournées Bus'!$J$3:$L$6,3,FALSE)),INDEX('Tournées Bus'!$C$4:$H$18,Q752,VLOOKUP(B752,'Tournées Bus'!$J$3:$L$6,2,FALSE)))</f>
        <v>T161-02</v>
      </c>
      <c r="T752" t="str">
        <f t="shared" si="23"/>
        <v>T161</v>
      </c>
    </row>
    <row r="753" spans="1:20" x14ac:dyDescent="0.2">
      <c r="A753" s="1">
        <v>42991</v>
      </c>
      <c r="B753" t="s">
        <v>6</v>
      </c>
      <c r="C753" t="s">
        <v>204</v>
      </c>
      <c r="D753" t="s">
        <v>278</v>
      </c>
      <c r="E753" t="s">
        <v>279</v>
      </c>
      <c r="F753" s="1">
        <v>41629</v>
      </c>
      <c r="G753" t="s">
        <v>170</v>
      </c>
      <c r="H753">
        <v>1</v>
      </c>
      <c r="I753">
        <v>0</v>
      </c>
      <c r="J753">
        <v>0</v>
      </c>
      <c r="K753" t="s">
        <v>207</v>
      </c>
      <c r="L753">
        <v>2017</v>
      </c>
      <c r="M753" t="s">
        <v>208</v>
      </c>
      <c r="N753" s="14" t="str">
        <f t="shared" si="22"/>
        <v>PERROT BLENNER Alice</v>
      </c>
      <c r="O753" s="14" t="str">
        <f>VLOOKUP(N753,'Données Enfants'!$C$2:$F$298,4,FALSE)</f>
        <v>MS</v>
      </c>
      <c r="P753" s="14" t="str">
        <f>VLOOKUP(N753,'Données Enfants'!$C$2:$F$298,2,FALSE)</f>
        <v>Standard</v>
      </c>
      <c r="Q753" s="14">
        <f>IF(MID(B753,1,3)="Bus",VLOOKUP(N753,'Données Bus'!$A$2:$B$90,2,FALSE),0)</f>
        <v>4</v>
      </c>
      <c r="R753" s="14" t="str">
        <f>IF(Q753&gt;0,VLOOKUP(N753,'Données Bus'!$A$2:$C$90,3,FALSE),"")</f>
        <v>Grande Rive (Crémaillère)</v>
      </c>
      <c r="S753" t="str">
        <f>IF(INDEX('Tournées Bus'!$C$4:$H$18,Q753,VLOOKUP(B753,'Tournées Bus'!$J$3:$L$6,2,FALSE))=0,INDEX('Tournées Bus'!$C$4:$H$18,Q753,VLOOKUP(B753,'Tournées Bus'!$J$3:$L$6,3,FALSE)),INDEX('Tournées Bus'!$C$4:$H$18,Q753,VLOOKUP(B753,'Tournées Bus'!$J$3:$L$6,2,FALSE)))</f>
        <v>T162-14</v>
      </c>
      <c r="T753" t="str">
        <f t="shared" si="23"/>
        <v>T162</v>
      </c>
    </row>
    <row r="754" spans="1:20" x14ac:dyDescent="0.2">
      <c r="A754" s="1">
        <v>42991</v>
      </c>
      <c r="B754" t="s">
        <v>6</v>
      </c>
      <c r="C754" t="s">
        <v>204</v>
      </c>
      <c r="D754" t="s">
        <v>280</v>
      </c>
      <c r="E754" t="s">
        <v>281</v>
      </c>
      <c r="F754" s="1">
        <v>39219</v>
      </c>
      <c r="G754" t="s">
        <v>164</v>
      </c>
      <c r="H754">
        <v>1</v>
      </c>
      <c r="I754">
        <v>0</v>
      </c>
      <c r="J754">
        <v>0</v>
      </c>
      <c r="K754" t="s">
        <v>207</v>
      </c>
      <c r="L754">
        <v>2017</v>
      </c>
      <c r="M754" t="s">
        <v>210</v>
      </c>
      <c r="N754" s="14" t="str">
        <f t="shared" si="22"/>
        <v>PITTET Lilou</v>
      </c>
      <c r="O754" s="14" t="str">
        <f>VLOOKUP(N754,'Données Enfants'!$C$2:$F$298,4,FALSE)</f>
        <v>CM2</v>
      </c>
      <c r="P754" s="14" t="str">
        <f>VLOOKUP(N754,'Données Enfants'!$C$2:$F$298,2,FALSE)</f>
        <v>Standard</v>
      </c>
      <c r="Q754" s="14">
        <f>IF(MID(B754,1,3)="Bus",VLOOKUP(N754,'Données Bus'!$A$2:$B$90,2,FALSE),0)</f>
        <v>2</v>
      </c>
      <c r="R754" s="14" t="str">
        <f>IF(Q754&gt;0,VLOOKUP(N754,'Données Bus'!$A$2:$C$90,3,FALSE),"")</f>
        <v>Parc de l'Abbaye - Buisson</v>
      </c>
      <c r="S754" t="str">
        <f>IF(INDEX('Tournées Bus'!$C$4:$H$18,Q754,VLOOKUP(B754,'Tournées Bus'!$J$3:$L$6,2,FALSE))=0,INDEX('Tournées Bus'!$C$4:$H$18,Q754,VLOOKUP(B754,'Tournées Bus'!$J$3:$L$6,3,FALSE)),INDEX('Tournées Bus'!$C$4:$H$18,Q754,VLOOKUP(B754,'Tournées Bus'!$J$3:$L$6,2,FALSE)))</f>
        <v>T162-16</v>
      </c>
      <c r="T754" t="str">
        <f t="shared" si="23"/>
        <v>T162</v>
      </c>
    </row>
    <row r="755" spans="1:20" x14ac:dyDescent="0.2">
      <c r="A755" s="1">
        <v>42991</v>
      </c>
      <c r="B755" t="s">
        <v>6</v>
      </c>
      <c r="C755" t="s">
        <v>204</v>
      </c>
      <c r="D755" t="s">
        <v>280</v>
      </c>
      <c r="E755" t="s">
        <v>282</v>
      </c>
      <c r="F755" s="1">
        <v>40581</v>
      </c>
      <c r="G755" t="s">
        <v>168</v>
      </c>
      <c r="H755">
        <v>1</v>
      </c>
      <c r="I755">
        <v>0</v>
      </c>
      <c r="J755">
        <v>0</v>
      </c>
      <c r="K755" t="s">
        <v>207</v>
      </c>
      <c r="L755">
        <v>2017</v>
      </c>
      <c r="M755" t="s">
        <v>208</v>
      </c>
      <c r="N755" s="14" t="str">
        <f t="shared" si="22"/>
        <v>PITTET Lizy</v>
      </c>
      <c r="O755" s="14" t="str">
        <f>VLOOKUP(N755,'Données Enfants'!$C$2:$F$298,4,FALSE)</f>
        <v>CP</v>
      </c>
      <c r="P755" s="14" t="str">
        <f>VLOOKUP(N755,'Données Enfants'!$C$2:$F$298,2,FALSE)</f>
        <v>Standard</v>
      </c>
      <c r="Q755" s="14">
        <f>IF(MID(B755,1,3)="Bus",VLOOKUP(N755,'Données Bus'!$A$2:$B$90,2,FALSE),0)</f>
        <v>2</v>
      </c>
      <c r="R755" s="14" t="str">
        <f>IF(Q755&gt;0,VLOOKUP(N755,'Données Bus'!$A$2:$C$90,3,FALSE),"")</f>
        <v>Parc de l'Abbaye - Buisson</v>
      </c>
      <c r="S755" t="str">
        <f>IF(INDEX('Tournées Bus'!$C$4:$H$18,Q755,VLOOKUP(B755,'Tournées Bus'!$J$3:$L$6,2,FALSE))=0,INDEX('Tournées Bus'!$C$4:$H$18,Q755,VLOOKUP(B755,'Tournées Bus'!$J$3:$L$6,3,FALSE)),INDEX('Tournées Bus'!$C$4:$H$18,Q755,VLOOKUP(B755,'Tournées Bus'!$J$3:$L$6,2,FALSE)))</f>
        <v>T162-16</v>
      </c>
      <c r="T755" t="str">
        <f t="shared" si="23"/>
        <v>T162</v>
      </c>
    </row>
    <row r="756" spans="1:20" x14ac:dyDescent="0.2">
      <c r="A756" s="1">
        <v>42991</v>
      </c>
      <c r="B756" t="s">
        <v>6</v>
      </c>
      <c r="C756" t="s">
        <v>204</v>
      </c>
      <c r="D756" t="s">
        <v>283</v>
      </c>
      <c r="E756" t="s">
        <v>284</v>
      </c>
      <c r="F756" s="1">
        <v>39891</v>
      </c>
      <c r="G756" t="s">
        <v>166</v>
      </c>
      <c r="H756">
        <v>1</v>
      </c>
      <c r="I756">
        <v>0</v>
      </c>
      <c r="J756">
        <v>0</v>
      </c>
      <c r="K756" t="s">
        <v>207</v>
      </c>
      <c r="L756">
        <v>2017</v>
      </c>
      <c r="M756" t="s">
        <v>210</v>
      </c>
      <c r="N756" s="14" t="str">
        <f t="shared" si="22"/>
        <v>PONTICELLI Axel</v>
      </c>
      <c r="O756" s="14" t="str">
        <f>VLOOKUP(N756,'Données Enfants'!$C$2:$F$298,4,FALSE)</f>
        <v>CE2</v>
      </c>
      <c r="P756" s="14" t="str">
        <f>VLOOKUP(N756,'Données Enfants'!$C$2:$F$298,2,FALSE)</f>
        <v>Standard</v>
      </c>
      <c r="Q756" s="14">
        <f>IF(MID(B756,1,3)="Bus",VLOOKUP(N756,'Données Bus'!$A$2:$B$90,2,FALSE),0)</f>
        <v>15</v>
      </c>
      <c r="R756" s="14" t="str">
        <f>IF(Q756&gt;0,VLOOKUP(N756,'Données Bus'!$A$2:$C$90,3,FALSE),"")</f>
        <v>Chemin de Gravannes (Mi Tiesa)</v>
      </c>
      <c r="S756" t="str">
        <f>IF(INDEX('Tournées Bus'!$C$4:$H$18,Q756,VLOOKUP(B756,'Tournées Bus'!$J$3:$L$6,2,FALSE))=0,INDEX('Tournées Bus'!$C$4:$H$18,Q756,VLOOKUP(B756,'Tournées Bus'!$J$3:$L$6,3,FALSE)),INDEX('Tournées Bus'!$C$4:$H$18,Q756,VLOOKUP(B756,'Tournées Bus'!$J$3:$L$6,2,FALSE)))</f>
        <v>T161-03</v>
      </c>
      <c r="T756" t="str">
        <f t="shared" si="23"/>
        <v>T161</v>
      </c>
    </row>
    <row r="757" spans="1:20" x14ac:dyDescent="0.2">
      <c r="A757" s="1">
        <v>42991</v>
      </c>
      <c r="B757" t="s">
        <v>6</v>
      </c>
      <c r="C757" t="s">
        <v>204</v>
      </c>
      <c r="D757" t="s">
        <v>285</v>
      </c>
      <c r="E757" t="s">
        <v>316</v>
      </c>
      <c r="F757" s="1">
        <v>40879</v>
      </c>
      <c r="G757" t="s">
        <v>167</v>
      </c>
      <c r="H757">
        <v>1</v>
      </c>
      <c r="I757">
        <v>0</v>
      </c>
      <c r="J757">
        <v>0</v>
      </c>
      <c r="K757" t="s">
        <v>207</v>
      </c>
      <c r="L757">
        <v>2017</v>
      </c>
      <c r="M757" t="s">
        <v>208</v>
      </c>
      <c r="N757" s="14" t="str">
        <f t="shared" si="22"/>
        <v>ROUVIERE Léa</v>
      </c>
      <c r="O757" s="14" t="str">
        <f>VLOOKUP(N757,'Données Enfants'!$C$2:$F$298,4,FALSE)</f>
        <v>CP</v>
      </c>
      <c r="P757" s="14" t="str">
        <f>VLOOKUP(N757,'Données Enfants'!$C$2:$F$298,2,FALSE)</f>
        <v>Standard</v>
      </c>
      <c r="Q757" s="14">
        <f>IF(MID(B757,1,3)="Bus",VLOOKUP(N757,'Données Bus'!$A$2:$B$90,2,FALSE),0)</f>
        <v>6</v>
      </c>
      <c r="R757" s="14" t="str">
        <f>IF(Q757&gt;0,VLOOKUP(N757,'Données Bus'!$A$2:$C$90,3,FALSE),"")</f>
        <v>Gallia</v>
      </c>
      <c r="S757" t="str">
        <f>IF(INDEX('Tournées Bus'!$C$4:$H$18,Q757,VLOOKUP(B757,'Tournées Bus'!$J$3:$L$6,2,FALSE))=0,INDEX('Tournées Bus'!$C$4:$H$18,Q757,VLOOKUP(B757,'Tournées Bus'!$J$3:$L$6,3,FALSE)),INDEX('Tournées Bus'!$C$4:$H$18,Q757,VLOOKUP(B757,'Tournées Bus'!$J$3:$L$6,2,FALSE)))</f>
        <v>T161-07</v>
      </c>
      <c r="T757" t="str">
        <f t="shared" si="23"/>
        <v>T161</v>
      </c>
    </row>
    <row r="758" spans="1:20" x14ac:dyDescent="0.2">
      <c r="A758" s="1">
        <v>42991</v>
      </c>
      <c r="B758" t="s">
        <v>6</v>
      </c>
      <c r="C758" t="s">
        <v>204</v>
      </c>
      <c r="D758" t="s">
        <v>285</v>
      </c>
      <c r="E758" t="s">
        <v>281</v>
      </c>
      <c r="F758" s="1">
        <v>40095</v>
      </c>
      <c r="G758" t="s">
        <v>166</v>
      </c>
      <c r="H758">
        <v>1</v>
      </c>
      <c r="I758">
        <v>0</v>
      </c>
      <c r="J758">
        <v>0</v>
      </c>
      <c r="K758" t="s">
        <v>207</v>
      </c>
      <c r="L758">
        <v>2017</v>
      </c>
      <c r="M758" t="s">
        <v>210</v>
      </c>
      <c r="N758" s="14" t="str">
        <f t="shared" si="22"/>
        <v>ROUVIERE Lilou</v>
      </c>
      <c r="O758" s="14" t="str">
        <f>VLOOKUP(N758,'Données Enfants'!$C$2:$F$298,4,FALSE)</f>
        <v>CE2</v>
      </c>
      <c r="P758" s="14" t="str">
        <f>VLOOKUP(N758,'Données Enfants'!$C$2:$F$298,2,FALSE)</f>
        <v>Standard</v>
      </c>
      <c r="Q758" s="14">
        <f>IF(MID(B758,1,3)="Bus",VLOOKUP(N758,'Données Bus'!$A$2:$B$90,2,FALSE),0)</f>
        <v>6</v>
      </c>
      <c r="R758" s="14" t="str">
        <f>IF(Q758&gt;0,VLOOKUP(N758,'Données Bus'!$A$2:$C$90,3,FALSE),"")</f>
        <v>Gallia</v>
      </c>
      <c r="S758" t="str">
        <f>IF(INDEX('Tournées Bus'!$C$4:$H$18,Q758,VLOOKUP(B758,'Tournées Bus'!$J$3:$L$6,2,FALSE))=0,INDEX('Tournées Bus'!$C$4:$H$18,Q758,VLOOKUP(B758,'Tournées Bus'!$J$3:$L$6,3,FALSE)),INDEX('Tournées Bus'!$C$4:$H$18,Q758,VLOOKUP(B758,'Tournées Bus'!$J$3:$L$6,2,FALSE)))</f>
        <v>T161-07</v>
      </c>
      <c r="T758" t="str">
        <f t="shared" si="23"/>
        <v>T161</v>
      </c>
    </row>
    <row r="759" spans="1:20" x14ac:dyDescent="0.2">
      <c r="A759" s="1">
        <v>42991</v>
      </c>
      <c r="B759" t="s">
        <v>6</v>
      </c>
      <c r="C759" t="s">
        <v>204</v>
      </c>
      <c r="D759" t="s">
        <v>286</v>
      </c>
      <c r="E759" t="s">
        <v>287</v>
      </c>
      <c r="F759" s="1">
        <v>40843</v>
      </c>
      <c r="G759" t="s">
        <v>168</v>
      </c>
      <c r="H759">
        <v>1</v>
      </c>
      <c r="I759">
        <v>0</v>
      </c>
      <c r="J759">
        <v>0</v>
      </c>
      <c r="K759" t="s">
        <v>207</v>
      </c>
      <c r="L759">
        <v>2017</v>
      </c>
      <c r="M759" t="s">
        <v>208</v>
      </c>
      <c r="N759" s="14" t="str">
        <f t="shared" si="22"/>
        <v>SECK Erwann</v>
      </c>
      <c r="O759" s="14" t="str">
        <f>VLOOKUP(N759,'Données Enfants'!$C$2:$F$298,4,FALSE)</f>
        <v>CP</v>
      </c>
      <c r="P759" s="14" t="str">
        <f>VLOOKUP(N759,'Données Enfants'!$C$2:$F$298,2,FALSE)</f>
        <v>Sans porc</v>
      </c>
      <c r="Q759" s="14">
        <f>IF(MID(B759,1,3)="Bus",VLOOKUP(N759,'Données Bus'!$A$2:$B$90,2,FALSE),0)</f>
        <v>9</v>
      </c>
      <c r="R759" s="14" t="str">
        <f>IF(Q759&gt;0,VLOOKUP(N759,'Données Bus'!$A$2:$C$90,3,FALSE),"")</f>
        <v>Chemin des Houches (Impasse)</v>
      </c>
      <c r="S759" t="str">
        <f>IF(INDEX('Tournées Bus'!$C$4:$H$18,Q759,VLOOKUP(B759,'Tournées Bus'!$J$3:$L$6,2,FALSE))=0,INDEX('Tournées Bus'!$C$4:$H$18,Q759,VLOOKUP(B759,'Tournées Bus'!$J$3:$L$6,3,FALSE)),INDEX('Tournées Bus'!$C$4:$H$18,Q759,VLOOKUP(B759,'Tournées Bus'!$J$3:$L$6,2,FALSE)))</f>
        <v>T162-11</v>
      </c>
      <c r="T759" t="str">
        <f t="shared" si="23"/>
        <v>T162</v>
      </c>
    </row>
    <row r="760" spans="1:20" x14ac:dyDescent="0.2">
      <c r="A760" s="1">
        <v>42991</v>
      </c>
      <c r="B760" t="s">
        <v>6</v>
      </c>
      <c r="C760" t="s">
        <v>204</v>
      </c>
      <c r="D760" t="s">
        <v>286</v>
      </c>
      <c r="E760" t="s">
        <v>288</v>
      </c>
      <c r="F760" s="1">
        <v>39329</v>
      </c>
      <c r="G760" t="s">
        <v>164</v>
      </c>
      <c r="H760">
        <v>1</v>
      </c>
      <c r="I760">
        <v>0</v>
      </c>
      <c r="J760">
        <v>0</v>
      </c>
      <c r="K760" t="s">
        <v>207</v>
      </c>
      <c r="L760">
        <v>2017</v>
      </c>
      <c r="M760" t="s">
        <v>210</v>
      </c>
      <c r="N760" s="14" t="str">
        <f t="shared" si="22"/>
        <v>SECK Norah</v>
      </c>
      <c r="O760" s="14" t="str">
        <f>VLOOKUP(N760,'Données Enfants'!$C$2:$F$298,4,FALSE)</f>
        <v>CM2</v>
      </c>
      <c r="P760" s="14" t="str">
        <f>VLOOKUP(N760,'Données Enfants'!$C$2:$F$298,2,FALSE)</f>
        <v>Sans porc</v>
      </c>
      <c r="Q760" s="14">
        <f>IF(MID(B760,1,3)="Bus",VLOOKUP(N760,'Données Bus'!$A$2:$B$90,2,FALSE),0)</f>
        <v>9</v>
      </c>
      <c r="R760" s="14" t="str">
        <f>IF(Q760&gt;0,VLOOKUP(N760,'Données Bus'!$A$2:$C$90,3,FALSE),"")</f>
        <v>Chemin des Houches (Impasse)</v>
      </c>
      <c r="S760" t="str">
        <f>IF(INDEX('Tournées Bus'!$C$4:$H$18,Q760,VLOOKUP(B760,'Tournées Bus'!$J$3:$L$6,2,FALSE))=0,INDEX('Tournées Bus'!$C$4:$H$18,Q760,VLOOKUP(B760,'Tournées Bus'!$J$3:$L$6,3,FALSE)),INDEX('Tournées Bus'!$C$4:$H$18,Q760,VLOOKUP(B760,'Tournées Bus'!$J$3:$L$6,2,FALSE)))</f>
        <v>T162-11</v>
      </c>
      <c r="T760" t="str">
        <f t="shared" si="23"/>
        <v>T162</v>
      </c>
    </row>
    <row r="761" spans="1:20" x14ac:dyDescent="0.2">
      <c r="A761" s="1">
        <v>42991</v>
      </c>
      <c r="B761" t="s">
        <v>6</v>
      </c>
      <c r="C761" t="s">
        <v>204</v>
      </c>
      <c r="D761" t="s">
        <v>289</v>
      </c>
      <c r="E761" t="s">
        <v>216</v>
      </c>
      <c r="F761" s="1">
        <v>41091</v>
      </c>
      <c r="G761" t="s">
        <v>106</v>
      </c>
      <c r="H761">
        <v>1</v>
      </c>
      <c r="I761">
        <v>0</v>
      </c>
      <c r="J761">
        <v>0</v>
      </c>
      <c r="K761" t="s">
        <v>207</v>
      </c>
      <c r="L761">
        <v>2017</v>
      </c>
      <c r="M761" t="s">
        <v>208</v>
      </c>
      <c r="N761" s="14" t="str">
        <f t="shared" si="22"/>
        <v>TOUTA Rayan</v>
      </c>
      <c r="O761" s="14" t="str">
        <f>VLOOKUP(N761,'Données Enfants'!$C$2:$F$298,4,FALSE)</f>
        <v>GS</v>
      </c>
      <c r="P761" s="14" t="str">
        <f>VLOOKUP(N761,'Données Enfants'!$C$2:$F$298,2,FALSE)</f>
        <v>Sans viande</v>
      </c>
      <c r="Q761" s="14">
        <f>IF(MID(B761,1,3)="Bus",VLOOKUP(N761,'Données Bus'!$A$2:$B$90,2,FALSE),0)</f>
        <v>6</v>
      </c>
      <c r="R761" s="14" t="str">
        <f>IF(Q761&gt;0,VLOOKUP(N761,'Données Bus'!$A$2:$C$90,3,FALSE),"")</f>
        <v>Gallia</v>
      </c>
      <c r="S761" t="str">
        <f>IF(INDEX('Tournées Bus'!$C$4:$H$18,Q761,VLOOKUP(B761,'Tournées Bus'!$J$3:$L$6,2,FALSE))=0,INDEX('Tournées Bus'!$C$4:$H$18,Q761,VLOOKUP(B761,'Tournées Bus'!$J$3:$L$6,3,FALSE)),INDEX('Tournées Bus'!$C$4:$H$18,Q761,VLOOKUP(B761,'Tournées Bus'!$J$3:$L$6,2,FALSE)))</f>
        <v>T161-07</v>
      </c>
      <c r="T761" t="str">
        <f t="shared" si="23"/>
        <v>T161</v>
      </c>
    </row>
    <row r="762" spans="1:20" x14ac:dyDescent="0.2">
      <c r="A762" s="1">
        <v>42991</v>
      </c>
      <c r="B762" t="s">
        <v>6</v>
      </c>
      <c r="C762" t="s">
        <v>204</v>
      </c>
      <c r="D762" t="s">
        <v>289</v>
      </c>
      <c r="E762" t="s">
        <v>290</v>
      </c>
      <c r="F762" s="1">
        <v>40273</v>
      </c>
      <c r="G762" t="s">
        <v>163</v>
      </c>
      <c r="H762">
        <v>1</v>
      </c>
      <c r="I762">
        <v>0</v>
      </c>
      <c r="J762">
        <v>0</v>
      </c>
      <c r="K762" t="s">
        <v>207</v>
      </c>
      <c r="L762">
        <v>2017</v>
      </c>
      <c r="M762" t="s">
        <v>210</v>
      </c>
      <c r="N762" s="14" t="str">
        <f t="shared" si="22"/>
        <v>TOUTA Samir</v>
      </c>
      <c r="O762" s="14" t="str">
        <f>VLOOKUP(N762,'Données Enfants'!$C$2:$F$298,4,FALSE)</f>
        <v>CE1</v>
      </c>
      <c r="P762" s="14" t="str">
        <f>VLOOKUP(N762,'Données Enfants'!$C$2:$F$298,2,FALSE)</f>
        <v>Sans viande</v>
      </c>
      <c r="Q762" s="14">
        <f>IF(MID(B762,1,3)="Bus",VLOOKUP(N762,'Données Bus'!$A$2:$B$90,2,FALSE),0)</f>
        <v>6</v>
      </c>
      <c r="R762" s="14" t="str">
        <f>IF(Q762&gt;0,VLOOKUP(N762,'Données Bus'!$A$2:$C$90,3,FALSE),"")</f>
        <v>Gallia</v>
      </c>
      <c r="S762" t="str">
        <f>IF(INDEX('Tournées Bus'!$C$4:$H$18,Q762,VLOOKUP(B762,'Tournées Bus'!$J$3:$L$6,2,FALSE))=0,INDEX('Tournées Bus'!$C$4:$H$18,Q762,VLOOKUP(B762,'Tournées Bus'!$J$3:$L$6,3,FALSE)),INDEX('Tournées Bus'!$C$4:$H$18,Q762,VLOOKUP(B762,'Tournées Bus'!$J$3:$L$6,2,FALSE)))</f>
        <v>T161-07</v>
      </c>
      <c r="T762" t="str">
        <f t="shared" si="23"/>
        <v>T161</v>
      </c>
    </row>
    <row r="763" spans="1:20" x14ac:dyDescent="0.2">
      <c r="A763" s="1">
        <v>42991</v>
      </c>
      <c r="B763" t="s">
        <v>6</v>
      </c>
      <c r="C763" t="s">
        <v>204</v>
      </c>
      <c r="D763" t="s">
        <v>291</v>
      </c>
      <c r="E763" t="s">
        <v>292</v>
      </c>
      <c r="F763" s="1">
        <v>40178</v>
      </c>
      <c r="G763" t="s">
        <v>166</v>
      </c>
      <c r="H763">
        <v>1</v>
      </c>
      <c r="I763">
        <v>0</v>
      </c>
      <c r="J763">
        <v>0</v>
      </c>
      <c r="K763" t="s">
        <v>207</v>
      </c>
      <c r="L763">
        <v>2017</v>
      </c>
      <c r="M763" t="s">
        <v>210</v>
      </c>
      <c r="N763" s="14" t="str">
        <f t="shared" si="22"/>
        <v>VESIN Gloria</v>
      </c>
      <c r="O763" s="14" t="str">
        <f>VLOOKUP(N763,'Données Enfants'!$C$2:$F$298,4,FALSE)</f>
        <v>CE2</v>
      </c>
      <c r="P763" s="14" t="str">
        <f>VLOOKUP(N763,'Données Enfants'!$C$2:$F$298,2,FALSE)</f>
        <v>Standard</v>
      </c>
      <c r="Q763" s="14">
        <f>IF(MID(B763,1,3)="Bus",VLOOKUP(N763,'Données Bus'!$A$2:$B$90,2,FALSE),0)</f>
        <v>13</v>
      </c>
      <c r="R763" s="14" t="str">
        <f>IF(Q763&gt;0,VLOOKUP(N763,'Données Bus'!$A$2:$C$90,3,FALSE),"")</f>
        <v>Parc de l'Abbaye - Containers</v>
      </c>
      <c r="S763" t="str">
        <f>IF(INDEX('Tournées Bus'!$C$4:$H$18,Q763,VLOOKUP(B763,'Tournées Bus'!$J$3:$L$6,2,FALSE))=0,INDEX('Tournées Bus'!$C$4:$H$18,Q763,VLOOKUP(B763,'Tournées Bus'!$J$3:$L$6,3,FALSE)),INDEX('Tournées Bus'!$C$4:$H$18,Q763,VLOOKUP(B763,'Tournées Bus'!$J$3:$L$6,2,FALSE)))</f>
        <v>T162-15</v>
      </c>
      <c r="T763" t="str">
        <f t="shared" si="23"/>
        <v>T162</v>
      </c>
    </row>
    <row r="764" spans="1:20" x14ac:dyDescent="0.2">
      <c r="A764" s="1">
        <v>42991</v>
      </c>
      <c r="B764" t="s">
        <v>6</v>
      </c>
      <c r="C764" t="s">
        <v>204</v>
      </c>
      <c r="D764" t="s">
        <v>293</v>
      </c>
      <c r="E764" t="s">
        <v>294</v>
      </c>
      <c r="F764" s="1">
        <v>39747</v>
      </c>
      <c r="G764" t="s">
        <v>165</v>
      </c>
      <c r="H764">
        <v>1</v>
      </c>
      <c r="I764">
        <v>0</v>
      </c>
      <c r="J764">
        <v>0</v>
      </c>
      <c r="K764" t="s">
        <v>207</v>
      </c>
      <c r="L764">
        <v>2017</v>
      </c>
      <c r="M764" t="s">
        <v>210</v>
      </c>
      <c r="N764" s="14" t="str">
        <f t="shared" si="22"/>
        <v>VIRETON Diego</v>
      </c>
      <c r="O764" s="14" t="str">
        <f>VLOOKUP(N764,'Données Enfants'!$C$2:$F$298,4,FALSE)</f>
        <v>CM1</v>
      </c>
      <c r="P764" s="14" t="str">
        <f>VLOOKUP(N764,'Données Enfants'!$C$2:$F$298,2,FALSE)</f>
        <v>Standard</v>
      </c>
      <c r="Q764" s="14">
        <f>IF(MID(B764,1,3)="Bus",VLOOKUP(N764,'Données Bus'!$A$2:$B$90,2,FALSE),0)</f>
        <v>2</v>
      </c>
      <c r="R764" s="14" t="str">
        <f>IF(Q764&gt;0,VLOOKUP(N764,'Données Bus'!$A$2:$C$90,3,FALSE),"")</f>
        <v>Parc de l'Abbaye - Buisson</v>
      </c>
      <c r="S764" t="str">
        <f>IF(INDEX('Tournées Bus'!$C$4:$H$18,Q764,VLOOKUP(B764,'Tournées Bus'!$J$3:$L$6,2,FALSE))=0,INDEX('Tournées Bus'!$C$4:$H$18,Q764,VLOOKUP(B764,'Tournées Bus'!$J$3:$L$6,3,FALSE)),INDEX('Tournées Bus'!$C$4:$H$18,Q764,VLOOKUP(B764,'Tournées Bus'!$J$3:$L$6,2,FALSE)))</f>
        <v>T162-16</v>
      </c>
      <c r="T764" t="str">
        <f t="shared" si="23"/>
        <v>T162</v>
      </c>
    </row>
    <row r="765" spans="1:20" x14ac:dyDescent="0.2">
      <c r="A765" s="1">
        <v>42991</v>
      </c>
      <c r="B765" t="s">
        <v>6</v>
      </c>
      <c r="C765" t="s">
        <v>204</v>
      </c>
      <c r="D765" t="s">
        <v>293</v>
      </c>
      <c r="E765" t="s">
        <v>295</v>
      </c>
      <c r="F765" s="1">
        <v>41539</v>
      </c>
      <c r="G765" t="s">
        <v>170</v>
      </c>
      <c r="H765">
        <v>1</v>
      </c>
      <c r="I765">
        <v>0</v>
      </c>
      <c r="J765">
        <v>0</v>
      </c>
      <c r="K765" t="s">
        <v>207</v>
      </c>
      <c r="L765">
        <v>2017</v>
      </c>
      <c r="M765" t="s">
        <v>208</v>
      </c>
      <c r="N765" s="14" t="str">
        <f t="shared" si="22"/>
        <v>VIRETON Nilla</v>
      </c>
      <c r="O765" s="14" t="str">
        <f>VLOOKUP(N765,'Données Enfants'!$C$2:$F$298,4,FALSE)</f>
        <v>MS</v>
      </c>
      <c r="P765" s="14" t="str">
        <f>VLOOKUP(N765,'Données Enfants'!$C$2:$F$298,2,FALSE)</f>
        <v>Standard</v>
      </c>
      <c r="Q765" s="14">
        <f>IF(MID(B765,1,3)="Bus",VLOOKUP(N765,'Données Bus'!$A$2:$B$90,2,FALSE),0)</f>
        <v>2</v>
      </c>
      <c r="R765" s="14" t="str">
        <f>IF(Q765&gt;0,VLOOKUP(N765,'Données Bus'!$A$2:$C$90,3,FALSE),"")</f>
        <v>Parc de l'Abbaye - Buisson</v>
      </c>
      <c r="S765" t="str">
        <f>IF(INDEX('Tournées Bus'!$C$4:$H$18,Q765,VLOOKUP(B765,'Tournées Bus'!$J$3:$L$6,2,FALSE))=0,INDEX('Tournées Bus'!$C$4:$H$18,Q765,VLOOKUP(B765,'Tournées Bus'!$J$3:$L$6,3,FALSE)),INDEX('Tournées Bus'!$C$4:$H$18,Q765,VLOOKUP(B765,'Tournées Bus'!$J$3:$L$6,2,FALSE)))</f>
        <v>T162-16</v>
      </c>
      <c r="T765" t="str">
        <f t="shared" si="23"/>
        <v>T162</v>
      </c>
    </row>
    <row r="766" spans="1:20" x14ac:dyDescent="0.2">
      <c r="A766" s="1">
        <v>42991</v>
      </c>
      <c r="B766" t="s">
        <v>6</v>
      </c>
      <c r="C766" t="s">
        <v>204</v>
      </c>
      <c r="D766" t="s">
        <v>296</v>
      </c>
      <c r="E766" t="s">
        <v>297</v>
      </c>
      <c r="F766" s="1">
        <v>40756</v>
      </c>
      <c r="G766" t="s">
        <v>168</v>
      </c>
      <c r="H766">
        <v>1</v>
      </c>
      <c r="I766">
        <v>0</v>
      </c>
      <c r="J766">
        <v>0</v>
      </c>
      <c r="K766" t="s">
        <v>207</v>
      </c>
      <c r="L766">
        <v>2017</v>
      </c>
      <c r="M766" t="s">
        <v>208</v>
      </c>
      <c r="N766" s="14" t="str">
        <f t="shared" si="22"/>
        <v>WAMBST Johanne</v>
      </c>
      <c r="O766" s="14" t="str">
        <f>VLOOKUP(N766,'Données Enfants'!$C$2:$F$298,4,FALSE)</f>
        <v>CP</v>
      </c>
      <c r="P766" s="14" t="str">
        <f>VLOOKUP(N766,'Données Enfants'!$C$2:$F$298,2,FALSE)</f>
        <v>Standard</v>
      </c>
      <c r="Q766" s="14">
        <f>IF(MID(B766,1,3)="Bus",VLOOKUP(N766,'Données Bus'!$A$2:$B$90,2,FALSE),0)</f>
        <v>14</v>
      </c>
      <c r="R766" s="14" t="str">
        <f>IF(Q766&gt;0,VLOOKUP(N766,'Données Bus'!$A$2:$C$90,3,FALSE),"")</f>
        <v>Avenue Forchex</v>
      </c>
      <c r="S766" t="str">
        <f>IF(INDEX('Tournées Bus'!$C$4:$H$18,Q766,VLOOKUP(B766,'Tournées Bus'!$J$3:$L$6,2,FALSE))=0,INDEX('Tournées Bus'!$C$4:$H$18,Q766,VLOOKUP(B766,'Tournées Bus'!$J$3:$L$6,3,FALSE)),INDEX('Tournées Bus'!$C$4:$H$18,Q766,VLOOKUP(B766,'Tournées Bus'!$J$3:$L$6,2,FALSE)))</f>
        <v>T161-02</v>
      </c>
      <c r="T766" t="str">
        <f t="shared" si="23"/>
        <v>T161</v>
      </c>
    </row>
    <row r="767" spans="1:20" x14ac:dyDescent="0.2">
      <c r="A767" s="1">
        <v>42991</v>
      </c>
      <c r="B767" t="s">
        <v>6</v>
      </c>
      <c r="C767" t="s">
        <v>204</v>
      </c>
      <c r="D767" t="s">
        <v>296</v>
      </c>
      <c r="E767" t="s">
        <v>298</v>
      </c>
      <c r="F767" s="1">
        <v>39525</v>
      </c>
      <c r="G767" t="s">
        <v>166</v>
      </c>
      <c r="H767">
        <v>1</v>
      </c>
      <c r="I767">
        <v>0</v>
      </c>
      <c r="J767">
        <v>0</v>
      </c>
      <c r="K767" t="s">
        <v>207</v>
      </c>
      <c r="L767">
        <v>2017</v>
      </c>
      <c r="M767" t="s">
        <v>210</v>
      </c>
      <c r="N767" s="14" t="str">
        <f t="shared" si="22"/>
        <v>WAMBST Léo-Paul</v>
      </c>
      <c r="O767" s="14" t="str">
        <f>VLOOKUP(N767,'Données Enfants'!$C$2:$F$298,4,FALSE)</f>
        <v>CM1</v>
      </c>
      <c r="P767" s="14" t="str">
        <f>VLOOKUP(N767,'Données Enfants'!$C$2:$F$298,2,FALSE)</f>
        <v>Standard</v>
      </c>
      <c r="Q767" s="14">
        <f>IF(MID(B767,1,3)="Bus",VLOOKUP(N767,'Données Bus'!$A$2:$B$90,2,FALSE),0)</f>
        <v>14</v>
      </c>
      <c r="R767" s="14" t="str">
        <f>IF(Q767&gt;0,VLOOKUP(N767,'Données Bus'!$A$2:$C$90,3,FALSE),"")</f>
        <v>Avenue Forchex</v>
      </c>
      <c r="S767" t="str">
        <f>IF(INDEX('Tournées Bus'!$C$4:$H$18,Q767,VLOOKUP(B767,'Tournées Bus'!$J$3:$L$6,2,FALSE))=0,INDEX('Tournées Bus'!$C$4:$H$18,Q767,VLOOKUP(B767,'Tournées Bus'!$J$3:$L$6,3,FALSE)),INDEX('Tournées Bus'!$C$4:$H$18,Q767,VLOOKUP(B767,'Tournées Bus'!$J$3:$L$6,2,FALSE)))</f>
        <v>T161-02</v>
      </c>
      <c r="T767" t="str">
        <f t="shared" si="23"/>
        <v>T161</v>
      </c>
    </row>
    <row r="768" spans="1:20" x14ac:dyDescent="0.2">
      <c r="A768" s="1">
        <v>42991</v>
      </c>
      <c r="B768" t="s">
        <v>6</v>
      </c>
      <c r="C768" t="s">
        <v>204</v>
      </c>
      <c r="D768" t="s">
        <v>238</v>
      </c>
      <c r="E768" t="s">
        <v>302</v>
      </c>
      <c r="F768" s="1">
        <v>41695</v>
      </c>
      <c r="G768" t="s">
        <v>44</v>
      </c>
      <c r="H768">
        <v>1</v>
      </c>
      <c r="I768">
        <v>0</v>
      </c>
      <c r="J768">
        <v>0</v>
      </c>
      <c r="K768" t="s">
        <v>207</v>
      </c>
      <c r="L768">
        <v>2017</v>
      </c>
      <c r="M768" t="s">
        <v>208</v>
      </c>
      <c r="N768" s="14" t="str">
        <f t="shared" si="22"/>
        <v>DESIR Auguste</v>
      </c>
      <c r="O768" s="14" t="str">
        <f>VLOOKUP(N768,'Données Enfants'!$C$2:$F$298,4,FALSE)</f>
        <v>PS</v>
      </c>
      <c r="P768" s="14" t="str">
        <f>VLOOKUP(N768,'Données Enfants'!$C$2:$F$298,2,FALSE)</f>
        <v>Standard</v>
      </c>
      <c r="Q768" s="14">
        <f>IF(MID(B768,1,3)="Bus",VLOOKUP(N768,'Données Bus'!$A$2:$B$90,2,FALSE),0)</f>
        <v>13</v>
      </c>
      <c r="R768" s="14" t="str">
        <f>IF(Q768&gt;0,VLOOKUP(N768,'Données Bus'!$A$2:$C$90,3,FALSE),"")</f>
        <v>Parc de l'Abbaye - Containers</v>
      </c>
      <c r="S768" t="str">
        <f>IF(INDEX('Tournées Bus'!$C$4:$H$18,Q768,VLOOKUP(B768,'Tournées Bus'!$J$3:$L$6,2,FALSE))=0,INDEX('Tournées Bus'!$C$4:$H$18,Q768,VLOOKUP(B768,'Tournées Bus'!$J$3:$L$6,3,FALSE)),INDEX('Tournées Bus'!$C$4:$H$18,Q768,VLOOKUP(B768,'Tournées Bus'!$J$3:$L$6,2,FALSE)))</f>
        <v>T162-15</v>
      </c>
      <c r="T768" t="str">
        <f t="shared" si="23"/>
        <v>T162</v>
      </c>
    </row>
    <row r="769" spans="1:20" x14ac:dyDescent="0.2">
      <c r="A769" s="1">
        <v>42991</v>
      </c>
      <c r="B769" t="s">
        <v>6</v>
      </c>
      <c r="C769" t="s">
        <v>204</v>
      </c>
      <c r="D769" t="s">
        <v>269</v>
      </c>
      <c r="E769" t="s">
        <v>304</v>
      </c>
      <c r="F769" s="1">
        <v>41898</v>
      </c>
      <c r="G769" t="s">
        <v>106</v>
      </c>
      <c r="H769">
        <v>1</v>
      </c>
      <c r="I769">
        <v>0</v>
      </c>
      <c r="J769">
        <v>0</v>
      </c>
      <c r="K769" t="s">
        <v>207</v>
      </c>
      <c r="L769">
        <v>2017</v>
      </c>
      <c r="M769" t="s">
        <v>208</v>
      </c>
      <c r="N769" s="14" t="str">
        <f t="shared" si="22"/>
        <v>MICHOUD Olivia</v>
      </c>
      <c r="O769" s="14" t="str">
        <f>VLOOKUP(N769,'Données Enfants'!$C$2:$F$298,4,FALSE)</f>
        <v>PS</v>
      </c>
      <c r="P769" s="14" t="str">
        <f>VLOOKUP(N769,'Données Enfants'!$C$2:$F$298,2,FALSE)</f>
        <v>Standard</v>
      </c>
      <c r="Q769" s="14">
        <f>IF(MID(B769,1,3)="Bus",VLOOKUP(N769,'Données Bus'!$A$2:$B$90,2,FALSE),0)</f>
        <v>14</v>
      </c>
      <c r="R769" s="14" t="str">
        <f>IF(Q769&gt;0,VLOOKUP(N769,'Données Bus'!$A$2:$C$90,3,FALSE),"")</f>
        <v>Avenue Forchex</v>
      </c>
      <c r="S769" t="str">
        <f>IF(INDEX('Tournées Bus'!$C$4:$H$18,Q769,VLOOKUP(B769,'Tournées Bus'!$J$3:$L$6,2,FALSE))=0,INDEX('Tournées Bus'!$C$4:$H$18,Q769,VLOOKUP(B769,'Tournées Bus'!$J$3:$L$6,3,FALSE)),INDEX('Tournées Bus'!$C$4:$H$18,Q769,VLOOKUP(B769,'Tournées Bus'!$J$3:$L$6,2,FALSE)))</f>
        <v>T161-02</v>
      </c>
      <c r="T769" t="str">
        <f t="shared" si="23"/>
        <v>T161</v>
      </c>
    </row>
    <row r="770" spans="1:20" x14ac:dyDescent="0.2">
      <c r="A770" s="1">
        <v>42991</v>
      </c>
      <c r="B770" t="s">
        <v>6</v>
      </c>
      <c r="C770" t="s">
        <v>204</v>
      </c>
      <c r="D770" t="s">
        <v>286</v>
      </c>
      <c r="E770" t="s">
        <v>305</v>
      </c>
      <c r="F770" s="1">
        <v>41650</v>
      </c>
      <c r="G770" t="s">
        <v>170</v>
      </c>
      <c r="H770">
        <v>1</v>
      </c>
      <c r="I770">
        <v>0</v>
      </c>
      <c r="J770">
        <v>0</v>
      </c>
      <c r="K770" t="s">
        <v>207</v>
      </c>
      <c r="L770">
        <v>2017</v>
      </c>
      <c r="M770" t="s">
        <v>208</v>
      </c>
      <c r="N770" s="14" t="str">
        <f t="shared" ref="N770:N833" si="24">CONCATENATE(D770," ",E770)</f>
        <v>SECK Ismaël</v>
      </c>
      <c r="O770" s="14" t="str">
        <f>VLOOKUP(N770,'Données Enfants'!$C$2:$F$298,4,FALSE)</f>
        <v>PS</v>
      </c>
      <c r="P770" s="14" t="str">
        <f>VLOOKUP(N770,'Données Enfants'!$C$2:$F$298,2,FALSE)</f>
        <v>Sans porc</v>
      </c>
      <c r="Q770" s="14">
        <f>IF(MID(B770,1,3)="Bus",VLOOKUP(N770,'Données Bus'!$A$2:$B$90,2,FALSE),0)</f>
        <v>9</v>
      </c>
      <c r="R770" s="14" t="str">
        <f>IF(Q770&gt;0,VLOOKUP(N770,'Données Bus'!$A$2:$C$90,3,FALSE),"")</f>
        <v>Chemin des Houches (Impasse)</v>
      </c>
      <c r="S770" t="str">
        <f>IF(INDEX('Tournées Bus'!$C$4:$H$18,Q770,VLOOKUP(B770,'Tournées Bus'!$J$3:$L$6,2,FALSE))=0,INDEX('Tournées Bus'!$C$4:$H$18,Q770,VLOOKUP(B770,'Tournées Bus'!$J$3:$L$6,3,FALSE)),INDEX('Tournées Bus'!$C$4:$H$18,Q770,VLOOKUP(B770,'Tournées Bus'!$J$3:$L$6,2,FALSE)))</f>
        <v>T162-11</v>
      </c>
      <c r="T770" t="str">
        <f t="shared" ref="T770:T833" si="25">MID(S770,1,4)</f>
        <v>T162</v>
      </c>
    </row>
    <row r="771" spans="1:20" x14ac:dyDescent="0.2">
      <c r="A771" s="1">
        <v>42991</v>
      </c>
      <c r="B771" t="s">
        <v>6</v>
      </c>
      <c r="C771" t="s">
        <v>204</v>
      </c>
      <c r="D771" t="s">
        <v>289</v>
      </c>
      <c r="E771" t="s">
        <v>306</v>
      </c>
      <c r="F771" s="1">
        <v>41888</v>
      </c>
      <c r="G771" t="s">
        <v>44</v>
      </c>
      <c r="H771">
        <v>1</v>
      </c>
      <c r="I771">
        <v>0</v>
      </c>
      <c r="J771">
        <v>0</v>
      </c>
      <c r="K771" t="s">
        <v>207</v>
      </c>
      <c r="L771">
        <v>2017</v>
      </c>
      <c r="M771" t="s">
        <v>208</v>
      </c>
      <c r="N771" s="14" t="str">
        <f t="shared" si="24"/>
        <v>TOUTA Ines</v>
      </c>
      <c r="O771" s="14" t="str">
        <f>VLOOKUP(N771,'Données Enfants'!$C$2:$F$298,4,FALSE)</f>
        <v>PS</v>
      </c>
      <c r="P771" s="14" t="str">
        <f>VLOOKUP(N771,'Données Enfants'!$C$2:$F$298,2,FALSE)</f>
        <v>Sans viande</v>
      </c>
      <c r="Q771" s="14">
        <f>IF(MID(B771,1,3)="Bus",VLOOKUP(N771,'Données Bus'!$A$2:$B$90,2,FALSE),0)</f>
        <v>6</v>
      </c>
      <c r="R771" s="14" t="str">
        <f>IF(Q771&gt;0,VLOOKUP(N771,'Données Bus'!$A$2:$C$90,3,FALSE),"")</f>
        <v>Gallia</v>
      </c>
      <c r="S771" t="str">
        <f>IF(INDEX('Tournées Bus'!$C$4:$H$18,Q771,VLOOKUP(B771,'Tournées Bus'!$J$3:$L$6,2,FALSE))=0,INDEX('Tournées Bus'!$C$4:$H$18,Q771,VLOOKUP(B771,'Tournées Bus'!$J$3:$L$6,3,FALSE)),INDEX('Tournées Bus'!$C$4:$H$18,Q771,VLOOKUP(B771,'Tournées Bus'!$J$3:$L$6,2,FALSE)))</f>
        <v>T161-07</v>
      </c>
      <c r="T771" t="str">
        <f t="shared" si="25"/>
        <v>T161</v>
      </c>
    </row>
    <row r="772" spans="1:20" x14ac:dyDescent="0.2">
      <c r="A772" s="1">
        <v>42991</v>
      </c>
      <c r="B772" t="s">
        <v>6</v>
      </c>
      <c r="C772" t="s">
        <v>204</v>
      </c>
      <c r="D772" t="s">
        <v>325</v>
      </c>
      <c r="E772" t="s">
        <v>326</v>
      </c>
      <c r="F772" s="1">
        <v>41701</v>
      </c>
      <c r="G772" t="s">
        <v>170</v>
      </c>
      <c r="H772">
        <v>1</v>
      </c>
      <c r="I772">
        <v>0</v>
      </c>
      <c r="J772">
        <v>0</v>
      </c>
      <c r="K772" t="s">
        <v>207</v>
      </c>
      <c r="L772">
        <v>2017</v>
      </c>
      <c r="M772" t="s">
        <v>208</v>
      </c>
      <c r="N772" s="14" t="str">
        <f t="shared" si="24"/>
        <v>RABU SOMERS Antonin</v>
      </c>
      <c r="O772" s="14" t="str">
        <f>VLOOKUP(N772,'Données Enfants'!$C$2:$F$298,4,FALSE)</f>
        <v>PS</v>
      </c>
      <c r="P772" s="14" t="str">
        <f>VLOOKUP(N772,'Données Enfants'!$C$2:$F$298,2,FALSE)</f>
        <v>Standard</v>
      </c>
      <c r="Q772" s="14">
        <f>IF(MID(B772,1,3)="Bus",VLOOKUP(N772,'Données Bus'!$A$2:$B$90,2,FALSE),0)</f>
        <v>6</v>
      </c>
      <c r="R772" s="14" t="str">
        <f>IF(Q772&gt;0,VLOOKUP(N772,'Données Bus'!$A$2:$C$90,3,FALSE),"")</f>
        <v>Gallia</v>
      </c>
      <c r="S772" t="str">
        <f>IF(INDEX('Tournées Bus'!$C$4:$H$18,Q772,VLOOKUP(B772,'Tournées Bus'!$J$3:$L$6,2,FALSE))=0,INDEX('Tournées Bus'!$C$4:$H$18,Q772,VLOOKUP(B772,'Tournées Bus'!$J$3:$L$6,3,FALSE)),INDEX('Tournées Bus'!$C$4:$H$18,Q772,VLOOKUP(B772,'Tournées Bus'!$J$3:$L$6,2,FALSE)))</f>
        <v>T161-07</v>
      </c>
      <c r="T772" t="str">
        <f t="shared" si="25"/>
        <v>T161</v>
      </c>
    </row>
    <row r="773" spans="1:20" x14ac:dyDescent="0.2">
      <c r="A773" s="1">
        <v>42991</v>
      </c>
      <c r="B773" t="s">
        <v>6</v>
      </c>
      <c r="C773" t="s">
        <v>204</v>
      </c>
      <c r="D773" t="s">
        <v>307</v>
      </c>
      <c r="E773" t="s">
        <v>308</v>
      </c>
      <c r="F773" s="1">
        <v>39474</v>
      </c>
      <c r="G773" t="s">
        <v>165</v>
      </c>
      <c r="H773">
        <v>1</v>
      </c>
      <c r="I773">
        <v>0</v>
      </c>
      <c r="J773">
        <v>0</v>
      </c>
      <c r="K773" t="s">
        <v>207</v>
      </c>
      <c r="L773">
        <v>2017</v>
      </c>
      <c r="M773" t="s">
        <v>210</v>
      </c>
      <c r="N773" s="14" t="str">
        <f t="shared" si="24"/>
        <v>TERRENI Flavia</v>
      </c>
      <c r="O773" s="14" t="str">
        <f>VLOOKUP(N773,'Données Enfants'!$C$2:$F$298,4,FALSE)</f>
        <v>CM1</v>
      </c>
      <c r="P773" s="14" t="str">
        <f>VLOOKUP(N773,'Données Enfants'!$C$2:$F$298,2,FALSE)</f>
        <v>Standard</v>
      </c>
      <c r="Q773" s="14">
        <f>IF(MID(B773,1,3)="Bus",VLOOKUP(N773,'Données Bus'!$A$2:$B$90,2,FALSE),0)</f>
        <v>6</v>
      </c>
      <c r="R773" s="14" t="str">
        <f>IF(Q773&gt;0,VLOOKUP(N773,'Données Bus'!$A$2:$C$90,3,FALSE),"")</f>
        <v>Gallia</v>
      </c>
      <c r="S773" t="str">
        <f>IF(INDEX('Tournées Bus'!$C$4:$H$18,Q773,VLOOKUP(B773,'Tournées Bus'!$J$3:$L$6,2,FALSE))=0,INDEX('Tournées Bus'!$C$4:$H$18,Q773,VLOOKUP(B773,'Tournées Bus'!$J$3:$L$6,3,FALSE)),INDEX('Tournées Bus'!$C$4:$H$18,Q773,VLOOKUP(B773,'Tournées Bus'!$J$3:$L$6,2,FALSE)))</f>
        <v>T161-07</v>
      </c>
      <c r="T773" t="str">
        <f t="shared" si="25"/>
        <v>T161</v>
      </c>
    </row>
    <row r="774" spans="1:20" x14ac:dyDescent="0.2">
      <c r="A774" s="1">
        <v>42991</v>
      </c>
      <c r="B774" t="s">
        <v>6</v>
      </c>
      <c r="C774" t="s">
        <v>204</v>
      </c>
      <c r="D774" t="s">
        <v>309</v>
      </c>
      <c r="E774" t="s">
        <v>310</v>
      </c>
      <c r="F774" s="1">
        <v>41489</v>
      </c>
      <c r="G774" t="s">
        <v>169</v>
      </c>
      <c r="H774">
        <v>1</v>
      </c>
      <c r="I774">
        <v>0</v>
      </c>
      <c r="J774">
        <v>0</v>
      </c>
      <c r="K774" t="s">
        <v>207</v>
      </c>
      <c r="L774">
        <v>2017</v>
      </c>
      <c r="M774" t="s">
        <v>208</v>
      </c>
      <c r="N774" s="14" t="str">
        <f t="shared" si="24"/>
        <v>LEHMANN Liv</v>
      </c>
      <c r="O774" s="14" t="str">
        <f>VLOOKUP(N774,'Données Enfants'!$C$2:$F$298,4,FALSE)</f>
        <v>MS</v>
      </c>
      <c r="P774" s="14" t="str">
        <f>VLOOKUP(N774,'Données Enfants'!$C$2:$F$298,2,FALSE)</f>
        <v>Standard</v>
      </c>
      <c r="Q774" s="14">
        <f>IF(MID(B774,1,3)="Bus",VLOOKUP(N774,'Données Bus'!$A$2:$B$90,2,FALSE),0)</f>
        <v>7</v>
      </c>
      <c r="R774" s="14" t="str">
        <f>IF(Q774&gt;0,VLOOKUP(N774,'Données Bus'!$A$2:$C$90,3,FALSE),"")</f>
        <v>Salle Animation, place de l'église</v>
      </c>
      <c r="S774" t="str">
        <f>IF(INDEX('Tournées Bus'!$C$4:$H$18,Q774,VLOOKUP(B774,'Tournées Bus'!$J$3:$L$6,2,FALSE))=0,INDEX('Tournées Bus'!$C$4:$H$18,Q774,VLOOKUP(B774,'Tournées Bus'!$J$3:$L$6,3,FALSE)),INDEX('Tournées Bus'!$C$4:$H$18,Q774,VLOOKUP(B774,'Tournées Bus'!$J$3:$L$6,2,FALSE)))</f>
        <v>T161-05</v>
      </c>
      <c r="T774" t="str">
        <f t="shared" si="25"/>
        <v>T161</v>
      </c>
    </row>
    <row r="775" spans="1:20" x14ac:dyDescent="0.2">
      <c r="A775" s="1">
        <v>42991</v>
      </c>
      <c r="B775" t="s">
        <v>6</v>
      </c>
      <c r="C775" t="s">
        <v>204</v>
      </c>
      <c r="D775" t="s">
        <v>309</v>
      </c>
      <c r="E775" t="s">
        <v>311</v>
      </c>
      <c r="F775" s="1">
        <v>40270</v>
      </c>
      <c r="G775" t="s">
        <v>163</v>
      </c>
      <c r="H775">
        <v>1</v>
      </c>
      <c r="I775">
        <v>0</v>
      </c>
      <c r="J775">
        <v>0</v>
      </c>
      <c r="K775" t="s">
        <v>207</v>
      </c>
      <c r="L775">
        <v>2017</v>
      </c>
      <c r="M775" t="s">
        <v>210</v>
      </c>
      <c r="N775" s="14" t="str">
        <f t="shared" si="24"/>
        <v>LEHMANN Abel</v>
      </c>
      <c r="O775" s="14" t="str">
        <f>VLOOKUP(N775,'Données Enfants'!$C$2:$F$298,4,FALSE)</f>
        <v>CE1</v>
      </c>
      <c r="P775" s="14" t="str">
        <f>VLOOKUP(N775,'Données Enfants'!$C$2:$F$298,2,FALSE)</f>
        <v>Standard</v>
      </c>
      <c r="Q775" s="14">
        <f>IF(MID(B775,1,3)="Bus",VLOOKUP(N775,'Données Bus'!$A$2:$B$90,2,FALSE),0)</f>
        <v>7</v>
      </c>
      <c r="R775" s="14" t="str">
        <f>IF(Q775&gt;0,VLOOKUP(N775,'Données Bus'!$A$2:$C$90,3,FALSE),"")</f>
        <v>Salle Animation, place de l'église</v>
      </c>
      <c r="S775" t="str">
        <f>IF(INDEX('Tournées Bus'!$C$4:$H$18,Q775,VLOOKUP(B775,'Tournées Bus'!$J$3:$L$6,2,FALSE))=0,INDEX('Tournées Bus'!$C$4:$H$18,Q775,VLOOKUP(B775,'Tournées Bus'!$J$3:$L$6,3,FALSE)),INDEX('Tournées Bus'!$C$4:$H$18,Q775,VLOOKUP(B775,'Tournées Bus'!$J$3:$L$6,2,FALSE)))</f>
        <v>T161-05</v>
      </c>
      <c r="T775" t="str">
        <f t="shared" si="25"/>
        <v>T161</v>
      </c>
    </row>
    <row r="776" spans="1:20" x14ac:dyDescent="0.2">
      <c r="A776" s="1">
        <v>42991</v>
      </c>
      <c r="B776" t="s">
        <v>6</v>
      </c>
      <c r="C776" t="s">
        <v>204</v>
      </c>
      <c r="D776" t="s">
        <v>312</v>
      </c>
      <c r="E776" t="s">
        <v>313</v>
      </c>
      <c r="F776" s="1">
        <v>41869</v>
      </c>
      <c r="G776" t="s">
        <v>170</v>
      </c>
      <c r="H776">
        <v>1</v>
      </c>
      <c r="I776">
        <v>0</v>
      </c>
      <c r="J776">
        <v>0</v>
      </c>
      <c r="K776" t="s">
        <v>207</v>
      </c>
      <c r="L776">
        <v>2017</v>
      </c>
      <c r="M776" t="s">
        <v>208</v>
      </c>
      <c r="N776" s="14" t="str">
        <f t="shared" si="24"/>
        <v>CORREDOR IZQUIERDO Adriana</v>
      </c>
      <c r="O776" s="14" t="str">
        <f>VLOOKUP(N776,'Données Enfants'!$C$2:$F$298,4,FALSE)</f>
        <v>PS</v>
      </c>
      <c r="P776" s="14" t="str">
        <f>VLOOKUP(N776,'Données Enfants'!$C$2:$F$298,2,FALSE)</f>
        <v>Standard</v>
      </c>
      <c r="Q776" s="14">
        <f>IF(MID(B776,1,3)="Bus",VLOOKUP(N776,'Données Bus'!$A$2:$B$90,2,FALSE),0)</f>
        <v>14</v>
      </c>
      <c r="R776" s="14" t="str">
        <f>IF(Q776&gt;0,VLOOKUP(N776,'Données Bus'!$A$2:$C$90,3,FALSE),"")</f>
        <v>Avenue Forchex</v>
      </c>
      <c r="S776" t="str">
        <f>IF(INDEX('Tournées Bus'!$C$4:$H$18,Q776,VLOOKUP(B776,'Tournées Bus'!$J$3:$L$6,2,FALSE))=0,INDEX('Tournées Bus'!$C$4:$H$18,Q776,VLOOKUP(B776,'Tournées Bus'!$J$3:$L$6,3,FALSE)),INDEX('Tournées Bus'!$C$4:$H$18,Q776,VLOOKUP(B776,'Tournées Bus'!$J$3:$L$6,2,FALSE)))</f>
        <v>T161-02</v>
      </c>
      <c r="T776" t="str">
        <f t="shared" si="25"/>
        <v>T161</v>
      </c>
    </row>
    <row r="777" spans="1:20" x14ac:dyDescent="0.2">
      <c r="A777" s="1">
        <v>42991</v>
      </c>
      <c r="B777" t="s">
        <v>6</v>
      </c>
      <c r="C777" t="s">
        <v>204</v>
      </c>
      <c r="D777" t="s">
        <v>254</v>
      </c>
      <c r="E777" t="s">
        <v>314</v>
      </c>
      <c r="F777" s="1">
        <v>41815</v>
      </c>
      <c r="G777" t="s">
        <v>44</v>
      </c>
      <c r="H777">
        <v>1</v>
      </c>
      <c r="I777">
        <v>0</v>
      </c>
      <c r="J777">
        <v>0</v>
      </c>
      <c r="K777" t="s">
        <v>207</v>
      </c>
      <c r="L777">
        <v>2017</v>
      </c>
      <c r="M777" t="s">
        <v>208</v>
      </c>
      <c r="N777" s="14" t="str">
        <f t="shared" si="24"/>
        <v>EL MRADMI Noham</v>
      </c>
      <c r="O777" s="14" t="str">
        <f>VLOOKUP(N777,'Données Enfants'!$C$2:$F$298,4,FALSE)</f>
        <v>PS</v>
      </c>
      <c r="P777" s="14" t="str">
        <f>VLOOKUP(N777,'Données Enfants'!$C$2:$F$298,2,FALSE)</f>
        <v>Sans porc</v>
      </c>
      <c r="Q777" s="14">
        <f>IF(MID(B777,1,3)="Bus",VLOOKUP(N777,'Données Bus'!$A$2:$B$90,2,FALSE),0)</f>
        <v>1</v>
      </c>
      <c r="R777" s="14" t="str">
        <f>IF(Q777&gt;0,VLOOKUP(N777,'Données Bus'!$A$2:$C$90,3,FALSE),"")</f>
        <v>Services Techniques</v>
      </c>
      <c r="S777" t="str">
        <f>IF(INDEX('Tournées Bus'!$C$4:$H$18,Q777,VLOOKUP(B777,'Tournées Bus'!$J$3:$L$6,2,FALSE))=0,INDEX('Tournées Bus'!$C$4:$H$18,Q777,VLOOKUP(B777,'Tournées Bus'!$J$3:$L$6,3,FALSE)),INDEX('Tournées Bus'!$C$4:$H$18,Q777,VLOOKUP(B777,'Tournées Bus'!$J$3:$L$6,2,FALSE)))</f>
        <v>T162-17</v>
      </c>
      <c r="T777" t="str">
        <f t="shared" si="25"/>
        <v>T162</v>
      </c>
    </row>
    <row r="778" spans="1:20" x14ac:dyDescent="0.2">
      <c r="A778" s="1">
        <v>42991</v>
      </c>
      <c r="B778" t="s">
        <v>6</v>
      </c>
      <c r="C778" t="s">
        <v>204</v>
      </c>
      <c r="D778" t="s">
        <v>315</v>
      </c>
      <c r="E778" t="s">
        <v>316</v>
      </c>
      <c r="F778" s="1">
        <v>41422</v>
      </c>
      <c r="G778" t="s">
        <v>170</v>
      </c>
      <c r="H778">
        <v>1</v>
      </c>
      <c r="I778">
        <v>0</v>
      </c>
      <c r="J778">
        <v>0</v>
      </c>
      <c r="K778" t="s">
        <v>207</v>
      </c>
      <c r="L778">
        <v>2017</v>
      </c>
      <c r="M778" t="s">
        <v>208</v>
      </c>
      <c r="N778" s="14" t="str">
        <f t="shared" si="24"/>
        <v>DE CORDIER Léa</v>
      </c>
      <c r="O778" s="14" t="str">
        <f>VLOOKUP(N778,'Données Enfants'!$C$2:$F$298,4,FALSE)</f>
        <v>MS</v>
      </c>
      <c r="P778" s="14" t="str">
        <f>VLOOKUP(N778,'Données Enfants'!$C$2:$F$298,2,FALSE)</f>
        <v>Standard</v>
      </c>
      <c r="Q778" s="14">
        <f>IF(MID(B778,1,3)="Bus",VLOOKUP(N778,'Données Bus'!$A$2:$B$90,2,FALSE),0)</f>
        <v>2</v>
      </c>
      <c r="R778" s="14" t="str">
        <f>IF(Q778&gt;0,VLOOKUP(N778,'Données Bus'!$A$2:$C$90,3,FALSE),"")</f>
        <v>Parc de l'Abbaye - Buisson</v>
      </c>
      <c r="S778" t="str">
        <f>IF(INDEX('Tournées Bus'!$C$4:$H$18,Q778,VLOOKUP(B778,'Tournées Bus'!$J$3:$L$6,2,FALSE))=0,INDEX('Tournées Bus'!$C$4:$H$18,Q778,VLOOKUP(B778,'Tournées Bus'!$J$3:$L$6,3,FALSE)),INDEX('Tournées Bus'!$C$4:$H$18,Q778,VLOOKUP(B778,'Tournées Bus'!$J$3:$L$6,2,FALSE)))</f>
        <v>T162-16</v>
      </c>
      <c r="T778" t="str">
        <f t="shared" si="25"/>
        <v>T162</v>
      </c>
    </row>
    <row r="779" spans="1:20" x14ac:dyDescent="0.2">
      <c r="A779" s="1">
        <v>42991</v>
      </c>
      <c r="B779" t="s">
        <v>6</v>
      </c>
      <c r="C779" t="s">
        <v>204</v>
      </c>
      <c r="D779" t="s">
        <v>315</v>
      </c>
      <c r="E779" t="s">
        <v>317</v>
      </c>
      <c r="F779" s="1">
        <v>40039</v>
      </c>
      <c r="G779" t="s">
        <v>166</v>
      </c>
      <c r="H779">
        <v>1</v>
      </c>
      <c r="I779">
        <v>0</v>
      </c>
      <c r="J779">
        <v>0</v>
      </c>
      <c r="K779" t="s">
        <v>207</v>
      </c>
      <c r="L779">
        <v>2017</v>
      </c>
      <c r="M779" t="s">
        <v>210</v>
      </c>
      <c r="N779" s="14" t="str">
        <f t="shared" si="24"/>
        <v>DE CORDIER Kylian</v>
      </c>
      <c r="O779" s="14" t="str">
        <f>VLOOKUP(N779,'Données Enfants'!$C$2:$F$298,4,FALSE)</f>
        <v>CE2</v>
      </c>
      <c r="P779" s="14" t="str">
        <f>VLOOKUP(N779,'Données Enfants'!$C$2:$F$298,2,FALSE)</f>
        <v>Standard</v>
      </c>
      <c r="Q779" s="14">
        <f>IF(MID(B779,1,3)="Bus",VLOOKUP(N779,'Données Bus'!$A$2:$B$90,2,FALSE),0)</f>
        <v>2</v>
      </c>
      <c r="R779" s="14" t="str">
        <f>IF(Q779&gt;0,VLOOKUP(N779,'Données Bus'!$A$2:$C$90,3,FALSE),"")</f>
        <v>Parc de l'Abbaye - Buisson</v>
      </c>
      <c r="S779" t="str">
        <f>IF(INDEX('Tournées Bus'!$C$4:$H$18,Q779,VLOOKUP(B779,'Tournées Bus'!$J$3:$L$6,2,FALSE))=0,INDEX('Tournées Bus'!$C$4:$H$18,Q779,VLOOKUP(B779,'Tournées Bus'!$J$3:$L$6,3,FALSE)),INDEX('Tournées Bus'!$C$4:$H$18,Q779,VLOOKUP(B779,'Tournées Bus'!$J$3:$L$6,2,FALSE)))</f>
        <v>T162-16</v>
      </c>
      <c r="T779" t="str">
        <f t="shared" si="25"/>
        <v>T162</v>
      </c>
    </row>
    <row r="780" spans="1:20" x14ac:dyDescent="0.2">
      <c r="A780" s="1">
        <v>42991</v>
      </c>
      <c r="B780" t="s">
        <v>6</v>
      </c>
      <c r="C780" t="s">
        <v>204</v>
      </c>
      <c r="D780" t="s">
        <v>318</v>
      </c>
      <c r="E780" t="s">
        <v>319</v>
      </c>
      <c r="F780" s="1">
        <v>41948</v>
      </c>
      <c r="G780" t="s">
        <v>44</v>
      </c>
      <c r="H780">
        <v>1</v>
      </c>
      <c r="I780">
        <v>0</v>
      </c>
      <c r="J780">
        <v>0</v>
      </c>
      <c r="K780" t="s">
        <v>207</v>
      </c>
      <c r="L780">
        <v>2017</v>
      </c>
      <c r="M780" t="s">
        <v>208</v>
      </c>
      <c r="N780" s="14" t="str">
        <f t="shared" si="24"/>
        <v>JACQUIER-QUERO Eleonore</v>
      </c>
      <c r="O780" s="14" t="str">
        <f>VLOOKUP(N780,'Données Enfants'!$C$2:$F$298,4,FALSE)</f>
        <v>PS</v>
      </c>
      <c r="P780" s="14" t="str">
        <f>VLOOKUP(N780,'Données Enfants'!$C$2:$F$298,2,FALSE)</f>
        <v>Standard</v>
      </c>
      <c r="Q780" s="14">
        <f>IF(MID(B780,1,3)="Bus",VLOOKUP(N780,'Données Bus'!$A$2:$B$90,2,FALSE),0)</f>
        <v>9</v>
      </c>
      <c r="R780" s="14" t="str">
        <f>IF(Q780&gt;0,VLOOKUP(N780,'Données Bus'!$A$2:$C$90,3,FALSE),"")</f>
        <v>Chemin des Houches (Impasse)</v>
      </c>
      <c r="S780" t="str">
        <f>IF(INDEX('Tournées Bus'!$C$4:$H$18,Q780,VLOOKUP(B780,'Tournées Bus'!$J$3:$L$6,2,FALSE))=0,INDEX('Tournées Bus'!$C$4:$H$18,Q780,VLOOKUP(B780,'Tournées Bus'!$J$3:$L$6,3,FALSE)),INDEX('Tournées Bus'!$C$4:$H$18,Q780,VLOOKUP(B780,'Tournées Bus'!$J$3:$L$6,2,FALSE)))</f>
        <v>T162-11</v>
      </c>
      <c r="T780" t="str">
        <f t="shared" si="25"/>
        <v>T162</v>
      </c>
    </row>
    <row r="781" spans="1:20" x14ac:dyDescent="0.2">
      <c r="A781" s="1">
        <v>42991</v>
      </c>
      <c r="B781" t="s">
        <v>6</v>
      </c>
      <c r="C781" t="s">
        <v>204</v>
      </c>
      <c r="D781" t="s">
        <v>500</v>
      </c>
      <c r="E781" t="s">
        <v>501</v>
      </c>
      <c r="F781" s="1">
        <v>39861</v>
      </c>
      <c r="G781" t="s">
        <v>166</v>
      </c>
      <c r="H781">
        <v>1</v>
      </c>
      <c r="I781">
        <v>0</v>
      </c>
      <c r="J781">
        <v>0</v>
      </c>
      <c r="K781" t="s">
        <v>207</v>
      </c>
      <c r="L781">
        <v>2017</v>
      </c>
      <c r="M781" t="s">
        <v>210</v>
      </c>
      <c r="N781" s="14" t="str">
        <f t="shared" si="24"/>
        <v>MOUNDJI Keziah</v>
      </c>
      <c r="O781" s="14" t="str">
        <f>VLOOKUP(N781,'Données Enfants'!$C$2:$F$298,4,FALSE)</f>
        <v>CE2</v>
      </c>
      <c r="P781" s="14" t="str">
        <f>VLOOKUP(N781,'Données Enfants'!$C$2:$F$298,2,FALSE)</f>
        <v>Sans porc</v>
      </c>
      <c r="Q781" s="14">
        <f>IF(MID(B781,1,3)="Bus",VLOOKUP(N781,'Données Bus'!$A$2:$B$90,2,FALSE),0)</f>
        <v>7</v>
      </c>
      <c r="R781" s="14" t="str">
        <f>IF(Q781&gt;0,VLOOKUP(N781,'Données Bus'!$A$2:$C$90,3,FALSE),"")</f>
        <v>Salle Animation, place de l'église</v>
      </c>
      <c r="S781" t="str">
        <f>IF(INDEX('Tournées Bus'!$C$4:$H$18,Q781,VLOOKUP(B781,'Tournées Bus'!$J$3:$L$6,2,FALSE))=0,INDEX('Tournées Bus'!$C$4:$H$18,Q781,VLOOKUP(B781,'Tournées Bus'!$J$3:$L$6,3,FALSE)),INDEX('Tournées Bus'!$C$4:$H$18,Q781,VLOOKUP(B781,'Tournées Bus'!$J$3:$L$6,2,FALSE)))</f>
        <v>T161-05</v>
      </c>
      <c r="T781" t="str">
        <f t="shared" si="25"/>
        <v>T161</v>
      </c>
    </row>
    <row r="782" spans="1:20" x14ac:dyDescent="0.2">
      <c r="A782" s="1">
        <v>42992</v>
      </c>
      <c r="B782" t="s">
        <v>6</v>
      </c>
      <c r="C782" t="s">
        <v>204</v>
      </c>
      <c r="D782" t="s">
        <v>211</v>
      </c>
      <c r="E782" t="s">
        <v>212</v>
      </c>
      <c r="F782" s="1">
        <v>39272</v>
      </c>
      <c r="G782" t="s">
        <v>164</v>
      </c>
      <c r="H782">
        <v>1</v>
      </c>
      <c r="I782">
        <v>0</v>
      </c>
      <c r="J782">
        <v>0</v>
      </c>
      <c r="K782" t="s">
        <v>207</v>
      </c>
      <c r="L782">
        <v>2017</v>
      </c>
      <c r="M782" t="s">
        <v>210</v>
      </c>
      <c r="N782" s="14" t="str">
        <f t="shared" si="24"/>
        <v>AIMON Cassie</v>
      </c>
      <c r="O782" s="14" t="str">
        <f>VLOOKUP(N782,'Données Enfants'!$C$2:$F$298,4,FALSE)</f>
        <v>CM2</v>
      </c>
      <c r="P782" s="14" t="str">
        <f>VLOOKUP(N782,'Données Enfants'!$C$2:$F$298,2,FALSE)</f>
        <v>Standard</v>
      </c>
      <c r="Q782" s="14">
        <f>IF(MID(B782,1,3)="Bus",VLOOKUP(N782,'Données Bus'!$A$2:$B$90,2,FALSE),0)</f>
        <v>9</v>
      </c>
      <c r="R782" s="14" t="str">
        <f>IF(Q782&gt;0,VLOOKUP(N782,'Données Bus'!$A$2:$C$90,3,FALSE),"")</f>
        <v>Chemin des Houches (Impasse)</v>
      </c>
      <c r="S782" t="str">
        <f>IF(INDEX('Tournées Bus'!$C$4:$H$18,Q782,VLOOKUP(B782,'Tournées Bus'!$J$3:$L$6,2,FALSE))=0,INDEX('Tournées Bus'!$C$4:$H$18,Q782,VLOOKUP(B782,'Tournées Bus'!$J$3:$L$6,3,FALSE)),INDEX('Tournées Bus'!$C$4:$H$18,Q782,VLOOKUP(B782,'Tournées Bus'!$J$3:$L$6,2,FALSE)))</f>
        <v>T162-11</v>
      </c>
      <c r="T782" t="str">
        <f t="shared" si="25"/>
        <v>T162</v>
      </c>
    </row>
    <row r="783" spans="1:20" x14ac:dyDescent="0.2">
      <c r="A783" s="1">
        <v>42992</v>
      </c>
      <c r="B783" t="s">
        <v>6</v>
      </c>
      <c r="C783" t="s">
        <v>204</v>
      </c>
      <c r="D783" t="s">
        <v>211</v>
      </c>
      <c r="E783" t="s">
        <v>213</v>
      </c>
      <c r="F783" s="1">
        <v>40216</v>
      </c>
      <c r="G783" t="s">
        <v>163</v>
      </c>
      <c r="H783">
        <v>1</v>
      </c>
      <c r="I783">
        <v>0</v>
      </c>
      <c r="J783">
        <v>0</v>
      </c>
      <c r="K783" t="s">
        <v>207</v>
      </c>
      <c r="L783">
        <v>2017</v>
      </c>
      <c r="M783" t="s">
        <v>210</v>
      </c>
      <c r="N783" s="14" t="str">
        <f t="shared" si="24"/>
        <v>AIMON Matthew</v>
      </c>
      <c r="O783" s="14" t="str">
        <f>VLOOKUP(N783,'Données Enfants'!$C$2:$F$298,4,FALSE)</f>
        <v>CE1</v>
      </c>
      <c r="P783" s="14" t="str">
        <f>VLOOKUP(N783,'Données Enfants'!$C$2:$F$298,2,FALSE)</f>
        <v>Standard</v>
      </c>
      <c r="Q783" s="14">
        <f>IF(MID(B783,1,3)="Bus",VLOOKUP(N783,'Données Bus'!$A$2:$B$90,2,FALSE),0)</f>
        <v>9</v>
      </c>
      <c r="R783" s="14" t="str">
        <f>IF(Q783&gt;0,VLOOKUP(N783,'Données Bus'!$A$2:$C$90,3,FALSE),"")</f>
        <v>Chemin des Houches (Impasse)</v>
      </c>
      <c r="S783" t="str">
        <f>IF(INDEX('Tournées Bus'!$C$4:$H$18,Q783,VLOOKUP(B783,'Tournées Bus'!$J$3:$L$6,2,FALSE))=0,INDEX('Tournées Bus'!$C$4:$H$18,Q783,VLOOKUP(B783,'Tournées Bus'!$J$3:$L$6,3,FALSE)),INDEX('Tournées Bus'!$C$4:$H$18,Q783,VLOOKUP(B783,'Tournées Bus'!$J$3:$L$6,2,FALSE)))</f>
        <v>T162-11</v>
      </c>
      <c r="T783" t="str">
        <f t="shared" si="25"/>
        <v>T162</v>
      </c>
    </row>
    <row r="784" spans="1:20" x14ac:dyDescent="0.2">
      <c r="A784" s="1">
        <v>42992</v>
      </c>
      <c r="B784" t="s">
        <v>6</v>
      </c>
      <c r="C784" t="s">
        <v>204</v>
      </c>
      <c r="D784" t="s">
        <v>214</v>
      </c>
      <c r="E784" t="s">
        <v>215</v>
      </c>
      <c r="F784" s="1">
        <v>41239</v>
      </c>
      <c r="G784" t="s">
        <v>44</v>
      </c>
      <c r="H784">
        <v>1</v>
      </c>
      <c r="I784">
        <v>0</v>
      </c>
      <c r="J784">
        <v>0</v>
      </c>
      <c r="K784" t="s">
        <v>207</v>
      </c>
      <c r="L784">
        <v>2017</v>
      </c>
      <c r="M784" t="s">
        <v>208</v>
      </c>
      <c r="N784" s="14" t="str">
        <f t="shared" si="24"/>
        <v>ALOUANI Naël</v>
      </c>
      <c r="O784" s="14" t="str">
        <f>VLOOKUP(N784,'Données Enfants'!$C$2:$F$298,4,FALSE)</f>
        <v>GS</v>
      </c>
      <c r="P784" s="14" t="str">
        <f>VLOOKUP(N784,'Données Enfants'!$C$2:$F$298,2,FALSE)</f>
        <v>Sans porc</v>
      </c>
      <c r="Q784" s="14">
        <f>IF(MID(B784,1,3)="Bus",VLOOKUP(N784,'Données Bus'!$A$2:$B$90,2,FALSE),0)</f>
        <v>6</v>
      </c>
      <c r="R784" s="14" t="str">
        <f>IF(Q784&gt;0,VLOOKUP(N784,'Données Bus'!$A$2:$C$90,3,FALSE),"")</f>
        <v>Gallia</v>
      </c>
      <c r="S784" t="str">
        <f>IF(INDEX('Tournées Bus'!$C$4:$H$18,Q784,VLOOKUP(B784,'Tournées Bus'!$J$3:$L$6,2,FALSE))=0,INDEX('Tournées Bus'!$C$4:$H$18,Q784,VLOOKUP(B784,'Tournées Bus'!$J$3:$L$6,3,FALSE)),INDEX('Tournées Bus'!$C$4:$H$18,Q784,VLOOKUP(B784,'Tournées Bus'!$J$3:$L$6,2,FALSE)))</f>
        <v>T161-07</v>
      </c>
      <c r="T784" t="str">
        <f t="shared" si="25"/>
        <v>T161</v>
      </c>
    </row>
    <row r="785" spans="1:20" x14ac:dyDescent="0.2">
      <c r="A785" s="1">
        <v>42992</v>
      </c>
      <c r="B785" t="s">
        <v>6</v>
      </c>
      <c r="C785" t="s">
        <v>204</v>
      </c>
      <c r="D785" t="s">
        <v>214</v>
      </c>
      <c r="E785" t="s">
        <v>216</v>
      </c>
      <c r="F785" s="1">
        <v>39832</v>
      </c>
      <c r="G785" t="s">
        <v>166</v>
      </c>
      <c r="H785">
        <v>1</v>
      </c>
      <c r="I785">
        <v>0</v>
      </c>
      <c r="J785">
        <v>0</v>
      </c>
      <c r="K785" t="s">
        <v>207</v>
      </c>
      <c r="L785">
        <v>2017</v>
      </c>
      <c r="M785" t="s">
        <v>210</v>
      </c>
      <c r="N785" s="14" t="str">
        <f t="shared" si="24"/>
        <v>ALOUANI Rayan</v>
      </c>
      <c r="O785" s="14" t="str">
        <f>VLOOKUP(N785,'Données Enfants'!$C$2:$F$298,4,FALSE)</f>
        <v>CE2</v>
      </c>
      <c r="P785" s="14" t="str">
        <f>VLOOKUP(N785,'Données Enfants'!$C$2:$F$298,2,FALSE)</f>
        <v>Sans porc</v>
      </c>
      <c r="Q785" s="14">
        <f>IF(MID(B785,1,3)="Bus",VLOOKUP(N785,'Données Bus'!$A$2:$B$90,2,FALSE),0)</f>
        <v>6</v>
      </c>
      <c r="R785" s="14" t="str">
        <f>IF(Q785&gt;0,VLOOKUP(N785,'Données Bus'!$A$2:$C$90,3,FALSE),"")</f>
        <v>Gallia</v>
      </c>
      <c r="S785" t="str">
        <f>IF(INDEX('Tournées Bus'!$C$4:$H$18,Q785,VLOOKUP(B785,'Tournées Bus'!$J$3:$L$6,2,FALSE))=0,INDEX('Tournées Bus'!$C$4:$H$18,Q785,VLOOKUP(B785,'Tournées Bus'!$J$3:$L$6,3,FALSE)),INDEX('Tournées Bus'!$C$4:$H$18,Q785,VLOOKUP(B785,'Tournées Bus'!$J$3:$L$6,2,FALSE)))</f>
        <v>T161-07</v>
      </c>
      <c r="T785" t="str">
        <f t="shared" si="25"/>
        <v>T161</v>
      </c>
    </row>
    <row r="786" spans="1:20" x14ac:dyDescent="0.2">
      <c r="A786" s="1">
        <v>42992</v>
      </c>
      <c r="B786" t="s">
        <v>6</v>
      </c>
      <c r="C786" t="s">
        <v>204</v>
      </c>
      <c r="D786" t="s">
        <v>219</v>
      </c>
      <c r="E786" t="s">
        <v>220</v>
      </c>
      <c r="F786" s="1">
        <v>41221</v>
      </c>
      <c r="G786" t="s">
        <v>44</v>
      </c>
      <c r="H786">
        <v>1</v>
      </c>
      <c r="I786">
        <v>0</v>
      </c>
      <c r="J786">
        <v>0</v>
      </c>
      <c r="K786" t="s">
        <v>207</v>
      </c>
      <c r="L786">
        <v>2017</v>
      </c>
      <c r="M786" t="s">
        <v>208</v>
      </c>
      <c r="N786" s="14" t="str">
        <f t="shared" si="24"/>
        <v>BABIN Timéo</v>
      </c>
      <c r="O786" s="14" t="str">
        <f>VLOOKUP(N786,'Données Enfants'!$C$2:$F$298,4,FALSE)</f>
        <v>GS</v>
      </c>
      <c r="P786" s="14" t="str">
        <f>VLOOKUP(N786,'Données Enfants'!$C$2:$F$298,2,FALSE)</f>
        <v>Standard</v>
      </c>
      <c r="Q786" s="14">
        <f>IF(MID(B786,1,3)="Bus",VLOOKUP(N786,'Données Bus'!$A$2:$B$90,2,FALSE),0)</f>
        <v>1</v>
      </c>
      <c r="R786" s="14" t="str">
        <f>IF(Q786&gt;0,VLOOKUP(N786,'Données Bus'!$A$2:$C$90,3,FALSE),"")</f>
        <v>Services Techniques</v>
      </c>
      <c r="S786" t="str">
        <f>IF(INDEX('Tournées Bus'!$C$4:$H$18,Q786,VLOOKUP(B786,'Tournées Bus'!$J$3:$L$6,2,FALSE))=0,INDEX('Tournées Bus'!$C$4:$H$18,Q786,VLOOKUP(B786,'Tournées Bus'!$J$3:$L$6,3,FALSE)),INDEX('Tournées Bus'!$C$4:$H$18,Q786,VLOOKUP(B786,'Tournées Bus'!$J$3:$L$6,2,FALSE)))</f>
        <v>T162-17</v>
      </c>
      <c r="T786" t="str">
        <f t="shared" si="25"/>
        <v>T162</v>
      </c>
    </row>
    <row r="787" spans="1:20" x14ac:dyDescent="0.2">
      <c r="A787" s="1">
        <v>42992</v>
      </c>
      <c r="B787" t="s">
        <v>6</v>
      </c>
      <c r="C787" t="s">
        <v>204</v>
      </c>
      <c r="D787" t="s">
        <v>221</v>
      </c>
      <c r="E787" t="s">
        <v>222</v>
      </c>
      <c r="F787" s="1">
        <v>39646</v>
      </c>
      <c r="G787" t="s">
        <v>165</v>
      </c>
      <c r="H787">
        <v>1</v>
      </c>
      <c r="I787">
        <v>0</v>
      </c>
      <c r="J787">
        <v>0</v>
      </c>
      <c r="K787" t="s">
        <v>207</v>
      </c>
      <c r="L787">
        <v>2017</v>
      </c>
      <c r="M787" t="s">
        <v>210</v>
      </c>
      <c r="N787" s="14" t="str">
        <f t="shared" si="24"/>
        <v>BEN ROMDANE Hilal</v>
      </c>
      <c r="O787" s="14" t="str">
        <f>VLOOKUP(N787,'Données Enfants'!$C$2:$F$298,4,FALSE)</f>
        <v>CM1</v>
      </c>
      <c r="P787" s="14" t="str">
        <f>VLOOKUP(N787,'Données Enfants'!$C$2:$F$298,2,FALSE)</f>
        <v>Sans viande</v>
      </c>
      <c r="Q787" s="14">
        <f>IF(MID(B787,1,3)="Bus",VLOOKUP(N787,'Données Bus'!$A$2:$B$90,2,FALSE),0)</f>
        <v>9</v>
      </c>
      <c r="R787" s="14" t="str">
        <f>IF(Q787&gt;0,VLOOKUP(N787,'Données Bus'!$A$2:$C$90,3,FALSE),"")</f>
        <v>Chemin des Houches (Impasse)</v>
      </c>
      <c r="S787" t="str">
        <f>IF(INDEX('Tournées Bus'!$C$4:$H$18,Q787,VLOOKUP(B787,'Tournées Bus'!$J$3:$L$6,2,FALSE))=0,INDEX('Tournées Bus'!$C$4:$H$18,Q787,VLOOKUP(B787,'Tournées Bus'!$J$3:$L$6,3,FALSE)),INDEX('Tournées Bus'!$C$4:$H$18,Q787,VLOOKUP(B787,'Tournées Bus'!$J$3:$L$6,2,FALSE)))</f>
        <v>T162-11</v>
      </c>
      <c r="T787" t="str">
        <f t="shared" si="25"/>
        <v>T162</v>
      </c>
    </row>
    <row r="788" spans="1:20" x14ac:dyDescent="0.2">
      <c r="A788" s="1">
        <v>42992</v>
      </c>
      <c r="B788" t="s">
        <v>6</v>
      </c>
      <c r="C788" t="s">
        <v>204</v>
      </c>
      <c r="D788" t="s">
        <v>221</v>
      </c>
      <c r="E788" t="s">
        <v>223</v>
      </c>
      <c r="F788" s="1">
        <v>39646</v>
      </c>
      <c r="G788" t="s">
        <v>165</v>
      </c>
      <c r="H788">
        <v>1</v>
      </c>
      <c r="I788">
        <v>0</v>
      </c>
      <c r="J788">
        <v>0</v>
      </c>
      <c r="K788" t="s">
        <v>207</v>
      </c>
      <c r="L788">
        <v>2017</v>
      </c>
      <c r="M788" t="s">
        <v>210</v>
      </c>
      <c r="N788" s="14" t="str">
        <f t="shared" si="24"/>
        <v>BEN ROMDANE Younès</v>
      </c>
      <c r="O788" s="14" t="str">
        <f>VLOOKUP(N788,'Données Enfants'!$C$2:$F$298,4,FALSE)</f>
        <v>CM1</v>
      </c>
      <c r="P788" s="14" t="str">
        <f>VLOOKUP(N788,'Données Enfants'!$C$2:$F$298,2,FALSE)</f>
        <v>Sans viande</v>
      </c>
      <c r="Q788" s="14">
        <f>IF(MID(B788,1,3)="Bus",VLOOKUP(N788,'Données Bus'!$A$2:$B$90,2,FALSE),0)</f>
        <v>9</v>
      </c>
      <c r="R788" s="14" t="str">
        <f>IF(Q788&gt;0,VLOOKUP(N788,'Données Bus'!$A$2:$C$90,3,FALSE),"")</f>
        <v>Chemin des Houches (Impasse)</v>
      </c>
      <c r="S788" t="str">
        <f>IF(INDEX('Tournées Bus'!$C$4:$H$18,Q788,VLOOKUP(B788,'Tournées Bus'!$J$3:$L$6,2,FALSE))=0,INDEX('Tournées Bus'!$C$4:$H$18,Q788,VLOOKUP(B788,'Tournées Bus'!$J$3:$L$6,3,FALSE)),INDEX('Tournées Bus'!$C$4:$H$18,Q788,VLOOKUP(B788,'Tournées Bus'!$J$3:$L$6,2,FALSE)))</f>
        <v>T162-11</v>
      </c>
      <c r="T788" t="str">
        <f t="shared" si="25"/>
        <v>T162</v>
      </c>
    </row>
    <row r="789" spans="1:20" x14ac:dyDescent="0.2">
      <c r="A789" s="1">
        <v>42992</v>
      </c>
      <c r="B789" t="s">
        <v>6</v>
      </c>
      <c r="C789" t="s">
        <v>204</v>
      </c>
      <c r="D789" t="s">
        <v>224</v>
      </c>
      <c r="E789" t="s">
        <v>225</v>
      </c>
      <c r="F789" s="1">
        <v>39286</v>
      </c>
      <c r="G789" t="s">
        <v>164</v>
      </c>
      <c r="H789">
        <v>1</v>
      </c>
      <c r="I789">
        <v>0</v>
      </c>
      <c r="J789">
        <v>0</v>
      </c>
      <c r="K789" t="s">
        <v>207</v>
      </c>
      <c r="L789">
        <v>2017</v>
      </c>
      <c r="M789" t="s">
        <v>210</v>
      </c>
      <c r="N789" s="14" t="str">
        <f t="shared" si="24"/>
        <v>BONNEVIE Anthony</v>
      </c>
      <c r="O789" s="14" t="str">
        <f>VLOOKUP(N789,'Données Enfants'!$C$2:$F$298,4,FALSE)</f>
        <v>CM2</v>
      </c>
      <c r="P789" s="14" t="str">
        <f>VLOOKUP(N789,'Données Enfants'!$C$2:$F$298,2,FALSE)</f>
        <v>Standard</v>
      </c>
      <c r="Q789" s="14">
        <f>IF(MID(B789,1,3)="Bus",VLOOKUP(N789,'Données Bus'!$A$2:$B$90,2,FALSE),0)</f>
        <v>4</v>
      </c>
      <c r="R789" s="14" t="str">
        <f>IF(Q789&gt;0,VLOOKUP(N789,'Données Bus'!$A$2:$C$90,3,FALSE),"")</f>
        <v>Grande Rive (Crémaillère)</v>
      </c>
      <c r="S789" t="str">
        <f>IF(INDEX('Tournées Bus'!$C$4:$H$18,Q789,VLOOKUP(B789,'Tournées Bus'!$J$3:$L$6,2,FALSE))=0,INDEX('Tournées Bus'!$C$4:$H$18,Q789,VLOOKUP(B789,'Tournées Bus'!$J$3:$L$6,3,FALSE)),INDEX('Tournées Bus'!$C$4:$H$18,Q789,VLOOKUP(B789,'Tournées Bus'!$J$3:$L$6,2,FALSE)))</f>
        <v>T162-14</v>
      </c>
      <c r="T789" t="str">
        <f t="shared" si="25"/>
        <v>T162</v>
      </c>
    </row>
    <row r="790" spans="1:20" x14ac:dyDescent="0.2">
      <c r="A790" s="1">
        <v>42992</v>
      </c>
      <c r="B790" t="s">
        <v>6</v>
      </c>
      <c r="C790" t="s">
        <v>204</v>
      </c>
      <c r="D790" t="s">
        <v>226</v>
      </c>
      <c r="E790" t="s">
        <v>227</v>
      </c>
      <c r="F790" s="1">
        <v>40006</v>
      </c>
      <c r="G790" t="s">
        <v>166</v>
      </c>
      <c r="H790">
        <v>1</v>
      </c>
      <c r="I790">
        <v>0</v>
      </c>
      <c r="J790">
        <v>0</v>
      </c>
      <c r="K790" t="s">
        <v>207</v>
      </c>
      <c r="L790">
        <v>2017</v>
      </c>
      <c r="M790" t="s">
        <v>210</v>
      </c>
      <c r="N790" s="14" t="str">
        <f t="shared" si="24"/>
        <v>BOUILLEZ Elise</v>
      </c>
      <c r="O790" s="14" t="str">
        <f>VLOOKUP(N790,'Données Enfants'!$C$2:$F$298,4,FALSE)</f>
        <v>CE2</v>
      </c>
      <c r="P790" s="14" t="str">
        <f>VLOOKUP(N790,'Données Enfants'!$C$2:$F$298,2,FALSE)</f>
        <v>Standard</v>
      </c>
      <c r="Q790" s="14">
        <f>IF(MID(B790,1,3)="Bus",VLOOKUP(N790,'Données Bus'!$A$2:$B$90,2,FALSE),0)</f>
        <v>15</v>
      </c>
      <c r="R790" s="14" t="str">
        <f>IF(Q790&gt;0,VLOOKUP(N790,'Données Bus'!$A$2:$C$90,3,FALSE),"")</f>
        <v>Chemin de Gravannes (Mi Tiesa)</v>
      </c>
      <c r="S790" t="str">
        <f>IF(INDEX('Tournées Bus'!$C$4:$H$18,Q790,VLOOKUP(B790,'Tournées Bus'!$J$3:$L$6,2,FALSE))=0,INDEX('Tournées Bus'!$C$4:$H$18,Q790,VLOOKUP(B790,'Tournées Bus'!$J$3:$L$6,3,FALSE)),INDEX('Tournées Bus'!$C$4:$H$18,Q790,VLOOKUP(B790,'Tournées Bus'!$J$3:$L$6,2,FALSE)))</f>
        <v>T161-03</v>
      </c>
      <c r="T790" t="str">
        <f t="shared" si="25"/>
        <v>T161</v>
      </c>
    </row>
    <row r="791" spans="1:20" x14ac:dyDescent="0.2">
      <c r="A791" s="1">
        <v>42992</v>
      </c>
      <c r="B791" t="s">
        <v>6</v>
      </c>
      <c r="C791" t="s">
        <v>204</v>
      </c>
      <c r="D791" t="s">
        <v>228</v>
      </c>
      <c r="E791" t="s">
        <v>220</v>
      </c>
      <c r="F791" s="1">
        <v>39780</v>
      </c>
      <c r="G791" t="s">
        <v>165</v>
      </c>
      <c r="H791">
        <v>1</v>
      </c>
      <c r="I791">
        <v>0</v>
      </c>
      <c r="J791">
        <v>0</v>
      </c>
      <c r="K791" t="s">
        <v>207</v>
      </c>
      <c r="L791">
        <v>2017</v>
      </c>
      <c r="M791" t="s">
        <v>210</v>
      </c>
      <c r="N791" s="14" t="str">
        <f t="shared" si="24"/>
        <v>BURGAUD Timéo</v>
      </c>
      <c r="O791" s="14" t="str">
        <f>VLOOKUP(N791,'Données Enfants'!$C$2:$F$298,4,FALSE)</f>
        <v>CM1</v>
      </c>
      <c r="P791" s="14" t="str">
        <f>VLOOKUP(N791,'Données Enfants'!$C$2:$F$298,2,FALSE)</f>
        <v>Standard</v>
      </c>
      <c r="Q791" s="14">
        <f>IF(MID(B791,1,3)="Bus",VLOOKUP(N791,'Données Bus'!$A$2:$B$90,2,FALSE),0)</f>
        <v>2</v>
      </c>
      <c r="R791" s="14" t="str">
        <f>IF(Q791&gt;0,VLOOKUP(N791,'Données Bus'!$A$2:$C$90,3,FALSE),"")</f>
        <v>Parc de l'Abbaye - Buisson</v>
      </c>
      <c r="S791" t="str">
        <f>IF(INDEX('Tournées Bus'!$C$4:$H$18,Q791,VLOOKUP(B791,'Tournées Bus'!$J$3:$L$6,2,FALSE))=0,INDEX('Tournées Bus'!$C$4:$H$18,Q791,VLOOKUP(B791,'Tournées Bus'!$J$3:$L$6,3,FALSE)),INDEX('Tournées Bus'!$C$4:$H$18,Q791,VLOOKUP(B791,'Tournées Bus'!$J$3:$L$6,2,FALSE)))</f>
        <v>T162-16</v>
      </c>
      <c r="T791" t="str">
        <f t="shared" si="25"/>
        <v>T162</v>
      </c>
    </row>
    <row r="792" spans="1:20" x14ac:dyDescent="0.2">
      <c r="A792" s="1">
        <v>42992</v>
      </c>
      <c r="B792" t="s">
        <v>6</v>
      </c>
      <c r="C792" t="s">
        <v>204</v>
      </c>
      <c r="D792" t="s">
        <v>336</v>
      </c>
      <c r="E792" t="s">
        <v>337</v>
      </c>
      <c r="F792" s="1">
        <v>41162</v>
      </c>
      <c r="G792" t="s">
        <v>44</v>
      </c>
      <c r="H792">
        <v>1</v>
      </c>
      <c r="I792">
        <v>0</v>
      </c>
      <c r="J792">
        <v>0</v>
      </c>
      <c r="K792" t="s">
        <v>207</v>
      </c>
      <c r="L792">
        <v>2017</v>
      </c>
      <c r="M792" t="s">
        <v>208</v>
      </c>
      <c r="N792" s="14" t="str">
        <f t="shared" si="24"/>
        <v>CHRAMDHI Owen</v>
      </c>
      <c r="O792" s="14" t="str">
        <f>VLOOKUP(N792,'Données Enfants'!$C$2:$F$298,4,FALSE)</f>
        <v>GS</v>
      </c>
      <c r="P792" s="14" t="str">
        <f>VLOOKUP(N792,'Données Enfants'!$C$2:$F$298,2,FALSE)</f>
        <v>Standard</v>
      </c>
      <c r="Q792" s="14">
        <f>IF(MID(B792,1,3)="Bus",VLOOKUP(N792,'Données Bus'!$A$2:$B$90,2,FALSE),0)</f>
        <v>1</v>
      </c>
      <c r="R792" s="14" t="str">
        <f>IF(Q792&gt;0,VLOOKUP(N792,'Données Bus'!$A$2:$C$90,3,FALSE),"")</f>
        <v>Services Techniques</v>
      </c>
      <c r="S792" t="str">
        <f>IF(INDEX('Tournées Bus'!$C$4:$H$18,Q792,VLOOKUP(B792,'Tournées Bus'!$J$3:$L$6,2,FALSE))=0,INDEX('Tournées Bus'!$C$4:$H$18,Q792,VLOOKUP(B792,'Tournées Bus'!$J$3:$L$6,3,FALSE)),INDEX('Tournées Bus'!$C$4:$H$18,Q792,VLOOKUP(B792,'Tournées Bus'!$J$3:$L$6,2,FALSE)))</f>
        <v>T162-17</v>
      </c>
      <c r="T792" t="str">
        <f t="shared" si="25"/>
        <v>T162</v>
      </c>
    </row>
    <row r="793" spans="1:20" x14ac:dyDescent="0.2">
      <c r="A793" s="1">
        <v>42992</v>
      </c>
      <c r="B793" t="s">
        <v>6</v>
      </c>
      <c r="C793" t="s">
        <v>204</v>
      </c>
      <c r="D793" t="s">
        <v>232</v>
      </c>
      <c r="E793" t="s">
        <v>233</v>
      </c>
      <c r="F793" s="1">
        <v>40248</v>
      </c>
      <c r="G793" t="s">
        <v>167</v>
      </c>
      <c r="H793">
        <v>1</v>
      </c>
      <c r="I793">
        <v>0</v>
      </c>
      <c r="J793">
        <v>0</v>
      </c>
      <c r="K793" t="s">
        <v>207</v>
      </c>
      <c r="L793">
        <v>2017</v>
      </c>
      <c r="M793" t="s">
        <v>210</v>
      </c>
      <c r="N793" s="14" t="str">
        <f t="shared" si="24"/>
        <v>COLLOMB Clémentine</v>
      </c>
      <c r="O793" s="14" t="str">
        <f>VLOOKUP(N793,'Données Enfants'!$C$2:$F$298,4,FALSE)</f>
        <v>CE1</v>
      </c>
      <c r="P793" s="14" t="str">
        <f>VLOOKUP(N793,'Données Enfants'!$C$2:$F$298,2,FALSE)</f>
        <v>Standard</v>
      </c>
      <c r="Q793" s="14">
        <f>IF(MID(B793,1,3)="Bus",VLOOKUP(N793,'Données Bus'!$A$2:$B$90,2,FALSE),0)</f>
        <v>12</v>
      </c>
      <c r="R793" s="14" t="str">
        <f>IF(Q793&gt;0,VLOOKUP(N793,'Données Bus'!$A$2:$C$90,3,FALSE),"")</f>
        <v>Chemin de Gravannes (parking)</v>
      </c>
      <c r="S793" t="str">
        <f>IF(INDEX('Tournées Bus'!$C$4:$H$18,Q793,VLOOKUP(B793,'Tournées Bus'!$J$3:$L$6,2,FALSE))=0,INDEX('Tournées Bus'!$C$4:$H$18,Q793,VLOOKUP(B793,'Tournées Bus'!$J$3:$L$6,3,FALSE)),INDEX('Tournées Bus'!$C$4:$H$18,Q793,VLOOKUP(B793,'Tournées Bus'!$J$3:$L$6,2,FALSE)))</f>
        <v>T161-04</v>
      </c>
      <c r="T793" t="str">
        <f t="shared" si="25"/>
        <v>T161</v>
      </c>
    </row>
    <row r="794" spans="1:20" x14ac:dyDescent="0.2">
      <c r="A794" s="1">
        <v>42992</v>
      </c>
      <c r="B794" t="s">
        <v>6</v>
      </c>
      <c r="C794" t="s">
        <v>204</v>
      </c>
      <c r="D794" t="s">
        <v>234</v>
      </c>
      <c r="E794" t="s">
        <v>235</v>
      </c>
      <c r="F794" s="1">
        <v>40973</v>
      </c>
      <c r="G794" t="s">
        <v>106</v>
      </c>
      <c r="H794">
        <v>1</v>
      </c>
      <c r="I794">
        <v>0</v>
      </c>
      <c r="J794">
        <v>0</v>
      </c>
      <c r="K794" t="s">
        <v>207</v>
      </c>
      <c r="L794">
        <v>2017</v>
      </c>
      <c r="M794" t="s">
        <v>208</v>
      </c>
      <c r="N794" s="14" t="str">
        <f t="shared" si="24"/>
        <v>DALBERGUE Peter</v>
      </c>
      <c r="O794" s="14" t="str">
        <f>VLOOKUP(N794,'Données Enfants'!$C$2:$F$298,4,FALSE)</f>
        <v>GS</v>
      </c>
      <c r="P794" s="14" t="str">
        <f>VLOOKUP(N794,'Données Enfants'!$C$2:$F$298,2,FALSE)</f>
        <v>Standard</v>
      </c>
      <c r="Q794" s="14">
        <f>IF(MID(B794,1,3)="Bus",VLOOKUP(N794,'Données Bus'!$A$2:$B$90,2,FALSE),0)</f>
        <v>6</v>
      </c>
      <c r="R794" s="14" t="str">
        <f>IF(Q794&gt;0,VLOOKUP(N794,'Données Bus'!$A$2:$C$90,3,FALSE),"")</f>
        <v>Gallia</v>
      </c>
      <c r="S794" t="str">
        <f>IF(INDEX('Tournées Bus'!$C$4:$H$18,Q794,VLOOKUP(B794,'Tournées Bus'!$J$3:$L$6,2,FALSE))=0,INDEX('Tournées Bus'!$C$4:$H$18,Q794,VLOOKUP(B794,'Tournées Bus'!$J$3:$L$6,3,FALSE)),INDEX('Tournées Bus'!$C$4:$H$18,Q794,VLOOKUP(B794,'Tournées Bus'!$J$3:$L$6,2,FALSE)))</f>
        <v>T161-07</v>
      </c>
      <c r="T794" t="str">
        <f t="shared" si="25"/>
        <v>T161</v>
      </c>
    </row>
    <row r="795" spans="1:20" x14ac:dyDescent="0.2">
      <c r="A795" s="1">
        <v>42992</v>
      </c>
      <c r="B795" t="s">
        <v>6</v>
      </c>
      <c r="C795" t="s">
        <v>204</v>
      </c>
      <c r="D795" t="s">
        <v>236</v>
      </c>
      <c r="E795" t="s">
        <v>237</v>
      </c>
      <c r="F795" s="1">
        <v>39386</v>
      </c>
      <c r="G795" t="s">
        <v>164</v>
      </c>
      <c r="H795">
        <v>1</v>
      </c>
      <c r="I795">
        <v>0</v>
      </c>
      <c r="J795">
        <v>0</v>
      </c>
      <c r="K795" t="s">
        <v>207</v>
      </c>
      <c r="L795">
        <v>2017</v>
      </c>
      <c r="M795" t="s">
        <v>210</v>
      </c>
      <c r="N795" s="14" t="str">
        <f t="shared" si="24"/>
        <v>DELLENBACH Milla</v>
      </c>
      <c r="O795" s="14" t="str">
        <f>VLOOKUP(N795,'Données Enfants'!$C$2:$F$298,4,FALSE)</f>
        <v>CM2</v>
      </c>
      <c r="P795" s="14" t="str">
        <f>VLOOKUP(N795,'Données Enfants'!$C$2:$F$298,2,FALSE)</f>
        <v>Standard</v>
      </c>
      <c r="Q795" s="14">
        <f>IF(MID(B795,1,3)="Bus",VLOOKUP(N795,'Données Bus'!$A$2:$B$90,2,FALSE),0)</f>
        <v>2</v>
      </c>
      <c r="R795" s="14" t="str">
        <f>IF(Q795&gt;0,VLOOKUP(N795,'Données Bus'!$A$2:$C$90,3,FALSE),"")</f>
        <v>Parc de l'Abbaye - Buisson</v>
      </c>
      <c r="S795" t="str">
        <f>IF(INDEX('Tournées Bus'!$C$4:$H$18,Q795,VLOOKUP(B795,'Tournées Bus'!$J$3:$L$6,2,FALSE))=0,INDEX('Tournées Bus'!$C$4:$H$18,Q795,VLOOKUP(B795,'Tournées Bus'!$J$3:$L$6,3,FALSE)),INDEX('Tournées Bus'!$C$4:$H$18,Q795,VLOOKUP(B795,'Tournées Bus'!$J$3:$L$6,2,FALSE)))</f>
        <v>T162-16</v>
      </c>
      <c r="T795" t="str">
        <f t="shared" si="25"/>
        <v>T162</v>
      </c>
    </row>
    <row r="796" spans="1:20" x14ac:dyDescent="0.2">
      <c r="A796" s="1">
        <v>42992</v>
      </c>
      <c r="B796" t="s">
        <v>6</v>
      </c>
      <c r="C796" t="s">
        <v>204</v>
      </c>
      <c r="D796" t="s">
        <v>384</v>
      </c>
      <c r="E796" t="s">
        <v>385</v>
      </c>
      <c r="F796" s="1">
        <v>41199</v>
      </c>
      <c r="G796" t="s">
        <v>106</v>
      </c>
      <c r="H796">
        <v>0</v>
      </c>
      <c r="I796">
        <v>0</v>
      </c>
      <c r="J796">
        <v>0</v>
      </c>
      <c r="K796" t="s">
        <v>207</v>
      </c>
      <c r="L796">
        <v>2017</v>
      </c>
      <c r="M796" t="s">
        <v>208</v>
      </c>
      <c r="N796" s="14" t="str">
        <f t="shared" si="24"/>
        <v>DELPLANQUE Jules</v>
      </c>
      <c r="O796" s="14" t="str">
        <f>VLOOKUP(N796,'Données Enfants'!$C$2:$F$298,4,FALSE)</f>
        <v>GS</v>
      </c>
      <c r="P796" s="14" t="str">
        <f>VLOOKUP(N796,'Données Enfants'!$C$2:$F$298,2,FALSE)</f>
        <v>Standard</v>
      </c>
      <c r="Q796" s="14">
        <f>IF(MID(B796,1,3)="Bus",VLOOKUP(N796,'Données Bus'!$A$2:$B$90,2,FALSE),0)</f>
        <v>6</v>
      </c>
      <c r="R796" s="14" t="str">
        <f>IF(Q796&gt;0,VLOOKUP(N796,'Données Bus'!$A$2:$C$90,3,FALSE),"")</f>
        <v>Gallia</v>
      </c>
      <c r="S796" t="str">
        <f>IF(INDEX('Tournées Bus'!$C$4:$H$18,Q796,VLOOKUP(B796,'Tournées Bus'!$J$3:$L$6,2,FALSE))=0,INDEX('Tournées Bus'!$C$4:$H$18,Q796,VLOOKUP(B796,'Tournées Bus'!$J$3:$L$6,3,FALSE)),INDEX('Tournées Bus'!$C$4:$H$18,Q796,VLOOKUP(B796,'Tournées Bus'!$J$3:$L$6,2,FALSE)))</f>
        <v>T161-07</v>
      </c>
      <c r="T796" t="str">
        <f t="shared" si="25"/>
        <v>T161</v>
      </c>
    </row>
    <row r="797" spans="1:20" x14ac:dyDescent="0.2">
      <c r="A797" s="1">
        <v>42992</v>
      </c>
      <c r="B797" t="s">
        <v>6</v>
      </c>
      <c r="C797" t="s">
        <v>204</v>
      </c>
      <c r="D797" t="s">
        <v>238</v>
      </c>
      <c r="E797" t="s">
        <v>239</v>
      </c>
      <c r="F797" s="1">
        <v>40372</v>
      </c>
      <c r="G797" t="s">
        <v>163</v>
      </c>
      <c r="H797">
        <v>1</v>
      </c>
      <c r="I797">
        <v>0</v>
      </c>
      <c r="J797">
        <v>0</v>
      </c>
      <c r="K797" t="s">
        <v>207</v>
      </c>
      <c r="L797">
        <v>2017</v>
      </c>
      <c r="M797" t="s">
        <v>210</v>
      </c>
      <c r="N797" s="14" t="str">
        <f t="shared" si="24"/>
        <v>DESIR Honoré</v>
      </c>
      <c r="O797" s="14" t="str">
        <f>VLOOKUP(N797,'Données Enfants'!$C$2:$F$298,4,FALSE)</f>
        <v>CE1</v>
      </c>
      <c r="P797" s="14" t="str">
        <f>VLOOKUP(N797,'Données Enfants'!$C$2:$F$298,2,FALSE)</f>
        <v>Standard</v>
      </c>
      <c r="Q797" s="14">
        <f>IF(MID(B797,1,3)="Bus",VLOOKUP(N797,'Données Bus'!$A$2:$B$90,2,FALSE),0)</f>
        <v>13</v>
      </c>
      <c r="R797" s="14" t="str">
        <f>IF(Q797&gt;0,VLOOKUP(N797,'Données Bus'!$A$2:$C$90,3,FALSE),"")</f>
        <v>Parc de l'Abbaye - Containers</v>
      </c>
      <c r="S797" t="str">
        <f>IF(INDEX('Tournées Bus'!$C$4:$H$18,Q797,VLOOKUP(B797,'Tournées Bus'!$J$3:$L$6,2,FALSE))=0,INDEX('Tournées Bus'!$C$4:$H$18,Q797,VLOOKUP(B797,'Tournées Bus'!$J$3:$L$6,3,FALSE)),INDEX('Tournées Bus'!$C$4:$H$18,Q797,VLOOKUP(B797,'Tournées Bus'!$J$3:$L$6,2,FALSE)))</f>
        <v>T162-15</v>
      </c>
      <c r="T797" t="str">
        <f t="shared" si="25"/>
        <v>T162</v>
      </c>
    </row>
    <row r="798" spans="1:20" x14ac:dyDescent="0.2">
      <c r="A798" s="1">
        <v>42992</v>
      </c>
      <c r="B798" t="s">
        <v>6</v>
      </c>
      <c r="C798" t="s">
        <v>204</v>
      </c>
      <c r="D798" t="s">
        <v>238</v>
      </c>
      <c r="E798" t="s">
        <v>240</v>
      </c>
      <c r="F798" s="1">
        <v>39094</v>
      </c>
      <c r="G798" t="s">
        <v>164</v>
      </c>
      <c r="H798">
        <v>1</v>
      </c>
      <c r="I798">
        <v>0</v>
      </c>
      <c r="J798">
        <v>0</v>
      </c>
      <c r="K798" t="s">
        <v>207</v>
      </c>
      <c r="L798">
        <v>2017</v>
      </c>
      <c r="M798" t="s">
        <v>210</v>
      </c>
      <c r="N798" s="14" t="str">
        <f t="shared" si="24"/>
        <v>DESIR Odette</v>
      </c>
      <c r="O798" s="14" t="str">
        <f>VLOOKUP(N798,'Données Enfants'!$C$2:$F$298,4,FALSE)</f>
        <v>CM2</v>
      </c>
      <c r="P798" s="14" t="str">
        <f>VLOOKUP(N798,'Données Enfants'!$C$2:$F$298,2,FALSE)</f>
        <v>Standard</v>
      </c>
      <c r="Q798" s="14">
        <f>IF(MID(B798,1,3)="Bus",VLOOKUP(N798,'Données Bus'!$A$2:$B$90,2,FALSE),0)</f>
        <v>13</v>
      </c>
      <c r="R798" s="14" t="str">
        <f>IF(Q798&gt;0,VLOOKUP(N798,'Données Bus'!$A$2:$C$90,3,FALSE),"")</f>
        <v>Parc de l'Abbaye - Containers</v>
      </c>
      <c r="S798" t="str">
        <f>IF(INDEX('Tournées Bus'!$C$4:$H$18,Q798,VLOOKUP(B798,'Tournées Bus'!$J$3:$L$6,2,FALSE))=0,INDEX('Tournées Bus'!$C$4:$H$18,Q798,VLOOKUP(B798,'Tournées Bus'!$J$3:$L$6,3,FALSE)),INDEX('Tournées Bus'!$C$4:$H$18,Q798,VLOOKUP(B798,'Tournées Bus'!$J$3:$L$6,2,FALSE)))</f>
        <v>T162-15</v>
      </c>
      <c r="T798" t="str">
        <f t="shared" si="25"/>
        <v>T162</v>
      </c>
    </row>
    <row r="799" spans="1:20" x14ac:dyDescent="0.2">
      <c r="A799" s="1">
        <v>42992</v>
      </c>
      <c r="B799" t="s">
        <v>6</v>
      </c>
      <c r="C799" t="s">
        <v>204</v>
      </c>
      <c r="D799" t="s">
        <v>244</v>
      </c>
      <c r="E799" t="s">
        <v>245</v>
      </c>
      <c r="F799" s="1">
        <v>40339</v>
      </c>
      <c r="G799" t="s">
        <v>167</v>
      </c>
      <c r="H799">
        <v>1</v>
      </c>
      <c r="I799">
        <v>0</v>
      </c>
      <c r="J799">
        <v>0</v>
      </c>
      <c r="K799" t="s">
        <v>207</v>
      </c>
      <c r="L799">
        <v>2017</v>
      </c>
      <c r="M799" t="s">
        <v>210</v>
      </c>
      <c r="N799" s="14" t="str">
        <f t="shared" si="24"/>
        <v>DOUCET Arsène</v>
      </c>
      <c r="O799" s="14" t="str">
        <f>VLOOKUP(N799,'Données Enfants'!$C$2:$F$298,4,FALSE)</f>
        <v>CE1</v>
      </c>
      <c r="P799" s="14" t="str">
        <f>VLOOKUP(N799,'Données Enfants'!$C$2:$F$298,2,FALSE)</f>
        <v>Standard</v>
      </c>
      <c r="Q799" s="14">
        <f>IF(MID(B799,1,3)="Bus",VLOOKUP(N799,'Données Bus'!$A$2:$B$90,2,FALSE),0)</f>
        <v>1</v>
      </c>
      <c r="R799" s="14" t="str">
        <f>IF(Q799&gt;0,VLOOKUP(N799,'Données Bus'!$A$2:$C$90,3,FALSE),"")</f>
        <v>Services Techniques</v>
      </c>
      <c r="S799" t="str">
        <f>IF(INDEX('Tournées Bus'!$C$4:$H$18,Q799,VLOOKUP(B799,'Tournées Bus'!$J$3:$L$6,2,FALSE))=0,INDEX('Tournées Bus'!$C$4:$H$18,Q799,VLOOKUP(B799,'Tournées Bus'!$J$3:$L$6,3,FALSE)),INDEX('Tournées Bus'!$C$4:$H$18,Q799,VLOOKUP(B799,'Tournées Bus'!$J$3:$L$6,2,FALSE)))</f>
        <v>T162-17</v>
      </c>
      <c r="T799" t="str">
        <f t="shared" si="25"/>
        <v>T162</v>
      </c>
    </row>
    <row r="800" spans="1:20" x14ac:dyDescent="0.2">
      <c r="A800" s="1">
        <v>42992</v>
      </c>
      <c r="B800" t="s">
        <v>6</v>
      </c>
      <c r="C800" t="s">
        <v>204</v>
      </c>
      <c r="D800" t="s">
        <v>244</v>
      </c>
      <c r="E800" t="s">
        <v>246</v>
      </c>
      <c r="F800" s="1">
        <v>39775</v>
      </c>
      <c r="G800" t="s">
        <v>165</v>
      </c>
      <c r="H800">
        <v>1</v>
      </c>
      <c r="I800">
        <v>0</v>
      </c>
      <c r="J800">
        <v>0</v>
      </c>
      <c r="K800" t="s">
        <v>207</v>
      </c>
      <c r="L800">
        <v>2017</v>
      </c>
      <c r="M800" t="s">
        <v>210</v>
      </c>
      <c r="N800" s="14" t="str">
        <f t="shared" si="24"/>
        <v>DOUCET Edgar</v>
      </c>
      <c r="O800" s="14" t="str">
        <f>VLOOKUP(N800,'Données Enfants'!$C$2:$F$298,4,FALSE)</f>
        <v>CM1</v>
      </c>
      <c r="P800" s="14" t="str">
        <f>VLOOKUP(N800,'Données Enfants'!$C$2:$F$298,2,FALSE)</f>
        <v>Standard</v>
      </c>
      <c r="Q800" s="14">
        <f>IF(MID(B800,1,3)="Bus",VLOOKUP(N800,'Données Bus'!$A$2:$B$90,2,FALSE),0)</f>
        <v>1</v>
      </c>
      <c r="R800" s="14" t="str">
        <f>IF(Q800&gt;0,VLOOKUP(N800,'Données Bus'!$A$2:$C$90,3,FALSE),"")</f>
        <v>Services Techniques</v>
      </c>
      <c r="S800" t="str">
        <f>IF(INDEX('Tournées Bus'!$C$4:$H$18,Q800,VLOOKUP(B800,'Tournées Bus'!$J$3:$L$6,2,FALSE))=0,INDEX('Tournées Bus'!$C$4:$H$18,Q800,VLOOKUP(B800,'Tournées Bus'!$J$3:$L$6,3,FALSE)),INDEX('Tournées Bus'!$C$4:$H$18,Q800,VLOOKUP(B800,'Tournées Bus'!$J$3:$L$6,2,FALSE)))</f>
        <v>T162-17</v>
      </c>
      <c r="T800" t="str">
        <f t="shared" si="25"/>
        <v>T162</v>
      </c>
    </row>
    <row r="801" spans="1:20" x14ac:dyDescent="0.2">
      <c r="A801" s="1">
        <v>42992</v>
      </c>
      <c r="B801" t="s">
        <v>6</v>
      </c>
      <c r="C801" t="s">
        <v>204</v>
      </c>
      <c r="D801" t="s">
        <v>837</v>
      </c>
      <c r="E801" t="s">
        <v>247</v>
      </c>
      <c r="F801" s="1">
        <v>40702</v>
      </c>
      <c r="G801" t="s">
        <v>168</v>
      </c>
      <c r="H801">
        <v>1</v>
      </c>
      <c r="I801">
        <v>0</v>
      </c>
      <c r="J801">
        <v>0</v>
      </c>
      <c r="K801" t="s">
        <v>207</v>
      </c>
      <c r="L801">
        <v>2017</v>
      </c>
      <c r="M801" t="s">
        <v>208</v>
      </c>
      <c r="N801" s="14" t="str">
        <f t="shared" si="24"/>
        <v>DUBOIS LOUKIL Liam</v>
      </c>
      <c r="O801" s="14" t="str">
        <f>VLOOKUP(N801,'Données Enfants'!$C$2:$F$298,4,FALSE)</f>
        <v>CP</v>
      </c>
      <c r="P801" s="14" t="str">
        <f>VLOOKUP(N801,'Données Enfants'!$C$2:$F$298,2,FALSE)</f>
        <v>Standard</v>
      </c>
      <c r="Q801" s="14">
        <f>IF(MID(B801,1,3)="Bus",VLOOKUP(N801,'Données Bus'!$A$2:$B$90,2,FALSE),0)</f>
        <v>2</v>
      </c>
      <c r="R801" s="14" t="str">
        <f>IF(Q801&gt;0,VLOOKUP(N801,'Données Bus'!$A$2:$C$90,3,FALSE),"")</f>
        <v>Parc de l'Abbaye - Buisson</v>
      </c>
      <c r="S801" t="str">
        <f>IF(INDEX('Tournées Bus'!$C$4:$H$18,Q801,VLOOKUP(B801,'Tournées Bus'!$J$3:$L$6,2,FALSE))=0,INDEX('Tournées Bus'!$C$4:$H$18,Q801,VLOOKUP(B801,'Tournées Bus'!$J$3:$L$6,3,FALSE)),INDEX('Tournées Bus'!$C$4:$H$18,Q801,VLOOKUP(B801,'Tournées Bus'!$J$3:$L$6,2,FALSE)))</f>
        <v>T162-16</v>
      </c>
      <c r="T801" t="str">
        <f t="shared" si="25"/>
        <v>T162</v>
      </c>
    </row>
    <row r="802" spans="1:20" x14ac:dyDescent="0.2">
      <c r="A802" s="1">
        <v>42992</v>
      </c>
      <c r="B802" t="s">
        <v>6</v>
      </c>
      <c r="C802" t="s">
        <v>204</v>
      </c>
      <c r="D802" t="s">
        <v>248</v>
      </c>
      <c r="E802" t="s">
        <v>249</v>
      </c>
      <c r="F802" s="1">
        <v>40264</v>
      </c>
      <c r="G802" t="s">
        <v>163</v>
      </c>
      <c r="H802">
        <v>1</v>
      </c>
      <c r="I802">
        <v>0</v>
      </c>
      <c r="J802">
        <v>0</v>
      </c>
      <c r="K802" t="s">
        <v>207</v>
      </c>
      <c r="L802">
        <v>2017</v>
      </c>
      <c r="M802" t="s">
        <v>210</v>
      </c>
      <c r="N802" s="14" t="str">
        <f t="shared" si="24"/>
        <v>DULARY Noa</v>
      </c>
      <c r="O802" s="14" t="str">
        <f>VLOOKUP(N802,'Données Enfants'!$C$2:$F$298,4,FALSE)</f>
        <v>CE1</v>
      </c>
      <c r="P802" s="14" t="str">
        <f>VLOOKUP(N802,'Données Enfants'!$C$2:$F$298,2,FALSE)</f>
        <v>Standard</v>
      </c>
      <c r="Q802" s="14">
        <f>IF(MID(B802,1,3)="Bus",VLOOKUP(N802,'Données Bus'!$A$2:$B$90,2,FALSE),0)</f>
        <v>6</v>
      </c>
      <c r="R802" s="14" t="str">
        <f>IF(Q802&gt;0,VLOOKUP(N802,'Données Bus'!$A$2:$C$90,3,FALSE),"")</f>
        <v>Gallia</v>
      </c>
      <c r="S802" t="str">
        <f>IF(INDEX('Tournées Bus'!$C$4:$H$18,Q802,VLOOKUP(B802,'Tournées Bus'!$J$3:$L$6,2,FALSE))=0,INDEX('Tournées Bus'!$C$4:$H$18,Q802,VLOOKUP(B802,'Tournées Bus'!$J$3:$L$6,3,FALSE)),INDEX('Tournées Bus'!$C$4:$H$18,Q802,VLOOKUP(B802,'Tournées Bus'!$J$3:$L$6,2,FALSE)))</f>
        <v>T161-07</v>
      </c>
      <c r="T802" t="str">
        <f t="shared" si="25"/>
        <v>T161</v>
      </c>
    </row>
    <row r="803" spans="1:20" x14ac:dyDescent="0.2">
      <c r="A803" s="1">
        <v>42992</v>
      </c>
      <c r="B803" t="s">
        <v>6</v>
      </c>
      <c r="C803" t="s">
        <v>204</v>
      </c>
      <c r="D803" t="s">
        <v>250</v>
      </c>
      <c r="E803" t="s">
        <v>251</v>
      </c>
      <c r="F803" s="1">
        <v>40932</v>
      </c>
      <c r="G803" t="s">
        <v>106</v>
      </c>
      <c r="H803">
        <v>1</v>
      </c>
      <c r="I803">
        <v>0</v>
      </c>
      <c r="J803">
        <v>0</v>
      </c>
      <c r="K803" t="s">
        <v>207</v>
      </c>
      <c r="L803">
        <v>2017</v>
      </c>
      <c r="M803" t="s">
        <v>208</v>
      </c>
      <c r="N803" s="14" t="str">
        <f t="shared" si="24"/>
        <v>DUVAL Matys</v>
      </c>
      <c r="O803" s="14" t="str">
        <f>VLOOKUP(N803,'Données Enfants'!$C$2:$F$298,4,FALSE)</f>
        <v>GS</v>
      </c>
      <c r="P803" s="14" t="str">
        <f>VLOOKUP(N803,'Données Enfants'!$C$2:$F$298,2,FALSE)</f>
        <v>Standard</v>
      </c>
      <c r="Q803" s="14">
        <f>IF(MID(B803,1,3)="Bus",VLOOKUP(N803,'Données Bus'!$A$2:$B$90,2,FALSE),0)</f>
        <v>6</v>
      </c>
      <c r="R803" s="14" t="str">
        <f>IF(Q803&gt;0,VLOOKUP(N803,'Données Bus'!$A$2:$C$90,3,FALSE),"")</f>
        <v>Gallia</v>
      </c>
      <c r="S803" t="str">
        <f>IF(INDEX('Tournées Bus'!$C$4:$H$18,Q803,VLOOKUP(B803,'Tournées Bus'!$J$3:$L$6,2,FALSE))=0,INDEX('Tournées Bus'!$C$4:$H$18,Q803,VLOOKUP(B803,'Tournées Bus'!$J$3:$L$6,3,FALSE)),INDEX('Tournées Bus'!$C$4:$H$18,Q803,VLOOKUP(B803,'Tournées Bus'!$J$3:$L$6,2,FALSE)))</f>
        <v>T161-07</v>
      </c>
      <c r="T803" t="str">
        <f t="shared" si="25"/>
        <v>T161</v>
      </c>
    </row>
    <row r="804" spans="1:20" x14ac:dyDescent="0.2">
      <c r="A804" s="1">
        <v>42992</v>
      </c>
      <c r="B804" t="s">
        <v>6</v>
      </c>
      <c r="C804" t="s">
        <v>204</v>
      </c>
      <c r="D804" t="s">
        <v>252</v>
      </c>
      <c r="E804" t="s">
        <v>253</v>
      </c>
      <c r="F804" s="1">
        <v>41126</v>
      </c>
      <c r="G804" t="s">
        <v>106</v>
      </c>
      <c r="H804">
        <v>1</v>
      </c>
      <c r="I804">
        <v>0</v>
      </c>
      <c r="J804">
        <v>0</v>
      </c>
      <c r="K804" t="s">
        <v>207</v>
      </c>
      <c r="L804">
        <v>2017</v>
      </c>
      <c r="M804" t="s">
        <v>208</v>
      </c>
      <c r="N804" s="14" t="str">
        <f t="shared" si="24"/>
        <v>DUVAL MICHOUD Jade</v>
      </c>
      <c r="O804" s="14" t="str">
        <f>VLOOKUP(N804,'Données Enfants'!$C$2:$F$298,4,FALSE)</f>
        <v>GS</v>
      </c>
      <c r="P804" s="14" t="str">
        <f>VLOOKUP(N804,'Données Enfants'!$C$2:$F$298,2,FALSE)</f>
        <v>Standard</v>
      </c>
      <c r="Q804" s="14">
        <f>IF(MID(B804,1,3)="Bus",VLOOKUP(N804,'Données Bus'!$A$2:$B$90,2,FALSE),0)</f>
        <v>14</v>
      </c>
      <c r="R804" s="14" t="str">
        <f>IF(Q804&gt;0,VLOOKUP(N804,'Données Bus'!$A$2:$C$90,3,FALSE),"")</f>
        <v>Avenue Forchex</v>
      </c>
      <c r="S804" t="str">
        <f>IF(INDEX('Tournées Bus'!$C$4:$H$18,Q804,VLOOKUP(B804,'Tournées Bus'!$J$3:$L$6,2,FALSE))=0,INDEX('Tournées Bus'!$C$4:$H$18,Q804,VLOOKUP(B804,'Tournées Bus'!$J$3:$L$6,3,FALSE)),INDEX('Tournées Bus'!$C$4:$H$18,Q804,VLOOKUP(B804,'Tournées Bus'!$J$3:$L$6,2,FALSE)))</f>
        <v>T161-02</v>
      </c>
      <c r="T804" t="str">
        <f t="shared" si="25"/>
        <v>T161</v>
      </c>
    </row>
    <row r="805" spans="1:20" x14ac:dyDescent="0.2">
      <c r="A805" s="1">
        <v>42992</v>
      </c>
      <c r="B805" t="s">
        <v>6</v>
      </c>
      <c r="C805" t="s">
        <v>204</v>
      </c>
      <c r="D805" t="s">
        <v>254</v>
      </c>
      <c r="E805" t="s">
        <v>255</v>
      </c>
      <c r="F805" s="1">
        <v>40439</v>
      </c>
      <c r="G805" t="s">
        <v>167</v>
      </c>
      <c r="H805">
        <v>1</v>
      </c>
      <c r="I805">
        <v>0</v>
      </c>
      <c r="J805">
        <v>0</v>
      </c>
      <c r="K805" t="s">
        <v>207</v>
      </c>
      <c r="L805">
        <v>2017</v>
      </c>
      <c r="M805" t="s">
        <v>210</v>
      </c>
      <c r="N805" s="14" t="str">
        <f t="shared" si="24"/>
        <v>EL MRADMI Marwane</v>
      </c>
      <c r="O805" s="14" t="str">
        <f>VLOOKUP(N805,'Données Enfants'!$C$2:$F$298,4,FALSE)</f>
        <v>CE1</v>
      </c>
      <c r="P805" s="14" t="str">
        <f>VLOOKUP(N805,'Données Enfants'!$C$2:$F$298,2,FALSE)</f>
        <v>Sans porc</v>
      </c>
      <c r="Q805" s="14">
        <f>IF(MID(B805,1,3)="Bus",VLOOKUP(N805,'Données Bus'!$A$2:$B$90,2,FALSE),0)</f>
        <v>1</v>
      </c>
      <c r="R805" s="14" t="str">
        <f>IF(Q805&gt;0,VLOOKUP(N805,'Données Bus'!$A$2:$C$90,3,FALSE),"")</f>
        <v>Services Techniques</v>
      </c>
      <c r="S805" t="str">
        <f>IF(INDEX('Tournées Bus'!$C$4:$H$18,Q805,VLOOKUP(B805,'Tournées Bus'!$J$3:$L$6,2,FALSE))=0,INDEX('Tournées Bus'!$C$4:$H$18,Q805,VLOOKUP(B805,'Tournées Bus'!$J$3:$L$6,3,FALSE)),INDEX('Tournées Bus'!$C$4:$H$18,Q805,VLOOKUP(B805,'Tournées Bus'!$J$3:$L$6,2,FALSE)))</f>
        <v>T162-17</v>
      </c>
      <c r="T805" t="str">
        <f t="shared" si="25"/>
        <v>T162</v>
      </c>
    </row>
    <row r="806" spans="1:20" x14ac:dyDescent="0.2">
      <c r="A806" s="1">
        <v>42992</v>
      </c>
      <c r="B806" t="s">
        <v>6</v>
      </c>
      <c r="C806" t="s">
        <v>204</v>
      </c>
      <c r="D806" t="s">
        <v>322</v>
      </c>
      <c r="E806" t="s">
        <v>323</v>
      </c>
      <c r="F806" s="1">
        <v>40972</v>
      </c>
      <c r="G806" t="s">
        <v>106</v>
      </c>
      <c r="H806">
        <v>0</v>
      </c>
      <c r="I806">
        <v>0</v>
      </c>
      <c r="J806">
        <v>0</v>
      </c>
      <c r="K806" t="s">
        <v>207</v>
      </c>
      <c r="L806">
        <v>2017</v>
      </c>
      <c r="M806" t="s">
        <v>208</v>
      </c>
      <c r="N806" s="14" t="str">
        <f t="shared" si="24"/>
        <v>ELLENRIEDER Célian</v>
      </c>
      <c r="O806" s="14" t="str">
        <f>VLOOKUP(N806,'Données Enfants'!$C$2:$F$298,4,FALSE)</f>
        <v>GS</v>
      </c>
      <c r="P806" s="14" t="str">
        <f>VLOOKUP(N806,'Données Enfants'!$C$2:$F$298,2,FALSE)</f>
        <v>Standard</v>
      </c>
      <c r="Q806" s="14">
        <f>IF(MID(B806,1,3)="Bus",VLOOKUP(N806,'Données Bus'!$A$2:$B$90,2,FALSE),0)</f>
        <v>6</v>
      </c>
      <c r="R806" s="14" t="str">
        <f>IF(Q806&gt;0,VLOOKUP(N806,'Données Bus'!$A$2:$C$90,3,FALSE),"")</f>
        <v>Gallia</v>
      </c>
      <c r="S806" t="str">
        <f>IF(INDEX('Tournées Bus'!$C$4:$H$18,Q806,VLOOKUP(B806,'Tournées Bus'!$J$3:$L$6,2,FALSE))=0,INDEX('Tournées Bus'!$C$4:$H$18,Q806,VLOOKUP(B806,'Tournées Bus'!$J$3:$L$6,3,FALSE)),INDEX('Tournées Bus'!$C$4:$H$18,Q806,VLOOKUP(B806,'Tournées Bus'!$J$3:$L$6,2,FALSE)))</f>
        <v>T161-07</v>
      </c>
      <c r="T806" t="str">
        <f t="shared" si="25"/>
        <v>T161</v>
      </c>
    </row>
    <row r="807" spans="1:20" x14ac:dyDescent="0.2">
      <c r="A807" s="1">
        <v>42992</v>
      </c>
      <c r="B807" t="s">
        <v>6</v>
      </c>
      <c r="C807" t="s">
        <v>204</v>
      </c>
      <c r="D807" t="s">
        <v>256</v>
      </c>
      <c r="E807" t="s">
        <v>257</v>
      </c>
      <c r="F807" s="1">
        <v>41230</v>
      </c>
      <c r="G807" t="s">
        <v>44</v>
      </c>
      <c r="H807">
        <v>1</v>
      </c>
      <c r="I807">
        <v>0</v>
      </c>
      <c r="J807">
        <v>0</v>
      </c>
      <c r="K807" t="s">
        <v>207</v>
      </c>
      <c r="L807">
        <v>2017</v>
      </c>
      <c r="M807" t="s">
        <v>208</v>
      </c>
      <c r="N807" s="14" t="str">
        <f t="shared" si="24"/>
        <v>EVENO Manel</v>
      </c>
      <c r="O807" s="14" t="str">
        <f>VLOOKUP(N807,'Données Enfants'!$C$2:$F$298,4,FALSE)</f>
        <v>GS</v>
      </c>
      <c r="P807" s="14" t="str">
        <f>VLOOKUP(N807,'Données Enfants'!$C$2:$F$298,2,FALSE)</f>
        <v>Sans viande</v>
      </c>
      <c r="Q807" s="14">
        <f>IF(MID(B807,1,3)="Bus",VLOOKUP(N807,'Données Bus'!$A$2:$B$90,2,FALSE),0)</f>
        <v>1</v>
      </c>
      <c r="R807" s="14" t="str">
        <f>IF(Q807&gt;0,VLOOKUP(N807,'Données Bus'!$A$2:$C$90,3,FALSE),"")</f>
        <v>Services Techniques</v>
      </c>
      <c r="S807" t="str">
        <f>IF(INDEX('Tournées Bus'!$C$4:$H$18,Q807,VLOOKUP(B807,'Tournées Bus'!$J$3:$L$6,2,FALSE))=0,INDEX('Tournées Bus'!$C$4:$H$18,Q807,VLOOKUP(B807,'Tournées Bus'!$J$3:$L$6,3,FALSE)),INDEX('Tournées Bus'!$C$4:$H$18,Q807,VLOOKUP(B807,'Tournées Bus'!$J$3:$L$6,2,FALSE)))</f>
        <v>T162-17</v>
      </c>
      <c r="T807" t="str">
        <f t="shared" si="25"/>
        <v>T162</v>
      </c>
    </row>
    <row r="808" spans="1:20" x14ac:dyDescent="0.2">
      <c r="A808" s="1">
        <v>42992</v>
      </c>
      <c r="B808" t="s">
        <v>6</v>
      </c>
      <c r="C808" t="s">
        <v>204</v>
      </c>
      <c r="D808" t="s">
        <v>258</v>
      </c>
      <c r="E808" t="s">
        <v>247</v>
      </c>
      <c r="F808" s="1">
        <v>41278</v>
      </c>
      <c r="G808" t="s">
        <v>169</v>
      </c>
      <c r="H808">
        <v>1</v>
      </c>
      <c r="I808">
        <v>0</v>
      </c>
      <c r="J808">
        <v>0</v>
      </c>
      <c r="K808" t="s">
        <v>207</v>
      </c>
      <c r="L808">
        <v>2017</v>
      </c>
      <c r="M808" t="s">
        <v>208</v>
      </c>
      <c r="N808" s="14" t="str">
        <f t="shared" si="24"/>
        <v>FRITEAU Liam</v>
      </c>
      <c r="O808" s="14" t="str">
        <f>VLOOKUP(N808,'Données Enfants'!$C$2:$F$298,4,FALSE)</f>
        <v>MS</v>
      </c>
      <c r="P808" s="14" t="str">
        <f>VLOOKUP(N808,'Données Enfants'!$C$2:$F$298,2,FALSE)</f>
        <v>Standard</v>
      </c>
      <c r="Q808" s="14">
        <f>IF(MID(B808,1,3)="Bus",VLOOKUP(N808,'Données Bus'!$A$2:$B$90,2,FALSE),0)</f>
        <v>5</v>
      </c>
      <c r="R808" s="14" t="str">
        <f>IF(Q808&gt;0,VLOOKUP(N808,'Données Bus'!$A$2:$C$90,3,FALSE),"")</f>
        <v>Grande Rive (Av maraiche)</v>
      </c>
      <c r="S808" t="str">
        <f>IF(INDEX('Tournées Bus'!$C$4:$H$18,Q808,VLOOKUP(B808,'Tournées Bus'!$J$3:$L$6,2,FALSE))=0,INDEX('Tournées Bus'!$C$4:$H$18,Q808,VLOOKUP(B808,'Tournées Bus'!$J$3:$L$6,3,FALSE)),INDEX('Tournées Bus'!$C$4:$H$18,Q808,VLOOKUP(B808,'Tournées Bus'!$J$3:$L$6,2,FALSE)))</f>
        <v>T162-12</v>
      </c>
      <c r="T808" t="str">
        <f t="shared" si="25"/>
        <v>T162</v>
      </c>
    </row>
    <row r="809" spans="1:20" x14ac:dyDescent="0.2">
      <c r="A809" s="1">
        <v>42992</v>
      </c>
      <c r="B809" t="s">
        <v>6</v>
      </c>
      <c r="C809" t="s">
        <v>204</v>
      </c>
      <c r="D809" t="s">
        <v>259</v>
      </c>
      <c r="E809" t="s">
        <v>260</v>
      </c>
      <c r="F809" s="1">
        <v>40395</v>
      </c>
      <c r="G809" t="s">
        <v>167</v>
      </c>
      <c r="H809">
        <v>1</v>
      </c>
      <c r="I809">
        <v>0</v>
      </c>
      <c r="J809">
        <v>0</v>
      </c>
      <c r="K809" t="s">
        <v>207</v>
      </c>
      <c r="L809">
        <v>2017</v>
      </c>
      <c r="M809" t="s">
        <v>210</v>
      </c>
      <c r="N809" s="14" t="str">
        <f t="shared" si="24"/>
        <v>GAYAT Louis</v>
      </c>
      <c r="O809" s="14" t="str">
        <f>VLOOKUP(N809,'Données Enfants'!$C$2:$F$298,4,FALSE)</f>
        <v>CE1</v>
      </c>
      <c r="P809" s="14" t="str">
        <f>VLOOKUP(N809,'Données Enfants'!$C$2:$F$298,2,FALSE)</f>
        <v>Standard</v>
      </c>
      <c r="Q809" s="14">
        <f>IF(MID(B809,1,3)="Bus",VLOOKUP(N809,'Données Bus'!$A$2:$B$90,2,FALSE),0)</f>
        <v>10</v>
      </c>
      <c r="R809" s="14" t="str">
        <f>IF(Q809&gt;0,VLOOKUP(N809,'Données Bus'!$A$2:$C$90,3,FALSE),"")</f>
        <v>Mairie</v>
      </c>
      <c r="S809" t="str">
        <f>IF(INDEX('Tournées Bus'!$C$4:$H$18,Q809,VLOOKUP(B809,'Tournées Bus'!$J$3:$L$6,2,FALSE))=0,INDEX('Tournées Bus'!$C$4:$H$18,Q809,VLOOKUP(B809,'Tournées Bus'!$J$3:$L$6,3,FALSE)),INDEX('Tournées Bus'!$C$4:$H$18,Q809,VLOOKUP(B809,'Tournées Bus'!$J$3:$L$6,2,FALSE)))</f>
        <v>T162-10</v>
      </c>
      <c r="T809" t="str">
        <f t="shared" si="25"/>
        <v>T162</v>
      </c>
    </row>
    <row r="810" spans="1:20" x14ac:dyDescent="0.2">
      <c r="A810" s="1">
        <v>42992</v>
      </c>
      <c r="B810" t="s">
        <v>6</v>
      </c>
      <c r="C810" t="s">
        <v>204</v>
      </c>
      <c r="D810" t="s">
        <v>338</v>
      </c>
      <c r="E810" t="s">
        <v>339</v>
      </c>
      <c r="F810" s="1">
        <v>41570</v>
      </c>
      <c r="G810" t="s">
        <v>169</v>
      </c>
      <c r="H810">
        <v>1</v>
      </c>
      <c r="I810">
        <v>0</v>
      </c>
      <c r="J810">
        <v>0</v>
      </c>
      <c r="K810" t="s">
        <v>207</v>
      </c>
      <c r="L810">
        <v>2017</v>
      </c>
      <c r="M810" t="s">
        <v>208</v>
      </c>
      <c r="N810" s="14" t="str">
        <f t="shared" si="24"/>
        <v>GUEIT RANALDI Valentine</v>
      </c>
      <c r="O810" s="14" t="str">
        <f>VLOOKUP(N810,'Données Enfants'!$C$2:$F$298,4,FALSE)</f>
        <v>MS</v>
      </c>
      <c r="P810" s="14" t="str">
        <f>VLOOKUP(N810,'Données Enfants'!$C$2:$F$298,2,FALSE)</f>
        <v>Standard</v>
      </c>
      <c r="Q810" s="14">
        <f>IF(MID(B810,1,3)="Bus",VLOOKUP(N810,'Données Bus'!$A$2:$B$90,2,FALSE),0)</f>
        <v>2</v>
      </c>
      <c r="R810" s="14" t="str">
        <f>IF(Q810&gt;0,VLOOKUP(N810,'Données Bus'!$A$2:$C$90,3,FALSE),"")</f>
        <v>Parc de l'Abbaye - Buisson</v>
      </c>
      <c r="S810" t="str">
        <f>IF(INDEX('Tournées Bus'!$C$4:$H$18,Q810,VLOOKUP(B810,'Tournées Bus'!$J$3:$L$6,2,FALSE))=0,INDEX('Tournées Bus'!$C$4:$H$18,Q810,VLOOKUP(B810,'Tournées Bus'!$J$3:$L$6,3,FALSE)),INDEX('Tournées Bus'!$C$4:$H$18,Q810,VLOOKUP(B810,'Tournées Bus'!$J$3:$L$6,2,FALSE)))</f>
        <v>T162-16</v>
      </c>
      <c r="T810" t="str">
        <f t="shared" si="25"/>
        <v>T162</v>
      </c>
    </row>
    <row r="811" spans="1:20" x14ac:dyDescent="0.2">
      <c r="A811" s="1">
        <v>42992</v>
      </c>
      <c r="B811" t="s">
        <v>6</v>
      </c>
      <c r="C811" t="s">
        <v>204</v>
      </c>
      <c r="D811" t="s">
        <v>261</v>
      </c>
      <c r="E811" t="s">
        <v>262</v>
      </c>
      <c r="F811" s="1">
        <v>40366</v>
      </c>
      <c r="G811" t="s">
        <v>167</v>
      </c>
      <c r="H811">
        <v>0</v>
      </c>
      <c r="I811">
        <v>0</v>
      </c>
      <c r="J811">
        <v>0</v>
      </c>
      <c r="K811" t="s">
        <v>207</v>
      </c>
      <c r="L811">
        <v>2017</v>
      </c>
      <c r="M811" t="s">
        <v>210</v>
      </c>
      <c r="N811" s="14" t="str">
        <f t="shared" si="24"/>
        <v>HELLI Indy</v>
      </c>
      <c r="O811" s="14" t="str">
        <f>VLOOKUP(N811,'Données Enfants'!$C$2:$F$298,4,FALSE)</f>
        <v>CE1</v>
      </c>
      <c r="P811" s="14" t="str">
        <f>VLOOKUP(N811,'Données Enfants'!$C$2:$F$298,2,FALSE)</f>
        <v>Sans viande</v>
      </c>
      <c r="Q811" s="14">
        <f>IF(MID(B811,1,3)="Bus",VLOOKUP(N811,'Données Bus'!$A$2:$B$90,2,FALSE),0)</f>
        <v>4</v>
      </c>
      <c r="R811" s="14" t="str">
        <f>IF(Q811&gt;0,VLOOKUP(N811,'Données Bus'!$A$2:$C$90,3,FALSE),"")</f>
        <v>Grande Rive (Crémaillère)</v>
      </c>
      <c r="S811" t="str">
        <f>IF(INDEX('Tournées Bus'!$C$4:$H$18,Q811,VLOOKUP(B811,'Tournées Bus'!$J$3:$L$6,2,FALSE))=0,INDEX('Tournées Bus'!$C$4:$H$18,Q811,VLOOKUP(B811,'Tournées Bus'!$J$3:$L$6,3,FALSE)),INDEX('Tournées Bus'!$C$4:$H$18,Q811,VLOOKUP(B811,'Tournées Bus'!$J$3:$L$6,2,FALSE)))</f>
        <v>T162-14</v>
      </c>
      <c r="T811" t="str">
        <f t="shared" si="25"/>
        <v>T162</v>
      </c>
    </row>
    <row r="812" spans="1:20" x14ac:dyDescent="0.2">
      <c r="A812" s="1">
        <v>42992</v>
      </c>
      <c r="B812" t="s">
        <v>6</v>
      </c>
      <c r="C812" t="s">
        <v>204</v>
      </c>
      <c r="D812" t="s">
        <v>263</v>
      </c>
      <c r="E812" t="s">
        <v>264</v>
      </c>
      <c r="F812" s="1">
        <v>39337</v>
      </c>
      <c r="G812" t="s">
        <v>164</v>
      </c>
      <c r="H812">
        <v>1</v>
      </c>
      <c r="I812">
        <v>0</v>
      </c>
      <c r="J812">
        <v>0</v>
      </c>
      <c r="K812" t="s">
        <v>207</v>
      </c>
      <c r="L812">
        <v>2017</v>
      </c>
      <c r="M812" t="s">
        <v>210</v>
      </c>
      <c r="N812" s="14" t="str">
        <f t="shared" si="24"/>
        <v>HENRY Ethan</v>
      </c>
      <c r="O812" s="14" t="str">
        <f>VLOOKUP(N812,'Données Enfants'!$C$2:$F$298,4,FALSE)</f>
        <v>CM2</v>
      </c>
      <c r="P812" s="14" t="str">
        <f>VLOOKUP(N812,'Données Enfants'!$C$2:$F$298,2,FALSE)</f>
        <v>Standard</v>
      </c>
      <c r="Q812" s="14">
        <f>IF(MID(B812,1,3)="Bus",VLOOKUP(N812,'Données Bus'!$A$2:$B$90,2,FALSE),0)</f>
        <v>2</v>
      </c>
      <c r="R812" s="14" t="str">
        <f>IF(Q812&gt;0,VLOOKUP(N812,'Données Bus'!$A$2:$C$90,3,FALSE),"")</f>
        <v>Parc de l'Abbaye - Buisson</v>
      </c>
      <c r="S812" t="str">
        <f>IF(INDEX('Tournées Bus'!$C$4:$H$18,Q812,VLOOKUP(B812,'Tournées Bus'!$J$3:$L$6,2,FALSE))=0,INDEX('Tournées Bus'!$C$4:$H$18,Q812,VLOOKUP(B812,'Tournées Bus'!$J$3:$L$6,3,FALSE)),INDEX('Tournées Bus'!$C$4:$H$18,Q812,VLOOKUP(B812,'Tournées Bus'!$J$3:$L$6,2,FALSE)))</f>
        <v>T162-16</v>
      </c>
      <c r="T812" t="str">
        <f t="shared" si="25"/>
        <v>T162</v>
      </c>
    </row>
    <row r="813" spans="1:20" x14ac:dyDescent="0.2">
      <c r="A813" s="1">
        <v>42992</v>
      </c>
      <c r="B813" t="s">
        <v>6</v>
      </c>
      <c r="C813" t="s">
        <v>204</v>
      </c>
      <c r="D813" t="s">
        <v>329</v>
      </c>
      <c r="E813" t="s">
        <v>330</v>
      </c>
      <c r="F813" s="1">
        <v>41371</v>
      </c>
      <c r="G813" t="s">
        <v>169</v>
      </c>
      <c r="H813">
        <v>1</v>
      </c>
      <c r="I813">
        <v>0</v>
      </c>
      <c r="J813">
        <v>0</v>
      </c>
      <c r="K813" t="s">
        <v>207</v>
      </c>
      <c r="L813">
        <v>2017</v>
      </c>
      <c r="M813" t="s">
        <v>208</v>
      </c>
      <c r="N813" s="14" t="str">
        <f t="shared" si="24"/>
        <v>IKOUBEL Jeanne</v>
      </c>
      <c r="O813" s="14" t="str">
        <f>VLOOKUP(N813,'Données Enfants'!$C$2:$F$298,4,FALSE)</f>
        <v>MS</v>
      </c>
      <c r="P813" s="14" t="str">
        <f>VLOOKUP(N813,'Données Enfants'!$C$2:$F$298,2,FALSE)</f>
        <v>Standard</v>
      </c>
      <c r="Q813" s="14">
        <f>IF(MID(B813,1,3)="Bus",VLOOKUP(N813,'Données Bus'!$A$2:$B$90,2,FALSE),0)</f>
        <v>5</v>
      </c>
      <c r="R813" s="14" t="str">
        <f>IF(Q813&gt;0,VLOOKUP(N813,'Données Bus'!$A$2:$C$90,3,FALSE),"")</f>
        <v>Grande Rive (Av maraiche)</v>
      </c>
      <c r="S813" t="str">
        <f>IF(INDEX('Tournées Bus'!$C$4:$H$18,Q813,VLOOKUP(B813,'Tournées Bus'!$J$3:$L$6,2,FALSE))=0,INDEX('Tournées Bus'!$C$4:$H$18,Q813,VLOOKUP(B813,'Tournées Bus'!$J$3:$L$6,3,FALSE)),INDEX('Tournées Bus'!$C$4:$H$18,Q813,VLOOKUP(B813,'Tournées Bus'!$J$3:$L$6,2,FALSE)))</f>
        <v>T162-12</v>
      </c>
      <c r="T813" t="str">
        <f t="shared" si="25"/>
        <v>T162</v>
      </c>
    </row>
    <row r="814" spans="1:20" x14ac:dyDescent="0.2">
      <c r="A814" s="1">
        <v>42992</v>
      </c>
      <c r="B814" t="s">
        <v>6</v>
      </c>
      <c r="C814" t="s">
        <v>204</v>
      </c>
      <c r="D814" t="s">
        <v>265</v>
      </c>
      <c r="E814" t="s">
        <v>266</v>
      </c>
      <c r="F814" s="1">
        <v>40707</v>
      </c>
      <c r="G814" t="s">
        <v>168</v>
      </c>
      <c r="H814">
        <v>1</v>
      </c>
      <c r="I814">
        <v>0</v>
      </c>
      <c r="J814">
        <v>0</v>
      </c>
      <c r="K814" t="s">
        <v>207</v>
      </c>
      <c r="L814">
        <v>2017</v>
      </c>
      <c r="M814" t="s">
        <v>208</v>
      </c>
      <c r="N814" s="14" t="str">
        <f t="shared" si="24"/>
        <v>KOSUMI Audrina</v>
      </c>
      <c r="O814" s="14" t="str">
        <f>VLOOKUP(N814,'Données Enfants'!$C$2:$F$298,4,FALSE)</f>
        <v>CP</v>
      </c>
      <c r="P814" s="14" t="str">
        <f>VLOOKUP(N814,'Données Enfants'!$C$2:$F$298,2,FALSE)</f>
        <v>Standard</v>
      </c>
      <c r="Q814" s="14">
        <f>IF(MID(B814,1,3)="Bus",VLOOKUP(N814,'Données Bus'!$A$2:$B$90,2,FALSE),0)</f>
        <v>1</v>
      </c>
      <c r="R814" s="14" t="str">
        <f>IF(Q814&gt;0,VLOOKUP(N814,'Données Bus'!$A$2:$C$90,3,FALSE),"")</f>
        <v>Services Techniques</v>
      </c>
      <c r="S814" t="str">
        <f>IF(INDEX('Tournées Bus'!$C$4:$H$18,Q814,VLOOKUP(B814,'Tournées Bus'!$J$3:$L$6,2,FALSE))=0,INDEX('Tournées Bus'!$C$4:$H$18,Q814,VLOOKUP(B814,'Tournées Bus'!$J$3:$L$6,3,FALSE)),INDEX('Tournées Bus'!$C$4:$H$18,Q814,VLOOKUP(B814,'Tournées Bus'!$J$3:$L$6,2,FALSE)))</f>
        <v>T162-17</v>
      </c>
      <c r="T814" t="str">
        <f t="shared" si="25"/>
        <v>T162</v>
      </c>
    </row>
    <row r="815" spans="1:20" x14ac:dyDescent="0.2">
      <c r="A815" s="1">
        <v>42992</v>
      </c>
      <c r="B815" t="s">
        <v>6</v>
      </c>
      <c r="C815" t="s">
        <v>204</v>
      </c>
      <c r="D815" t="s">
        <v>324</v>
      </c>
      <c r="E815" t="s">
        <v>253</v>
      </c>
      <c r="F815" s="1">
        <v>39783</v>
      </c>
      <c r="G815" t="s">
        <v>165</v>
      </c>
      <c r="H815">
        <v>1</v>
      </c>
      <c r="I815">
        <v>0</v>
      </c>
      <c r="J815">
        <v>0</v>
      </c>
      <c r="K815" t="s">
        <v>207</v>
      </c>
      <c r="L815">
        <v>2017</v>
      </c>
      <c r="M815" t="s">
        <v>210</v>
      </c>
      <c r="N815" s="14" t="str">
        <f t="shared" si="24"/>
        <v>LAMBRECHT Jade</v>
      </c>
      <c r="O815" s="14" t="str">
        <f>VLOOKUP(N815,'Données Enfants'!$C$2:$F$298,4,FALSE)</f>
        <v>CM1</v>
      </c>
      <c r="P815" s="14" t="str">
        <f>VLOOKUP(N815,'Données Enfants'!$C$2:$F$298,2,FALSE)</f>
        <v>Standard</v>
      </c>
      <c r="Q815" s="14">
        <f>IF(MID(B815,1,3)="Bus",VLOOKUP(N815,'Données Bus'!$A$2:$B$90,2,FALSE),0)</f>
        <v>11</v>
      </c>
      <c r="R815" s="14" t="str">
        <f>IF(Q815&gt;0,VLOOKUP(N815,'Données Bus'!$A$2:$C$90,3,FALSE),"")</f>
        <v>Chemin des Moulins</v>
      </c>
      <c r="S815" t="str">
        <f>IF(INDEX('Tournées Bus'!$C$4:$H$18,Q815,VLOOKUP(B815,'Tournées Bus'!$J$3:$L$6,2,FALSE))=0,INDEX('Tournées Bus'!$C$4:$H$18,Q815,VLOOKUP(B815,'Tournées Bus'!$J$3:$L$6,3,FALSE)),INDEX('Tournées Bus'!$C$4:$H$18,Q815,VLOOKUP(B815,'Tournées Bus'!$J$3:$L$6,2,FALSE)))</f>
        <v>T161-01</v>
      </c>
      <c r="T815" t="str">
        <f t="shared" si="25"/>
        <v>T161</v>
      </c>
    </row>
    <row r="816" spans="1:20" x14ac:dyDescent="0.2">
      <c r="A816" s="1">
        <v>42992</v>
      </c>
      <c r="B816" t="s">
        <v>6</v>
      </c>
      <c r="C816" t="s">
        <v>204</v>
      </c>
      <c r="D816" t="s">
        <v>324</v>
      </c>
      <c r="E816" t="s">
        <v>331</v>
      </c>
      <c r="F816" s="1">
        <v>40840</v>
      </c>
      <c r="G816" t="s">
        <v>167</v>
      </c>
      <c r="H816">
        <v>1</v>
      </c>
      <c r="I816">
        <v>0</v>
      </c>
      <c r="J816">
        <v>0</v>
      </c>
      <c r="K816" t="s">
        <v>207</v>
      </c>
      <c r="L816">
        <v>2017</v>
      </c>
      <c r="M816" t="s">
        <v>208</v>
      </c>
      <c r="N816" s="14" t="str">
        <f t="shared" si="24"/>
        <v>LAMBRECHT Maxence</v>
      </c>
      <c r="O816" s="14" t="str">
        <f>VLOOKUP(N816,'Données Enfants'!$C$2:$F$298,4,FALSE)</f>
        <v>CP</v>
      </c>
      <c r="P816" s="14" t="str">
        <f>VLOOKUP(N816,'Données Enfants'!$C$2:$F$298,2,FALSE)</f>
        <v>Standard</v>
      </c>
      <c r="Q816" s="14">
        <f>IF(MID(B816,1,3)="Bus",VLOOKUP(N816,'Données Bus'!$A$2:$B$90,2,FALSE),0)</f>
        <v>11</v>
      </c>
      <c r="R816" s="14" t="str">
        <f>IF(Q816&gt;0,VLOOKUP(N816,'Données Bus'!$A$2:$C$90,3,FALSE),"")</f>
        <v>Chemin des Moulins</v>
      </c>
      <c r="S816" t="str">
        <f>IF(INDEX('Tournées Bus'!$C$4:$H$18,Q816,VLOOKUP(B816,'Tournées Bus'!$J$3:$L$6,2,FALSE))=0,INDEX('Tournées Bus'!$C$4:$H$18,Q816,VLOOKUP(B816,'Tournées Bus'!$J$3:$L$6,3,FALSE)),INDEX('Tournées Bus'!$C$4:$H$18,Q816,VLOOKUP(B816,'Tournées Bus'!$J$3:$L$6,2,FALSE)))</f>
        <v>T161-01</v>
      </c>
      <c r="T816" t="str">
        <f t="shared" si="25"/>
        <v>T161</v>
      </c>
    </row>
    <row r="817" spans="1:20" x14ac:dyDescent="0.2">
      <c r="A817" s="1">
        <v>42992</v>
      </c>
      <c r="B817" t="s">
        <v>6</v>
      </c>
      <c r="C817" t="s">
        <v>204</v>
      </c>
      <c r="D817" t="s">
        <v>267</v>
      </c>
      <c r="E817" t="s">
        <v>268</v>
      </c>
      <c r="F817" s="1">
        <v>39332</v>
      </c>
      <c r="G817" t="s">
        <v>164</v>
      </c>
      <c r="H817">
        <v>1</v>
      </c>
      <c r="I817">
        <v>0</v>
      </c>
      <c r="J817">
        <v>0</v>
      </c>
      <c r="K817" t="s">
        <v>207</v>
      </c>
      <c r="L817">
        <v>2017</v>
      </c>
      <c r="M817" t="s">
        <v>210</v>
      </c>
      <c r="N817" s="14" t="str">
        <f t="shared" si="24"/>
        <v>MANICHE Soryan</v>
      </c>
      <c r="O817" s="14" t="str">
        <f>VLOOKUP(N817,'Données Enfants'!$C$2:$F$298,4,FALSE)</f>
        <v>CM2</v>
      </c>
      <c r="P817" s="14" t="str">
        <f>VLOOKUP(N817,'Données Enfants'!$C$2:$F$298,2,FALSE)</f>
        <v>Sans porc</v>
      </c>
      <c r="Q817" s="14">
        <f>IF(MID(B817,1,3)="Bus",VLOOKUP(N817,'Données Bus'!$A$2:$B$90,2,FALSE),0)</f>
        <v>6</v>
      </c>
      <c r="R817" s="14" t="str">
        <f>IF(Q817&gt;0,VLOOKUP(N817,'Données Bus'!$A$2:$C$90,3,FALSE),"")</f>
        <v>Gallia</v>
      </c>
      <c r="S817" t="str">
        <f>IF(INDEX('Tournées Bus'!$C$4:$H$18,Q817,VLOOKUP(B817,'Tournées Bus'!$J$3:$L$6,2,FALSE))=0,INDEX('Tournées Bus'!$C$4:$H$18,Q817,VLOOKUP(B817,'Tournées Bus'!$J$3:$L$6,3,FALSE)),INDEX('Tournées Bus'!$C$4:$H$18,Q817,VLOOKUP(B817,'Tournées Bus'!$J$3:$L$6,2,FALSE)))</f>
        <v>T161-07</v>
      </c>
      <c r="T817" t="str">
        <f t="shared" si="25"/>
        <v>T161</v>
      </c>
    </row>
    <row r="818" spans="1:20" x14ac:dyDescent="0.2">
      <c r="A818" s="1">
        <v>42992</v>
      </c>
      <c r="B818" t="s">
        <v>6</v>
      </c>
      <c r="C818" t="s">
        <v>204</v>
      </c>
      <c r="D818" t="s">
        <v>269</v>
      </c>
      <c r="E818" t="s">
        <v>270</v>
      </c>
      <c r="F818" s="1">
        <v>41123</v>
      </c>
      <c r="G818" t="s">
        <v>44</v>
      </c>
      <c r="H818">
        <v>1</v>
      </c>
      <c r="I818">
        <v>0</v>
      </c>
      <c r="J818">
        <v>0</v>
      </c>
      <c r="K818" t="s">
        <v>207</v>
      </c>
      <c r="L818">
        <v>2017</v>
      </c>
      <c r="M818" t="s">
        <v>208</v>
      </c>
      <c r="N818" s="14" t="str">
        <f t="shared" si="24"/>
        <v>MICHOUD Arnaud</v>
      </c>
      <c r="O818" s="14" t="str">
        <f>VLOOKUP(N818,'Données Enfants'!$C$2:$F$298,4,FALSE)</f>
        <v>GS</v>
      </c>
      <c r="P818" s="14" t="str">
        <f>VLOOKUP(N818,'Données Enfants'!$C$2:$F$298,2,FALSE)</f>
        <v>Standard</v>
      </c>
      <c r="Q818" s="14">
        <f>IF(MID(B818,1,3)="Bus",VLOOKUP(N818,'Données Bus'!$A$2:$B$90,2,FALSE),0)</f>
        <v>14</v>
      </c>
      <c r="R818" s="14" t="str">
        <f>IF(Q818&gt;0,VLOOKUP(N818,'Données Bus'!$A$2:$C$90,3,FALSE),"")</f>
        <v>Avenue Forchex</v>
      </c>
      <c r="S818" t="str">
        <f>IF(INDEX('Tournées Bus'!$C$4:$H$18,Q818,VLOOKUP(B818,'Tournées Bus'!$J$3:$L$6,2,FALSE))=0,INDEX('Tournées Bus'!$C$4:$H$18,Q818,VLOOKUP(B818,'Tournées Bus'!$J$3:$L$6,3,FALSE)),INDEX('Tournées Bus'!$C$4:$H$18,Q818,VLOOKUP(B818,'Tournées Bus'!$J$3:$L$6,2,FALSE)))</f>
        <v>T161-02</v>
      </c>
      <c r="T818" t="str">
        <f t="shared" si="25"/>
        <v>T161</v>
      </c>
    </row>
    <row r="819" spans="1:20" x14ac:dyDescent="0.2">
      <c r="A819" s="1">
        <v>42992</v>
      </c>
      <c r="B819" t="s">
        <v>6</v>
      </c>
      <c r="C819" t="s">
        <v>204</v>
      </c>
      <c r="D819" t="s">
        <v>271</v>
      </c>
      <c r="E819" t="s">
        <v>272</v>
      </c>
      <c r="F819" s="1">
        <v>41047</v>
      </c>
      <c r="G819" t="s">
        <v>44</v>
      </c>
      <c r="H819">
        <v>1</v>
      </c>
      <c r="I819">
        <v>0</v>
      </c>
      <c r="J819">
        <v>0</v>
      </c>
      <c r="K819" t="s">
        <v>207</v>
      </c>
      <c r="L819">
        <v>2017</v>
      </c>
      <c r="M819" t="s">
        <v>208</v>
      </c>
      <c r="N819" s="14" t="str">
        <f t="shared" si="24"/>
        <v>MONNET Fanny</v>
      </c>
      <c r="O819" s="14" t="str">
        <f>VLOOKUP(N819,'Données Enfants'!$C$2:$F$298,4,FALSE)</f>
        <v>GS</v>
      </c>
      <c r="P819" s="14" t="str">
        <f>VLOOKUP(N819,'Données Enfants'!$C$2:$F$298,2,FALSE)</f>
        <v>Standard</v>
      </c>
      <c r="Q819" s="14">
        <f>IF(MID(B819,1,3)="Bus",VLOOKUP(N819,'Données Bus'!$A$2:$B$90,2,FALSE),0)</f>
        <v>3</v>
      </c>
      <c r="R819" s="14" t="str">
        <f>IF(Q819&gt;0,VLOOKUP(N819,'Données Bus'!$A$2:$C$90,3,FALSE),"")</f>
        <v>Av de la Creusaz (croist Rte Gde Rive)</v>
      </c>
      <c r="S819" t="str">
        <f>IF(INDEX('Tournées Bus'!$C$4:$H$18,Q819,VLOOKUP(B819,'Tournées Bus'!$J$3:$L$6,2,FALSE))=0,INDEX('Tournées Bus'!$C$4:$H$18,Q819,VLOOKUP(B819,'Tournées Bus'!$J$3:$L$6,3,FALSE)),INDEX('Tournées Bus'!$C$4:$H$18,Q819,VLOOKUP(B819,'Tournées Bus'!$J$3:$L$6,2,FALSE)))</f>
        <v>T162-13</v>
      </c>
      <c r="T819" t="str">
        <f t="shared" si="25"/>
        <v>T162</v>
      </c>
    </row>
    <row r="820" spans="1:20" x14ac:dyDescent="0.2">
      <c r="A820" s="1">
        <v>42992</v>
      </c>
      <c r="B820" t="s">
        <v>6</v>
      </c>
      <c r="C820" t="s">
        <v>204</v>
      </c>
      <c r="D820" t="s">
        <v>271</v>
      </c>
      <c r="E820" t="s">
        <v>273</v>
      </c>
      <c r="F820" s="1">
        <v>40459</v>
      </c>
      <c r="G820" t="s">
        <v>163</v>
      </c>
      <c r="H820">
        <v>1</v>
      </c>
      <c r="I820">
        <v>0</v>
      </c>
      <c r="J820">
        <v>0</v>
      </c>
      <c r="K820" t="s">
        <v>207</v>
      </c>
      <c r="L820">
        <v>2017</v>
      </c>
      <c r="M820" t="s">
        <v>210</v>
      </c>
      <c r="N820" s="14" t="str">
        <f t="shared" si="24"/>
        <v>MONNET Nina</v>
      </c>
      <c r="O820" s="14" t="str">
        <f>VLOOKUP(N820,'Données Enfants'!$C$2:$F$298,4,FALSE)</f>
        <v>CE1</v>
      </c>
      <c r="P820" s="14" t="str">
        <f>VLOOKUP(N820,'Données Enfants'!$C$2:$F$298,2,FALSE)</f>
        <v>Standard</v>
      </c>
      <c r="Q820" s="14">
        <f>IF(MID(B820,1,3)="Bus",VLOOKUP(N820,'Données Bus'!$A$2:$B$90,2,FALSE),0)</f>
        <v>3</v>
      </c>
      <c r="R820" s="14" t="str">
        <f>IF(Q820&gt;0,VLOOKUP(N820,'Données Bus'!$A$2:$C$90,3,FALSE),"")</f>
        <v>Av de la Creusaz (croist Rte Gde Rive)</v>
      </c>
      <c r="S820" t="str">
        <f>IF(INDEX('Tournées Bus'!$C$4:$H$18,Q820,VLOOKUP(B820,'Tournées Bus'!$J$3:$L$6,2,FALSE))=0,INDEX('Tournées Bus'!$C$4:$H$18,Q820,VLOOKUP(B820,'Tournées Bus'!$J$3:$L$6,3,FALSE)),INDEX('Tournées Bus'!$C$4:$H$18,Q820,VLOOKUP(B820,'Tournées Bus'!$J$3:$L$6,2,FALSE)))</f>
        <v>T162-13</v>
      </c>
      <c r="T820" t="str">
        <f t="shared" si="25"/>
        <v>T162</v>
      </c>
    </row>
    <row r="821" spans="1:20" x14ac:dyDescent="0.2">
      <c r="A821" s="1">
        <v>42992</v>
      </c>
      <c r="B821" t="s">
        <v>6</v>
      </c>
      <c r="C821" t="s">
        <v>204</v>
      </c>
      <c r="D821" t="s">
        <v>278</v>
      </c>
      <c r="E821" t="s">
        <v>279</v>
      </c>
      <c r="F821" s="1">
        <v>41629</v>
      </c>
      <c r="G821" t="s">
        <v>170</v>
      </c>
      <c r="H821">
        <v>1</v>
      </c>
      <c r="I821">
        <v>0</v>
      </c>
      <c r="J821">
        <v>0</v>
      </c>
      <c r="K821" t="s">
        <v>207</v>
      </c>
      <c r="L821">
        <v>2017</v>
      </c>
      <c r="M821" t="s">
        <v>208</v>
      </c>
      <c r="N821" s="14" t="str">
        <f t="shared" si="24"/>
        <v>PERROT BLENNER Alice</v>
      </c>
      <c r="O821" s="14" t="str">
        <f>VLOOKUP(N821,'Données Enfants'!$C$2:$F$298,4,FALSE)</f>
        <v>MS</v>
      </c>
      <c r="P821" s="14" t="str">
        <f>VLOOKUP(N821,'Données Enfants'!$C$2:$F$298,2,FALSE)</f>
        <v>Standard</v>
      </c>
      <c r="Q821" s="14">
        <f>IF(MID(B821,1,3)="Bus",VLOOKUP(N821,'Données Bus'!$A$2:$B$90,2,FALSE),0)</f>
        <v>4</v>
      </c>
      <c r="R821" s="14" t="str">
        <f>IF(Q821&gt;0,VLOOKUP(N821,'Données Bus'!$A$2:$C$90,3,FALSE),"")</f>
        <v>Grande Rive (Crémaillère)</v>
      </c>
      <c r="S821" t="str">
        <f>IF(INDEX('Tournées Bus'!$C$4:$H$18,Q821,VLOOKUP(B821,'Tournées Bus'!$J$3:$L$6,2,FALSE))=0,INDEX('Tournées Bus'!$C$4:$H$18,Q821,VLOOKUP(B821,'Tournées Bus'!$J$3:$L$6,3,FALSE)),INDEX('Tournées Bus'!$C$4:$H$18,Q821,VLOOKUP(B821,'Tournées Bus'!$J$3:$L$6,2,FALSE)))</f>
        <v>T162-14</v>
      </c>
      <c r="T821" t="str">
        <f t="shared" si="25"/>
        <v>T162</v>
      </c>
    </row>
    <row r="822" spans="1:20" x14ac:dyDescent="0.2">
      <c r="A822" s="1">
        <v>42992</v>
      </c>
      <c r="B822" t="s">
        <v>6</v>
      </c>
      <c r="C822" t="s">
        <v>204</v>
      </c>
      <c r="D822" t="s">
        <v>283</v>
      </c>
      <c r="E822" t="s">
        <v>284</v>
      </c>
      <c r="F822" s="1">
        <v>39891</v>
      </c>
      <c r="G822" t="s">
        <v>166</v>
      </c>
      <c r="H822">
        <v>1</v>
      </c>
      <c r="I822">
        <v>0</v>
      </c>
      <c r="J822">
        <v>0</v>
      </c>
      <c r="K822" t="s">
        <v>207</v>
      </c>
      <c r="L822">
        <v>2017</v>
      </c>
      <c r="M822" t="s">
        <v>210</v>
      </c>
      <c r="N822" s="14" t="str">
        <f t="shared" si="24"/>
        <v>PONTICELLI Axel</v>
      </c>
      <c r="O822" s="14" t="str">
        <f>VLOOKUP(N822,'Données Enfants'!$C$2:$F$298,4,FALSE)</f>
        <v>CE2</v>
      </c>
      <c r="P822" s="14" t="str">
        <f>VLOOKUP(N822,'Données Enfants'!$C$2:$F$298,2,FALSE)</f>
        <v>Standard</v>
      </c>
      <c r="Q822" s="14">
        <f>IF(MID(B822,1,3)="Bus",VLOOKUP(N822,'Données Bus'!$A$2:$B$90,2,FALSE),0)</f>
        <v>15</v>
      </c>
      <c r="R822" s="14" t="str">
        <f>IF(Q822&gt;0,VLOOKUP(N822,'Données Bus'!$A$2:$C$90,3,FALSE),"")</f>
        <v>Chemin de Gravannes (Mi Tiesa)</v>
      </c>
      <c r="S822" t="str">
        <f>IF(INDEX('Tournées Bus'!$C$4:$H$18,Q822,VLOOKUP(B822,'Tournées Bus'!$J$3:$L$6,2,FALSE))=0,INDEX('Tournées Bus'!$C$4:$H$18,Q822,VLOOKUP(B822,'Tournées Bus'!$J$3:$L$6,3,FALSE)),INDEX('Tournées Bus'!$C$4:$H$18,Q822,VLOOKUP(B822,'Tournées Bus'!$J$3:$L$6,2,FALSE)))</f>
        <v>T161-03</v>
      </c>
      <c r="T822" t="str">
        <f t="shared" si="25"/>
        <v>T161</v>
      </c>
    </row>
    <row r="823" spans="1:20" x14ac:dyDescent="0.2">
      <c r="A823" s="1">
        <v>42992</v>
      </c>
      <c r="B823" t="s">
        <v>6</v>
      </c>
      <c r="C823" t="s">
        <v>204</v>
      </c>
      <c r="D823" t="s">
        <v>286</v>
      </c>
      <c r="E823" t="s">
        <v>287</v>
      </c>
      <c r="F823" s="1">
        <v>40843</v>
      </c>
      <c r="G823" t="s">
        <v>168</v>
      </c>
      <c r="H823">
        <v>1</v>
      </c>
      <c r="I823">
        <v>0</v>
      </c>
      <c r="J823">
        <v>0</v>
      </c>
      <c r="K823" t="s">
        <v>207</v>
      </c>
      <c r="L823">
        <v>2017</v>
      </c>
      <c r="M823" t="s">
        <v>208</v>
      </c>
      <c r="N823" s="14" t="str">
        <f t="shared" si="24"/>
        <v>SECK Erwann</v>
      </c>
      <c r="O823" s="14" t="str">
        <f>VLOOKUP(N823,'Données Enfants'!$C$2:$F$298,4,FALSE)</f>
        <v>CP</v>
      </c>
      <c r="P823" s="14" t="str">
        <f>VLOOKUP(N823,'Données Enfants'!$C$2:$F$298,2,FALSE)</f>
        <v>Sans porc</v>
      </c>
      <c r="Q823" s="14">
        <f>IF(MID(B823,1,3)="Bus",VLOOKUP(N823,'Données Bus'!$A$2:$B$90,2,FALSE),0)</f>
        <v>9</v>
      </c>
      <c r="R823" s="14" t="str">
        <f>IF(Q823&gt;0,VLOOKUP(N823,'Données Bus'!$A$2:$C$90,3,FALSE),"")</f>
        <v>Chemin des Houches (Impasse)</v>
      </c>
      <c r="S823" t="str">
        <f>IF(INDEX('Tournées Bus'!$C$4:$H$18,Q823,VLOOKUP(B823,'Tournées Bus'!$J$3:$L$6,2,FALSE))=0,INDEX('Tournées Bus'!$C$4:$H$18,Q823,VLOOKUP(B823,'Tournées Bus'!$J$3:$L$6,3,FALSE)),INDEX('Tournées Bus'!$C$4:$H$18,Q823,VLOOKUP(B823,'Tournées Bus'!$J$3:$L$6,2,FALSE)))</f>
        <v>T162-11</v>
      </c>
      <c r="T823" t="str">
        <f t="shared" si="25"/>
        <v>T162</v>
      </c>
    </row>
    <row r="824" spans="1:20" x14ac:dyDescent="0.2">
      <c r="A824" s="1">
        <v>42992</v>
      </c>
      <c r="B824" t="s">
        <v>6</v>
      </c>
      <c r="C824" t="s">
        <v>204</v>
      </c>
      <c r="D824" t="s">
        <v>286</v>
      </c>
      <c r="E824" t="s">
        <v>288</v>
      </c>
      <c r="F824" s="1">
        <v>39329</v>
      </c>
      <c r="G824" t="s">
        <v>164</v>
      </c>
      <c r="H824">
        <v>1</v>
      </c>
      <c r="I824">
        <v>0</v>
      </c>
      <c r="J824">
        <v>0</v>
      </c>
      <c r="K824" t="s">
        <v>207</v>
      </c>
      <c r="L824">
        <v>2017</v>
      </c>
      <c r="M824" t="s">
        <v>210</v>
      </c>
      <c r="N824" s="14" t="str">
        <f t="shared" si="24"/>
        <v>SECK Norah</v>
      </c>
      <c r="O824" s="14" t="str">
        <f>VLOOKUP(N824,'Données Enfants'!$C$2:$F$298,4,FALSE)</f>
        <v>CM2</v>
      </c>
      <c r="P824" s="14" t="str">
        <f>VLOOKUP(N824,'Données Enfants'!$C$2:$F$298,2,FALSE)</f>
        <v>Sans porc</v>
      </c>
      <c r="Q824" s="14">
        <f>IF(MID(B824,1,3)="Bus",VLOOKUP(N824,'Données Bus'!$A$2:$B$90,2,FALSE),0)</f>
        <v>9</v>
      </c>
      <c r="R824" s="14" t="str">
        <f>IF(Q824&gt;0,VLOOKUP(N824,'Données Bus'!$A$2:$C$90,3,FALSE),"")</f>
        <v>Chemin des Houches (Impasse)</v>
      </c>
      <c r="S824" t="str">
        <f>IF(INDEX('Tournées Bus'!$C$4:$H$18,Q824,VLOOKUP(B824,'Tournées Bus'!$J$3:$L$6,2,FALSE))=0,INDEX('Tournées Bus'!$C$4:$H$18,Q824,VLOOKUP(B824,'Tournées Bus'!$J$3:$L$6,3,FALSE)),INDEX('Tournées Bus'!$C$4:$H$18,Q824,VLOOKUP(B824,'Tournées Bus'!$J$3:$L$6,2,FALSE)))</f>
        <v>T162-11</v>
      </c>
      <c r="T824" t="str">
        <f t="shared" si="25"/>
        <v>T162</v>
      </c>
    </row>
    <row r="825" spans="1:20" x14ac:dyDescent="0.2">
      <c r="A825" s="1">
        <v>42992</v>
      </c>
      <c r="B825" t="s">
        <v>6</v>
      </c>
      <c r="C825" t="s">
        <v>204</v>
      </c>
      <c r="D825" t="s">
        <v>332</v>
      </c>
      <c r="E825" t="s">
        <v>333</v>
      </c>
      <c r="F825" s="1">
        <v>41327</v>
      </c>
      <c r="G825" t="s">
        <v>169</v>
      </c>
      <c r="H825">
        <v>1</v>
      </c>
      <c r="I825">
        <v>0</v>
      </c>
      <c r="J825">
        <v>0</v>
      </c>
      <c r="K825" t="s">
        <v>207</v>
      </c>
      <c r="L825">
        <v>2017</v>
      </c>
      <c r="M825" t="s">
        <v>208</v>
      </c>
      <c r="N825" s="14" t="str">
        <f t="shared" si="24"/>
        <v>STEPHAN Lola</v>
      </c>
      <c r="O825" s="14" t="str">
        <f>VLOOKUP(N825,'Données Enfants'!$C$2:$F$298,4,FALSE)</f>
        <v>MS</v>
      </c>
      <c r="P825" s="14" t="str">
        <f>VLOOKUP(N825,'Données Enfants'!$C$2:$F$298,2,FALSE)</f>
        <v>Standard</v>
      </c>
      <c r="Q825" s="14">
        <f>IF(MID(B825,1,3)="Bus",VLOOKUP(N825,'Données Bus'!$A$2:$B$90,2,FALSE),0)</f>
        <v>6</v>
      </c>
      <c r="R825" s="14" t="str">
        <f>IF(Q825&gt;0,VLOOKUP(N825,'Données Bus'!$A$2:$C$90,3,FALSE),"")</f>
        <v>Gallia</v>
      </c>
      <c r="S825" t="str">
        <f>IF(INDEX('Tournées Bus'!$C$4:$H$18,Q825,VLOOKUP(B825,'Tournées Bus'!$J$3:$L$6,2,FALSE))=0,INDEX('Tournées Bus'!$C$4:$H$18,Q825,VLOOKUP(B825,'Tournées Bus'!$J$3:$L$6,3,FALSE)),INDEX('Tournées Bus'!$C$4:$H$18,Q825,VLOOKUP(B825,'Tournées Bus'!$J$3:$L$6,2,FALSE)))</f>
        <v>T161-07</v>
      </c>
      <c r="T825" t="str">
        <f t="shared" si="25"/>
        <v>T161</v>
      </c>
    </row>
    <row r="826" spans="1:20" x14ac:dyDescent="0.2">
      <c r="A826" s="1">
        <v>42992</v>
      </c>
      <c r="B826" t="s">
        <v>6</v>
      </c>
      <c r="C826" t="s">
        <v>204</v>
      </c>
      <c r="D826" t="s">
        <v>289</v>
      </c>
      <c r="E826" t="s">
        <v>216</v>
      </c>
      <c r="F826" s="1">
        <v>41091</v>
      </c>
      <c r="G826" t="s">
        <v>106</v>
      </c>
      <c r="H826">
        <v>1</v>
      </c>
      <c r="I826">
        <v>0</v>
      </c>
      <c r="J826">
        <v>0</v>
      </c>
      <c r="K826" t="s">
        <v>207</v>
      </c>
      <c r="L826">
        <v>2017</v>
      </c>
      <c r="M826" t="s">
        <v>208</v>
      </c>
      <c r="N826" s="14" t="str">
        <f t="shared" si="24"/>
        <v>TOUTA Rayan</v>
      </c>
      <c r="O826" s="14" t="str">
        <f>VLOOKUP(N826,'Données Enfants'!$C$2:$F$298,4,FALSE)</f>
        <v>GS</v>
      </c>
      <c r="P826" s="14" t="str">
        <f>VLOOKUP(N826,'Données Enfants'!$C$2:$F$298,2,FALSE)</f>
        <v>Sans viande</v>
      </c>
      <c r="Q826" s="14">
        <f>IF(MID(B826,1,3)="Bus",VLOOKUP(N826,'Données Bus'!$A$2:$B$90,2,FALSE),0)</f>
        <v>6</v>
      </c>
      <c r="R826" s="14" t="str">
        <f>IF(Q826&gt;0,VLOOKUP(N826,'Données Bus'!$A$2:$C$90,3,FALSE),"")</f>
        <v>Gallia</v>
      </c>
      <c r="S826" t="str">
        <f>IF(INDEX('Tournées Bus'!$C$4:$H$18,Q826,VLOOKUP(B826,'Tournées Bus'!$J$3:$L$6,2,FALSE))=0,INDEX('Tournées Bus'!$C$4:$H$18,Q826,VLOOKUP(B826,'Tournées Bus'!$J$3:$L$6,3,FALSE)),INDEX('Tournées Bus'!$C$4:$H$18,Q826,VLOOKUP(B826,'Tournées Bus'!$J$3:$L$6,2,FALSE)))</f>
        <v>T161-07</v>
      </c>
      <c r="T826" t="str">
        <f t="shared" si="25"/>
        <v>T161</v>
      </c>
    </row>
    <row r="827" spans="1:20" x14ac:dyDescent="0.2">
      <c r="A827" s="1">
        <v>42992</v>
      </c>
      <c r="B827" t="s">
        <v>6</v>
      </c>
      <c r="C827" t="s">
        <v>204</v>
      </c>
      <c r="D827" t="s">
        <v>289</v>
      </c>
      <c r="E827" t="s">
        <v>290</v>
      </c>
      <c r="F827" s="1">
        <v>40273</v>
      </c>
      <c r="G827" t="s">
        <v>163</v>
      </c>
      <c r="H827">
        <v>1</v>
      </c>
      <c r="I827">
        <v>0</v>
      </c>
      <c r="J827">
        <v>0</v>
      </c>
      <c r="K827" t="s">
        <v>207</v>
      </c>
      <c r="L827">
        <v>2017</v>
      </c>
      <c r="M827" t="s">
        <v>210</v>
      </c>
      <c r="N827" s="14" t="str">
        <f t="shared" si="24"/>
        <v>TOUTA Samir</v>
      </c>
      <c r="O827" s="14" t="str">
        <f>VLOOKUP(N827,'Données Enfants'!$C$2:$F$298,4,FALSE)</f>
        <v>CE1</v>
      </c>
      <c r="P827" s="14" t="str">
        <f>VLOOKUP(N827,'Données Enfants'!$C$2:$F$298,2,FALSE)</f>
        <v>Sans viande</v>
      </c>
      <c r="Q827" s="14">
        <f>IF(MID(B827,1,3)="Bus",VLOOKUP(N827,'Données Bus'!$A$2:$B$90,2,FALSE),0)</f>
        <v>6</v>
      </c>
      <c r="R827" s="14" t="str">
        <f>IF(Q827&gt;0,VLOOKUP(N827,'Données Bus'!$A$2:$C$90,3,FALSE),"")</f>
        <v>Gallia</v>
      </c>
      <c r="S827" t="str">
        <f>IF(INDEX('Tournées Bus'!$C$4:$H$18,Q827,VLOOKUP(B827,'Tournées Bus'!$J$3:$L$6,2,FALSE))=0,INDEX('Tournées Bus'!$C$4:$H$18,Q827,VLOOKUP(B827,'Tournées Bus'!$J$3:$L$6,3,FALSE)),INDEX('Tournées Bus'!$C$4:$H$18,Q827,VLOOKUP(B827,'Tournées Bus'!$J$3:$L$6,2,FALSE)))</f>
        <v>T161-07</v>
      </c>
      <c r="T827" t="str">
        <f t="shared" si="25"/>
        <v>T161</v>
      </c>
    </row>
    <row r="828" spans="1:20" x14ac:dyDescent="0.2">
      <c r="A828" s="1">
        <v>42992</v>
      </c>
      <c r="B828" t="s">
        <v>6</v>
      </c>
      <c r="C828" t="s">
        <v>204</v>
      </c>
      <c r="D828" t="s">
        <v>291</v>
      </c>
      <c r="E828" t="s">
        <v>292</v>
      </c>
      <c r="F828" s="1">
        <v>40178</v>
      </c>
      <c r="G828" t="s">
        <v>166</v>
      </c>
      <c r="H828">
        <v>1</v>
      </c>
      <c r="I828">
        <v>0</v>
      </c>
      <c r="J828">
        <v>0</v>
      </c>
      <c r="K828" t="s">
        <v>207</v>
      </c>
      <c r="L828">
        <v>2017</v>
      </c>
      <c r="M828" t="s">
        <v>210</v>
      </c>
      <c r="N828" s="14" t="str">
        <f t="shared" si="24"/>
        <v>VESIN Gloria</v>
      </c>
      <c r="O828" s="14" t="str">
        <f>VLOOKUP(N828,'Données Enfants'!$C$2:$F$298,4,FALSE)</f>
        <v>CE2</v>
      </c>
      <c r="P828" s="14" t="str">
        <f>VLOOKUP(N828,'Données Enfants'!$C$2:$F$298,2,FALSE)</f>
        <v>Standard</v>
      </c>
      <c r="Q828" s="14">
        <f>IF(MID(B828,1,3)="Bus",VLOOKUP(N828,'Données Bus'!$A$2:$B$90,2,FALSE),0)</f>
        <v>13</v>
      </c>
      <c r="R828" s="14" t="str">
        <f>IF(Q828&gt;0,VLOOKUP(N828,'Données Bus'!$A$2:$C$90,3,FALSE),"")</f>
        <v>Parc de l'Abbaye - Containers</v>
      </c>
      <c r="S828" t="str">
        <f>IF(INDEX('Tournées Bus'!$C$4:$H$18,Q828,VLOOKUP(B828,'Tournées Bus'!$J$3:$L$6,2,FALSE))=0,INDEX('Tournées Bus'!$C$4:$H$18,Q828,VLOOKUP(B828,'Tournées Bus'!$J$3:$L$6,3,FALSE)),INDEX('Tournées Bus'!$C$4:$H$18,Q828,VLOOKUP(B828,'Tournées Bus'!$J$3:$L$6,2,FALSE)))</f>
        <v>T162-15</v>
      </c>
      <c r="T828" t="str">
        <f t="shared" si="25"/>
        <v>T162</v>
      </c>
    </row>
    <row r="829" spans="1:20" x14ac:dyDescent="0.2">
      <c r="A829" s="1">
        <v>42992</v>
      </c>
      <c r="B829" t="s">
        <v>6</v>
      </c>
      <c r="C829" t="s">
        <v>204</v>
      </c>
      <c r="D829" t="s">
        <v>293</v>
      </c>
      <c r="E829" t="s">
        <v>294</v>
      </c>
      <c r="F829" s="1">
        <v>39747</v>
      </c>
      <c r="G829" t="s">
        <v>165</v>
      </c>
      <c r="H829">
        <v>1</v>
      </c>
      <c r="I829">
        <v>0</v>
      </c>
      <c r="J829">
        <v>0</v>
      </c>
      <c r="K829" t="s">
        <v>207</v>
      </c>
      <c r="L829">
        <v>2017</v>
      </c>
      <c r="M829" t="s">
        <v>210</v>
      </c>
      <c r="N829" s="14" t="str">
        <f t="shared" si="24"/>
        <v>VIRETON Diego</v>
      </c>
      <c r="O829" s="14" t="str">
        <f>VLOOKUP(N829,'Données Enfants'!$C$2:$F$298,4,FALSE)</f>
        <v>CM1</v>
      </c>
      <c r="P829" s="14" t="str">
        <f>VLOOKUP(N829,'Données Enfants'!$C$2:$F$298,2,FALSE)</f>
        <v>Standard</v>
      </c>
      <c r="Q829" s="14">
        <f>IF(MID(B829,1,3)="Bus",VLOOKUP(N829,'Données Bus'!$A$2:$B$90,2,FALSE),0)</f>
        <v>2</v>
      </c>
      <c r="R829" s="14" t="str">
        <f>IF(Q829&gt;0,VLOOKUP(N829,'Données Bus'!$A$2:$C$90,3,FALSE),"")</f>
        <v>Parc de l'Abbaye - Buisson</v>
      </c>
      <c r="S829" t="str">
        <f>IF(INDEX('Tournées Bus'!$C$4:$H$18,Q829,VLOOKUP(B829,'Tournées Bus'!$J$3:$L$6,2,FALSE))=0,INDEX('Tournées Bus'!$C$4:$H$18,Q829,VLOOKUP(B829,'Tournées Bus'!$J$3:$L$6,3,FALSE)),INDEX('Tournées Bus'!$C$4:$H$18,Q829,VLOOKUP(B829,'Tournées Bus'!$J$3:$L$6,2,FALSE)))</f>
        <v>T162-16</v>
      </c>
      <c r="T829" t="str">
        <f t="shared" si="25"/>
        <v>T162</v>
      </c>
    </row>
    <row r="830" spans="1:20" x14ac:dyDescent="0.2">
      <c r="A830" s="1">
        <v>42992</v>
      </c>
      <c r="B830" t="s">
        <v>6</v>
      </c>
      <c r="C830" t="s">
        <v>204</v>
      </c>
      <c r="D830" t="s">
        <v>293</v>
      </c>
      <c r="E830" t="s">
        <v>295</v>
      </c>
      <c r="F830" s="1">
        <v>41539</v>
      </c>
      <c r="G830" t="s">
        <v>170</v>
      </c>
      <c r="H830">
        <v>1</v>
      </c>
      <c r="I830">
        <v>0</v>
      </c>
      <c r="J830">
        <v>0</v>
      </c>
      <c r="K830" t="s">
        <v>207</v>
      </c>
      <c r="L830">
        <v>2017</v>
      </c>
      <c r="M830" t="s">
        <v>208</v>
      </c>
      <c r="N830" s="14" t="str">
        <f t="shared" si="24"/>
        <v>VIRETON Nilla</v>
      </c>
      <c r="O830" s="14" t="str">
        <f>VLOOKUP(N830,'Données Enfants'!$C$2:$F$298,4,FALSE)</f>
        <v>MS</v>
      </c>
      <c r="P830" s="14" t="str">
        <f>VLOOKUP(N830,'Données Enfants'!$C$2:$F$298,2,FALSE)</f>
        <v>Standard</v>
      </c>
      <c r="Q830" s="14">
        <f>IF(MID(B830,1,3)="Bus",VLOOKUP(N830,'Données Bus'!$A$2:$B$90,2,FALSE),0)</f>
        <v>2</v>
      </c>
      <c r="R830" s="14" t="str">
        <f>IF(Q830&gt;0,VLOOKUP(N830,'Données Bus'!$A$2:$C$90,3,FALSE),"")</f>
        <v>Parc de l'Abbaye - Buisson</v>
      </c>
      <c r="S830" t="str">
        <f>IF(INDEX('Tournées Bus'!$C$4:$H$18,Q830,VLOOKUP(B830,'Tournées Bus'!$J$3:$L$6,2,FALSE))=0,INDEX('Tournées Bus'!$C$4:$H$18,Q830,VLOOKUP(B830,'Tournées Bus'!$J$3:$L$6,3,FALSE)),INDEX('Tournées Bus'!$C$4:$H$18,Q830,VLOOKUP(B830,'Tournées Bus'!$J$3:$L$6,2,FALSE)))</f>
        <v>T162-16</v>
      </c>
      <c r="T830" t="str">
        <f t="shared" si="25"/>
        <v>T162</v>
      </c>
    </row>
    <row r="831" spans="1:20" x14ac:dyDescent="0.2">
      <c r="A831" s="1">
        <v>42992</v>
      </c>
      <c r="B831" t="s">
        <v>6</v>
      </c>
      <c r="C831" t="s">
        <v>204</v>
      </c>
      <c r="D831" t="s">
        <v>296</v>
      </c>
      <c r="E831" t="s">
        <v>297</v>
      </c>
      <c r="F831" s="1">
        <v>40756</v>
      </c>
      <c r="G831" t="s">
        <v>168</v>
      </c>
      <c r="H831">
        <v>1</v>
      </c>
      <c r="I831">
        <v>0</v>
      </c>
      <c r="J831">
        <v>0</v>
      </c>
      <c r="K831" t="s">
        <v>207</v>
      </c>
      <c r="L831">
        <v>2017</v>
      </c>
      <c r="M831" t="s">
        <v>208</v>
      </c>
      <c r="N831" s="14" t="str">
        <f t="shared" si="24"/>
        <v>WAMBST Johanne</v>
      </c>
      <c r="O831" s="14" t="str">
        <f>VLOOKUP(N831,'Données Enfants'!$C$2:$F$298,4,FALSE)</f>
        <v>CP</v>
      </c>
      <c r="P831" s="14" t="str">
        <f>VLOOKUP(N831,'Données Enfants'!$C$2:$F$298,2,FALSE)</f>
        <v>Standard</v>
      </c>
      <c r="Q831" s="14">
        <f>IF(MID(B831,1,3)="Bus",VLOOKUP(N831,'Données Bus'!$A$2:$B$90,2,FALSE),0)</f>
        <v>14</v>
      </c>
      <c r="R831" s="14" t="str">
        <f>IF(Q831&gt;0,VLOOKUP(N831,'Données Bus'!$A$2:$C$90,3,FALSE),"")</f>
        <v>Avenue Forchex</v>
      </c>
      <c r="S831" t="str">
        <f>IF(INDEX('Tournées Bus'!$C$4:$H$18,Q831,VLOOKUP(B831,'Tournées Bus'!$J$3:$L$6,2,FALSE))=0,INDEX('Tournées Bus'!$C$4:$H$18,Q831,VLOOKUP(B831,'Tournées Bus'!$J$3:$L$6,3,FALSE)),INDEX('Tournées Bus'!$C$4:$H$18,Q831,VLOOKUP(B831,'Tournées Bus'!$J$3:$L$6,2,FALSE)))</f>
        <v>T161-02</v>
      </c>
      <c r="T831" t="str">
        <f t="shared" si="25"/>
        <v>T161</v>
      </c>
    </row>
    <row r="832" spans="1:20" x14ac:dyDescent="0.2">
      <c r="A832" s="1">
        <v>42992</v>
      </c>
      <c r="B832" t="s">
        <v>6</v>
      </c>
      <c r="C832" t="s">
        <v>204</v>
      </c>
      <c r="D832" t="s">
        <v>296</v>
      </c>
      <c r="E832" t="s">
        <v>298</v>
      </c>
      <c r="F832" s="1">
        <v>39525</v>
      </c>
      <c r="G832" t="s">
        <v>166</v>
      </c>
      <c r="H832">
        <v>1</v>
      </c>
      <c r="I832">
        <v>0</v>
      </c>
      <c r="J832">
        <v>0</v>
      </c>
      <c r="K832" t="s">
        <v>207</v>
      </c>
      <c r="L832">
        <v>2017</v>
      </c>
      <c r="M832" t="s">
        <v>210</v>
      </c>
      <c r="N832" s="14" t="str">
        <f t="shared" si="24"/>
        <v>WAMBST Léo-Paul</v>
      </c>
      <c r="O832" s="14" t="str">
        <f>VLOOKUP(N832,'Données Enfants'!$C$2:$F$298,4,FALSE)</f>
        <v>CM1</v>
      </c>
      <c r="P832" s="14" t="str">
        <f>VLOOKUP(N832,'Données Enfants'!$C$2:$F$298,2,FALSE)</f>
        <v>Standard</v>
      </c>
      <c r="Q832" s="14">
        <f>IF(MID(B832,1,3)="Bus",VLOOKUP(N832,'Données Bus'!$A$2:$B$90,2,FALSE),0)</f>
        <v>14</v>
      </c>
      <c r="R832" s="14" t="str">
        <f>IF(Q832&gt;0,VLOOKUP(N832,'Données Bus'!$A$2:$C$90,3,FALSE),"")</f>
        <v>Avenue Forchex</v>
      </c>
      <c r="S832" t="str">
        <f>IF(INDEX('Tournées Bus'!$C$4:$H$18,Q832,VLOOKUP(B832,'Tournées Bus'!$J$3:$L$6,2,FALSE))=0,INDEX('Tournées Bus'!$C$4:$H$18,Q832,VLOOKUP(B832,'Tournées Bus'!$J$3:$L$6,3,FALSE)),INDEX('Tournées Bus'!$C$4:$H$18,Q832,VLOOKUP(B832,'Tournées Bus'!$J$3:$L$6,2,FALSE)))</f>
        <v>T161-02</v>
      </c>
      <c r="T832" t="str">
        <f t="shared" si="25"/>
        <v>T161</v>
      </c>
    </row>
    <row r="833" spans="1:20" x14ac:dyDescent="0.2">
      <c r="A833" s="1">
        <v>42992</v>
      </c>
      <c r="B833" t="s">
        <v>6</v>
      </c>
      <c r="C833" t="s">
        <v>204</v>
      </c>
      <c r="D833" t="s">
        <v>299</v>
      </c>
      <c r="E833" t="s">
        <v>300</v>
      </c>
      <c r="F833" s="1">
        <v>39324</v>
      </c>
      <c r="G833" t="s">
        <v>164</v>
      </c>
      <c r="H833">
        <v>1</v>
      </c>
      <c r="I833">
        <v>0</v>
      </c>
      <c r="J833">
        <v>0</v>
      </c>
      <c r="K833" t="s">
        <v>207</v>
      </c>
      <c r="L833">
        <v>2017</v>
      </c>
      <c r="M833" t="s">
        <v>210</v>
      </c>
      <c r="N833" s="14" t="str">
        <f t="shared" si="24"/>
        <v>YAKER Maksen</v>
      </c>
      <c r="O833" s="14" t="str">
        <f>VLOOKUP(N833,'Données Enfants'!$C$2:$F$298,4,FALSE)</f>
        <v>CM2</v>
      </c>
      <c r="P833" s="14" t="str">
        <f>VLOOKUP(N833,'Données Enfants'!$C$2:$F$298,2,FALSE)</f>
        <v>Sans porc</v>
      </c>
      <c r="Q833" s="14">
        <f>IF(MID(B833,1,3)="Bus",VLOOKUP(N833,'Données Bus'!$A$2:$B$90,2,FALSE),0)</f>
        <v>2</v>
      </c>
      <c r="R833" s="14" t="str">
        <f>IF(Q833&gt;0,VLOOKUP(N833,'Données Bus'!$A$2:$C$90,3,FALSE),"")</f>
        <v>Parc de l'Abbaye - Buisson</v>
      </c>
      <c r="S833" t="str">
        <f>IF(INDEX('Tournées Bus'!$C$4:$H$18,Q833,VLOOKUP(B833,'Tournées Bus'!$J$3:$L$6,2,FALSE))=0,INDEX('Tournées Bus'!$C$4:$H$18,Q833,VLOOKUP(B833,'Tournées Bus'!$J$3:$L$6,3,FALSE)),INDEX('Tournées Bus'!$C$4:$H$18,Q833,VLOOKUP(B833,'Tournées Bus'!$J$3:$L$6,2,FALSE)))</f>
        <v>T162-16</v>
      </c>
      <c r="T833" t="str">
        <f t="shared" si="25"/>
        <v>T162</v>
      </c>
    </row>
    <row r="834" spans="1:20" x14ac:dyDescent="0.2">
      <c r="A834" s="1">
        <v>42992</v>
      </c>
      <c r="B834" t="s">
        <v>6</v>
      </c>
      <c r="C834" t="s">
        <v>204</v>
      </c>
      <c r="D834" t="s">
        <v>299</v>
      </c>
      <c r="E834" t="s">
        <v>301</v>
      </c>
      <c r="F834" s="1">
        <v>40040</v>
      </c>
      <c r="G834" t="s">
        <v>163</v>
      </c>
      <c r="H834">
        <v>1</v>
      </c>
      <c r="I834">
        <v>0</v>
      </c>
      <c r="J834">
        <v>0</v>
      </c>
      <c r="K834" t="s">
        <v>207</v>
      </c>
      <c r="L834">
        <v>2017</v>
      </c>
      <c r="M834" t="s">
        <v>210</v>
      </c>
      <c r="N834" s="14" t="str">
        <f t="shared" ref="N834:N897" si="26">CONCATENATE(D834," ",E834)</f>
        <v>YAKER Nora</v>
      </c>
      <c r="O834" s="14" t="str">
        <f>VLOOKUP(N834,'Données Enfants'!$C$2:$F$298,4,FALSE)</f>
        <v>CE2</v>
      </c>
      <c r="P834" s="14" t="str">
        <f>VLOOKUP(N834,'Données Enfants'!$C$2:$F$298,2,FALSE)</f>
        <v>Sans porc</v>
      </c>
      <c r="Q834" s="14">
        <f>IF(MID(B834,1,3)="Bus",VLOOKUP(N834,'Données Bus'!$A$2:$B$90,2,FALSE),0)</f>
        <v>2</v>
      </c>
      <c r="R834" s="14" t="str">
        <f>IF(Q834&gt;0,VLOOKUP(N834,'Données Bus'!$A$2:$C$90,3,FALSE),"")</f>
        <v>Parc de l'Abbaye - Buisson</v>
      </c>
      <c r="S834" t="str">
        <f>IF(INDEX('Tournées Bus'!$C$4:$H$18,Q834,VLOOKUP(B834,'Tournées Bus'!$J$3:$L$6,2,FALSE))=0,INDEX('Tournées Bus'!$C$4:$H$18,Q834,VLOOKUP(B834,'Tournées Bus'!$J$3:$L$6,3,FALSE)),INDEX('Tournées Bus'!$C$4:$H$18,Q834,VLOOKUP(B834,'Tournées Bus'!$J$3:$L$6,2,FALSE)))</f>
        <v>T162-16</v>
      </c>
      <c r="T834" t="str">
        <f t="shared" ref="T834:T897" si="27">MID(S834,1,4)</f>
        <v>T162</v>
      </c>
    </row>
    <row r="835" spans="1:20" x14ac:dyDescent="0.2">
      <c r="A835" s="1">
        <v>42992</v>
      </c>
      <c r="B835" t="s">
        <v>6</v>
      </c>
      <c r="C835" t="s">
        <v>204</v>
      </c>
      <c r="D835" t="s">
        <v>238</v>
      </c>
      <c r="E835" t="s">
        <v>302</v>
      </c>
      <c r="F835" s="1">
        <v>41695</v>
      </c>
      <c r="G835" t="s">
        <v>44</v>
      </c>
      <c r="H835">
        <v>1</v>
      </c>
      <c r="I835">
        <v>0</v>
      </c>
      <c r="J835">
        <v>0</v>
      </c>
      <c r="K835" t="s">
        <v>207</v>
      </c>
      <c r="L835">
        <v>2017</v>
      </c>
      <c r="M835" t="s">
        <v>208</v>
      </c>
      <c r="N835" s="14" t="str">
        <f t="shared" si="26"/>
        <v>DESIR Auguste</v>
      </c>
      <c r="O835" s="14" t="str">
        <f>VLOOKUP(N835,'Données Enfants'!$C$2:$F$298,4,FALSE)</f>
        <v>PS</v>
      </c>
      <c r="P835" s="14" t="str">
        <f>VLOOKUP(N835,'Données Enfants'!$C$2:$F$298,2,FALSE)</f>
        <v>Standard</v>
      </c>
      <c r="Q835" s="14">
        <f>IF(MID(B835,1,3)="Bus",VLOOKUP(N835,'Données Bus'!$A$2:$B$90,2,FALSE),0)</f>
        <v>13</v>
      </c>
      <c r="R835" s="14" t="str">
        <f>IF(Q835&gt;0,VLOOKUP(N835,'Données Bus'!$A$2:$C$90,3,FALSE),"")</f>
        <v>Parc de l'Abbaye - Containers</v>
      </c>
      <c r="S835" t="str">
        <f>IF(INDEX('Tournées Bus'!$C$4:$H$18,Q835,VLOOKUP(B835,'Tournées Bus'!$J$3:$L$6,2,FALSE))=0,INDEX('Tournées Bus'!$C$4:$H$18,Q835,VLOOKUP(B835,'Tournées Bus'!$J$3:$L$6,3,FALSE)),INDEX('Tournées Bus'!$C$4:$H$18,Q835,VLOOKUP(B835,'Tournées Bus'!$J$3:$L$6,2,FALSE)))</f>
        <v>T162-15</v>
      </c>
      <c r="T835" t="str">
        <f t="shared" si="27"/>
        <v>T162</v>
      </c>
    </row>
    <row r="836" spans="1:20" x14ac:dyDescent="0.2">
      <c r="A836" s="1">
        <v>42992</v>
      </c>
      <c r="B836" t="s">
        <v>6</v>
      </c>
      <c r="C836" t="s">
        <v>204</v>
      </c>
      <c r="D836" t="s">
        <v>250</v>
      </c>
      <c r="E836" t="s">
        <v>303</v>
      </c>
      <c r="F836" s="1">
        <v>41898</v>
      </c>
      <c r="G836" t="s">
        <v>170</v>
      </c>
      <c r="H836">
        <v>1</v>
      </c>
      <c r="I836">
        <v>0</v>
      </c>
      <c r="J836">
        <v>0</v>
      </c>
      <c r="K836" t="s">
        <v>207</v>
      </c>
      <c r="L836">
        <v>2017</v>
      </c>
      <c r="M836" t="s">
        <v>208</v>
      </c>
      <c r="N836" s="14" t="str">
        <f t="shared" si="26"/>
        <v>DUVAL Enora</v>
      </c>
      <c r="O836" s="14" t="str">
        <f>VLOOKUP(N836,'Données Enfants'!$C$2:$F$298,4,FALSE)</f>
        <v>PS</v>
      </c>
      <c r="P836" s="14" t="str">
        <f>VLOOKUP(N836,'Données Enfants'!$C$2:$F$298,2,FALSE)</f>
        <v>Standard</v>
      </c>
      <c r="Q836" s="14">
        <f>IF(MID(B836,1,3)="Bus",VLOOKUP(N836,'Données Bus'!$A$2:$B$90,2,FALSE),0)</f>
        <v>6</v>
      </c>
      <c r="R836" s="14" t="str">
        <f>IF(Q836&gt;0,VLOOKUP(N836,'Données Bus'!$A$2:$C$90,3,FALSE),"")</f>
        <v>Gallia</v>
      </c>
      <c r="S836" t="str">
        <f>IF(INDEX('Tournées Bus'!$C$4:$H$18,Q836,VLOOKUP(B836,'Tournées Bus'!$J$3:$L$6,2,FALSE))=0,INDEX('Tournées Bus'!$C$4:$H$18,Q836,VLOOKUP(B836,'Tournées Bus'!$J$3:$L$6,3,FALSE)),INDEX('Tournées Bus'!$C$4:$H$18,Q836,VLOOKUP(B836,'Tournées Bus'!$J$3:$L$6,2,FALSE)))</f>
        <v>T161-07</v>
      </c>
      <c r="T836" t="str">
        <f t="shared" si="27"/>
        <v>T161</v>
      </c>
    </row>
    <row r="837" spans="1:20" x14ac:dyDescent="0.2">
      <c r="A837" s="1">
        <v>42992</v>
      </c>
      <c r="B837" t="s">
        <v>6</v>
      </c>
      <c r="C837" t="s">
        <v>204</v>
      </c>
      <c r="D837" t="s">
        <v>286</v>
      </c>
      <c r="E837" t="s">
        <v>305</v>
      </c>
      <c r="F837" s="1">
        <v>41650</v>
      </c>
      <c r="G837" t="s">
        <v>170</v>
      </c>
      <c r="H837">
        <v>1</v>
      </c>
      <c r="I837">
        <v>0</v>
      </c>
      <c r="J837">
        <v>0</v>
      </c>
      <c r="K837" t="s">
        <v>207</v>
      </c>
      <c r="L837">
        <v>2017</v>
      </c>
      <c r="M837" t="s">
        <v>208</v>
      </c>
      <c r="N837" s="14" t="str">
        <f t="shared" si="26"/>
        <v>SECK Ismaël</v>
      </c>
      <c r="O837" s="14" t="str">
        <f>VLOOKUP(N837,'Données Enfants'!$C$2:$F$298,4,FALSE)</f>
        <v>PS</v>
      </c>
      <c r="P837" s="14" t="str">
        <f>VLOOKUP(N837,'Données Enfants'!$C$2:$F$298,2,FALSE)</f>
        <v>Sans porc</v>
      </c>
      <c r="Q837" s="14">
        <f>IF(MID(B837,1,3)="Bus",VLOOKUP(N837,'Données Bus'!$A$2:$B$90,2,FALSE),0)</f>
        <v>9</v>
      </c>
      <c r="R837" s="14" t="str">
        <f>IF(Q837&gt;0,VLOOKUP(N837,'Données Bus'!$A$2:$C$90,3,FALSE),"")</f>
        <v>Chemin des Houches (Impasse)</v>
      </c>
      <c r="S837" t="str">
        <f>IF(INDEX('Tournées Bus'!$C$4:$H$18,Q837,VLOOKUP(B837,'Tournées Bus'!$J$3:$L$6,2,FALSE))=0,INDEX('Tournées Bus'!$C$4:$H$18,Q837,VLOOKUP(B837,'Tournées Bus'!$J$3:$L$6,3,FALSE)),INDEX('Tournées Bus'!$C$4:$H$18,Q837,VLOOKUP(B837,'Tournées Bus'!$J$3:$L$6,2,FALSE)))</f>
        <v>T162-11</v>
      </c>
      <c r="T837" t="str">
        <f t="shared" si="27"/>
        <v>T162</v>
      </c>
    </row>
    <row r="838" spans="1:20" x14ac:dyDescent="0.2">
      <c r="A838" s="1">
        <v>42992</v>
      </c>
      <c r="B838" t="s">
        <v>6</v>
      </c>
      <c r="C838" t="s">
        <v>204</v>
      </c>
      <c r="D838" t="s">
        <v>289</v>
      </c>
      <c r="E838" t="s">
        <v>306</v>
      </c>
      <c r="F838" s="1">
        <v>41888</v>
      </c>
      <c r="G838" t="s">
        <v>44</v>
      </c>
      <c r="H838">
        <v>1</v>
      </c>
      <c r="I838">
        <v>0</v>
      </c>
      <c r="J838">
        <v>0</v>
      </c>
      <c r="K838" t="s">
        <v>207</v>
      </c>
      <c r="L838">
        <v>2017</v>
      </c>
      <c r="M838" t="s">
        <v>208</v>
      </c>
      <c r="N838" s="14" t="str">
        <f t="shared" si="26"/>
        <v>TOUTA Ines</v>
      </c>
      <c r="O838" s="14" t="str">
        <f>VLOOKUP(N838,'Données Enfants'!$C$2:$F$298,4,FALSE)</f>
        <v>PS</v>
      </c>
      <c r="P838" s="14" t="str">
        <f>VLOOKUP(N838,'Données Enfants'!$C$2:$F$298,2,FALSE)</f>
        <v>Sans viande</v>
      </c>
      <c r="Q838" s="14">
        <f>IF(MID(B838,1,3)="Bus",VLOOKUP(N838,'Données Bus'!$A$2:$B$90,2,FALSE),0)</f>
        <v>6</v>
      </c>
      <c r="R838" s="14" t="str">
        <f>IF(Q838&gt;0,VLOOKUP(N838,'Données Bus'!$A$2:$C$90,3,FALSE),"")</f>
        <v>Gallia</v>
      </c>
      <c r="S838" t="str">
        <f>IF(INDEX('Tournées Bus'!$C$4:$H$18,Q838,VLOOKUP(B838,'Tournées Bus'!$J$3:$L$6,2,FALSE))=0,INDEX('Tournées Bus'!$C$4:$H$18,Q838,VLOOKUP(B838,'Tournées Bus'!$J$3:$L$6,3,FALSE)),INDEX('Tournées Bus'!$C$4:$H$18,Q838,VLOOKUP(B838,'Tournées Bus'!$J$3:$L$6,2,FALSE)))</f>
        <v>T161-07</v>
      </c>
      <c r="T838" t="str">
        <f t="shared" si="27"/>
        <v>T161</v>
      </c>
    </row>
    <row r="839" spans="1:20" x14ac:dyDescent="0.2">
      <c r="A839" s="1">
        <v>42992</v>
      </c>
      <c r="B839" t="s">
        <v>6</v>
      </c>
      <c r="C839" t="s">
        <v>204</v>
      </c>
      <c r="D839" t="s">
        <v>325</v>
      </c>
      <c r="E839" t="s">
        <v>326</v>
      </c>
      <c r="F839" s="1">
        <v>41701</v>
      </c>
      <c r="G839" t="s">
        <v>170</v>
      </c>
      <c r="H839">
        <v>1</v>
      </c>
      <c r="I839">
        <v>0</v>
      </c>
      <c r="J839">
        <v>0</v>
      </c>
      <c r="K839" t="s">
        <v>207</v>
      </c>
      <c r="L839">
        <v>2017</v>
      </c>
      <c r="M839" t="s">
        <v>208</v>
      </c>
      <c r="N839" s="14" t="str">
        <f t="shared" si="26"/>
        <v>RABU SOMERS Antonin</v>
      </c>
      <c r="O839" s="14" t="str">
        <f>VLOOKUP(N839,'Données Enfants'!$C$2:$F$298,4,FALSE)</f>
        <v>PS</v>
      </c>
      <c r="P839" s="14" t="str">
        <f>VLOOKUP(N839,'Données Enfants'!$C$2:$F$298,2,FALSE)</f>
        <v>Standard</v>
      </c>
      <c r="Q839" s="14">
        <f>IF(MID(B839,1,3)="Bus",VLOOKUP(N839,'Données Bus'!$A$2:$B$90,2,FALSE),0)</f>
        <v>6</v>
      </c>
      <c r="R839" s="14" t="str">
        <f>IF(Q839&gt;0,VLOOKUP(N839,'Données Bus'!$A$2:$C$90,3,FALSE),"")</f>
        <v>Gallia</v>
      </c>
      <c r="S839" t="str">
        <f>IF(INDEX('Tournées Bus'!$C$4:$H$18,Q839,VLOOKUP(B839,'Tournées Bus'!$J$3:$L$6,2,FALSE))=0,INDEX('Tournées Bus'!$C$4:$H$18,Q839,VLOOKUP(B839,'Tournées Bus'!$J$3:$L$6,3,FALSE)),INDEX('Tournées Bus'!$C$4:$H$18,Q839,VLOOKUP(B839,'Tournées Bus'!$J$3:$L$6,2,FALSE)))</f>
        <v>T161-07</v>
      </c>
      <c r="T839" t="str">
        <f t="shared" si="27"/>
        <v>T161</v>
      </c>
    </row>
    <row r="840" spans="1:20" x14ac:dyDescent="0.2">
      <c r="A840" s="1">
        <v>42992</v>
      </c>
      <c r="B840" t="s">
        <v>6</v>
      </c>
      <c r="C840" t="s">
        <v>204</v>
      </c>
      <c r="D840" t="s">
        <v>307</v>
      </c>
      <c r="E840" t="s">
        <v>308</v>
      </c>
      <c r="F840" s="1">
        <v>39474</v>
      </c>
      <c r="G840" t="s">
        <v>165</v>
      </c>
      <c r="H840">
        <v>1</v>
      </c>
      <c r="I840">
        <v>0</v>
      </c>
      <c r="J840">
        <v>0</v>
      </c>
      <c r="K840" t="s">
        <v>207</v>
      </c>
      <c r="L840">
        <v>2017</v>
      </c>
      <c r="M840" t="s">
        <v>210</v>
      </c>
      <c r="N840" s="14" t="str">
        <f t="shared" si="26"/>
        <v>TERRENI Flavia</v>
      </c>
      <c r="O840" s="14" t="str">
        <f>VLOOKUP(N840,'Données Enfants'!$C$2:$F$298,4,FALSE)</f>
        <v>CM1</v>
      </c>
      <c r="P840" s="14" t="str">
        <f>VLOOKUP(N840,'Données Enfants'!$C$2:$F$298,2,FALSE)</f>
        <v>Standard</v>
      </c>
      <c r="Q840" s="14">
        <f>IF(MID(B840,1,3)="Bus",VLOOKUP(N840,'Données Bus'!$A$2:$B$90,2,FALSE),0)</f>
        <v>6</v>
      </c>
      <c r="R840" s="14" t="str">
        <f>IF(Q840&gt;0,VLOOKUP(N840,'Données Bus'!$A$2:$C$90,3,FALSE),"")</f>
        <v>Gallia</v>
      </c>
      <c r="S840" t="str">
        <f>IF(INDEX('Tournées Bus'!$C$4:$H$18,Q840,VLOOKUP(B840,'Tournées Bus'!$J$3:$L$6,2,FALSE))=0,INDEX('Tournées Bus'!$C$4:$H$18,Q840,VLOOKUP(B840,'Tournées Bus'!$J$3:$L$6,3,FALSE)),INDEX('Tournées Bus'!$C$4:$H$18,Q840,VLOOKUP(B840,'Tournées Bus'!$J$3:$L$6,2,FALSE)))</f>
        <v>T161-07</v>
      </c>
      <c r="T840" t="str">
        <f t="shared" si="27"/>
        <v>T161</v>
      </c>
    </row>
    <row r="841" spans="1:20" x14ac:dyDescent="0.2">
      <c r="A841" s="1">
        <v>42992</v>
      </c>
      <c r="B841" t="s">
        <v>6</v>
      </c>
      <c r="C841" t="s">
        <v>204</v>
      </c>
      <c r="D841" t="s">
        <v>309</v>
      </c>
      <c r="E841" t="s">
        <v>310</v>
      </c>
      <c r="F841" s="1">
        <v>41489</v>
      </c>
      <c r="G841" t="s">
        <v>169</v>
      </c>
      <c r="H841">
        <v>1</v>
      </c>
      <c r="I841">
        <v>0</v>
      </c>
      <c r="J841">
        <v>0</v>
      </c>
      <c r="K841" t="s">
        <v>207</v>
      </c>
      <c r="L841">
        <v>2017</v>
      </c>
      <c r="M841" t="s">
        <v>208</v>
      </c>
      <c r="N841" s="14" t="str">
        <f t="shared" si="26"/>
        <v>LEHMANN Liv</v>
      </c>
      <c r="O841" s="14" t="str">
        <f>VLOOKUP(N841,'Données Enfants'!$C$2:$F$298,4,FALSE)</f>
        <v>MS</v>
      </c>
      <c r="P841" s="14" t="str">
        <f>VLOOKUP(N841,'Données Enfants'!$C$2:$F$298,2,FALSE)</f>
        <v>Standard</v>
      </c>
      <c r="Q841" s="14">
        <f>IF(MID(B841,1,3)="Bus",VLOOKUP(N841,'Données Bus'!$A$2:$B$90,2,FALSE),0)</f>
        <v>7</v>
      </c>
      <c r="R841" s="14" t="str">
        <f>IF(Q841&gt;0,VLOOKUP(N841,'Données Bus'!$A$2:$C$90,3,FALSE),"")</f>
        <v>Salle Animation, place de l'église</v>
      </c>
      <c r="S841" t="str">
        <f>IF(INDEX('Tournées Bus'!$C$4:$H$18,Q841,VLOOKUP(B841,'Tournées Bus'!$J$3:$L$6,2,FALSE))=0,INDEX('Tournées Bus'!$C$4:$H$18,Q841,VLOOKUP(B841,'Tournées Bus'!$J$3:$L$6,3,FALSE)),INDEX('Tournées Bus'!$C$4:$H$18,Q841,VLOOKUP(B841,'Tournées Bus'!$J$3:$L$6,2,FALSE)))</f>
        <v>T161-05</v>
      </c>
      <c r="T841" t="str">
        <f t="shared" si="27"/>
        <v>T161</v>
      </c>
    </row>
    <row r="842" spans="1:20" x14ac:dyDescent="0.2">
      <c r="A842" s="1">
        <v>42992</v>
      </c>
      <c r="B842" t="s">
        <v>6</v>
      </c>
      <c r="C842" t="s">
        <v>204</v>
      </c>
      <c r="D842" t="s">
        <v>309</v>
      </c>
      <c r="E842" t="s">
        <v>311</v>
      </c>
      <c r="F842" s="1">
        <v>40270</v>
      </c>
      <c r="G842" t="s">
        <v>163</v>
      </c>
      <c r="H842">
        <v>1</v>
      </c>
      <c r="I842">
        <v>0</v>
      </c>
      <c r="J842">
        <v>0</v>
      </c>
      <c r="K842" t="s">
        <v>207</v>
      </c>
      <c r="L842">
        <v>2017</v>
      </c>
      <c r="M842" t="s">
        <v>210</v>
      </c>
      <c r="N842" s="14" t="str">
        <f t="shared" si="26"/>
        <v>LEHMANN Abel</v>
      </c>
      <c r="O842" s="14" t="str">
        <f>VLOOKUP(N842,'Données Enfants'!$C$2:$F$298,4,FALSE)</f>
        <v>CE1</v>
      </c>
      <c r="P842" s="14" t="str">
        <f>VLOOKUP(N842,'Données Enfants'!$C$2:$F$298,2,FALSE)</f>
        <v>Standard</v>
      </c>
      <c r="Q842" s="14">
        <f>IF(MID(B842,1,3)="Bus",VLOOKUP(N842,'Données Bus'!$A$2:$B$90,2,FALSE),0)</f>
        <v>7</v>
      </c>
      <c r="R842" s="14" t="str">
        <f>IF(Q842&gt;0,VLOOKUP(N842,'Données Bus'!$A$2:$C$90,3,FALSE),"")</f>
        <v>Salle Animation, place de l'église</v>
      </c>
      <c r="S842" t="str">
        <f>IF(INDEX('Tournées Bus'!$C$4:$H$18,Q842,VLOOKUP(B842,'Tournées Bus'!$J$3:$L$6,2,FALSE))=0,INDEX('Tournées Bus'!$C$4:$H$18,Q842,VLOOKUP(B842,'Tournées Bus'!$J$3:$L$6,3,FALSE)),INDEX('Tournées Bus'!$C$4:$H$18,Q842,VLOOKUP(B842,'Tournées Bus'!$J$3:$L$6,2,FALSE)))</f>
        <v>T161-05</v>
      </c>
      <c r="T842" t="str">
        <f t="shared" si="27"/>
        <v>T161</v>
      </c>
    </row>
    <row r="843" spans="1:20" x14ac:dyDescent="0.2">
      <c r="A843" s="1">
        <v>42992</v>
      </c>
      <c r="B843" t="s">
        <v>6</v>
      </c>
      <c r="C843" t="s">
        <v>204</v>
      </c>
      <c r="D843" t="s">
        <v>312</v>
      </c>
      <c r="E843" t="s">
        <v>313</v>
      </c>
      <c r="F843" s="1">
        <v>41869</v>
      </c>
      <c r="G843" t="s">
        <v>170</v>
      </c>
      <c r="H843">
        <v>1</v>
      </c>
      <c r="I843">
        <v>0</v>
      </c>
      <c r="J843">
        <v>0</v>
      </c>
      <c r="K843" t="s">
        <v>207</v>
      </c>
      <c r="L843">
        <v>2017</v>
      </c>
      <c r="M843" t="s">
        <v>208</v>
      </c>
      <c r="N843" s="14" t="str">
        <f t="shared" si="26"/>
        <v>CORREDOR IZQUIERDO Adriana</v>
      </c>
      <c r="O843" s="14" t="str">
        <f>VLOOKUP(N843,'Données Enfants'!$C$2:$F$298,4,FALSE)</f>
        <v>PS</v>
      </c>
      <c r="P843" s="14" t="str">
        <f>VLOOKUP(N843,'Données Enfants'!$C$2:$F$298,2,FALSE)</f>
        <v>Standard</v>
      </c>
      <c r="Q843" s="14">
        <f>IF(MID(B843,1,3)="Bus",VLOOKUP(N843,'Données Bus'!$A$2:$B$90,2,FALSE),0)</f>
        <v>14</v>
      </c>
      <c r="R843" s="14" t="str">
        <f>IF(Q843&gt;0,VLOOKUP(N843,'Données Bus'!$A$2:$C$90,3,FALSE),"")</f>
        <v>Avenue Forchex</v>
      </c>
      <c r="S843" t="str">
        <f>IF(INDEX('Tournées Bus'!$C$4:$H$18,Q843,VLOOKUP(B843,'Tournées Bus'!$J$3:$L$6,2,FALSE))=0,INDEX('Tournées Bus'!$C$4:$H$18,Q843,VLOOKUP(B843,'Tournées Bus'!$J$3:$L$6,3,FALSE)),INDEX('Tournées Bus'!$C$4:$H$18,Q843,VLOOKUP(B843,'Tournées Bus'!$J$3:$L$6,2,FALSE)))</f>
        <v>T161-02</v>
      </c>
      <c r="T843" t="str">
        <f t="shared" si="27"/>
        <v>T161</v>
      </c>
    </row>
    <row r="844" spans="1:20" x14ac:dyDescent="0.2">
      <c r="A844" s="1">
        <v>42992</v>
      </c>
      <c r="B844" t="s">
        <v>6</v>
      </c>
      <c r="C844" t="s">
        <v>204</v>
      </c>
      <c r="D844" t="s">
        <v>254</v>
      </c>
      <c r="E844" t="s">
        <v>314</v>
      </c>
      <c r="F844" s="1">
        <v>41815</v>
      </c>
      <c r="G844" t="s">
        <v>44</v>
      </c>
      <c r="H844">
        <v>1</v>
      </c>
      <c r="I844">
        <v>0</v>
      </c>
      <c r="J844">
        <v>0</v>
      </c>
      <c r="K844" t="s">
        <v>207</v>
      </c>
      <c r="L844">
        <v>2017</v>
      </c>
      <c r="M844" t="s">
        <v>208</v>
      </c>
      <c r="N844" s="14" t="str">
        <f t="shared" si="26"/>
        <v>EL MRADMI Noham</v>
      </c>
      <c r="O844" s="14" t="str">
        <f>VLOOKUP(N844,'Données Enfants'!$C$2:$F$298,4,FALSE)</f>
        <v>PS</v>
      </c>
      <c r="P844" s="14" t="str">
        <f>VLOOKUP(N844,'Données Enfants'!$C$2:$F$298,2,FALSE)</f>
        <v>Sans porc</v>
      </c>
      <c r="Q844" s="14">
        <f>IF(MID(B844,1,3)="Bus",VLOOKUP(N844,'Données Bus'!$A$2:$B$90,2,FALSE),0)</f>
        <v>1</v>
      </c>
      <c r="R844" s="14" t="str">
        <f>IF(Q844&gt;0,VLOOKUP(N844,'Données Bus'!$A$2:$C$90,3,FALSE),"")</f>
        <v>Services Techniques</v>
      </c>
      <c r="S844" t="str">
        <f>IF(INDEX('Tournées Bus'!$C$4:$H$18,Q844,VLOOKUP(B844,'Tournées Bus'!$J$3:$L$6,2,FALSE))=0,INDEX('Tournées Bus'!$C$4:$H$18,Q844,VLOOKUP(B844,'Tournées Bus'!$J$3:$L$6,3,FALSE)),INDEX('Tournées Bus'!$C$4:$H$18,Q844,VLOOKUP(B844,'Tournées Bus'!$J$3:$L$6,2,FALSE)))</f>
        <v>T162-17</v>
      </c>
      <c r="T844" t="str">
        <f t="shared" si="27"/>
        <v>T162</v>
      </c>
    </row>
    <row r="845" spans="1:20" x14ac:dyDescent="0.2">
      <c r="A845" s="1">
        <v>42992</v>
      </c>
      <c r="B845" t="s">
        <v>6</v>
      </c>
      <c r="C845" t="s">
        <v>204</v>
      </c>
      <c r="D845" t="s">
        <v>500</v>
      </c>
      <c r="E845" t="s">
        <v>501</v>
      </c>
      <c r="F845" s="1">
        <v>39861</v>
      </c>
      <c r="G845" t="s">
        <v>166</v>
      </c>
      <c r="H845">
        <v>1</v>
      </c>
      <c r="I845">
        <v>0</v>
      </c>
      <c r="J845">
        <v>0</v>
      </c>
      <c r="K845" t="s">
        <v>207</v>
      </c>
      <c r="L845">
        <v>2017</v>
      </c>
      <c r="M845" t="s">
        <v>210</v>
      </c>
      <c r="N845" s="14" t="str">
        <f t="shared" si="26"/>
        <v>MOUNDJI Keziah</v>
      </c>
      <c r="O845" s="14" t="str">
        <f>VLOOKUP(N845,'Données Enfants'!$C$2:$F$298,4,FALSE)</f>
        <v>CE2</v>
      </c>
      <c r="P845" s="14" t="str">
        <f>VLOOKUP(N845,'Données Enfants'!$C$2:$F$298,2,FALSE)</f>
        <v>Sans porc</v>
      </c>
      <c r="Q845" s="14">
        <f>IF(MID(B845,1,3)="Bus",VLOOKUP(N845,'Données Bus'!$A$2:$B$90,2,FALSE),0)</f>
        <v>7</v>
      </c>
      <c r="R845" s="14" t="str">
        <f>IF(Q845&gt;0,VLOOKUP(N845,'Données Bus'!$A$2:$C$90,3,FALSE),"")</f>
        <v>Salle Animation, place de l'église</v>
      </c>
      <c r="S845" t="str">
        <f>IF(INDEX('Tournées Bus'!$C$4:$H$18,Q845,VLOOKUP(B845,'Tournées Bus'!$J$3:$L$6,2,FALSE))=0,INDEX('Tournées Bus'!$C$4:$H$18,Q845,VLOOKUP(B845,'Tournées Bus'!$J$3:$L$6,3,FALSE)),INDEX('Tournées Bus'!$C$4:$H$18,Q845,VLOOKUP(B845,'Tournées Bus'!$J$3:$L$6,2,FALSE)))</f>
        <v>T161-05</v>
      </c>
      <c r="T845" t="str">
        <f t="shared" si="27"/>
        <v>T161</v>
      </c>
    </row>
    <row r="846" spans="1:20" x14ac:dyDescent="0.2">
      <c r="A846" s="1">
        <v>42993</v>
      </c>
      <c r="B846" t="s">
        <v>6</v>
      </c>
      <c r="C846" t="s">
        <v>204</v>
      </c>
      <c r="D846" t="s">
        <v>211</v>
      </c>
      <c r="E846" t="s">
        <v>212</v>
      </c>
      <c r="F846" s="1">
        <v>39272</v>
      </c>
      <c r="G846" t="s">
        <v>164</v>
      </c>
      <c r="H846">
        <v>1</v>
      </c>
      <c r="I846">
        <v>0</v>
      </c>
      <c r="J846">
        <v>0</v>
      </c>
      <c r="K846" t="s">
        <v>207</v>
      </c>
      <c r="L846">
        <v>2017</v>
      </c>
      <c r="M846" t="s">
        <v>210</v>
      </c>
      <c r="N846" s="14" t="str">
        <f t="shared" si="26"/>
        <v>AIMON Cassie</v>
      </c>
      <c r="O846" s="14" t="str">
        <f>VLOOKUP(N846,'Données Enfants'!$C$2:$F$298,4,FALSE)</f>
        <v>CM2</v>
      </c>
      <c r="P846" s="14" t="str">
        <f>VLOOKUP(N846,'Données Enfants'!$C$2:$F$298,2,FALSE)</f>
        <v>Standard</v>
      </c>
      <c r="Q846" s="14">
        <f>IF(MID(B846,1,3)="Bus",VLOOKUP(N846,'Données Bus'!$A$2:$B$90,2,FALSE),0)</f>
        <v>9</v>
      </c>
      <c r="R846" s="14" t="str">
        <f>IF(Q846&gt;0,VLOOKUP(N846,'Données Bus'!$A$2:$C$90,3,FALSE),"")</f>
        <v>Chemin des Houches (Impasse)</v>
      </c>
      <c r="S846" t="str">
        <f>IF(INDEX('Tournées Bus'!$C$4:$H$18,Q846,VLOOKUP(B846,'Tournées Bus'!$J$3:$L$6,2,FALSE))=0,INDEX('Tournées Bus'!$C$4:$H$18,Q846,VLOOKUP(B846,'Tournées Bus'!$J$3:$L$6,3,FALSE)),INDEX('Tournées Bus'!$C$4:$H$18,Q846,VLOOKUP(B846,'Tournées Bus'!$J$3:$L$6,2,FALSE)))</f>
        <v>T162-11</v>
      </c>
      <c r="T846" t="str">
        <f t="shared" si="27"/>
        <v>T162</v>
      </c>
    </row>
    <row r="847" spans="1:20" x14ac:dyDescent="0.2">
      <c r="A847" s="1">
        <v>42993</v>
      </c>
      <c r="B847" t="s">
        <v>6</v>
      </c>
      <c r="C847" t="s">
        <v>204</v>
      </c>
      <c r="D847" t="s">
        <v>211</v>
      </c>
      <c r="E847" t="s">
        <v>213</v>
      </c>
      <c r="F847" s="1">
        <v>40216</v>
      </c>
      <c r="G847" t="s">
        <v>163</v>
      </c>
      <c r="H847">
        <v>1</v>
      </c>
      <c r="I847">
        <v>0</v>
      </c>
      <c r="J847">
        <v>0</v>
      </c>
      <c r="K847" t="s">
        <v>207</v>
      </c>
      <c r="L847">
        <v>2017</v>
      </c>
      <c r="M847" t="s">
        <v>210</v>
      </c>
      <c r="N847" s="14" t="str">
        <f t="shared" si="26"/>
        <v>AIMON Matthew</v>
      </c>
      <c r="O847" s="14" t="str">
        <f>VLOOKUP(N847,'Données Enfants'!$C$2:$F$298,4,FALSE)</f>
        <v>CE1</v>
      </c>
      <c r="P847" s="14" t="str">
        <f>VLOOKUP(N847,'Données Enfants'!$C$2:$F$298,2,FALSE)</f>
        <v>Standard</v>
      </c>
      <c r="Q847" s="14">
        <f>IF(MID(B847,1,3)="Bus",VLOOKUP(N847,'Données Bus'!$A$2:$B$90,2,FALSE),0)</f>
        <v>9</v>
      </c>
      <c r="R847" s="14" t="str">
        <f>IF(Q847&gt;0,VLOOKUP(N847,'Données Bus'!$A$2:$C$90,3,FALSE),"")</f>
        <v>Chemin des Houches (Impasse)</v>
      </c>
      <c r="S847" t="str">
        <f>IF(INDEX('Tournées Bus'!$C$4:$H$18,Q847,VLOOKUP(B847,'Tournées Bus'!$J$3:$L$6,2,FALSE))=0,INDEX('Tournées Bus'!$C$4:$H$18,Q847,VLOOKUP(B847,'Tournées Bus'!$J$3:$L$6,3,FALSE)),INDEX('Tournées Bus'!$C$4:$H$18,Q847,VLOOKUP(B847,'Tournées Bus'!$J$3:$L$6,2,FALSE)))</f>
        <v>T162-11</v>
      </c>
      <c r="T847" t="str">
        <f t="shared" si="27"/>
        <v>T162</v>
      </c>
    </row>
    <row r="848" spans="1:20" x14ac:dyDescent="0.2">
      <c r="A848" s="1">
        <v>42993</v>
      </c>
      <c r="B848" t="s">
        <v>6</v>
      </c>
      <c r="C848" t="s">
        <v>204</v>
      </c>
      <c r="D848" t="s">
        <v>214</v>
      </c>
      <c r="E848" t="s">
        <v>215</v>
      </c>
      <c r="F848" s="1">
        <v>41239</v>
      </c>
      <c r="G848" t="s">
        <v>44</v>
      </c>
      <c r="H848">
        <v>1</v>
      </c>
      <c r="I848">
        <v>0</v>
      </c>
      <c r="J848">
        <v>0</v>
      </c>
      <c r="K848" t="s">
        <v>207</v>
      </c>
      <c r="L848">
        <v>2017</v>
      </c>
      <c r="M848" t="s">
        <v>208</v>
      </c>
      <c r="N848" s="14" t="str">
        <f t="shared" si="26"/>
        <v>ALOUANI Naël</v>
      </c>
      <c r="O848" s="14" t="str">
        <f>VLOOKUP(N848,'Données Enfants'!$C$2:$F$298,4,FALSE)</f>
        <v>GS</v>
      </c>
      <c r="P848" s="14" t="str">
        <f>VLOOKUP(N848,'Données Enfants'!$C$2:$F$298,2,FALSE)</f>
        <v>Sans porc</v>
      </c>
      <c r="Q848" s="14">
        <f>IF(MID(B848,1,3)="Bus",VLOOKUP(N848,'Données Bus'!$A$2:$B$90,2,FALSE),0)</f>
        <v>6</v>
      </c>
      <c r="R848" s="14" t="str">
        <f>IF(Q848&gt;0,VLOOKUP(N848,'Données Bus'!$A$2:$C$90,3,FALSE),"")</f>
        <v>Gallia</v>
      </c>
      <c r="S848" t="str">
        <f>IF(INDEX('Tournées Bus'!$C$4:$H$18,Q848,VLOOKUP(B848,'Tournées Bus'!$J$3:$L$6,2,FALSE))=0,INDEX('Tournées Bus'!$C$4:$H$18,Q848,VLOOKUP(B848,'Tournées Bus'!$J$3:$L$6,3,FALSE)),INDEX('Tournées Bus'!$C$4:$H$18,Q848,VLOOKUP(B848,'Tournées Bus'!$J$3:$L$6,2,FALSE)))</f>
        <v>T161-07</v>
      </c>
      <c r="T848" t="str">
        <f t="shared" si="27"/>
        <v>T161</v>
      </c>
    </row>
    <row r="849" spans="1:20" x14ac:dyDescent="0.2">
      <c r="A849" s="1">
        <v>42993</v>
      </c>
      <c r="B849" t="s">
        <v>6</v>
      </c>
      <c r="C849" t="s">
        <v>204</v>
      </c>
      <c r="D849" t="s">
        <v>214</v>
      </c>
      <c r="E849" t="s">
        <v>216</v>
      </c>
      <c r="F849" s="1">
        <v>39832</v>
      </c>
      <c r="G849" t="s">
        <v>166</v>
      </c>
      <c r="H849">
        <v>1</v>
      </c>
      <c r="I849">
        <v>0</v>
      </c>
      <c r="J849">
        <v>0</v>
      </c>
      <c r="K849" t="s">
        <v>207</v>
      </c>
      <c r="L849">
        <v>2017</v>
      </c>
      <c r="M849" t="s">
        <v>210</v>
      </c>
      <c r="N849" s="14" t="str">
        <f t="shared" si="26"/>
        <v>ALOUANI Rayan</v>
      </c>
      <c r="O849" s="14" t="str">
        <f>VLOOKUP(N849,'Données Enfants'!$C$2:$F$298,4,FALSE)</f>
        <v>CE2</v>
      </c>
      <c r="P849" s="14" t="str">
        <f>VLOOKUP(N849,'Données Enfants'!$C$2:$F$298,2,FALSE)</f>
        <v>Sans porc</v>
      </c>
      <c r="Q849" s="14">
        <f>IF(MID(B849,1,3)="Bus",VLOOKUP(N849,'Données Bus'!$A$2:$B$90,2,FALSE),0)</f>
        <v>6</v>
      </c>
      <c r="R849" s="14" t="str">
        <f>IF(Q849&gt;0,VLOOKUP(N849,'Données Bus'!$A$2:$C$90,3,FALSE),"")</f>
        <v>Gallia</v>
      </c>
      <c r="S849" t="str">
        <f>IF(INDEX('Tournées Bus'!$C$4:$H$18,Q849,VLOOKUP(B849,'Tournées Bus'!$J$3:$L$6,2,FALSE))=0,INDEX('Tournées Bus'!$C$4:$H$18,Q849,VLOOKUP(B849,'Tournées Bus'!$J$3:$L$6,3,FALSE)),INDEX('Tournées Bus'!$C$4:$H$18,Q849,VLOOKUP(B849,'Tournées Bus'!$J$3:$L$6,2,FALSE)))</f>
        <v>T161-07</v>
      </c>
      <c r="T849" t="str">
        <f t="shared" si="27"/>
        <v>T161</v>
      </c>
    </row>
    <row r="850" spans="1:20" x14ac:dyDescent="0.2">
      <c r="A850" s="1">
        <v>42993</v>
      </c>
      <c r="B850" t="s">
        <v>6</v>
      </c>
      <c r="C850" t="s">
        <v>204</v>
      </c>
      <c r="D850" t="s">
        <v>217</v>
      </c>
      <c r="E850" t="s">
        <v>218</v>
      </c>
      <c r="F850" s="1">
        <v>41303</v>
      </c>
      <c r="G850" t="s">
        <v>169</v>
      </c>
      <c r="H850">
        <v>0</v>
      </c>
      <c r="I850">
        <v>0</v>
      </c>
      <c r="J850">
        <v>0</v>
      </c>
      <c r="K850" t="s">
        <v>207</v>
      </c>
      <c r="L850">
        <v>2017</v>
      </c>
      <c r="M850" t="s">
        <v>208</v>
      </c>
      <c r="N850" s="14" t="str">
        <f t="shared" si="26"/>
        <v>ALPERN David</v>
      </c>
      <c r="O850" s="14" t="str">
        <f>VLOOKUP(N850,'Données Enfants'!$C$2:$F$298,4,FALSE)</f>
        <v>MS</v>
      </c>
      <c r="P850" s="14" t="str">
        <f>VLOOKUP(N850,'Données Enfants'!$C$2:$F$298,2,FALSE)</f>
        <v>Standard</v>
      </c>
      <c r="Q850" s="14">
        <f>IF(MID(B850,1,3)="Bus",VLOOKUP(N850,'Données Bus'!$A$2:$B$90,2,FALSE),0)</f>
        <v>8</v>
      </c>
      <c r="R850" s="14" t="str">
        <f>IF(Q850&gt;0,VLOOKUP(N850,'Données Bus'!$A$2:$C$90,3,FALSE),"")</f>
        <v>Avenue du Léman (cimetière)</v>
      </c>
      <c r="S850" t="str">
        <f>IF(INDEX('Tournées Bus'!$C$4:$H$18,Q850,VLOOKUP(B850,'Tournées Bus'!$J$3:$L$6,2,FALSE))=0,INDEX('Tournées Bus'!$C$4:$H$18,Q850,VLOOKUP(B850,'Tournées Bus'!$J$3:$L$6,3,FALSE)),INDEX('Tournées Bus'!$C$4:$H$18,Q850,VLOOKUP(B850,'Tournées Bus'!$J$3:$L$6,2,FALSE)))</f>
        <v>T161-06</v>
      </c>
      <c r="T850" t="str">
        <f t="shared" si="27"/>
        <v>T161</v>
      </c>
    </row>
    <row r="851" spans="1:20" x14ac:dyDescent="0.2">
      <c r="A851" s="1">
        <v>42993</v>
      </c>
      <c r="B851" t="s">
        <v>6</v>
      </c>
      <c r="C851" t="s">
        <v>204</v>
      </c>
      <c r="D851" t="s">
        <v>219</v>
      </c>
      <c r="E851" t="s">
        <v>220</v>
      </c>
      <c r="F851" s="1">
        <v>41221</v>
      </c>
      <c r="G851" t="s">
        <v>44</v>
      </c>
      <c r="H851">
        <v>1</v>
      </c>
      <c r="I851">
        <v>0</v>
      </c>
      <c r="J851">
        <v>0</v>
      </c>
      <c r="K851" t="s">
        <v>207</v>
      </c>
      <c r="L851">
        <v>2017</v>
      </c>
      <c r="M851" t="s">
        <v>208</v>
      </c>
      <c r="N851" s="14" t="str">
        <f t="shared" si="26"/>
        <v>BABIN Timéo</v>
      </c>
      <c r="O851" s="14" t="str">
        <f>VLOOKUP(N851,'Données Enfants'!$C$2:$F$298,4,FALSE)</f>
        <v>GS</v>
      </c>
      <c r="P851" s="14" t="str">
        <f>VLOOKUP(N851,'Données Enfants'!$C$2:$F$298,2,FALSE)</f>
        <v>Standard</v>
      </c>
      <c r="Q851" s="14">
        <f>IF(MID(B851,1,3)="Bus",VLOOKUP(N851,'Données Bus'!$A$2:$B$90,2,FALSE),0)</f>
        <v>1</v>
      </c>
      <c r="R851" s="14" t="str">
        <f>IF(Q851&gt;0,VLOOKUP(N851,'Données Bus'!$A$2:$C$90,3,FALSE),"")</f>
        <v>Services Techniques</v>
      </c>
      <c r="S851" t="str">
        <f>IF(INDEX('Tournées Bus'!$C$4:$H$18,Q851,VLOOKUP(B851,'Tournées Bus'!$J$3:$L$6,2,FALSE))=0,INDEX('Tournées Bus'!$C$4:$H$18,Q851,VLOOKUP(B851,'Tournées Bus'!$J$3:$L$6,3,FALSE)),INDEX('Tournées Bus'!$C$4:$H$18,Q851,VLOOKUP(B851,'Tournées Bus'!$J$3:$L$6,2,FALSE)))</f>
        <v>T162-17</v>
      </c>
      <c r="T851" t="str">
        <f t="shared" si="27"/>
        <v>T162</v>
      </c>
    </row>
    <row r="852" spans="1:20" x14ac:dyDescent="0.2">
      <c r="A852" s="1">
        <v>42993</v>
      </c>
      <c r="B852" t="s">
        <v>6</v>
      </c>
      <c r="C852" t="s">
        <v>204</v>
      </c>
      <c r="D852" t="s">
        <v>221</v>
      </c>
      <c r="E852" t="s">
        <v>222</v>
      </c>
      <c r="F852" s="1">
        <v>39646</v>
      </c>
      <c r="G852" t="s">
        <v>165</v>
      </c>
      <c r="H852">
        <v>0</v>
      </c>
      <c r="I852">
        <v>0</v>
      </c>
      <c r="J852">
        <v>0</v>
      </c>
      <c r="K852" t="s">
        <v>207</v>
      </c>
      <c r="L852">
        <v>2017</v>
      </c>
      <c r="M852" t="s">
        <v>210</v>
      </c>
      <c r="N852" s="14" t="str">
        <f t="shared" si="26"/>
        <v>BEN ROMDANE Hilal</v>
      </c>
      <c r="O852" s="14" t="str">
        <f>VLOOKUP(N852,'Données Enfants'!$C$2:$F$298,4,FALSE)</f>
        <v>CM1</v>
      </c>
      <c r="P852" s="14" t="str">
        <f>VLOOKUP(N852,'Données Enfants'!$C$2:$F$298,2,FALSE)</f>
        <v>Sans viande</v>
      </c>
      <c r="Q852" s="14">
        <f>IF(MID(B852,1,3)="Bus",VLOOKUP(N852,'Données Bus'!$A$2:$B$90,2,FALSE),0)</f>
        <v>9</v>
      </c>
      <c r="R852" s="14" t="str">
        <f>IF(Q852&gt;0,VLOOKUP(N852,'Données Bus'!$A$2:$C$90,3,FALSE),"")</f>
        <v>Chemin des Houches (Impasse)</v>
      </c>
      <c r="S852" t="str">
        <f>IF(INDEX('Tournées Bus'!$C$4:$H$18,Q852,VLOOKUP(B852,'Tournées Bus'!$J$3:$L$6,2,FALSE))=0,INDEX('Tournées Bus'!$C$4:$H$18,Q852,VLOOKUP(B852,'Tournées Bus'!$J$3:$L$6,3,FALSE)),INDEX('Tournées Bus'!$C$4:$H$18,Q852,VLOOKUP(B852,'Tournées Bus'!$J$3:$L$6,2,FALSE)))</f>
        <v>T162-11</v>
      </c>
      <c r="T852" t="str">
        <f t="shared" si="27"/>
        <v>T162</v>
      </c>
    </row>
    <row r="853" spans="1:20" x14ac:dyDescent="0.2">
      <c r="A853" s="1">
        <v>42993</v>
      </c>
      <c r="B853" t="s">
        <v>6</v>
      </c>
      <c r="C853" t="s">
        <v>204</v>
      </c>
      <c r="D853" t="s">
        <v>221</v>
      </c>
      <c r="E853" t="s">
        <v>223</v>
      </c>
      <c r="F853" s="1">
        <v>39646</v>
      </c>
      <c r="G853" t="s">
        <v>165</v>
      </c>
      <c r="H853">
        <v>0</v>
      </c>
      <c r="I853">
        <v>0</v>
      </c>
      <c r="J853">
        <v>0</v>
      </c>
      <c r="K853" t="s">
        <v>207</v>
      </c>
      <c r="L853">
        <v>2017</v>
      </c>
      <c r="M853" t="s">
        <v>210</v>
      </c>
      <c r="N853" s="14" t="str">
        <f t="shared" si="26"/>
        <v>BEN ROMDANE Younès</v>
      </c>
      <c r="O853" s="14" t="str">
        <f>VLOOKUP(N853,'Données Enfants'!$C$2:$F$298,4,FALSE)</f>
        <v>CM1</v>
      </c>
      <c r="P853" s="14" t="str">
        <f>VLOOKUP(N853,'Données Enfants'!$C$2:$F$298,2,FALSE)</f>
        <v>Sans viande</v>
      </c>
      <c r="Q853" s="14">
        <f>IF(MID(B853,1,3)="Bus",VLOOKUP(N853,'Données Bus'!$A$2:$B$90,2,FALSE),0)</f>
        <v>9</v>
      </c>
      <c r="R853" s="14" t="str">
        <f>IF(Q853&gt;0,VLOOKUP(N853,'Données Bus'!$A$2:$C$90,3,FALSE),"")</f>
        <v>Chemin des Houches (Impasse)</v>
      </c>
      <c r="S853" t="str">
        <f>IF(INDEX('Tournées Bus'!$C$4:$H$18,Q853,VLOOKUP(B853,'Tournées Bus'!$J$3:$L$6,2,FALSE))=0,INDEX('Tournées Bus'!$C$4:$H$18,Q853,VLOOKUP(B853,'Tournées Bus'!$J$3:$L$6,3,FALSE)),INDEX('Tournées Bus'!$C$4:$H$18,Q853,VLOOKUP(B853,'Tournées Bus'!$J$3:$L$6,2,FALSE)))</f>
        <v>T162-11</v>
      </c>
      <c r="T853" t="str">
        <f t="shared" si="27"/>
        <v>T162</v>
      </c>
    </row>
    <row r="854" spans="1:20" x14ac:dyDescent="0.2">
      <c r="A854" s="1">
        <v>42993</v>
      </c>
      <c r="B854" t="s">
        <v>6</v>
      </c>
      <c r="C854" t="s">
        <v>204</v>
      </c>
      <c r="D854" t="s">
        <v>224</v>
      </c>
      <c r="E854" t="s">
        <v>225</v>
      </c>
      <c r="F854" s="1">
        <v>39286</v>
      </c>
      <c r="G854" t="s">
        <v>164</v>
      </c>
      <c r="H854">
        <v>0</v>
      </c>
      <c r="I854">
        <v>0</v>
      </c>
      <c r="J854">
        <v>0</v>
      </c>
      <c r="K854" t="s">
        <v>207</v>
      </c>
      <c r="L854">
        <v>2017</v>
      </c>
      <c r="M854" t="s">
        <v>210</v>
      </c>
      <c r="N854" s="14" t="str">
        <f t="shared" si="26"/>
        <v>BONNEVIE Anthony</v>
      </c>
      <c r="O854" s="14" t="str">
        <f>VLOOKUP(N854,'Données Enfants'!$C$2:$F$298,4,FALSE)</f>
        <v>CM2</v>
      </c>
      <c r="P854" s="14" t="str">
        <f>VLOOKUP(N854,'Données Enfants'!$C$2:$F$298,2,FALSE)</f>
        <v>Standard</v>
      </c>
      <c r="Q854" s="14">
        <f>IF(MID(B854,1,3)="Bus",VLOOKUP(N854,'Données Bus'!$A$2:$B$90,2,FALSE),0)</f>
        <v>4</v>
      </c>
      <c r="R854" s="14" t="str">
        <f>IF(Q854&gt;0,VLOOKUP(N854,'Données Bus'!$A$2:$C$90,3,FALSE),"")</f>
        <v>Grande Rive (Crémaillère)</v>
      </c>
      <c r="S854" t="str">
        <f>IF(INDEX('Tournées Bus'!$C$4:$H$18,Q854,VLOOKUP(B854,'Tournées Bus'!$J$3:$L$6,2,FALSE))=0,INDEX('Tournées Bus'!$C$4:$H$18,Q854,VLOOKUP(B854,'Tournées Bus'!$J$3:$L$6,3,FALSE)),INDEX('Tournées Bus'!$C$4:$H$18,Q854,VLOOKUP(B854,'Tournées Bus'!$J$3:$L$6,2,FALSE)))</f>
        <v>T162-14</v>
      </c>
      <c r="T854" t="str">
        <f t="shared" si="27"/>
        <v>T162</v>
      </c>
    </row>
    <row r="855" spans="1:20" x14ac:dyDescent="0.2">
      <c r="A855" s="1">
        <v>42993</v>
      </c>
      <c r="B855" t="s">
        <v>6</v>
      </c>
      <c r="C855" t="s">
        <v>204</v>
      </c>
      <c r="D855" t="s">
        <v>226</v>
      </c>
      <c r="E855" t="s">
        <v>227</v>
      </c>
      <c r="F855" s="1">
        <v>40006</v>
      </c>
      <c r="G855" t="s">
        <v>166</v>
      </c>
      <c r="H855">
        <v>0</v>
      </c>
      <c r="I855">
        <v>0</v>
      </c>
      <c r="J855">
        <v>0</v>
      </c>
      <c r="K855" t="s">
        <v>207</v>
      </c>
      <c r="L855">
        <v>2017</v>
      </c>
      <c r="M855" t="s">
        <v>210</v>
      </c>
      <c r="N855" s="14" t="str">
        <f t="shared" si="26"/>
        <v>BOUILLEZ Elise</v>
      </c>
      <c r="O855" s="14" t="str">
        <f>VLOOKUP(N855,'Données Enfants'!$C$2:$F$298,4,FALSE)</f>
        <v>CE2</v>
      </c>
      <c r="P855" s="14" t="str">
        <f>VLOOKUP(N855,'Données Enfants'!$C$2:$F$298,2,FALSE)</f>
        <v>Standard</v>
      </c>
      <c r="Q855" s="14">
        <f>IF(MID(B855,1,3)="Bus",VLOOKUP(N855,'Données Bus'!$A$2:$B$90,2,FALSE),0)</f>
        <v>15</v>
      </c>
      <c r="R855" s="14" t="str">
        <f>IF(Q855&gt;0,VLOOKUP(N855,'Données Bus'!$A$2:$C$90,3,FALSE),"")</f>
        <v>Chemin de Gravannes (Mi Tiesa)</v>
      </c>
      <c r="S855" t="str">
        <f>IF(INDEX('Tournées Bus'!$C$4:$H$18,Q855,VLOOKUP(B855,'Tournées Bus'!$J$3:$L$6,2,FALSE))=0,INDEX('Tournées Bus'!$C$4:$H$18,Q855,VLOOKUP(B855,'Tournées Bus'!$J$3:$L$6,3,FALSE)),INDEX('Tournées Bus'!$C$4:$H$18,Q855,VLOOKUP(B855,'Tournées Bus'!$J$3:$L$6,2,FALSE)))</f>
        <v>T161-03</v>
      </c>
      <c r="T855" t="str">
        <f t="shared" si="27"/>
        <v>T161</v>
      </c>
    </row>
    <row r="856" spans="1:20" x14ac:dyDescent="0.2">
      <c r="A856" s="1">
        <v>42993</v>
      </c>
      <c r="B856" t="s">
        <v>6</v>
      </c>
      <c r="C856" t="s">
        <v>204</v>
      </c>
      <c r="D856" t="s">
        <v>228</v>
      </c>
      <c r="E856" t="s">
        <v>220</v>
      </c>
      <c r="F856" s="1">
        <v>39780</v>
      </c>
      <c r="G856" t="s">
        <v>165</v>
      </c>
      <c r="H856">
        <v>1</v>
      </c>
      <c r="I856">
        <v>0</v>
      </c>
      <c r="J856">
        <v>0</v>
      </c>
      <c r="K856" t="s">
        <v>207</v>
      </c>
      <c r="L856">
        <v>2017</v>
      </c>
      <c r="M856" t="s">
        <v>210</v>
      </c>
      <c r="N856" s="14" t="str">
        <f t="shared" si="26"/>
        <v>BURGAUD Timéo</v>
      </c>
      <c r="O856" s="14" t="str">
        <f>VLOOKUP(N856,'Données Enfants'!$C$2:$F$298,4,FALSE)</f>
        <v>CM1</v>
      </c>
      <c r="P856" s="14" t="str">
        <f>VLOOKUP(N856,'Données Enfants'!$C$2:$F$298,2,FALSE)</f>
        <v>Standard</v>
      </c>
      <c r="Q856" s="14">
        <f>IF(MID(B856,1,3)="Bus",VLOOKUP(N856,'Données Bus'!$A$2:$B$90,2,FALSE),0)</f>
        <v>2</v>
      </c>
      <c r="R856" s="14" t="str">
        <f>IF(Q856&gt;0,VLOOKUP(N856,'Données Bus'!$A$2:$C$90,3,FALSE),"")</f>
        <v>Parc de l'Abbaye - Buisson</v>
      </c>
      <c r="S856" t="str">
        <f>IF(INDEX('Tournées Bus'!$C$4:$H$18,Q856,VLOOKUP(B856,'Tournées Bus'!$J$3:$L$6,2,FALSE))=0,INDEX('Tournées Bus'!$C$4:$H$18,Q856,VLOOKUP(B856,'Tournées Bus'!$J$3:$L$6,3,FALSE)),INDEX('Tournées Bus'!$C$4:$H$18,Q856,VLOOKUP(B856,'Tournées Bus'!$J$3:$L$6,2,FALSE)))</f>
        <v>T162-16</v>
      </c>
      <c r="T856" t="str">
        <f t="shared" si="27"/>
        <v>T162</v>
      </c>
    </row>
    <row r="857" spans="1:20" x14ac:dyDescent="0.2">
      <c r="A857" s="1">
        <v>42993</v>
      </c>
      <c r="B857" t="s">
        <v>6</v>
      </c>
      <c r="C857" t="s">
        <v>204</v>
      </c>
      <c r="D857" t="s">
        <v>336</v>
      </c>
      <c r="E857" t="s">
        <v>337</v>
      </c>
      <c r="F857" s="1">
        <v>41162</v>
      </c>
      <c r="G857" t="s">
        <v>44</v>
      </c>
      <c r="H857">
        <v>1</v>
      </c>
      <c r="I857">
        <v>0</v>
      </c>
      <c r="J857">
        <v>0</v>
      </c>
      <c r="K857" t="s">
        <v>207</v>
      </c>
      <c r="L857">
        <v>2017</v>
      </c>
      <c r="M857" t="s">
        <v>208</v>
      </c>
      <c r="N857" s="14" t="str">
        <f t="shared" si="26"/>
        <v>CHRAMDHI Owen</v>
      </c>
      <c r="O857" s="14" t="str">
        <f>VLOOKUP(N857,'Données Enfants'!$C$2:$F$298,4,FALSE)</f>
        <v>GS</v>
      </c>
      <c r="P857" s="14" t="str">
        <f>VLOOKUP(N857,'Données Enfants'!$C$2:$F$298,2,FALSE)</f>
        <v>Standard</v>
      </c>
      <c r="Q857" s="14">
        <f>IF(MID(B857,1,3)="Bus",VLOOKUP(N857,'Données Bus'!$A$2:$B$90,2,FALSE),0)</f>
        <v>1</v>
      </c>
      <c r="R857" s="14" t="str">
        <f>IF(Q857&gt;0,VLOOKUP(N857,'Données Bus'!$A$2:$C$90,3,FALSE),"")</f>
        <v>Services Techniques</v>
      </c>
      <c r="S857" t="str">
        <f>IF(INDEX('Tournées Bus'!$C$4:$H$18,Q857,VLOOKUP(B857,'Tournées Bus'!$J$3:$L$6,2,FALSE))=0,INDEX('Tournées Bus'!$C$4:$H$18,Q857,VLOOKUP(B857,'Tournées Bus'!$J$3:$L$6,3,FALSE)),INDEX('Tournées Bus'!$C$4:$H$18,Q857,VLOOKUP(B857,'Tournées Bus'!$J$3:$L$6,2,FALSE)))</f>
        <v>T162-17</v>
      </c>
      <c r="T857" t="str">
        <f t="shared" si="27"/>
        <v>T162</v>
      </c>
    </row>
    <row r="858" spans="1:20" x14ac:dyDescent="0.2">
      <c r="A858" s="1">
        <v>42993</v>
      </c>
      <c r="B858" t="s">
        <v>6</v>
      </c>
      <c r="C858" t="s">
        <v>204</v>
      </c>
      <c r="D858" t="s">
        <v>232</v>
      </c>
      <c r="E858" t="s">
        <v>233</v>
      </c>
      <c r="F858" s="1">
        <v>40248</v>
      </c>
      <c r="G858" t="s">
        <v>167</v>
      </c>
      <c r="H858">
        <v>1</v>
      </c>
      <c r="I858">
        <v>0</v>
      </c>
      <c r="J858">
        <v>0</v>
      </c>
      <c r="K858" t="s">
        <v>207</v>
      </c>
      <c r="L858">
        <v>2017</v>
      </c>
      <c r="M858" t="s">
        <v>210</v>
      </c>
      <c r="N858" s="14" t="str">
        <f t="shared" si="26"/>
        <v>COLLOMB Clémentine</v>
      </c>
      <c r="O858" s="14" t="str">
        <f>VLOOKUP(N858,'Données Enfants'!$C$2:$F$298,4,FALSE)</f>
        <v>CE1</v>
      </c>
      <c r="P858" s="14" t="str">
        <f>VLOOKUP(N858,'Données Enfants'!$C$2:$F$298,2,FALSE)</f>
        <v>Standard</v>
      </c>
      <c r="Q858" s="14">
        <f>IF(MID(B858,1,3)="Bus",VLOOKUP(N858,'Données Bus'!$A$2:$B$90,2,FALSE),0)</f>
        <v>12</v>
      </c>
      <c r="R858" s="14" t="str">
        <f>IF(Q858&gt;0,VLOOKUP(N858,'Données Bus'!$A$2:$C$90,3,FALSE),"")</f>
        <v>Chemin de Gravannes (parking)</v>
      </c>
      <c r="S858" t="str">
        <f>IF(INDEX('Tournées Bus'!$C$4:$H$18,Q858,VLOOKUP(B858,'Tournées Bus'!$J$3:$L$6,2,FALSE))=0,INDEX('Tournées Bus'!$C$4:$H$18,Q858,VLOOKUP(B858,'Tournées Bus'!$J$3:$L$6,3,FALSE)),INDEX('Tournées Bus'!$C$4:$H$18,Q858,VLOOKUP(B858,'Tournées Bus'!$J$3:$L$6,2,FALSE)))</f>
        <v>T161-04</v>
      </c>
      <c r="T858" t="str">
        <f t="shared" si="27"/>
        <v>T161</v>
      </c>
    </row>
    <row r="859" spans="1:20" x14ac:dyDescent="0.2">
      <c r="A859" s="1">
        <v>42993</v>
      </c>
      <c r="B859" t="s">
        <v>6</v>
      </c>
      <c r="C859" t="s">
        <v>204</v>
      </c>
      <c r="D859" t="s">
        <v>234</v>
      </c>
      <c r="E859" t="s">
        <v>235</v>
      </c>
      <c r="F859" s="1">
        <v>40973</v>
      </c>
      <c r="G859" t="s">
        <v>106</v>
      </c>
      <c r="H859">
        <v>1</v>
      </c>
      <c r="I859">
        <v>0</v>
      </c>
      <c r="J859">
        <v>0</v>
      </c>
      <c r="K859" t="s">
        <v>207</v>
      </c>
      <c r="L859">
        <v>2017</v>
      </c>
      <c r="M859" t="s">
        <v>208</v>
      </c>
      <c r="N859" s="14" t="str">
        <f t="shared" si="26"/>
        <v>DALBERGUE Peter</v>
      </c>
      <c r="O859" s="14" t="str">
        <f>VLOOKUP(N859,'Données Enfants'!$C$2:$F$298,4,FALSE)</f>
        <v>GS</v>
      </c>
      <c r="P859" s="14" t="str">
        <f>VLOOKUP(N859,'Données Enfants'!$C$2:$F$298,2,FALSE)</f>
        <v>Standard</v>
      </c>
      <c r="Q859" s="14">
        <f>IF(MID(B859,1,3)="Bus",VLOOKUP(N859,'Données Bus'!$A$2:$B$90,2,FALSE),0)</f>
        <v>6</v>
      </c>
      <c r="R859" s="14" t="str">
        <f>IF(Q859&gt;0,VLOOKUP(N859,'Données Bus'!$A$2:$C$90,3,FALSE),"")</f>
        <v>Gallia</v>
      </c>
      <c r="S859" t="str">
        <f>IF(INDEX('Tournées Bus'!$C$4:$H$18,Q859,VLOOKUP(B859,'Tournées Bus'!$J$3:$L$6,2,FALSE))=0,INDEX('Tournées Bus'!$C$4:$H$18,Q859,VLOOKUP(B859,'Tournées Bus'!$J$3:$L$6,3,FALSE)),INDEX('Tournées Bus'!$C$4:$H$18,Q859,VLOOKUP(B859,'Tournées Bus'!$J$3:$L$6,2,FALSE)))</f>
        <v>T161-07</v>
      </c>
      <c r="T859" t="str">
        <f t="shared" si="27"/>
        <v>T161</v>
      </c>
    </row>
    <row r="860" spans="1:20" x14ac:dyDescent="0.2">
      <c r="A860" s="1">
        <v>42993</v>
      </c>
      <c r="B860" t="s">
        <v>6</v>
      </c>
      <c r="C860" t="s">
        <v>204</v>
      </c>
      <c r="D860" t="s">
        <v>236</v>
      </c>
      <c r="E860" t="s">
        <v>237</v>
      </c>
      <c r="F860" s="1">
        <v>39386</v>
      </c>
      <c r="G860" t="s">
        <v>164</v>
      </c>
      <c r="H860">
        <v>1</v>
      </c>
      <c r="I860">
        <v>0</v>
      </c>
      <c r="J860">
        <v>0</v>
      </c>
      <c r="K860" t="s">
        <v>207</v>
      </c>
      <c r="L860">
        <v>2017</v>
      </c>
      <c r="M860" t="s">
        <v>210</v>
      </c>
      <c r="N860" s="14" t="str">
        <f t="shared" si="26"/>
        <v>DELLENBACH Milla</v>
      </c>
      <c r="O860" s="14" t="str">
        <f>VLOOKUP(N860,'Données Enfants'!$C$2:$F$298,4,FALSE)</f>
        <v>CM2</v>
      </c>
      <c r="P860" s="14" t="str">
        <f>VLOOKUP(N860,'Données Enfants'!$C$2:$F$298,2,FALSE)</f>
        <v>Standard</v>
      </c>
      <c r="Q860" s="14">
        <f>IF(MID(B860,1,3)="Bus",VLOOKUP(N860,'Données Bus'!$A$2:$B$90,2,FALSE),0)</f>
        <v>2</v>
      </c>
      <c r="R860" s="14" t="str">
        <f>IF(Q860&gt;0,VLOOKUP(N860,'Données Bus'!$A$2:$C$90,3,FALSE),"")</f>
        <v>Parc de l'Abbaye - Buisson</v>
      </c>
      <c r="S860" t="str">
        <f>IF(INDEX('Tournées Bus'!$C$4:$H$18,Q860,VLOOKUP(B860,'Tournées Bus'!$J$3:$L$6,2,FALSE))=0,INDEX('Tournées Bus'!$C$4:$H$18,Q860,VLOOKUP(B860,'Tournées Bus'!$J$3:$L$6,3,FALSE)),INDEX('Tournées Bus'!$C$4:$H$18,Q860,VLOOKUP(B860,'Tournées Bus'!$J$3:$L$6,2,FALSE)))</f>
        <v>T162-16</v>
      </c>
      <c r="T860" t="str">
        <f t="shared" si="27"/>
        <v>T162</v>
      </c>
    </row>
    <row r="861" spans="1:20" x14ac:dyDescent="0.2">
      <c r="A861" s="1">
        <v>42993</v>
      </c>
      <c r="B861" t="s">
        <v>6</v>
      </c>
      <c r="C861" t="s">
        <v>204</v>
      </c>
      <c r="D861" t="s">
        <v>384</v>
      </c>
      <c r="E861" t="s">
        <v>385</v>
      </c>
      <c r="F861" s="1">
        <v>41199</v>
      </c>
      <c r="G861" t="s">
        <v>106</v>
      </c>
      <c r="H861">
        <v>0</v>
      </c>
      <c r="I861">
        <v>0</v>
      </c>
      <c r="J861">
        <v>0</v>
      </c>
      <c r="K861" t="s">
        <v>207</v>
      </c>
      <c r="L861">
        <v>2017</v>
      </c>
      <c r="M861" t="s">
        <v>208</v>
      </c>
      <c r="N861" s="14" t="str">
        <f t="shared" si="26"/>
        <v>DELPLANQUE Jules</v>
      </c>
      <c r="O861" s="14" t="str">
        <f>VLOOKUP(N861,'Données Enfants'!$C$2:$F$298,4,FALSE)</f>
        <v>GS</v>
      </c>
      <c r="P861" s="14" t="str">
        <f>VLOOKUP(N861,'Données Enfants'!$C$2:$F$298,2,FALSE)</f>
        <v>Standard</v>
      </c>
      <c r="Q861" s="14">
        <f>IF(MID(B861,1,3)="Bus",VLOOKUP(N861,'Données Bus'!$A$2:$B$90,2,FALSE),0)</f>
        <v>6</v>
      </c>
      <c r="R861" s="14" t="str">
        <f>IF(Q861&gt;0,VLOOKUP(N861,'Données Bus'!$A$2:$C$90,3,FALSE),"")</f>
        <v>Gallia</v>
      </c>
      <c r="S861" t="str">
        <f>IF(INDEX('Tournées Bus'!$C$4:$H$18,Q861,VLOOKUP(B861,'Tournées Bus'!$J$3:$L$6,2,FALSE))=0,INDEX('Tournées Bus'!$C$4:$H$18,Q861,VLOOKUP(B861,'Tournées Bus'!$J$3:$L$6,3,FALSE)),INDEX('Tournées Bus'!$C$4:$H$18,Q861,VLOOKUP(B861,'Tournées Bus'!$J$3:$L$6,2,FALSE)))</f>
        <v>T161-07</v>
      </c>
      <c r="T861" t="str">
        <f t="shared" si="27"/>
        <v>T161</v>
      </c>
    </row>
    <row r="862" spans="1:20" x14ac:dyDescent="0.2">
      <c r="A862" s="1">
        <v>42993</v>
      </c>
      <c r="B862" t="s">
        <v>6</v>
      </c>
      <c r="C862" t="s">
        <v>204</v>
      </c>
      <c r="D862" t="s">
        <v>238</v>
      </c>
      <c r="E862" t="s">
        <v>239</v>
      </c>
      <c r="F862" s="1">
        <v>40372</v>
      </c>
      <c r="G862" t="s">
        <v>163</v>
      </c>
      <c r="H862">
        <v>1</v>
      </c>
      <c r="I862">
        <v>0</v>
      </c>
      <c r="J862">
        <v>0</v>
      </c>
      <c r="K862" t="s">
        <v>207</v>
      </c>
      <c r="L862">
        <v>2017</v>
      </c>
      <c r="M862" t="s">
        <v>210</v>
      </c>
      <c r="N862" s="14" t="str">
        <f t="shared" si="26"/>
        <v>DESIR Honoré</v>
      </c>
      <c r="O862" s="14" t="str">
        <f>VLOOKUP(N862,'Données Enfants'!$C$2:$F$298,4,FALSE)</f>
        <v>CE1</v>
      </c>
      <c r="P862" s="14" t="str">
        <f>VLOOKUP(N862,'Données Enfants'!$C$2:$F$298,2,FALSE)</f>
        <v>Standard</v>
      </c>
      <c r="Q862" s="14">
        <f>IF(MID(B862,1,3)="Bus",VLOOKUP(N862,'Données Bus'!$A$2:$B$90,2,FALSE),0)</f>
        <v>13</v>
      </c>
      <c r="R862" s="14" t="str">
        <f>IF(Q862&gt;0,VLOOKUP(N862,'Données Bus'!$A$2:$C$90,3,FALSE),"")</f>
        <v>Parc de l'Abbaye - Containers</v>
      </c>
      <c r="S862" t="str">
        <f>IF(INDEX('Tournées Bus'!$C$4:$H$18,Q862,VLOOKUP(B862,'Tournées Bus'!$J$3:$L$6,2,FALSE))=0,INDEX('Tournées Bus'!$C$4:$H$18,Q862,VLOOKUP(B862,'Tournées Bus'!$J$3:$L$6,3,FALSE)),INDEX('Tournées Bus'!$C$4:$H$18,Q862,VLOOKUP(B862,'Tournées Bus'!$J$3:$L$6,2,FALSE)))</f>
        <v>T162-15</v>
      </c>
      <c r="T862" t="str">
        <f t="shared" si="27"/>
        <v>T162</v>
      </c>
    </row>
    <row r="863" spans="1:20" x14ac:dyDescent="0.2">
      <c r="A863" s="1">
        <v>42993</v>
      </c>
      <c r="B863" t="s">
        <v>6</v>
      </c>
      <c r="C863" t="s">
        <v>204</v>
      </c>
      <c r="D863" t="s">
        <v>238</v>
      </c>
      <c r="E863" t="s">
        <v>240</v>
      </c>
      <c r="F863" s="1">
        <v>39094</v>
      </c>
      <c r="G863" t="s">
        <v>164</v>
      </c>
      <c r="H863">
        <v>1</v>
      </c>
      <c r="I863">
        <v>0</v>
      </c>
      <c r="J863">
        <v>0</v>
      </c>
      <c r="K863" t="s">
        <v>207</v>
      </c>
      <c r="L863">
        <v>2017</v>
      </c>
      <c r="M863" t="s">
        <v>210</v>
      </c>
      <c r="N863" s="14" t="str">
        <f t="shared" si="26"/>
        <v>DESIR Odette</v>
      </c>
      <c r="O863" s="14" t="str">
        <f>VLOOKUP(N863,'Données Enfants'!$C$2:$F$298,4,FALSE)</f>
        <v>CM2</v>
      </c>
      <c r="P863" s="14" t="str">
        <f>VLOOKUP(N863,'Données Enfants'!$C$2:$F$298,2,FALSE)</f>
        <v>Standard</v>
      </c>
      <c r="Q863" s="14">
        <f>IF(MID(B863,1,3)="Bus",VLOOKUP(N863,'Données Bus'!$A$2:$B$90,2,FALSE),0)</f>
        <v>13</v>
      </c>
      <c r="R863" s="14" t="str">
        <f>IF(Q863&gt;0,VLOOKUP(N863,'Données Bus'!$A$2:$C$90,3,FALSE),"")</f>
        <v>Parc de l'Abbaye - Containers</v>
      </c>
      <c r="S863" t="str">
        <f>IF(INDEX('Tournées Bus'!$C$4:$H$18,Q863,VLOOKUP(B863,'Tournées Bus'!$J$3:$L$6,2,FALSE))=0,INDEX('Tournées Bus'!$C$4:$H$18,Q863,VLOOKUP(B863,'Tournées Bus'!$J$3:$L$6,3,FALSE)),INDEX('Tournées Bus'!$C$4:$H$18,Q863,VLOOKUP(B863,'Tournées Bus'!$J$3:$L$6,2,FALSE)))</f>
        <v>T162-15</v>
      </c>
      <c r="T863" t="str">
        <f t="shared" si="27"/>
        <v>T162</v>
      </c>
    </row>
    <row r="864" spans="1:20" x14ac:dyDescent="0.2">
      <c r="A864" s="1">
        <v>42993</v>
      </c>
      <c r="B864" t="s">
        <v>6</v>
      </c>
      <c r="C864" t="s">
        <v>204</v>
      </c>
      <c r="D864" t="s">
        <v>244</v>
      </c>
      <c r="E864" t="s">
        <v>246</v>
      </c>
      <c r="F864" s="1">
        <v>39775</v>
      </c>
      <c r="G864" t="s">
        <v>165</v>
      </c>
      <c r="H864">
        <v>0</v>
      </c>
      <c r="I864">
        <v>0</v>
      </c>
      <c r="J864">
        <v>0</v>
      </c>
      <c r="K864" t="s">
        <v>207</v>
      </c>
      <c r="L864">
        <v>2017</v>
      </c>
      <c r="M864" t="s">
        <v>210</v>
      </c>
      <c r="N864" s="14" t="str">
        <f t="shared" si="26"/>
        <v>DOUCET Edgar</v>
      </c>
      <c r="O864" s="14" t="str">
        <f>VLOOKUP(N864,'Données Enfants'!$C$2:$F$298,4,FALSE)</f>
        <v>CM1</v>
      </c>
      <c r="P864" s="14" t="str">
        <f>VLOOKUP(N864,'Données Enfants'!$C$2:$F$298,2,FALSE)</f>
        <v>Standard</v>
      </c>
      <c r="Q864" s="14">
        <f>IF(MID(B864,1,3)="Bus",VLOOKUP(N864,'Données Bus'!$A$2:$B$90,2,FALSE),0)</f>
        <v>1</v>
      </c>
      <c r="R864" s="14" t="str">
        <f>IF(Q864&gt;0,VLOOKUP(N864,'Données Bus'!$A$2:$C$90,3,FALSE),"")</f>
        <v>Services Techniques</v>
      </c>
      <c r="S864" t="str">
        <f>IF(INDEX('Tournées Bus'!$C$4:$H$18,Q864,VLOOKUP(B864,'Tournées Bus'!$J$3:$L$6,2,FALSE))=0,INDEX('Tournées Bus'!$C$4:$H$18,Q864,VLOOKUP(B864,'Tournées Bus'!$J$3:$L$6,3,FALSE)),INDEX('Tournées Bus'!$C$4:$H$18,Q864,VLOOKUP(B864,'Tournées Bus'!$J$3:$L$6,2,FALSE)))</f>
        <v>T162-17</v>
      </c>
      <c r="T864" t="str">
        <f t="shared" si="27"/>
        <v>T162</v>
      </c>
    </row>
    <row r="865" spans="1:20" x14ac:dyDescent="0.2">
      <c r="A865" s="1">
        <v>42993</v>
      </c>
      <c r="B865" t="s">
        <v>6</v>
      </c>
      <c r="C865" t="s">
        <v>204</v>
      </c>
      <c r="D865" t="s">
        <v>837</v>
      </c>
      <c r="E865" t="s">
        <v>247</v>
      </c>
      <c r="F865" s="1">
        <v>40702</v>
      </c>
      <c r="G865" t="s">
        <v>168</v>
      </c>
      <c r="H865">
        <v>1</v>
      </c>
      <c r="I865">
        <v>0</v>
      </c>
      <c r="J865">
        <v>0</v>
      </c>
      <c r="K865" t="s">
        <v>207</v>
      </c>
      <c r="L865">
        <v>2017</v>
      </c>
      <c r="M865" t="s">
        <v>208</v>
      </c>
      <c r="N865" s="14" t="str">
        <f t="shared" si="26"/>
        <v>DUBOIS LOUKIL Liam</v>
      </c>
      <c r="O865" s="14" t="str">
        <f>VLOOKUP(N865,'Données Enfants'!$C$2:$F$298,4,FALSE)</f>
        <v>CP</v>
      </c>
      <c r="P865" s="14" t="str">
        <f>VLOOKUP(N865,'Données Enfants'!$C$2:$F$298,2,FALSE)</f>
        <v>Standard</v>
      </c>
      <c r="Q865" s="14">
        <f>IF(MID(B865,1,3)="Bus",VLOOKUP(N865,'Données Bus'!$A$2:$B$90,2,FALSE),0)</f>
        <v>2</v>
      </c>
      <c r="R865" s="14" t="str">
        <f>IF(Q865&gt;0,VLOOKUP(N865,'Données Bus'!$A$2:$C$90,3,FALSE),"")</f>
        <v>Parc de l'Abbaye - Buisson</v>
      </c>
      <c r="S865" t="str">
        <f>IF(INDEX('Tournées Bus'!$C$4:$H$18,Q865,VLOOKUP(B865,'Tournées Bus'!$J$3:$L$6,2,FALSE))=0,INDEX('Tournées Bus'!$C$4:$H$18,Q865,VLOOKUP(B865,'Tournées Bus'!$J$3:$L$6,3,FALSE)),INDEX('Tournées Bus'!$C$4:$H$18,Q865,VLOOKUP(B865,'Tournées Bus'!$J$3:$L$6,2,FALSE)))</f>
        <v>T162-16</v>
      </c>
      <c r="T865" t="str">
        <f t="shared" si="27"/>
        <v>T162</v>
      </c>
    </row>
    <row r="866" spans="1:20" x14ac:dyDescent="0.2">
      <c r="A866" s="1">
        <v>42993</v>
      </c>
      <c r="B866" t="s">
        <v>6</v>
      </c>
      <c r="C866" t="s">
        <v>204</v>
      </c>
      <c r="D866" t="s">
        <v>250</v>
      </c>
      <c r="E866" t="s">
        <v>251</v>
      </c>
      <c r="F866" s="1">
        <v>40932</v>
      </c>
      <c r="G866" t="s">
        <v>106</v>
      </c>
      <c r="H866">
        <v>1</v>
      </c>
      <c r="I866">
        <v>0</v>
      </c>
      <c r="J866">
        <v>0</v>
      </c>
      <c r="K866" t="s">
        <v>207</v>
      </c>
      <c r="L866">
        <v>2017</v>
      </c>
      <c r="M866" t="s">
        <v>208</v>
      </c>
      <c r="N866" s="14" t="str">
        <f t="shared" si="26"/>
        <v>DUVAL Matys</v>
      </c>
      <c r="O866" s="14" t="str">
        <f>VLOOKUP(N866,'Données Enfants'!$C$2:$F$298,4,FALSE)</f>
        <v>GS</v>
      </c>
      <c r="P866" s="14" t="str">
        <f>VLOOKUP(N866,'Données Enfants'!$C$2:$F$298,2,FALSE)</f>
        <v>Standard</v>
      </c>
      <c r="Q866" s="14">
        <f>IF(MID(B866,1,3)="Bus",VLOOKUP(N866,'Données Bus'!$A$2:$B$90,2,FALSE),0)</f>
        <v>6</v>
      </c>
      <c r="R866" s="14" t="str">
        <f>IF(Q866&gt;0,VLOOKUP(N866,'Données Bus'!$A$2:$C$90,3,FALSE),"")</f>
        <v>Gallia</v>
      </c>
      <c r="S866" t="str">
        <f>IF(INDEX('Tournées Bus'!$C$4:$H$18,Q866,VLOOKUP(B866,'Tournées Bus'!$J$3:$L$6,2,FALSE))=0,INDEX('Tournées Bus'!$C$4:$H$18,Q866,VLOOKUP(B866,'Tournées Bus'!$J$3:$L$6,3,FALSE)),INDEX('Tournées Bus'!$C$4:$H$18,Q866,VLOOKUP(B866,'Tournées Bus'!$J$3:$L$6,2,FALSE)))</f>
        <v>T161-07</v>
      </c>
      <c r="T866" t="str">
        <f t="shared" si="27"/>
        <v>T161</v>
      </c>
    </row>
    <row r="867" spans="1:20" x14ac:dyDescent="0.2">
      <c r="A867" s="1">
        <v>42993</v>
      </c>
      <c r="B867" t="s">
        <v>6</v>
      </c>
      <c r="C867" t="s">
        <v>204</v>
      </c>
      <c r="D867" t="s">
        <v>252</v>
      </c>
      <c r="E867" t="s">
        <v>253</v>
      </c>
      <c r="F867" s="1">
        <v>41126</v>
      </c>
      <c r="G867" t="s">
        <v>106</v>
      </c>
      <c r="H867">
        <v>1</v>
      </c>
      <c r="I867">
        <v>0</v>
      </c>
      <c r="J867">
        <v>0</v>
      </c>
      <c r="K867" t="s">
        <v>207</v>
      </c>
      <c r="L867">
        <v>2017</v>
      </c>
      <c r="M867" t="s">
        <v>208</v>
      </c>
      <c r="N867" s="14" t="str">
        <f t="shared" si="26"/>
        <v>DUVAL MICHOUD Jade</v>
      </c>
      <c r="O867" s="14" t="str">
        <f>VLOOKUP(N867,'Données Enfants'!$C$2:$F$298,4,FALSE)</f>
        <v>GS</v>
      </c>
      <c r="P867" s="14" t="str">
        <f>VLOOKUP(N867,'Données Enfants'!$C$2:$F$298,2,FALSE)</f>
        <v>Standard</v>
      </c>
      <c r="Q867" s="14">
        <f>IF(MID(B867,1,3)="Bus",VLOOKUP(N867,'Données Bus'!$A$2:$B$90,2,FALSE),0)</f>
        <v>14</v>
      </c>
      <c r="R867" s="14" t="str">
        <f>IF(Q867&gt;0,VLOOKUP(N867,'Données Bus'!$A$2:$C$90,3,FALSE),"")</f>
        <v>Avenue Forchex</v>
      </c>
      <c r="S867" t="str">
        <f>IF(INDEX('Tournées Bus'!$C$4:$H$18,Q867,VLOOKUP(B867,'Tournées Bus'!$J$3:$L$6,2,FALSE))=0,INDEX('Tournées Bus'!$C$4:$H$18,Q867,VLOOKUP(B867,'Tournées Bus'!$J$3:$L$6,3,FALSE)),INDEX('Tournées Bus'!$C$4:$H$18,Q867,VLOOKUP(B867,'Tournées Bus'!$J$3:$L$6,2,FALSE)))</f>
        <v>T161-02</v>
      </c>
      <c r="T867" t="str">
        <f t="shared" si="27"/>
        <v>T161</v>
      </c>
    </row>
    <row r="868" spans="1:20" x14ac:dyDescent="0.2">
      <c r="A868" s="1">
        <v>42993</v>
      </c>
      <c r="B868" t="s">
        <v>6</v>
      </c>
      <c r="C868" t="s">
        <v>204</v>
      </c>
      <c r="D868" t="s">
        <v>254</v>
      </c>
      <c r="E868" t="s">
        <v>255</v>
      </c>
      <c r="F868" s="1">
        <v>40439</v>
      </c>
      <c r="G868" t="s">
        <v>167</v>
      </c>
      <c r="H868">
        <v>0</v>
      </c>
      <c r="I868">
        <v>0</v>
      </c>
      <c r="J868">
        <v>0</v>
      </c>
      <c r="K868" t="s">
        <v>207</v>
      </c>
      <c r="L868">
        <v>2017</v>
      </c>
      <c r="M868" t="s">
        <v>210</v>
      </c>
      <c r="N868" s="14" t="str">
        <f t="shared" si="26"/>
        <v>EL MRADMI Marwane</v>
      </c>
      <c r="O868" s="14" t="str">
        <f>VLOOKUP(N868,'Données Enfants'!$C$2:$F$298,4,FALSE)</f>
        <v>CE1</v>
      </c>
      <c r="P868" s="14" t="str">
        <f>VLOOKUP(N868,'Données Enfants'!$C$2:$F$298,2,FALSE)</f>
        <v>Sans porc</v>
      </c>
      <c r="Q868" s="14">
        <f>IF(MID(B868,1,3)="Bus",VLOOKUP(N868,'Données Bus'!$A$2:$B$90,2,FALSE),0)</f>
        <v>1</v>
      </c>
      <c r="R868" s="14" t="str">
        <f>IF(Q868&gt;0,VLOOKUP(N868,'Données Bus'!$A$2:$C$90,3,FALSE),"")</f>
        <v>Services Techniques</v>
      </c>
      <c r="S868" t="str">
        <f>IF(INDEX('Tournées Bus'!$C$4:$H$18,Q868,VLOOKUP(B868,'Tournées Bus'!$J$3:$L$6,2,FALSE))=0,INDEX('Tournées Bus'!$C$4:$H$18,Q868,VLOOKUP(B868,'Tournées Bus'!$J$3:$L$6,3,FALSE)),INDEX('Tournées Bus'!$C$4:$H$18,Q868,VLOOKUP(B868,'Tournées Bus'!$J$3:$L$6,2,FALSE)))</f>
        <v>T162-17</v>
      </c>
      <c r="T868" t="str">
        <f t="shared" si="27"/>
        <v>T162</v>
      </c>
    </row>
    <row r="869" spans="1:20" x14ac:dyDescent="0.2">
      <c r="A869" s="1">
        <v>42993</v>
      </c>
      <c r="B869" t="s">
        <v>6</v>
      </c>
      <c r="C869" t="s">
        <v>204</v>
      </c>
      <c r="D869" t="s">
        <v>322</v>
      </c>
      <c r="E869" t="s">
        <v>323</v>
      </c>
      <c r="F869" s="1">
        <v>40972</v>
      </c>
      <c r="G869" t="s">
        <v>106</v>
      </c>
      <c r="H869">
        <v>1</v>
      </c>
      <c r="I869">
        <v>0</v>
      </c>
      <c r="J869">
        <v>0</v>
      </c>
      <c r="K869" t="s">
        <v>207</v>
      </c>
      <c r="L869">
        <v>2017</v>
      </c>
      <c r="M869" t="s">
        <v>208</v>
      </c>
      <c r="N869" s="14" t="str">
        <f t="shared" si="26"/>
        <v>ELLENRIEDER Célian</v>
      </c>
      <c r="O869" s="14" t="str">
        <f>VLOOKUP(N869,'Données Enfants'!$C$2:$F$298,4,FALSE)</f>
        <v>GS</v>
      </c>
      <c r="P869" s="14" t="str">
        <f>VLOOKUP(N869,'Données Enfants'!$C$2:$F$298,2,FALSE)</f>
        <v>Standard</v>
      </c>
      <c r="Q869" s="14">
        <f>IF(MID(B869,1,3)="Bus",VLOOKUP(N869,'Données Bus'!$A$2:$B$90,2,FALSE),0)</f>
        <v>6</v>
      </c>
      <c r="R869" s="14" t="str">
        <f>IF(Q869&gt;0,VLOOKUP(N869,'Données Bus'!$A$2:$C$90,3,FALSE),"")</f>
        <v>Gallia</v>
      </c>
      <c r="S869" t="str">
        <f>IF(INDEX('Tournées Bus'!$C$4:$H$18,Q869,VLOOKUP(B869,'Tournées Bus'!$J$3:$L$6,2,FALSE))=0,INDEX('Tournées Bus'!$C$4:$H$18,Q869,VLOOKUP(B869,'Tournées Bus'!$J$3:$L$6,3,FALSE)),INDEX('Tournées Bus'!$C$4:$H$18,Q869,VLOOKUP(B869,'Tournées Bus'!$J$3:$L$6,2,FALSE)))</f>
        <v>T161-07</v>
      </c>
      <c r="T869" t="str">
        <f t="shared" si="27"/>
        <v>T161</v>
      </c>
    </row>
    <row r="870" spans="1:20" x14ac:dyDescent="0.2">
      <c r="A870" s="1">
        <v>42993</v>
      </c>
      <c r="B870" t="s">
        <v>6</v>
      </c>
      <c r="C870" t="s">
        <v>204</v>
      </c>
      <c r="D870" t="s">
        <v>256</v>
      </c>
      <c r="E870" t="s">
        <v>257</v>
      </c>
      <c r="F870" s="1">
        <v>41230</v>
      </c>
      <c r="G870" t="s">
        <v>44</v>
      </c>
      <c r="H870">
        <v>1</v>
      </c>
      <c r="I870">
        <v>0</v>
      </c>
      <c r="J870">
        <v>0</v>
      </c>
      <c r="K870" t="s">
        <v>207</v>
      </c>
      <c r="L870">
        <v>2017</v>
      </c>
      <c r="M870" t="s">
        <v>208</v>
      </c>
      <c r="N870" s="14" t="str">
        <f t="shared" si="26"/>
        <v>EVENO Manel</v>
      </c>
      <c r="O870" s="14" t="str">
        <f>VLOOKUP(N870,'Données Enfants'!$C$2:$F$298,4,FALSE)</f>
        <v>GS</v>
      </c>
      <c r="P870" s="14" t="str">
        <f>VLOOKUP(N870,'Données Enfants'!$C$2:$F$298,2,FALSE)</f>
        <v>Sans viande</v>
      </c>
      <c r="Q870" s="14">
        <f>IF(MID(B870,1,3)="Bus",VLOOKUP(N870,'Données Bus'!$A$2:$B$90,2,FALSE),0)</f>
        <v>1</v>
      </c>
      <c r="R870" s="14" t="str">
        <f>IF(Q870&gt;0,VLOOKUP(N870,'Données Bus'!$A$2:$C$90,3,FALSE),"")</f>
        <v>Services Techniques</v>
      </c>
      <c r="S870" t="str">
        <f>IF(INDEX('Tournées Bus'!$C$4:$H$18,Q870,VLOOKUP(B870,'Tournées Bus'!$J$3:$L$6,2,FALSE))=0,INDEX('Tournées Bus'!$C$4:$H$18,Q870,VLOOKUP(B870,'Tournées Bus'!$J$3:$L$6,3,FALSE)),INDEX('Tournées Bus'!$C$4:$H$18,Q870,VLOOKUP(B870,'Tournées Bus'!$J$3:$L$6,2,FALSE)))</f>
        <v>T162-17</v>
      </c>
      <c r="T870" t="str">
        <f t="shared" si="27"/>
        <v>T162</v>
      </c>
    </row>
    <row r="871" spans="1:20" x14ac:dyDescent="0.2">
      <c r="A871" s="1">
        <v>42993</v>
      </c>
      <c r="B871" t="s">
        <v>6</v>
      </c>
      <c r="C871" t="s">
        <v>204</v>
      </c>
      <c r="D871" t="s">
        <v>258</v>
      </c>
      <c r="E871" t="s">
        <v>247</v>
      </c>
      <c r="F871" s="1">
        <v>41278</v>
      </c>
      <c r="G871" t="s">
        <v>169</v>
      </c>
      <c r="H871">
        <v>1</v>
      </c>
      <c r="I871">
        <v>0</v>
      </c>
      <c r="J871">
        <v>0</v>
      </c>
      <c r="K871" t="s">
        <v>207</v>
      </c>
      <c r="L871">
        <v>2017</v>
      </c>
      <c r="M871" t="s">
        <v>208</v>
      </c>
      <c r="N871" s="14" t="str">
        <f t="shared" si="26"/>
        <v>FRITEAU Liam</v>
      </c>
      <c r="O871" s="14" t="str">
        <f>VLOOKUP(N871,'Données Enfants'!$C$2:$F$298,4,FALSE)</f>
        <v>MS</v>
      </c>
      <c r="P871" s="14" t="str">
        <f>VLOOKUP(N871,'Données Enfants'!$C$2:$F$298,2,FALSE)</f>
        <v>Standard</v>
      </c>
      <c r="Q871" s="14">
        <f>IF(MID(B871,1,3)="Bus",VLOOKUP(N871,'Données Bus'!$A$2:$B$90,2,FALSE),0)</f>
        <v>5</v>
      </c>
      <c r="R871" s="14" t="str">
        <f>IF(Q871&gt;0,VLOOKUP(N871,'Données Bus'!$A$2:$C$90,3,FALSE),"")</f>
        <v>Grande Rive (Av maraiche)</v>
      </c>
      <c r="S871" t="str">
        <f>IF(INDEX('Tournées Bus'!$C$4:$H$18,Q871,VLOOKUP(B871,'Tournées Bus'!$J$3:$L$6,2,FALSE))=0,INDEX('Tournées Bus'!$C$4:$H$18,Q871,VLOOKUP(B871,'Tournées Bus'!$J$3:$L$6,3,FALSE)),INDEX('Tournées Bus'!$C$4:$H$18,Q871,VLOOKUP(B871,'Tournées Bus'!$J$3:$L$6,2,FALSE)))</f>
        <v>T162-12</v>
      </c>
      <c r="T871" t="str">
        <f t="shared" si="27"/>
        <v>T162</v>
      </c>
    </row>
    <row r="872" spans="1:20" x14ac:dyDescent="0.2">
      <c r="A872" s="1">
        <v>42993</v>
      </c>
      <c r="B872" t="s">
        <v>6</v>
      </c>
      <c r="C872" t="s">
        <v>204</v>
      </c>
      <c r="D872" t="s">
        <v>259</v>
      </c>
      <c r="E872" t="s">
        <v>260</v>
      </c>
      <c r="F872" s="1">
        <v>40395</v>
      </c>
      <c r="G872" t="s">
        <v>167</v>
      </c>
      <c r="H872">
        <v>1</v>
      </c>
      <c r="I872">
        <v>0</v>
      </c>
      <c r="J872">
        <v>0</v>
      </c>
      <c r="K872" t="s">
        <v>207</v>
      </c>
      <c r="L872">
        <v>2017</v>
      </c>
      <c r="M872" t="s">
        <v>210</v>
      </c>
      <c r="N872" s="14" t="str">
        <f t="shared" si="26"/>
        <v>GAYAT Louis</v>
      </c>
      <c r="O872" s="14" t="str">
        <f>VLOOKUP(N872,'Données Enfants'!$C$2:$F$298,4,FALSE)</f>
        <v>CE1</v>
      </c>
      <c r="P872" s="14" t="str">
        <f>VLOOKUP(N872,'Données Enfants'!$C$2:$F$298,2,FALSE)</f>
        <v>Standard</v>
      </c>
      <c r="Q872" s="14">
        <f>IF(MID(B872,1,3)="Bus",VLOOKUP(N872,'Données Bus'!$A$2:$B$90,2,FALSE),0)</f>
        <v>10</v>
      </c>
      <c r="R872" s="14" t="str">
        <f>IF(Q872&gt;0,VLOOKUP(N872,'Données Bus'!$A$2:$C$90,3,FALSE),"")</f>
        <v>Mairie</v>
      </c>
      <c r="S872" t="str">
        <f>IF(INDEX('Tournées Bus'!$C$4:$H$18,Q872,VLOOKUP(B872,'Tournées Bus'!$J$3:$L$6,2,FALSE))=0,INDEX('Tournées Bus'!$C$4:$H$18,Q872,VLOOKUP(B872,'Tournées Bus'!$J$3:$L$6,3,FALSE)),INDEX('Tournées Bus'!$C$4:$H$18,Q872,VLOOKUP(B872,'Tournées Bus'!$J$3:$L$6,2,FALSE)))</f>
        <v>T162-10</v>
      </c>
      <c r="T872" t="str">
        <f t="shared" si="27"/>
        <v>T162</v>
      </c>
    </row>
    <row r="873" spans="1:20" x14ac:dyDescent="0.2">
      <c r="A873" s="1">
        <v>42993</v>
      </c>
      <c r="B873" t="s">
        <v>6</v>
      </c>
      <c r="C873" t="s">
        <v>204</v>
      </c>
      <c r="D873" t="s">
        <v>338</v>
      </c>
      <c r="E873" t="s">
        <v>339</v>
      </c>
      <c r="F873" s="1">
        <v>41570</v>
      </c>
      <c r="G873" t="s">
        <v>169</v>
      </c>
      <c r="H873">
        <v>1</v>
      </c>
      <c r="I873">
        <v>0</v>
      </c>
      <c r="J873">
        <v>0</v>
      </c>
      <c r="K873" t="s">
        <v>207</v>
      </c>
      <c r="L873">
        <v>2017</v>
      </c>
      <c r="M873" t="s">
        <v>208</v>
      </c>
      <c r="N873" s="14" t="str">
        <f t="shared" si="26"/>
        <v>GUEIT RANALDI Valentine</v>
      </c>
      <c r="O873" s="14" t="str">
        <f>VLOOKUP(N873,'Données Enfants'!$C$2:$F$298,4,FALSE)</f>
        <v>MS</v>
      </c>
      <c r="P873" s="14" t="str">
        <f>VLOOKUP(N873,'Données Enfants'!$C$2:$F$298,2,FALSE)</f>
        <v>Standard</v>
      </c>
      <c r="Q873" s="14">
        <f>IF(MID(B873,1,3)="Bus",VLOOKUP(N873,'Données Bus'!$A$2:$B$90,2,FALSE),0)</f>
        <v>2</v>
      </c>
      <c r="R873" s="14" t="str">
        <f>IF(Q873&gt;0,VLOOKUP(N873,'Données Bus'!$A$2:$C$90,3,FALSE),"")</f>
        <v>Parc de l'Abbaye - Buisson</v>
      </c>
      <c r="S873" t="str">
        <f>IF(INDEX('Tournées Bus'!$C$4:$H$18,Q873,VLOOKUP(B873,'Tournées Bus'!$J$3:$L$6,2,FALSE))=0,INDEX('Tournées Bus'!$C$4:$H$18,Q873,VLOOKUP(B873,'Tournées Bus'!$J$3:$L$6,3,FALSE)),INDEX('Tournées Bus'!$C$4:$H$18,Q873,VLOOKUP(B873,'Tournées Bus'!$J$3:$L$6,2,FALSE)))</f>
        <v>T162-16</v>
      </c>
      <c r="T873" t="str">
        <f t="shared" si="27"/>
        <v>T162</v>
      </c>
    </row>
    <row r="874" spans="1:20" x14ac:dyDescent="0.2">
      <c r="A874" s="1">
        <v>42993</v>
      </c>
      <c r="B874" t="s">
        <v>6</v>
      </c>
      <c r="C874" t="s">
        <v>204</v>
      </c>
      <c r="D874" t="s">
        <v>261</v>
      </c>
      <c r="E874" t="s">
        <v>262</v>
      </c>
      <c r="F874" s="1">
        <v>40366</v>
      </c>
      <c r="G874" t="s">
        <v>167</v>
      </c>
      <c r="H874">
        <v>1</v>
      </c>
      <c r="I874">
        <v>0</v>
      </c>
      <c r="J874">
        <v>0</v>
      </c>
      <c r="K874" t="s">
        <v>207</v>
      </c>
      <c r="L874">
        <v>2017</v>
      </c>
      <c r="M874" t="s">
        <v>210</v>
      </c>
      <c r="N874" s="14" t="str">
        <f t="shared" si="26"/>
        <v>HELLI Indy</v>
      </c>
      <c r="O874" s="14" t="str">
        <f>VLOOKUP(N874,'Données Enfants'!$C$2:$F$298,4,FALSE)</f>
        <v>CE1</v>
      </c>
      <c r="P874" s="14" t="str">
        <f>VLOOKUP(N874,'Données Enfants'!$C$2:$F$298,2,FALSE)</f>
        <v>Sans viande</v>
      </c>
      <c r="Q874" s="14">
        <f>IF(MID(B874,1,3)="Bus",VLOOKUP(N874,'Données Bus'!$A$2:$B$90,2,FALSE),0)</f>
        <v>4</v>
      </c>
      <c r="R874" s="14" t="str">
        <f>IF(Q874&gt;0,VLOOKUP(N874,'Données Bus'!$A$2:$C$90,3,FALSE),"")</f>
        <v>Grande Rive (Crémaillère)</v>
      </c>
      <c r="S874" t="str">
        <f>IF(INDEX('Tournées Bus'!$C$4:$H$18,Q874,VLOOKUP(B874,'Tournées Bus'!$J$3:$L$6,2,FALSE))=0,INDEX('Tournées Bus'!$C$4:$H$18,Q874,VLOOKUP(B874,'Tournées Bus'!$J$3:$L$6,3,FALSE)),INDEX('Tournées Bus'!$C$4:$H$18,Q874,VLOOKUP(B874,'Tournées Bus'!$J$3:$L$6,2,FALSE)))</f>
        <v>T162-14</v>
      </c>
      <c r="T874" t="str">
        <f t="shared" si="27"/>
        <v>T162</v>
      </c>
    </row>
    <row r="875" spans="1:20" x14ac:dyDescent="0.2">
      <c r="A875" s="1">
        <v>42993</v>
      </c>
      <c r="B875" t="s">
        <v>6</v>
      </c>
      <c r="C875" t="s">
        <v>204</v>
      </c>
      <c r="D875" t="s">
        <v>263</v>
      </c>
      <c r="E875" t="s">
        <v>264</v>
      </c>
      <c r="F875" s="1">
        <v>39337</v>
      </c>
      <c r="G875" t="s">
        <v>164</v>
      </c>
      <c r="H875">
        <v>1</v>
      </c>
      <c r="I875">
        <v>0</v>
      </c>
      <c r="J875">
        <v>0</v>
      </c>
      <c r="K875" t="s">
        <v>207</v>
      </c>
      <c r="L875">
        <v>2017</v>
      </c>
      <c r="M875" t="s">
        <v>210</v>
      </c>
      <c r="N875" s="14" t="str">
        <f t="shared" si="26"/>
        <v>HENRY Ethan</v>
      </c>
      <c r="O875" s="14" t="str">
        <f>VLOOKUP(N875,'Données Enfants'!$C$2:$F$298,4,FALSE)</f>
        <v>CM2</v>
      </c>
      <c r="P875" s="14" t="str">
        <f>VLOOKUP(N875,'Données Enfants'!$C$2:$F$298,2,FALSE)</f>
        <v>Standard</v>
      </c>
      <c r="Q875" s="14">
        <f>IF(MID(B875,1,3)="Bus",VLOOKUP(N875,'Données Bus'!$A$2:$B$90,2,FALSE),0)</f>
        <v>2</v>
      </c>
      <c r="R875" s="14" t="str">
        <f>IF(Q875&gt;0,VLOOKUP(N875,'Données Bus'!$A$2:$C$90,3,FALSE),"")</f>
        <v>Parc de l'Abbaye - Buisson</v>
      </c>
      <c r="S875" t="str">
        <f>IF(INDEX('Tournées Bus'!$C$4:$H$18,Q875,VLOOKUP(B875,'Tournées Bus'!$J$3:$L$6,2,FALSE))=0,INDEX('Tournées Bus'!$C$4:$H$18,Q875,VLOOKUP(B875,'Tournées Bus'!$J$3:$L$6,3,FALSE)),INDEX('Tournées Bus'!$C$4:$H$18,Q875,VLOOKUP(B875,'Tournées Bus'!$J$3:$L$6,2,FALSE)))</f>
        <v>T162-16</v>
      </c>
      <c r="T875" t="str">
        <f t="shared" si="27"/>
        <v>T162</v>
      </c>
    </row>
    <row r="876" spans="1:20" x14ac:dyDescent="0.2">
      <c r="A876" s="1">
        <v>42993</v>
      </c>
      <c r="B876" t="s">
        <v>6</v>
      </c>
      <c r="C876" t="s">
        <v>204</v>
      </c>
      <c r="D876" t="s">
        <v>329</v>
      </c>
      <c r="E876" t="s">
        <v>330</v>
      </c>
      <c r="F876" s="1">
        <v>41371</v>
      </c>
      <c r="G876" t="s">
        <v>169</v>
      </c>
      <c r="H876">
        <v>1</v>
      </c>
      <c r="I876">
        <v>0</v>
      </c>
      <c r="J876">
        <v>0</v>
      </c>
      <c r="K876" t="s">
        <v>207</v>
      </c>
      <c r="L876">
        <v>2017</v>
      </c>
      <c r="M876" t="s">
        <v>208</v>
      </c>
      <c r="N876" s="14" t="str">
        <f t="shared" si="26"/>
        <v>IKOUBEL Jeanne</v>
      </c>
      <c r="O876" s="14" t="str">
        <f>VLOOKUP(N876,'Données Enfants'!$C$2:$F$298,4,FALSE)</f>
        <v>MS</v>
      </c>
      <c r="P876" s="14" t="str">
        <f>VLOOKUP(N876,'Données Enfants'!$C$2:$F$298,2,FALSE)</f>
        <v>Standard</v>
      </c>
      <c r="Q876" s="14">
        <f>IF(MID(B876,1,3)="Bus",VLOOKUP(N876,'Données Bus'!$A$2:$B$90,2,FALSE),0)</f>
        <v>5</v>
      </c>
      <c r="R876" s="14" t="str">
        <f>IF(Q876&gt;0,VLOOKUP(N876,'Données Bus'!$A$2:$C$90,3,FALSE),"")</f>
        <v>Grande Rive (Av maraiche)</v>
      </c>
      <c r="S876" t="str">
        <f>IF(INDEX('Tournées Bus'!$C$4:$H$18,Q876,VLOOKUP(B876,'Tournées Bus'!$J$3:$L$6,2,FALSE))=0,INDEX('Tournées Bus'!$C$4:$H$18,Q876,VLOOKUP(B876,'Tournées Bus'!$J$3:$L$6,3,FALSE)),INDEX('Tournées Bus'!$C$4:$H$18,Q876,VLOOKUP(B876,'Tournées Bus'!$J$3:$L$6,2,FALSE)))</f>
        <v>T162-12</v>
      </c>
      <c r="T876" t="str">
        <f t="shared" si="27"/>
        <v>T162</v>
      </c>
    </row>
    <row r="877" spans="1:20" x14ac:dyDescent="0.2">
      <c r="A877" s="1">
        <v>42993</v>
      </c>
      <c r="B877" t="s">
        <v>6</v>
      </c>
      <c r="C877" t="s">
        <v>204</v>
      </c>
      <c r="D877" t="s">
        <v>265</v>
      </c>
      <c r="E877" t="s">
        <v>266</v>
      </c>
      <c r="F877" s="1">
        <v>40707</v>
      </c>
      <c r="G877" t="s">
        <v>168</v>
      </c>
      <c r="H877">
        <v>1</v>
      </c>
      <c r="I877">
        <v>0</v>
      </c>
      <c r="J877">
        <v>0</v>
      </c>
      <c r="K877" t="s">
        <v>207</v>
      </c>
      <c r="L877">
        <v>2017</v>
      </c>
      <c r="M877" t="s">
        <v>208</v>
      </c>
      <c r="N877" s="14" t="str">
        <f t="shared" si="26"/>
        <v>KOSUMI Audrina</v>
      </c>
      <c r="O877" s="14" t="str">
        <f>VLOOKUP(N877,'Données Enfants'!$C$2:$F$298,4,FALSE)</f>
        <v>CP</v>
      </c>
      <c r="P877" s="14" t="str">
        <f>VLOOKUP(N877,'Données Enfants'!$C$2:$F$298,2,FALSE)</f>
        <v>Standard</v>
      </c>
      <c r="Q877" s="14">
        <f>IF(MID(B877,1,3)="Bus",VLOOKUP(N877,'Données Bus'!$A$2:$B$90,2,FALSE),0)</f>
        <v>1</v>
      </c>
      <c r="R877" s="14" t="str">
        <f>IF(Q877&gt;0,VLOOKUP(N877,'Données Bus'!$A$2:$C$90,3,FALSE),"")</f>
        <v>Services Techniques</v>
      </c>
      <c r="S877" t="str">
        <f>IF(INDEX('Tournées Bus'!$C$4:$H$18,Q877,VLOOKUP(B877,'Tournées Bus'!$J$3:$L$6,2,FALSE))=0,INDEX('Tournées Bus'!$C$4:$H$18,Q877,VLOOKUP(B877,'Tournées Bus'!$J$3:$L$6,3,FALSE)),INDEX('Tournées Bus'!$C$4:$H$18,Q877,VLOOKUP(B877,'Tournées Bus'!$J$3:$L$6,2,FALSE)))</f>
        <v>T162-17</v>
      </c>
      <c r="T877" t="str">
        <f t="shared" si="27"/>
        <v>T162</v>
      </c>
    </row>
    <row r="878" spans="1:20" x14ac:dyDescent="0.2">
      <c r="A878" s="1">
        <v>42993</v>
      </c>
      <c r="B878" t="s">
        <v>6</v>
      </c>
      <c r="C878" t="s">
        <v>204</v>
      </c>
      <c r="D878" t="s">
        <v>324</v>
      </c>
      <c r="E878" t="s">
        <v>253</v>
      </c>
      <c r="F878" s="1">
        <v>39783</v>
      </c>
      <c r="G878" t="s">
        <v>165</v>
      </c>
      <c r="H878">
        <v>1</v>
      </c>
      <c r="I878">
        <v>0</v>
      </c>
      <c r="J878">
        <v>0</v>
      </c>
      <c r="K878" t="s">
        <v>207</v>
      </c>
      <c r="L878">
        <v>2017</v>
      </c>
      <c r="M878" t="s">
        <v>210</v>
      </c>
      <c r="N878" s="14" t="str">
        <f t="shared" si="26"/>
        <v>LAMBRECHT Jade</v>
      </c>
      <c r="O878" s="14" t="str">
        <f>VLOOKUP(N878,'Données Enfants'!$C$2:$F$298,4,FALSE)</f>
        <v>CM1</v>
      </c>
      <c r="P878" s="14" t="str">
        <f>VLOOKUP(N878,'Données Enfants'!$C$2:$F$298,2,FALSE)</f>
        <v>Standard</v>
      </c>
      <c r="Q878" s="14">
        <f>IF(MID(B878,1,3)="Bus",VLOOKUP(N878,'Données Bus'!$A$2:$B$90,2,FALSE),0)</f>
        <v>11</v>
      </c>
      <c r="R878" s="14" t="str">
        <f>IF(Q878&gt;0,VLOOKUP(N878,'Données Bus'!$A$2:$C$90,3,FALSE),"")</f>
        <v>Chemin des Moulins</v>
      </c>
      <c r="S878" t="str">
        <f>IF(INDEX('Tournées Bus'!$C$4:$H$18,Q878,VLOOKUP(B878,'Tournées Bus'!$J$3:$L$6,2,FALSE))=0,INDEX('Tournées Bus'!$C$4:$H$18,Q878,VLOOKUP(B878,'Tournées Bus'!$J$3:$L$6,3,FALSE)),INDEX('Tournées Bus'!$C$4:$H$18,Q878,VLOOKUP(B878,'Tournées Bus'!$J$3:$L$6,2,FALSE)))</f>
        <v>T161-01</v>
      </c>
      <c r="T878" t="str">
        <f t="shared" si="27"/>
        <v>T161</v>
      </c>
    </row>
    <row r="879" spans="1:20" x14ac:dyDescent="0.2">
      <c r="A879" s="1">
        <v>42993</v>
      </c>
      <c r="B879" t="s">
        <v>6</v>
      </c>
      <c r="C879" t="s">
        <v>204</v>
      </c>
      <c r="D879" t="s">
        <v>324</v>
      </c>
      <c r="E879" t="s">
        <v>331</v>
      </c>
      <c r="F879" s="1">
        <v>40840</v>
      </c>
      <c r="G879" t="s">
        <v>167</v>
      </c>
      <c r="H879">
        <v>1</v>
      </c>
      <c r="I879">
        <v>0</v>
      </c>
      <c r="J879">
        <v>0</v>
      </c>
      <c r="K879" t="s">
        <v>207</v>
      </c>
      <c r="L879">
        <v>2017</v>
      </c>
      <c r="M879" t="s">
        <v>208</v>
      </c>
      <c r="N879" s="14" t="str">
        <f t="shared" si="26"/>
        <v>LAMBRECHT Maxence</v>
      </c>
      <c r="O879" s="14" t="str">
        <f>VLOOKUP(N879,'Données Enfants'!$C$2:$F$298,4,FALSE)</f>
        <v>CP</v>
      </c>
      <c r="P879" s="14" t="str">
        <f>VLOOKUP(N879,'Données Enfants'!$C$2:$F$298,2,FALSE)</f>
        <v>Standard</v>
      </c>
      <c r="Q879" s="14">
        <f>IF(MID(B879,1,3)="Bus",VLOOKUP(N879,'Données Bus'!$A$2:$B$90,2,FALSE),0)</f>
        <v>11</v>
      </c>
      <c r="R879" s="14" t="str">
        <f>IF(Q879&gt;0,VLOOKUP(N879,'Données Bus'!$A$2:$C$90,3,FALSE),"")</f>
        <v>Chemin des Moulins</v>
      </c>
      <c r="S879" t="str">
        <f>IF(INDEX('Tournées Bus'!$C$4:$H$18,Q879,VLOOKUP(B879,'Tournées Bus'!$J$3:$L$6,2,FALSE))=0,INDEX('Tournées Bus'!$C$4:$H$18,Q879,VLOOKUP(B879,'Tournées Bus'!$J$3:$L$6,3,FALSE)),INDEX('Tournées Bus'!$C$4:$H$18,Q879,VLOOKUP(B879,'Tournées Bus'!$J$3:$L$6,2,FALSE)))</f>
        <v>T161-01</v>
      </c>
      <c r="T879" t="str">
        <f t="shared" si="27"/>
        <v>T161</v>
      </c>
    </row>
    <row r="880" spans="1:20" x14ac:dyDescent="0.2">
      <c r="A880" s="1">
        <v>42993</v>
      </c>
      <c r="B880" t="s">
        <v>6</v>
      </c>
      <c r="C880" t="s">
        <v>204</v>
      </c>
      <c r="D880" t="s">
        <v>267</v>
      </c>
      <c r="E880" t="s">
        <v>268</v>
      </c>
      <c r="F880" s="1">
        <v>39332</v>
      </c>
      <c r="G880" t="s">
        <v>164</v>
      </c>
      <c r="H880">
        <v>1</v>
      </c>
      <c r="I880">
        <v>0</v>
      </c>
      <c r="J880">
        <v>0</v>
      </c>
      <c r="K880" t="s">
        <v>207</v>
      </c>
      <c r="L880">
        <v>2017</v>
      </c>
      <c r="M880" t="s">
        <v>210</v>
      </c>
      <c r="N880" s="14" t="str">
        <f t="shared" si="26"/>
        <v>MANICHE Soryan</v>
      </c>
      <c r="O880" s="14" t="str">
        <f>VLOOKUP(N880,'Données Enfants'!$C$2:$F$298,4,FALSE)</f>
        <v>CM2</v>
      </c>
      <c r="P880" s="14" t="str">
        <f>VLOOKUP(N880,'Données Enfants'!$C$2:$F$298,2,FALSE)</f>
        <v>Sans porc</v>
      </c>
      <c r="Q880" s="14">
        <f>IF(MID(B880,1,3)="Bus",VLOOKUP(N880,'Données Bus'!$A$2:$B$90,2,FALSE),0)</f>
        <v>6</v>
      </c>
      <c r="R880" s="14" t="str">
        <f>IF(Q880&gt;0,VLOOKUP(N880,'Données Bus'!$A$2:$C$90,3,FALSE),"")</f>
        <v>Gallia</v>
      </c>
      <c r="S880" t="str">
        <f>IF(INDEX('Tournées Bus'!$C$4:$H$18,Q880,VLOOKUP(B880,'Tournées Bus'!$J$3:$L$6,2,FALSE))=0,INDEX('Tournées Bus'!$C$4:$H$18,Q880,VLOOKUP(B880,'Tournées Bus'!$J$3:$L$6,3,FALSE)),INDEX('Tournées Bus'!$C$4:$H$18,Q880,VLOOKUP(B880,'Tournées Bus'!$J$3:$L$6,2,FALSE)))</f>
        <v>T161-07</v>
      </c>
      <c r="T880" t="str">
        <f t="shared" si="27"/>
        <v>T161</v>
      </c>
    </row>
    <row r="881" spans="1:20" x14ac:dyDescent="0.2">
      <c r="A881" s="1">
        <v>42993</v>
      </c>
      <c r="B881" t="s">
        <v>6</v>
      </c>
      <c r="C881" t="s">
        <v>204</v>
      </c>
      <c r="D881" t="s">
        <v>269</v>
      </c>
      <c r="E881" t="s">
        <v>270</v>
      </c>
      <c r="F881" s="1">
        <v>41123</v>
      </c>
      <c r="G881" t="s">
        <v>44</v>
      </c>
      <c r="H881">
        <v>1</v>
      </c>
      <c r="I881">
        <v>0</v>
      </c>
      <c r="J881">
        <v>0</v>
      </c>
      <c r="K881" t="s">
        <v>207</v>
      </c>
      <c r="L881">
        <v>2017</v>
      </c>
      <c r="M881" t="s">
        <v>208</v>
      </c>
      <c r="N881" s="14" t="str">
        <f t="shared" si="26"/>
        <v>MICHOUD Arnaud</v>
      </c>
      <c r="O881" s="14" t="str">
        <f>VLOOKUP(N881,'Données Enfants'!$C$2:$F$298,4,FALSE)</f>
        <v>GS</v>
      </c>
      <c r="P881" s="14" t="str">
        <f>VLOOKUP(N881,'Données Enfants'!$C$2:$F$298,2,FALSE)</f>
        <v>Standard</v>
      </c>
      <c r="Q881" s="14">
        <f>IF(MID(B881,1,3)="Bus",VLOOKUP(N881,'Données Bus'!$A$2:$B$90,2,FALSE),0)</f>
        <v>14</v>
      </c>
      <c r="R881" s="14" t="str">
        <f>IF(Q881&gt;0,VLOOKUP(N881,'Données Bus'!$A$2:$C$90,3,FALSE),"")</f>
        <v>Avenue Forchex</v>
      </c>
      <c r="S881" t="str">
        <f>IF(INDEX('Tournées Bus'!$C$4:$H$18,Q881,VLOOKUP(B881,'Tournées Bus'!$J$3:$L$6,2,FALSE))=0,INDEX('Tournées Bus'!$C$4:$H$18,Q881,VLOOKUP(B881,'Tournées Bus'!$J$3:$L$6,3,FALSE)),INDEX('Tournées Bus'!$C$4:$H$18,Q881,VLOOKUP(B881,'Tournées Bus'!$J$3:$L$6,2,FALSE)))</f>
        <v>T161-02</v>
      </c>
      <c r="T881" t="str">
        <f t="shared" si="27"/>
        <v>T161</v>
      </c>
    </row>
    <row r="882" spans="1:20" x14ac:dyDescent="0.2">
      <c r="A882" s="1">
        <v>42993</v>
      </c>
      <c r="B882" t="s">
        <v>6</v>
      </c>
      <c r="C882" t="s">
        <v>204</v>
      </c>
      <c r="D882" t="s">
        <v>271</v>
      </c>
      <c r="E882" t="s">
        <v>272</v>
      </c>
      <c r="F882" s="1">
        <v>41047</v>
      </c>
      <c r="G882" t="s">
        <v>44</v>
      </c>
      <c r="H882">
        <v>1</v>
      </c>
      <c r="I882">
        <v>0</v>
      </c>
      <c r="J882">
        <v>0</v>
      </c>
      <c r="K882" t="s">
        <v>207</v>
      </c>
      <c r="L882">
        <v>2017</v>
      </c>
      <c r="M882" t="s">
        <v>208</v>
      </c>
      <c r="N882" s="14" t="str">
        <f t="shared" si="26"/>
        <v>MONNET Fanny</v>
      </c>
      <c r="O882" s="14" t="str">
        <f>VLOOKUP(N882,'Données Enfants'!$C$2:$F$298,4,FALSE)</f>
        <v>GS</v>
      </c>
      <c r="P882" s="14" t="str">
        <f>VLOOKUP(N882,'Données Enfants'!$C$2:$F$298,2,FALSE)</f>
        <v>Standard</v>
      </c>
      <c r="Q882" s="14">
        <f>IF(MID(B882,1,3)="Bus",VLOOKUP(N882,'Données Bus'!$A$2:$B$90,2,FALSE),0)</f>
        <v>3</v>
      </c>
      <c r="R882" s="14" t="str">
        <f>IF(Q882&gt;0,VLOOKUP(N882,'Données Bus'!$A$2:$C$90,3,FALSE),"")</f>
        <v>Av de la Creusaz (croist Rte Gde Rive)</v>
      </c>
      <c r="S882" t="str">
        <f>IF(INDEX('Tournées Bus'!$C$4:$H$18,Q882,VLOOKUP(B882,'Tournées Bus'!$J$3:$L$6,2,FALSE))=0,INDEX('Tournées Bus'!$C$4:$H$18,Q882,VLOOKUP(B882,'Tournées Bus'!$J$3:$L$6,3,FALSE)),INDEX('Tournées Bus'!$C$4:$H$18,Q882,VLOOKUP(B882,'Tournées Bus'!$J$3:$L$6,2,FALSE)))</f>
        <v>T162-13</v>
      </c>
      <c r="T882" t="str">
        <f t="shared" si="27"/>
        <v>T162</v>
      </c>
    </row>
    <row r="883" spans="1:20" x14ac:dyDescent="0.2">
      <c r="A883" s="1">
        <v>42993</v>
      </c>
      <c r="B883" t="s">
        <v>6</v>
      </c>
      <c r="C883" t="s">
        <v>204</v>
      </c>
      <c r="D883" t="s">
        <v>271</v>
      </c>
      <c r="E883" t="s">
        <v>273</v>
      </c>
      <c r="F883" s="1">
        <v>40459</v>
      </c>
      <c r="G883" t="s">
        <v>163</v>
      </c>
      <c r="H883">
        <v>1</v>
      </c>
      <c r="I883">
        <v>0</v>
      </c>
      <c r="J883">
        <v>0</v>
      </c>
      <c r="K883" t="s">
        <v>207</v>
      </c>
      <c r="L883">
        <v>2017</v>
      </c>
      <c r="M883" t="s">
        <v>210</v>
      </c>
      <c r="N883" s="14" t="str">
        <f t="shared" si="26"/>
        <v>MONNET Nina</v>
      </c>
      <c r="O883" s="14" t="str">
        <f>VLOOKUP(N883,'Données Enfants'!$C$2:$F$298,4,FALSE)</f>
        <v>CE1</v>
      </c>
      <c r="P883" s="14" t="str">
        <f>VLOOKUP(N883,'Données Enfants'!$C$2:$F$298,2,FALSE)</f>
        <v>Standard</v>
      </c>
      <c r="Q883" s="14">
        <f>IF(MID(B883,1,3)="Bus",VLOOKUP(N883,'Données Bus'!$A$2:$B$90,2,FALSE),0)</f>
        <v>3</v>
      </c>
      <c r="R883" s="14" t="str">
        <f>IF(Q883&gt;0,VLOOKUP(N883,'Données Bus'!$A$2:$C$90,3,FALSE),"")</f>
        <v>Av de la Creusaz (croist Rte Gde Rive)</v>
      </c>
      <c r="S883" t="str">
        <f>IF(INDEX('Tournées Bus'!$C$4:$H$18,Q883,VLOOKUP(B883,'Tournées Bus'!$J$3:$L$6,2,FALSE))=0,INDEX('Tournées Bus'!$C$4:$H$18,Q883,VLOOKUP(B883,'Tournées Bus'!$J$3:$L$6,3,FALSE)),INDEX('Tournées Bus'!$C$4:$H$18,Q883,VLOOKUP(B883,'Tournées Bus'!$J$3:$L$6,2,FALSE)))</f>
        <v>T162-13</v>
      </c>
      <c r="T883" t="str">
        <f t="shared" si="27"/>
        <v>T162</v>
      </c>
    </row>
    <row r="884" spans="1:20" x14ac:dyDescent="0.2">
      <c r="A884" s="1">
        <v>42993</v>
      </c>
      <c r="B884" t="s">
        <v>6</v>
      </c>
      <c r="C884" t="s">
        <v>204</v>
      </c>
      <c r="D884" t="s">
        <v>278</v>
      </c>
      <c r="E884" t="s">
        <v>279</v>
      </c>
      <c r="F884" s="1">
        <v>41629</v>
      </c>
      <c r="G884" t="s">
        <v>170</v>
      </c>
      <c r="H884">
        <v>1</v>
      </c>
      <c r="I884">
        <v>0</v>
      </c>
      <c r="J884">
        <v>0</v>
      </c>
      <c r="K884" t="s">
        <v>207</v>
      </c>
      <c r="L884">
        <v>2017</v>
      </c>
      <c r="M884" t="s">
        <v>208</v>
      </c>
      <c r="N884" s="14" t="str">
        <f t="shared" si="26"/>
        <v>PERROT BLENNER Alice</v>
      </c>
      <c r="O884" s="14" t="str">
        <f>VLOOKUP(N884,'Données Enfants'!$C$2:$F$298,4,FALSE)</f>
        <v>MS</v>
      </c>
      <c r="P884" s="14" t="str">
        <f>VLOOKUP(N884,'Données Enfants'!$C$2:$F$298,2,FALSE)</f>
        <v>Standard</v>
      </c>
      <c r="Q884" s="14">
        <f>IF(MID(B884,1,3)="Bus",VLOOKUP(N884,'Données Bus'!$A$2:$B$90,2,FALSE),0)</f>
        <v>4</v>
      </c>
      <c r="R884" s="14" t="str">
        <f>IF(Q884&gt;0,VLOOKUP(N884,'Données Bus'!$A$2:$C$90,3,FALSE),"")</f>
        <v>Grande Rive (Crémaillère)</v>
      </c>
      <c r="S884" t="str">
        <f>IF(INDEX('Tournées Bus'!$C$4:$H$18,Q884,VLOOKUP(B884,'Tournées Bus'!$J$3:$L$6,2,FALSE))=0,INDEX('Tournées Bus'!$C$4:$H$18,Q884,VLOOKUP(B884,'Tournées Bus'!$J$3:$L$6,3,FALSE)),INDEX('Tournées Bus'!$C$4:$H$18,Q884,VLOOKUP(B884,'Tournées Bus'!$J$3:$L$6,2,FALSE)))</f>
        <v>T162-14</v>
      </c>
      <c r="T884" t="str">
        <f t="shared" si="27"/>
        <v>T162</v>
      </c>
    </row>
    <row r="885" spans="1:20" x14ac:dyDescent="0.2">
      <c r="A885" s="1">
        <v>42993</v>
      </c>
      <c r="B885" t="s">
        <v>6</v>
      </c>
      <c r="C885" t="s">
        <v>204</v>
      </c>
      <c r="D885" t="s">
        <v>280</v>
      </c>
      <c r="E885" t="s">
        <v>281</v>
      </c>
      <c r="F885" s="1">
        <v>39219</v>
      </c>
      <c r="G885" t="s">
        <v>164</v>
      </c>
      <c r="H885">
        <v>1</v>
      </c>
      <c r="I885">
        <v>0</v>
      </c>
      <c r="J885">
        <v>0</v>
      </c>
      <c r="K885" t="s">
        <v>207</v>
      </c>
      <c r="L885">
        <v>2017</v>
      </c>
      <c r="M885" t="s">
        <v>210</v>
      </c>
      <c r="N885" s="14" t="str">
        <f t="shared" si="26"/>
        <v>PITTET Lilou</v>
      </c>
      <c r="O885" s="14" t="str">
        <f>VLOOKUP(N885,'Données Enfants'!$C$2:$F$298,4,FALSE)</f>
        <v>CM2</v>
      </c>
      <c r="P885" s="14" t="str">
        <f>VLOOKUP(N885,'Données Enfants'!$C$2:$F$298,2,FALSE)</f>
        <v>Standard</v>
      </c>
      <c r="Q885" s="14">
        <f>IF(MID(B885,1,3)="Bus",VLOOKUP(N885,'Données Bus'!$A$2:$B$90,2,FALSE),0)</f>
        <v>2</v>
      </c>
      <c r="R885" s="14" t="str">
        <f>IF(Q885&gt;0,VLOOKUP(N885,'Données Bus'!$A$2:$C$90,3,FALSE),"")</f>
        <v>Parc de l'Abbaye - Buisson</v>
      </c>
      <c r="S885" t="str">
        <f>IF(INDEX('Tournées Bus'!$C$4:$H$18,Q885,VLOOKUP(B885,'Tournées Bus'!$J$3:$L$6,2,FALSE))=0,INDEX('Tournées Bus'!$C$4:$H$18,Q885,VLOOKUP(B885,'Tournées Bus'!$J$3:$L$6,3,FALSE)),INDEX('Tournées Bus'!$C$4:$H$18,Q885,VLOOKUP(B885,'Tournées Bus'!$J$3:$L$6,2,FALSE)))</f>
        <v>T162-16</v>
      </c>
      <c r="T885" t="str">
        <f t="shared" si="27"/>
        <v>T162</v>
      </c>
    </row>
    <row r="886" spans="1:20" x14ac:dyDescent="0.2">
      <c r="A886" s="1">
        <v>42993</v>
      </c>
      <c r="B886" t="s">
        <v>6</v>
      </c>
      <c r="C886" t="s">
        <v>204</v>
      </c>
      <c r="D886" t="s">
        <v>280</v>
      </c>
      <c r="E886" t="s">
        <v>282</v>
      </c>
      <c r="F886" s="1">
        <v>40581</v>
      </c>
      <c r="G886" t="s">
        <v>168</v>
      </c>
      <c r="H886">
        <v>1</v>
      </c>
      <c r="I886">
        <v>0</v>
      </c>
      <c r="J886">
        <v>0</v>
      </c>
      <c r="K886" t="s">
        <v>207</v>
      </c>
      <c r="L886">
        <v>2017</v>
      </c>
      <c r="M886" t="s">
        <v>208</v>
      </c>
      <c r="N886" s="14" t="str">
        <f t="shared" si="26"/>
        <v>PITTET Lizy</v>
      </c>
      <c r="O886" s="14" t="str">
        <f>VLOOKUP(N886,'Données Enfants'!$C$2:$F$298,4,FALSE)</f>
        <v>CP</v>
      </c>
      <c r="P886" s="14" t="str">
        <f>VLOOKUP(N886,'Données Enfants'!$C$2:$F$298,2,FALSE)</f>
        <v>Standard</v>
      </c>
      <c r="Q886" s="14">
        <f>IF(MID(B886,1,3)="Bus",VLOOKUP(N886,'Données Bus'!$A$2:$B$90,2,FALSE),0)</f>
        <v>2</v>
      </c>
      <c r="R886" s="14" t="str">
        <f>IF(Q886&gt;0,VLOOKUP(N886,'Données Bus'!$A$2:$C$90,3,FALSE),"")</f>
        <v>Parc de l'Abbaye - Buisson</v>
      </c>
      <c r="S886" t="str">
        <f>IF(INDEX('Tournées Bus'!$C$4:$H$18,Q886,VLOOKUP(B886,'Tournées Bus'!$J$3:$L$6,2,FALSE))=0,INDEX('Tournées Bus'!$C$4:$H$18,Q886,VLOOKUP(B886,'Tournées Bus'!$J$3:$L$6,3,FALSE)),INDEX('Tournées Bus'!$C$4:$H$18,Q886,VLOOKUP(B886,'Tournées Bus'!$J$3:$L$6,2,FALSE)))</f>
        <v>T162-16</v>
      </c>
      <c r="T886" t="str">
        <f t="shared" si="27"/>
        <v>T162</v>
      </c>
    </row>
    <row r="887" spans="1:20" x14ac:dyDescent="0.2">
      <c r="A887" s="1">
        <v>42993</v>
      </c>
      <c r="B887" t="s">
        <v>6</v>
      </c>
      <c r="C887" t="s">
        <v>204</v>
      </c>
      <c r="D887" t="s">
        <v>283</v>
      </c>
      <c r="E887" t="s">
        <v>284</v>
      </c>
      <c r="F887" s="1">
        <v>39891</v>
      </c>
      <c r="G887" t="s">
        <v>166</v>
      </c>
      <c r="H887">
        <v>1</v>
      </c>
      <c r="I887">
        <v>0</v>
      </c>
      <c r="J887">
        <v>0</v>
      </c>
      <c r="K887" t="s">
        <v>207</v>
      </c>
      <c r="L887">
        <v>2017</v>
      </c>
      <c r="M887" t="s">
        <v>210</v>
      </c>
      <c r="N887" s="14" t="str">
        <f t="shared" si="26"/>
        <v>PONTICELLI Axel</v>
      </c>
      <c r="O887" s="14" t="str">
        <f>VLOOKUP(N887,'Données Enfants'!$C$2:$F$298,4,FALSE)</f>
        <v>CE2</v>
      </c>
      <c r="P887" s="14" t="str">
        <f>VLOOKUP(N887,'Données Enfants'!$C$2:$F$298,2,FALSE)</f>
        <v>Standard</v>
      </c>
      <c r="Q887" s="14">
        <f>IF(MID(B887,1,3)="Bus",VLOOKUP(N887,'Données Bus'!$A$2:$B$90,2,FALSE),0)</f>
        <v>15</v>
      </c>
      <c r="R887" s="14" t="str">
        <f>IF(Q887&gt;0,VLOOKUP(N887,'Données Bus'!$A$2:$C$90,3,FALSE),"")</f>
        <v>Chemin de Gravannes (Mi Tiesa)</v>
      </c>
      <c r="S887" t="str">
        <f>IF(INDEX('Tournées Bus'!$C$4:$H$18,Q887,VLOOKUP(B887,'Tournées Bus'!$J$3:$L$6,2,FALSE))=0,INDEX('Tournées Bus'!$C$4:$H$18,Q887,VLOOKUP(B887,'Tournées Bus'!$J$3:$L$6,3,FALSE)),INDEX('Tournées Bus'!$C$4:$H$18,Q887,VLOOKUP(B887,'Tournées Bus'!$J$3:$L$6,2,FALSE)))</f>
        <v>T161-03</v>
      </c>
      <c r="T887" t="str">
        <f t="shared" si="27"/>
        <v>T161</v>
      </c>
    </row>
    <row r="888" spans="1:20" x14ac:dyDescent="0.2">
      <c r="A888" s="1">
        <v>42993</v>
      </c>
      <c r="B888" t="s">
        <v>6</v>
      </c>
      <c r="C888" t="s">
        <v>204</v>
      </c>
      <c r="D888" t="s">
        <v>285</v>
      </c>
      <c r="E888" t="s">
        <v>316</v>
      </c>
      <c r="F888" s="1">
        <v>40879</v>
      </c>
      <c r="G888" t="s">
        <v>167</v>
      </c>
      <c r="H888">
        <v>1</v>
      </c>
      <c r="I888">
        <v>0</v>
      </c>
      <c r="J888">
        <v>0</v>
      </c>
      <c r="K888" t="s">
        <v>207</v>
      </c>
      <c r="L888">
        <v>2017</v>
      </c>
      <c r="M888" t="s">
        <v>208</v>
      </c>
      <c r="N888" s="14" t="str">
        <f t="shared" si="26"/>
        <v>ROUVIERE Léa</v>
      </c>
      <c r="O888" s="14" t="str">
        <f>VLOOKUP(N888,'Données Enfants'!$C$2:$F$298,4,FALSE)</f>
        <v>CP</v>
      </c>
      <c r="P888" s="14" t="str">
        <f>VLOOKUP(N888,'Données Enfants'!$C$2:$F$298,2,FALSE)</f>
        <v>Standard</v>
      </c>
      <c r="Q888" s="14">
        <f>IF(MID(B888,1,3)="Bus",VLOOKUP(N888,'Données Bus'!$A$2:$B$90,2,FALSE),0)</f>
        <v>6</v>
      </c>
      <c r="R888" s="14" t="str">
        <f>IF(Q888&gt;0,VLOOKUP(N888,'Données Bus'!$A$2:$C$90,3,FALSE),"")</f>
        <v>Gallia</v>
      </c>
      <c r="S888" t="str">
        <f>IF(INDEX('Tournées Bus'!$C$4:$H$18,Q888,VLOOKUP(B888,'Tournées Bus'!$J$3:$L$6,2,FALSE))=0,INDEX('Tournées Bus'!$C$4:$H$18,Q888,VLOOKUP(B888,'Tournées Bus'!$J$3:$L$6,3,FALSE)),INDEX('Tournées Bus'!$C$4:$H$18,Q888,VLOOKUP(B888,'Tournées Bus'!$J$3:$L$6,2,FALSE)))</f>
        <v>T161-07</v>
      </c>
      <c r="T888" t="str">
        <f t="shared" si="27"/>
        <v>T161</v>
      </c>
    </row>
    <row r="889" spans="1:20" x14ac:dyDescent="0.2">
      <c r="A889" s="1">
        <v>42993</v>
      </c>
      <c r="B889" t="s">
        <v>6</v>
      </c>
      <c r="C889" t="s">
        <v>204</v>
      </c>
      <c r="D889" t="s">
        <v>285</v>
      </c>
      <c r="E889" t="s">
        <v>281</v>
      </c>
      <c r="F889" s="1">
        <v>40095</v>
      </c>
      <c r="G889" t="s">
        <v>166</v>
      </c>
      <c r="H889">
        <v>1</v>
      </c>
      <c r="I889">
        <v>0</v>
      </c>
      <c r="J889">
        <v>0</v>
      </c>
      <c r="K889" t="s">
        <v>207</v>
      </c>
      <c r="L889">
        <v>2017</v>
      </c>
      <c r="M889" t="s">
        <v>210</v>
      </c>
      <c r="N889" s="14" t="str">
        <f t="shared" si="26"/>
        <v>ROUVIERE Lilou</v>
      </c>
      <c r="O889" s="14" t="str">
        <f>VLOOKUP(N889,'Données Enfants'!$C$2:$F$298,4,FALSE)</f>
        <v>CE2</v>
      </c>
      <c r="P889" s="14" t="str">
        <f>VLOOKUP(N889,'Données Enfants'!$C$2:$F$298,2,FALSE)</f>
        <v>Standard</v>
      </c>
      <c r="Q889" s="14">
        <f>IF(MID(B889,1,3)="Bus",VLOOKUP(N889,'Données Bus'!$A$2:$B$90,2,FALSE),0)</f>
        <v>6</v>
      </c>
      <c r="R889" s="14" t="str">
        <f>IF(Q889&gt;0,VLOOKUP(N889,'Données Bus'!$A$2:$C$90,3,FALSE),"")</f>
        <v>Gallia</v>
      </c>
      <c r="S889" t="str">
        <f>IF(INDEX('Tournées Bus'!$C$4:$H$18,Q889,VLOOKUP(B889,'Tournées Bus'!$J$3:$L$6,2,FALSE))=0,INDEX('Tournées Bus'!$C$4:$H$18,Q889,VLOOKUP(B889,'Tournées Bus'!$J$3:$L$6,3,FALSE)),INDEX('Tournées Bus'!$C$4:$H$18,Q889,VLOOKUP(B889,'Tournées Bus'!$J$3:$L$6,2,FALSE)))</f>
        <v>T161-07</v>
      </c>
      <c r="T889" t="str">
        <f t="shared" si="27"/>
        <v>T161</v>
      </c>
    </row>
    <row r="890" spans="1:20" x14ac:dyDescent="0.2">
      <c r="A890" s="1">
        <v>42993</v>
      </c>
      <c r="B890" t="s">
        <v>6</v>
      </c>
      <c r="C890" t="s">
        <v>204</v>
      </c>
      <c r="D890" t="s">
        <v>286</v>
      </c>
      <c r="E890" t="s">
        <v>287</v>
      </c>
      <c r="F890" s="1">
        <v>40843</v>
      </c>
      <c r="G890" t="s">
        <v>168</v>
      </c>
      <c r="H890">
        <v>1</v>
      </c>
      <c r="I890">
        <v>0</v>
      </c>
      <c r="J890">
        <v>0</v>
      </c>
      <c r="K890" t="s">
        <v>207</v>
      </c>
      <c r="L890">
        <v>2017</v>
      </c>
      <c r="M890" t="s">
        <v>208</v>
      </c>
      <c r="N890" s="14" t="str">
        <f t="shared" si="26"/>
        <v>SECK Erwann</v>
      </c>
      <c r="O890" s="14" t="str">
        <f>VLOOKUP(N890,'Données Enfants'!$C$2:$F$298,4,FALSE)</f>
        <v>CP</v>
      </c>
      <c r="P890" s="14" t="str">
        <f>VLOOKUP(N890,'Données Enfants'!$C$2:$F$298,2,FALSE)</f>
        <v>Sans porc</v>
      </c>
      <c r="Q890" s="14">
        <f>IF(MID(B890,1,3)="Bus",VLOOKUP(N890,'Données Bus'!$A$2:$B$90,2,FALSE),0)</f>
        <v>9</v>
      </c>
      <c r="R890" s="14" t="str">
        <f>IF(Q890&gt;0,VLOOKUP(N890,'Données Bus'!$A$2:$C$90,3,FALSE),"")</f>
        <v>Chemin des Houches (Impasse)</v>
      </c>
      <c r="S890" t="str">
        <f>IF(INDEX('Tournées Bus'!$C$4:$H$18,Q890,VLOOKUP(B890,'Tournées Bus'!$J$3:$L$6,2,FALSE))=0,INDEX('Tournées Bus'!$C$4:$H$18,Q890,VLOOKUP(B890,'Tournées Bus'!$J$3:$L$6,3,FALSE)),INDEX('Tournées Bus'!$C$4:$H$18,Q890,VLOOKUP(B890,'Tournées Bus'!$J$3:$L$6,2,FALSE)))</f>
        <v>T162-11</v>
      </c>
      <c r="T890" t="str">
        <f t="shared" si="27"/>
        <v>T162</v>
      </c>
    </row>
    <row r="891" spans="1:20" x14ac:dyDescent="0.2">
      <c r="A891" s="1">
        <v>42993</v>
      </c>
      <c r="B891" t="s">
        <v>6</v>
      </c>
      <c r="C891" t="s">
        <v>204</v>
      </c>
      <c r="D891" t="s">
        <v>286</v>
      </c>
      <c r="E891" t="s">
        <v>288</v>
      </c>
      <c r="F891" s="1">
        <v>39329</v>
      </c>
      <c r="G891" t="s">
        <v>164</v>
      </c>
      <c r="H891">
        <v>1</v>
      </c>
      <c r="I891">
        <v>0</v>
      </c>
      <c r="J891">
        <v>0</v>
      </c>
      <c r="K891" t="s">
        <v>207</v>
      </c>
      <c r="L891">
        <v>2017</v>
      </c>
      <c r="M891" t="s">
        <v>210</v>
      </c>
      <c r="N891" s="14" t="str">
        <f t="shared" si="26"/>
        <v>SECK Norah</v>
      </c>
      <c r="O891" s="14" t="str">
        <f>VLOOKUP(N891,'Données Enfants'!$C$2:$F$298,4,FALSE)</f>
        <v>CM2</v>
      </c>
      <c r="P891" s="14" t="str">
        <f>VLOOKUP(N891,'Données Enfants'!$C$2:$F$298,2,FALSE)</f>
        <v>Sans porc</v>
      </c>
      <c r="Q891" s="14">
        <f>IF(MID(B891,1,3)="Bus",VLOOKUP(N891,'Données Bus'!$A$2:$B$90,2,FALSE),0)</f>
        <v>9</v>
      </c>
      <c r="R891" s="14" t="str">
        <f>IF(Q891&gt;0,VLOOKUP(N891,'Données Bus'!$A$2:$C$90,3,FALSE),"")</f>
        <v>Chemin des Houches (Impasse)</v>
      </c>
      <c r="S891" t="str">
        <f>IF(INDEX('Tournées Bus'!$C$4:$H$18,Q891,VLOOKUP(B891,'Tournées Bus'!$J$3:$L$6,2,FALSE))=0,INDEX('Tournées Bus'!$C$4:$H$18,Q891,VLOOKUP(B891,'Tournées Bus'!$J$3:$L$6,3,FALSE)),INDEX('Tournées Bus'!$C$4:$H$18,Q891,VLOOKUP(B891,'Tournées Bus'!$J$3:$L$6,2,FALSE)))</f>
        <v>T162-11</v>
      </c>
      <c r="T891" t="str">
        <f t="shared" si="27"/>
        <v>T162</v>
      </c>
    </row>
    <row r="892" spans="1:20" x14ac:dyDescent="0.2">
      <c r="A892" s="1">
        <v>42993</v>
      </c>
      <c r="B892" t="s">
        <v>6</v>
      </c>
      <c r="C892" t="s">
        <v>204</v>
      </c>
      <c r="D892" t="s">
        <v>332</v>
      </c>
      <c r="E892" t="s">
        <v>333</v>
      </c>
      <c r="F892" s="1">
        <v>41327</v>
      </c>
      <c r="G892" t="s">
        <v>169</v>
      </c>
      <c r="H892">
        <v>1</v>
      </c>
      <c r="I892">
        <v>0</v>
      </c>
      <c r="J892">
        <v>0</v>
      </c>
      <c r="K892" t="s">
        <v>207</v>
      </c>
      <c r="L892">
        <v>2017</v>
      </c>
      <c r="M892" t="s">
        <v>208</v>
      </c>
      <c r="N892" s="14" t="str">
        <f t="shared" si="26"/>
        <v>STEPHAN Lola</v>
      </c>
      <c r="O892" s="14" t="str">
        <f>VLOOKUP(N892,'Données Enfants'!$C$2:$F$298,4,FALSE)</f>
        <v>MS</v>
      </c>
      <c r="P892" s="14" t="str">
        <f>VLOOKUP(N892,'Données Enfants'!$C$2:$F$298,2,FALSE)</f>
        <v>Standard</v>
      </c>
      <c r="Q892" s="14">
        <f>IF(MID(B892,1,3)="Bus",VLOOKUP(N892,'Données Bus'!$A$2:$B$90,2,FALSE),0)</f>
        <v>6</v>
      </c>
      <c r="R892" s="14" t="str">
        <f>IF(Q892&gt;0,VLOOKUP(N892,'Données Bus'!$A$2:$C$90,3,FALSE),"")</f>
        <v>Gallia</v>
      </c>
      <c r="S892" t="str">
        <f>IF(INDEX('Tournées Bus'!$C$4:$H$18,Q892,VLOOKUP(B892,'Tournées Bus'!$J$3:$L$6,2,FALSE))=0,INDEX('Tournées Bus'!$C$4:$H$18,Q892,VLOOKUP(B892,'Tournées Bus'!$J$3:$L$6,3,FALSE)),INDEX('Tournées Bus'!$C$4:$H$18,Q892,VLOOKUP(B892,'Tournées Bus'!$J$3:$L$6,2,FALSE)))</f>
        <v>T161-07</v>
      </c>
      <c r="T892" t="str">
        <f t="shared" si="27"/>
        <v>T161</v>
      </c>
    </row>
    <row r="893" spans="1:20" x14ac:dyDescent="0.2">
      <c r="A893" s="1">
        <v>42993</v>
      </c>
      <c r="B893" t="s">
        <v>6</v>
      </c>
      <c r="C893" t="s">
        <v>204</v>
      </c>
      <c r="D893" t="s">
        <v>289</v>
      </c>
      <c r="E893" t="s">
        <v>216</v>
      </c>
      <c r="F893" s="1">
        <v>41091</v>
      </c>
      <c r="G893" t="s">
        <v>106</v>
      </c>
      <c r="H893">
        <v>1</v>
      </c>
      <c r="I893">
        <v>0</v>
      </c>
      <c r="J893">
        <v>0</v>
      </c>
      <c r="K893" t="s">
        <v>207</v>
      </c>
      <c r="L893">
        <v>2017</v>
      </c>
      <c r="M893" t="s">
        <v>208</v>
      </c>
      <c r="N893" s="14" t="str">
        <f t="shared" si="26"/>
        <v>TOUTA Rayan</v>
      </c>
      <c r="O893" s="14" t="str">
        <f>VLOOKUP(N893,'Données Enfants'!$C$2:$F$298,4,FALSE)</f>
        <v>GS</v>
      </c>
      <c r="P893" s="14" t="str">
        <f>VLOOKUP(N893,'Données Enfants'!$C$2:$F$298,2,FALSE)</f>
        <v>Sans viande</v>
      </c>
      <c r="Q893" s="14">
        <f>IF(MID(B893,1,3)="Bus",VLOOKUP(N893,'Données Bus'!$A$2:$B$90,2,FALSE),0)</f>
        <v>6</v>
      </c>
      <c r="R893" s="14" t="str">
        <f>IF(Q893&gt;0,VLOOKUP(N893,'Données Bus'!$A$2:$C$90,3,FALSE),"")</f>
        <v>Gallia</v>
      </c>
      <c r="S893" t="str">
        <f>IF(INDEX('Tournées Bus'!$C$4:$H$18,Q893,VLOOKUP(B893,'Tournées Bus'!$J$3:$L$6,2,FALSE))=0,INDEX('Tournées Bus'!$C$4:$H$18,Q893,VLOOKUP(B893,'Tournées Bus'!$J$3:$L$6,3,FALSE)),INDEX('Tournées Bus'!$C$4:$H$18,Q893,VLOOKUP(B893,'Tournées Bus'!$J$3:$L$6,2,FALSE)))</f>
        <v>T161-07</v>
      </c>
      <c r="T893" t="str">
        <f t="shared" si="27"/>
        <v>T161</v>
      </c>
    </row>
    <row r="894" spans="1:20" x14ac:dyDescent="0.2">
      <c r="A894" s="1">
        <v>42993</v>
      </c>
      <c r="B894" t="s">
        <v>6</v>
      </c>
      <c r="C894" t="s">
        <v>204</v>
      </c>
      <c r="D894" t="s">
        <v>289</v>
      </c>
      <c r="E894" t="s">
        <v>290</v>
      </c>
      <c r="F894" s="1">
        <v>40273</v>
      </c>
      <c r="G894" t="s">
        <v>163</v>
      </c>
      <c r="H894">
        <v>1</v>
      </c>
      <c r="I894">
        <v>0</v>
      </c>
      <c r="J894">
        <v>0</v>
      </c>
      <c r="K894" t="s">
        <v>207</v>
      </c>
      <c r="L894">
        <v>2017</v>
      </c>
      <c r="M894" t="s">
        <v>210</v>
      </c>
      <c r="N894" s="14" t="str">
        <f t="shared" si="26"/>
        <v>TOUTA Samir</v>
      </c>
      <c r="O894" s="14" t="str">
        <f>VLOOKUP(N894,'Données Enfants'!$C$2:$F$298,4,FALSE)</f>
        <v>CE1</v>
      </c>
      <c r="P894" s="14" t="str">
        <f>VLOOKUP(N894,'Données Enfants'!$C$2:$F$298,2,FALSE)</f>
        <v>Sans viande</v>
      </c>
      <c r="Q894" s="14">
        <f>IF(MID(B894,1,3)="Bus",VLOOKUP(N894,'Données Bus'!$A$2:$B$90,2,FALSE),0)</f>
        <v>6</v>
      </c>
      <c r="R894" s="14" t="str">
        <f>IF(Q894&gt;0,VLOOKUP(N894,'Données Bus'!$A$2:$C$90,3,FALSE),"")</f>
        <v>Gallia</v>
      </c>
      <c r="S894" t="str">
        <f>IF(INDEX('Tournées Bus'!$C$4:$H$18,Q894,VLOOKUP(B894,'Tournées Bus'!$J$3:$L$6,2,FALSE))=0,INDEX('Tournées Bus'!$C$4:$H$18,Q894,VLOOKUP(B894,'Tournées Bus'!$J$3:$L$6,3,FALSE)),INDEX('Tournées Bus'!$C$4:$H$18,Q894,VLOOKUP(B894,'Tournées Bus'!$J$3:$L$6,2,FALSE)))</f>
        <v>T161-07</v>
      </c>
      <c r="T894" t="str">
        <f t="shared" si="27"/>
        <v>T161</v>
      </c>
    </row>
    <row r="895" spans="1:20" x14ac:dyDescent="0.2">
      <c r="A895" s="1">
        <v>42993</v>
      </c>
      <c r="B895" t="s">
        <v>6</v>
      </c>
      <c r="C895" t="s">
        <v>204</v>
      </c>
      <c r="D895" t="s">
        <v>291</v>
      </c>
      <c r="E895" t="s">
        <v>292</v>
      </c>
      <c r="F895" s="1">
        <v>40178</v>
      </c>
      <c r="G895" t="s">
        <v>166</v>
      </c>
      <c r="H895">
        <v>1</v>
      </c>
      <c r="I895">
        <v>0</v>
      </c>
      <c r="J895">
        <v>0</v>
      </c>
      <c r="K895" t="s">
        <v>207</v>
      </c>
      <c r="L895">
        <v>2017</v>
      </c>
      <c r="M895" t="s">
        <v>210</v>
      </c>
      <c r="N895" s="14" t="str">
        <f t="shared" si="26"/>
        <v>VESIN Gloria</v>
      </c>
      <c r="O895" s="14" t="str">
        <f>VLOOKUP(N895,'Données Enfants'!$C$2:$F$298,4,FALSE)</f>
        <v>CE2</v>
      </c>
      <c r="P895" s="14" t="str">
        <f>VLOOKUP(N895,'Données Enfants'!$C$2:$F$298,2,FALSE)</f>
        <v>Standard</v>
      </c>
      <c r="Q895" s="14">
        <f>IF(MID(B895,1,3)="Bus",VLOOKUP(N895,'Données Bus'!$A$2:$B$90,2,FALSE),0)</f>
        <v>13</v>
      </c>
      <c r="R895" s="14" t="str">
        <f>IF(Q895&gt;0,VLOOKUP(N895,'Données Bus'!$A$2:$C$90,3,FALSE),"")</f>
        <v>Parc de l'Abbaye - Containers</v>
      </c>
      <c r="S895" t="str">
        <f>IF(INDEX('Tournées Bus'!$C$4:$H$18,Q895,VLOOKUP(B895,'Tournées Bus'!$J$3:$L$6,2,FALSE))=0,INDEX('Tournées Bus'!$C$4:$H$18,Q895,VLOOKUP(B895,'Tournées Bus'!$J$3:$L$6,3,FALSE)),INDEX('Tournées Bus'!$C$4:$H$18,Q895,VLOOKUP(B895,'Tournées Bus'!$J$3:$L$6,2,FALSE)))</f>
        <v>T162-15</v>
      </c>
      <c r="T895" t="str">
        <f t="shared" si="27"/>
        <v>T162</v>
      </c>
    </row>
    <row r="896" spans="1:20" x14ac:dyDescent="0.2">
      <c r="A896" s="1">
        <v>42993</v>
      </c>
      <c r="B896" t="s">
        <v>6</v>
      </c>
      <c r="C896" t="s">
        <v>204</v>
      </c>
      <c r="D896" t="s">
        <v>293</v>
      </c>
      <c r="E896" t="s">
        <v>294</v>
      </c>
      <c r="F896" s="1">
        <v>39747</v>
      </c>
      <c r="G896" t="s">
        <v>165</v>
      </c>
      <c r="H896">
        <v>1</v>
      </c>
      <c r="I896">
        <v>0</v>
      </c>
      <c r="J896">
        <v>0</v>
      </c>
      <c r="K896" t="s">
        <v>207</v>
      </c>
      <c r="L896">
        <v>2017</v>
      </c>
      <c r="M896" t="s">
        <v>210</v>
      </c>
      <c r="N896" s="14" t="str">
        <f t="shared" si="26"/>
        <v>VIRETON Diego</v>
      </c>
      <c r="O896" s="14" t="str">
        <f>VLOOKUP(N896,'Données Enfants'!$C$2:$F$298,4,FALSE)</f>
        <v>CM1</v>
      </c>
      <c r="P896" s="14" t="str">
        <f>VLOOKUP(N896,'Données Enfants'!$C$2:$F$298,2,FALSE)</f>
        <v>Standard</v>
      </c>
      <c r="Q896" s="14">
        <f>IF(MID(B896,1,3)="Bus",VLOOKUP(N896,'Données Bus'!$A$2:$B$90,2,FALSE),0)</f>
        <v>2</v>
      </c>
      <c r="R896" s="14" t="str">
        <f>IF(Q896&gt;0,VLOOKUP(N896,'Données Bus'!$A$2:$C$90,3,FALSE),"")</f>
        <v>Parc de l'Abbaye - Buisson</v>
      </c>
      <c r="S896" t="str">
        <f>IF(INDEX('Tournées Bus'!$C$4:$H$18,Q896,VLOOKUP(B896,'Tournées Bus'!$J$3:$L$6,2,FALSE))=0,INDEX('Tournées Bus'!$C$4:$H$18,Q896,VLOOKUP(B896,'Tournées Bus'!$J$3:$L$6,3,FALSE)),INDEX('Tournées Bus'!$C$4:$H$18,Q896,VLOOKUP(B896,'Tournées Bus'!$J$3:$L$6,2,FALSE)))</f>
        <v>T162-16</v>
      </c>
      <c r="T896" t="str">
        <f t="shared" si="27"/>
        <v>T162</v>
      </c>
    </row>
    <row r="897" spans="1:20" x14ac:dyDescent="0.2">
      <c r="A897" s="1">
        <v>42993</v>
      </c>
      <c r="B897" t="s">
        <v>6</v>
      </c>
      <c r="C897" t="s">
        <v>204</v>
      </c>
      <c r="D897" t="s">
        <v>293</v>
      </c>
      <c r="E897" t="s">
        <v>295</v>
      </c>
      <c r="F897" s="1">
        <v>41539</v>
      </c>
      <c r="G897" t="s">
        <v>170</v>
      </c>
      <c r="H897">
        <v>1</v>
      </c>
      <c r="I897">
        <v>0</v>
      </c>
      <c r="J897">
        <v>0</v>
      </c>
      <c r="K897" t="s">
        <v>207</v>
      </c>
      <c r="L897">
        <v>2017</v>
      </c>
      <c r="M897" t="s">
        <v>208</v>
      </c>
      <c r="N897" s="14" t="str">
        <f t="shared" si="26"/>
        <v>VIRETON Nilla</v>
      </c>
      <c r="O897" s="14" t="str">
        <f>VLOOKUP(N897,'Données Enfants'!$C$2:$F$298,4,FALSE)</f>
        <v>MS</v>
      </c>
      <c r="P897" s="14" t="str">
        <f>VLOOKUP(N897,'Données Enfants'!$C$2:$F$298,2,FALSE)</f>
        <v>Standard</v>
      </c>
      <c r="Q897" s="14">
        <f>IF(MID(B897,1,3)="Bus",VLOOKUP(N897,'Données Bus'!$A$2:$B$90,2,FALSE),0)</f>
        <v>2</v>
      </c>
      <c r="R897" s="14" t="str">
        <f>IF(Q897&gt;0,VLOOKUP(N897,'Données Bus'!$A$2:$C$90,3,FALSE),"")</f>
        <v>Parc de l'Abbaye - Buisson</v>
      </c>
      <c r="S897" t="str">
        <f>IF(INDEX('Tournées Bus'!$C$4:$H$18,Q897,VLOOKUP(B897,'Tournées Bus'!$J$3:$L$6,2,FALSE))=0,INDEX('Tournées Bus'!$C$4:$H$18,Q897,VLOOKUP(B897,'Tournées Bus'!$J$3:$L$6,3,FALSE)),INDEX('Tournées Bus'!$C$4:$H$18,Q897,VLOOKUP(B897,'Tournées Bus'!$J$3:$L$6,2,FALSE)))</f>
        <v>T162-16</v>
      </c>
      <c r="T897" t="str">
        <f t="shared" si="27"/>
        <v>T162</v>
      </c>
    </row>
    <row r="898" spans="1:20" x14ac:dyDescent="0.2">
      <c r="A898" s="1">
        <v>42993</v>
      </c>
      <c r="B898" t="s">
        <v>6</v>
      </c>
      <c r="C898" t="s">
        <v>204</v>
      </c>
      <c r="D898" t="s">
        <v>296</v>
      </c>
      <c r="E898" t="s">
        <v>297</v>
      </c>
      <c r="F898" s="1">
        <v>40756</v>
      </c>
      <c r="G898" t="s">
        <v>168</v>
      </c>
      <c r="H898">
        <v>1</v>
      </c>
      <c r="I898">
        <v>0</v>
      </c>
      <c r="J898">
        <v>0</v>
      </c>
      <c r="K898" t="s">
        <v>207</v>
      </c>
      <c r="L898">
        <v>2017</v>
      </c>
      <c r="M898" t="s">
        <v>208</v>
      </c>
      <c r="N898" s="14" t="str">
        <f t="shared" ref="N898:N961" si="28">CONCATENATE(D898," ",E898)</f>
        <v>WAMBST Johanne</v>
      </c>
      <c r="O898" s="14" t="str">
        <f>VLOOKUP(N898,'Données Enfants'!$C$2:$F$298,4,FALSE)</f>
        <v>CP</v>
      </c>
      <c r="P898" s="14" t="str">
        <f>VLOOKUP(N898,'Données Enfants'!$C$2:$F$298,2,FALSE)</f>
        <v>Standard</v>
      </c>
      <c r="Q898" s="14">
        <f>IF(MID(B898,1,3)="Bus",VLOOKUP(N898,'Données Bus'!$A$2:$B$90,2,FALSE),0)</f>
        <v>14</v>
      </c>
      <c r="R898" s="14" t="str">
        <f>IF(Q898&gt;0,VLOOKUP(N898,'Données Bus'!$A$2:$C$90,3,FALSE),"")</f>
        <v>Avenue Forchex</v>
      </c>
      <c r="S898" t="str">
        <f>IF(INDEX('Tournées Bus'!$C$4:$H$18,Q898,VLOOKUP(B898,'Tournées Bus'!$J$3:$L$6,2,FALSE))=0,INDEX('Tournées Bus'!$C$4:$H$18,Q898,VLOOKUP(B898,'Tournées Bus'!$J$3:$L$6,3,FALSE)),INDEX('Tournées Bus'!$C$4:$H$18,Q898,VLOOKUP(B898,'Tournées Bus'!$J$3:$L$6,2,FALSE)))</f>
        <v>T161-02</v>
      </c>
      <c r="T898" t="str">
        <f t="shared" ref="T898:T961" si="29">MID(S898,1,4)</f>
        <v>T161</v>
      </c>
    </row>
    <row r="899" spans="1:20" x14ac:dyDescent="0.2">
      <c r="A899" s="1">
        <v>42993</v>
      </c>
      <c r="B899" t="s">
        <v>6</v>
      </c>
      <c r="C899" t="s">
        <v>204</v>
      </c>
      <c r="D899" t="s">
        <v>296</v>
      </c>
      <c r="E899" t="s">
        <v>298</v>
      </c>
      <c r="F899" s="1">
        <v>39525</v>
      </c>
      <c r="G899" t="s">
        <v>166</v>
      </c>
      <c r="H899">
        <v>1</v>
      </c>
      <c r="I899">
        <v>0</v>
      </c>
      <c r="J899">
        <v>0</v>
      </c>
      <c r="K899" t="s">
        <v>207</v>
      </c>
      <c r="L899">
        <v>2017</v>
      </c>
      <c r="M899" t="s">
        <v>210</v>
      </c>
      <c r="N899" s="14" t="str">
        <f t="shared" si="28"/>
        <v>WAMBST Léo-Paul</v>
      </c>
      <c r="O899" s="14" t="str">
        <f>VLOOKUP(N899,'Données Enfants'!$C$2:$F$298,4,FALSE)</f>
        <v>CM1</v>
      </c>
      <c r="P899" s="14" t="str">
        <f>VLOOKUP(N899,'Données Enfants'!$C$2:$F$298,2,FALSE)</f>
        <v>Standard</v>
      </c>
      <c r="Q899" s="14">
        <f>IF(MID(B899,1,3)="Bus",VLOOKUP(N899,'Données Bus'!$A$2:$B$90,2,FALSE),0)</f>
        <v>14</v>
      </c>
      <c r="R899" s="14" t="str">
        <f>IF(Q899&gt;0,VLOOKUP(N899,'Données Bus'!$A$2:$C$90,3,FALSE),"")</f>
        <v>Avenue Forchex</v>
      </c>
      <c r="S899" t="str">
        <f>IF(INDEX('Tournées Bus'!$C$4:$H$18,Q899,VLOOKUP(B899,'Tournées Bus'!$J$3:$L$6,2,FALSE))=0,INDEX('Tournées Bus'!$C$4:$H$18,Q899,VLOOKUP(B899,'Tournées Bus'!$J$3:$L$6,3,FALSE)),INDEX('Tournées Bus'!$C$4:$H$18,Q899,VLOOKUP(B899,'Tournées Bus'!$J$3:$L$6,2,FALSE)))</f>
        <v>T161-02</v>
      </c>
      <c r="T899" t="str">
        <f t="shared" si="29"/>
        <v>T161</v>
      </c>
    </row>
    <row r="900" spans="1:20" x14ac:dyDescent="0.2">
      <c r="A900" s="1">
        <v>42993</v>
      </c>
      <c r="B900" t="s">
        <v>6</v>
      </c>
      <c r="C900" t="s">
        <v>204</v>
      </c>
      <c r="D900" t="s">
        <v>299</v>
      </c>
      <c r="E900" t="s">
        <v>300</v>
      </c>
      <c r="F900" s="1">
        <v>39324</v>
      </c>
      <c r="G900" t="s">
        <v>164</v>
      </c>
      <c r="H900">
        <v>1</v>
      </c>
      <c r="I900">
        <v>0</v>
      </c>
      <c r="J900">
        <v>0</v>
      </c>
      <c r="K900" t="s">
        <v>207</v>
      </c>
      <c r="L900">
        <v>2017</v>
      </c>
      <c r="M900" t="s">
        <v>210</v>
      </c>
      <c r="N900" s="14" t="str">
        <f t="shared" si="28"/>
        <v>YAKER Maksen</v>
      </c>
      <c r="O900" s="14" t="str">
        <f>VLOOKUP(N900,'Données Enfants'!$C$2:$F$298,4,FALSE)</f>
        <v>CM2</v>
      </c>
      <c r="P900" s="14" t="str">
        <f>VLOOKUP(N900,'Données Enfants'!$C$2:$F$298,2,FALSE)</f>
        <v>Sans porc</v>
      </c>
      <c r="Q900" s="14">
        <f>IF(MID(B900,1,3)="Bus",VLOOKUP(N900,'Données Bus'!$A$2:$B$90,2,FALSE),0)</f>
        <v>2</v>
      </c>
      <c r="R900" s="14" t="str">
        <f>IF(Q900&gt;0,VLOOKUP(N900,'Données Bus'!$A$2:$C$90,3,FALSE),"")</f>
        <v>Parc de l'Abbaye - Buisson</v>
      </c>
      <c r="S900" t="str">
        <f>IF(INDEX('Tournées Bus'!$C$4:$H$18,Q900,VLOOKUP(B900,'Tournées Bus'!$J$3:$L$6,2,FALSE))=0,INDEX('Tournées Bus'!$C$4:$H$18,Q900,VLOOKUP(B900,'Tournées Bus'!$J$3:$L$6,3,FALSE)),INDEX('Tournées Bus'!$C$4:$H$18,Q900,VLOOKUP(B900,'Tournées Bus'!$J$3:$L$6,2,FALSE)))</f>
        <v>T162-16</v>
      </c>
      <c r="T900" t="str">
        <f t="shared" si="29"/>
        <v>T162</v>
      </c>
    </row>
    <row r="901" spans="1:20" x14ac:dyDescent="0.2">
      <c r="A901" s="1">
        <v>42993</v>
      </c>
      <c r="B901" t="s">
        <v>6</v>
      </c>
      <c r="C901" t="s">
        <v>204</v>
      </c>
      <c r="D901" t="s">
        <v>299</v>
      </c>
      <c r="E901" t="s">
        <v>301</v>
      </c>
      <c r="F901" s="1">
        <v>40040</v>
      </c>
      <c r="G901" t="s">
        <v>163</v>
      </c>
      <c r="H901">
        <v>1</v>
      </c>
      <c r="I901">
        <v>0</v>
      </c>
      <c r="J901">
        <v>0</v>
      </c>
      <c r="K901" t="s">
        <v>207</v>
      </c>
      <c r="L901">
        <v>2017</v>
      </c>
      <c r="M901" t="s">
        <v>210</v>
      </c>
      <c r="N901" s="14" t="str">
        <f t="shared" si="28"/>
        <v>YAKER Nora</v>
      </c>
      <c r="O901" s="14" t="str">
        <f>VLOOKUP(N901,'Données Enfants'!$C$2:$F$298,4,FALSE)</f>
        <v>CE2</v>
      </c>
      <c r="P901" s="14" t="str">
        <f>VLOOKUP(N901,'Données Enfants'!$C$2:$F$298,2,FALSE)</f>
        <v>Sans porc</v>
      </c>
      <c r="Q901" s="14">
        <f>IF(MID(B901,1,3)="Bus",VLOOKUP(N901,'Données Bus'!$A$2:$B$90,2,FALSE),0)</f>
        <v>2</v>
      </c>
      <c r="R901" s="14" t="str">
        <f>IF(Q901&gt;0,VLOOKUP(N901,'Données Bus'!$A$2:$C$90,3,FALSE),"")</f>
        <v>Parc de l'Abbaye - Buisson</v>
      </c>
      <c r="S901" t="str">
        <f>IF(INDEX('Tournées Bus'!$C$4:$H$18,Q901,VLOOKUP(B901,'Tournées Bus'!$J$3:$L$6,2,FALSE))=0,INDEX('Tournées Bus'!$C$4:$H$18,Q901,VLOOKUP(B901,'Tournées Bus'!$J$3:$L$6,3,FALSE)),INDEX('Tournées Bus'!$C$4:$H$18,Q901,VLOOKUP(B901,'Tournées Bus'!$J$3:$L$6,2,FALSE)))</f>
        <v>T162-16</v>
      </c>
      <c r="T901" t="str">
        <f t="shared" si="29"/>
        <v>T162</v>
      </c>
    </row>
    <row r="902" spans="1:20" x14ac:dyDescent="0.2">
      <c r="A902" s="1">
        <v>42993</v>
      </c>
      <c r="B902" t="s">
        <v>6</v>
      </c>
      <c r="C902" t="s">
        <v>204</v>
      </c>
      <c r="D902" t="s">
        <v>238</v>
      </c>
      <c r="E902" t="s">
        <v>302</v>
      </c>
      <c r="F902" s="1">
        <v>41695</v>
      </c>
      <c r="G902" t="s">
        <v>44</v>
      </c>
      <c r="H902">
        <v>1</v>
      </c>
      <c r="I902">
        <v>0</v>
      </c>
      <c r="J902">
        <v>0</v>
      </c>
      <c r="K902" t="s">
        <v>207</v>
      </c>
      <c r="L902">
        <v>2017</v>
      </c>
      <c r="M902" t="s">
        <v>208</v>
      </c>
      <c r="N902" s="14" t="str">
        <f t="shared" si="28"/>
        <v>DESIR Auguste</v>
      </c>
      <c r="O902" s="14" t="str">
        <f>VLOOKUP(N902,'Données Enfants'!$C$2:$F$298,4,FALSE)</f>
        <v>PS</v>
      </c>
      <c r="P902" s="14" t="str">
        <f>VLOOKUP(N902,'Données Enfants'!$C$2:$F$298,2,FALSE)</f>
        <v>Standard</v>
      </c>
      <c r="Q902" s="14">
        <f>IF(MID(B902,1,3)="Bus",VLOOKUP(N902,'Données Bus'!$A$2:$B$90,2,FALSE),0)</f>
        <v>13</v>
      </c>
      <c r="R902" s="14" t="str">
        <f>IF(Q902&gt;0,VLOOKUP(N902,'Données Bus'!$A$2:$C$90,3,FALSE),"")</f>
        <v>Parc de l'Abbaye - Containers</v>
      </c>
      <c r="S902" t="str">
        <f>IF(INDEX('Tournées Bus'!$C$4:$H$18,Q902,VLOOKUP(B902,'Tournées Bus'!$J$3:$L$6,2,FALSE))=0,INDEX('Tournées Bus'!$C$4:$H$18,Q902,VLOOKUP(B902,'Tournées Bus'!$J$3:$L$6,3,FALSE)),INDEX('Tournées Bus'!$C$4:$H$18,Q902,VLOOKUP(B902,'Tournées Bus'!$J$3:$L$6,2,FALSE)))</f>
        <v>T162-15</v>
      </c>
      <c r="T902" t="str">
        <f t="shared" si="29"/>
        <v>T162</v>
      </c>
    </row>
    <row r="903" spans="1:20" x14ac:dyDescent="0.2">
      <c r="A903" s="1">
        <v>42993</v>
      </c>
      <c r="B903" t="s">
        <v>6</v>
      </c>
      <c r="C903" t="s">
        <v>204</v>
      </c>
      <c r="D903" t="s">
        <v>250</v>
      </c>
      <c r="E903" t="s">
        <v>303</v>
      </c>
      <c r="F903" s="1">
        <v>41898</v>
      </c>
      <c r="G903" t="s">
        <v>170</v>
      </c>
      <c r="H903">
        <v>1</v>
      </c>
      <c r="I903">
        <v>0</v>
      </c>
      <c r="J903">
        <v>0</v>
      </c>
      <c r="K903" t="s">
        <v>207</v>
      </c>
      <c r="L903">
        <v>2017</v>
      </c>
      <c r="M903" t="s">
        <v>208</v>
      </c>
      <c r="N903" s="14" t="str">
        <f t="shared" si="28"/>
        <v>DUVAL Enora</v>
      </c>
      <c r="O903" s="14" t="str">
        <f>VLOOKUP(N903,'Données Enfants'!$C$2:$F$298,4,FALSE)</f>
        <v>PS</v>
      </c>
      <c r="P903" s="14" t="str">
        <f>VLOOKUP(N903,'Données Enfants'!$C$2:$F$298,2,FALSE)</f>
        <v>Standard</v>
      </c>
      <c r="Q903" s="14">
        <f>IF(MID(B903,1,3)="Bus",VLOOKUP(N903,'Données Bus'!$A$2:$B$90,2,FALSE),0)</f>
        <v>6</v>
      </c>
      <c r="R903" s="14" t="str">
        <f>IF(Q903&gt;0,VLOOKUP(N903,'Données Bus'!$A$2:$C$90,3,FALSE),"")</f>
        <v>Gallia</v>
      </c>
      <c r="S903" t="str">
        <f>IF(INDEX('Tournées Bus'!$C$4:$H$18,Q903,VLOOKUP(B903,'Tournées Bus'!$J$3:$L$6,2,FALSE))=0,INDEX('Tournées Bus'!$C$4:$H$18,Q903,VLOOKUP(B903,'Tournées Bus'!$J$3:$L$6,3,FALSE)),INDEX('Tournées Bus'!$C$4:$H$18,Q903,VLOOKUP(B903,'Tournées Bus'!$J$3:$L$6,2,FALSE)))</f>
        <v>T161-07</v>
      </c>
      <c r="T903" t="str">
        <f t="shared" si="29"/>
        <v>T161</v>
      </c>
    </row>
    <row r="904" spans="1:20" x14ac:dyDescent="0.2">
      <c r="A904" s="1">
        <v>42993</v>
      </c>
      <c r="B904" t="s">
        <v>6</v>
      </c>
      <c r="C904" t="s">
        <v>204</v>
      </c>
      <c r="D904" t="s">
        <v>286</v>
      </c>
      <c r="E904" t="s">
        <v>305</v>
      </c>
      <c r="F904" s="1">
        <v>41650</v>
      </c>
      <c r="G904" t="s">
        <v>170</v>
      </c>
      <c r="H904">
        <v>1</v>
      </c>
      <c r="I904">
        <v>0</v>
      </c>
      <c r="J904">
        <v>0</v>
      </c>
      <c r="K904" t="s">
        <v>207</v>
      </c>
      <c r="L904">
        <v>2017</v>
      </c>
      <c r="M904" t="s">
        <v>208</v>
      </c>
      <c r="N904" s="14" t="str">
        <f t="shared" si="28"/>
        <v>SECK Ismaël</v>
      </c>
      <c r="O904" s="14" t="str">
        <f>VLOOKUP(N904,'Données Enfants'!$C$2:$F$298,4,FALSE)</f>
        <v>PS</v>
      </c>
      <c r="P904" s="14" t="str">
        <f>VLOOKUP(N904,'Données Enfants'!$C$2:$F$298,2,FALSE)</f>
        <v>Sans porc</v>
      </c>
      <c r="Q904" s="14">
        <f>IF(MID(B904,1,3)="Bus",VLOOKUP(N904,'Données Bus'!$A$2:$B$90,2,FALSE),0)</f>
        <v>9</v>
      </c>
      <c r="R904" s="14" t="str">
        <f>IF(Q904&gt;0,VLOOKUP(N904,'Données Bus'!$A$2:$C$90,3,FALSE),"")</f>
        <v>Chemin des Houches (Impasse)</v>
      </c>
      <c r="S904" t="str">
        <f>IF(INDEX('Tournées Bus'!$C$4:$H$18,Q904,VLOOKUP(B904,'Tournées Bus'!$J$3:$L$6,2,FALSE))=0,INDEX('Tournées Bus'!$C$4:$H$18,Q904,VLOOKUP(B904,'Tournées Bus'!$J$3:$L$6,3,FALSE)),INDEX('Tournées Bus'!$C$4:$H$18,Q904,VLOOKUP(B904,'Tournées Bus'!$J$3:$L$6,2,FALSE)))</f>
        <v>T162-11</v>
      </c>
      <c r="T904" t="str">
        <f t="shared" si="29"/>
        <v>T162</v>
      </c>
    </row>
    <row r="905" spans="1:20" x14ac:dyDescent="0.2">
      <c r="A905" s="1">
        <v>42993</v>
      </c>
      <c r="B905" t="s">
        <v>6</v>
      </c>
      <c r="C905" t="s">
        <v>204</v>
      </c>
      <c r="D905" t="s">
        <v>289</v>
      </c>
      <c r="E905" t="s">
        <v>306</v>
      </c>
      <c r="F905" s="1">
        <v>41888</v>
      </c>
      <c r="G905" t="s">
        <v>44</v>
      </c>
      <c r="H905">
        <v>1</v>
      </c>
      <c r="I905">
        <v>0</v>
      </c>
      <c r="J905">
        <v>0</v>
      </c>
      <c r="K905" t="s">
        <v>207</v>
      </c>
      <c r="L905">
        <v>2017</v>
      </c>
      <c r="M905" t="s">
        <v>208</v>
      </c>
      <c r="N905" s="14" t="str">
        <f t="shared" si="28"/>
        <v>TOUTA Ines</v>
      </c>
      <c r="O905" s="14" t="str">
        <f>VLOOKUP(N905,'Données Enfants'!$C$2:$F$298,4,FALSE)</f>
        <v>PS</v>
      </c>
      <c r="P905" s="14" t="str">
        <f>VLOOKUP(N905,'Données Enfants'!$C$2:$F$298,2,FALSE)</f>
        <v>Sans viande</v>
      </c>
      <c r="Q905" s="14">
        <f>IF(MID(B905,1,3)="Bus",VLOOKUP(N905,'Données Bus'!$A$2:$B$90,2,FALSE),0)</f>
        <v>6</v>
      </c>
      <c r="R905" s="14" t="str">
        <f>IF(Q905&gt;0,VLOOKUP(N905,'Données Bus'!$A$2:$C$90,3,FALSE),"")</f>
        <v>Gallia</v>
      </c>
      <c r="S905" t="str">
        <f>IF(INDEX('Tournées Bus'!$C$4:$H$18,Q905,VLOOKUP(B905,'Tournées Bus'!$J$3:$L$6,2,FALSE))=0,INDEX('Tournées Bus'!$C$4:$H$18,Q905,VLOOKUP(B905,'Tournées Bus'!$J$3:$L$6,3,FALSE)),INDEX('Tournées Bus'!$C$4:$H$18,Q905,VLOOKUP(B905,'Tournées Bus'!$J$3:$L$6,2,FALSE)))</f>
        <v>T161-07</v>
      </c>
      <c r="T905" t="str">
        <f t="shared" si="29"/>
        <v>T161</v>
      </c>
    </row>
    <row r="906" spans="1:20" x14ac:dyDescent="0.2">
      <c r="A906" s="1">
        <v>42993</v>
      </c>
      <c r="B906" t="s">
        <v>6</v>
      </c>
      <c r="C906" t="s">
        <v>204</v>
      </c>
      <c r="D906" t="s">
        <v>307</v>
      </c>
      <c r="E906" t="s">
        <v>308</v>
      </c>
      <c r="F906" s="1">
        <v>39474</v>
      </c>
      <c r="G906" t="s">
        <v>165</v>
      </c>
      <c r="H906">
        <v>1</v>
      </c>
      <c r="I906">
        <v>0</v>
      </c>
      <c r="J906">
        <v>0</v>
      </c>
      <c r="K906" t="s">
        <v>207</v>
      </c>
      <c r="L906">
        <v>2017</v>
      </c>
      <c r="M906" t="s">
        <v>210</v>
      </c>
      <c r="N906" s="14" t="str">
        <f t="shared" si="28"/>
        <v>TERRENI Flavia</v>
      </c>
      <c r="O906" s="14" t="str">
        <f>VLOOKUP(N906,'Données Enfants'!$C$2:$F$298,4,FALSE)</f>
        <v>CM1</v>
      </c>
      <c r="P906" s="14" t="str">
        <f>VLOOKUP(N906,'Données Enfants'!$C$2:$F$298,2,FALSE)</f>
        <v>Standard</v>
      </c>
      <c r="Q906" s="14">
        <f>IF(MID(B906,1,3)="Bus",VLOOKUP(N906,'Données Bus'!$A$2:$B$90,2,FALSE),0)</f>
        <v>6</v>
      </c>
      <c r="R906" s="14" t="str">
        <f>IF(Q906&gt;0,VLOOKUP(N906,'Données Bus'!$A$2:$C$90,3,FALSE),"")</f>
        <v>Gallia</v>
      </c>
      <c r="S906" t="str">
        <f>IF(INDEX('Tournées Bus'!$C$4:$H$18,Q906,VLOOKUP(B906,'Tournées Bus'!$J$3:$L$6,2,FALSE))=0,INDEX('Tournées Bus'!$C$4:$H$18,Q906,VLOOKUP(B906,'Tournées Bus'!$J$3:$L$6,3,FALSE)),INDEX('Tournées Bus'!$C$4:$H$18,Q906,VLOOKUP(B906,'Tournées Bus'!$J$3:$L$6,2,FALSE)))</f>
        <v>T161-07</v>
      </c>
      <c r="T906" t="str">
        <f t="shared" si="29"/>
        <v>T161</v>
      </c>
    </row>
    <row r="907" spans="1:20" x14ac:dyDescent="0.2">
      <c r="A907" s="1">
        <v>42993</v>
      </c>
      <c r="B907" t="s">
        <v>6</v>
      </c>
      <c r="C907" t="s">
        <v>204</v>
      </c>
      <c r="D907" t="s">
        <v>309</v>
      </c>
      <c r="E907" t="s">
        <v>310</v>
      </c>
      <c r="F907" s="1">
        <v>41489</v>
      </c>
      <c r="G907" t="s">
        <v>169</v>
      </c>
      <c r="H907">
        <v>0</v>
      </c>
      <c r="I907">
        <v>0</v>
      </c>
      <c r="J907">
        <v>0</v>
      </c>
      <c r="K907" t="s">
        <v>207</v>
      </c>
      <c r="L907">
        <v>2017</v>
      </c>
      <c r="M907" t="s">
        <v>208</v>
      </c>
      <c r="N907" s="14" t="str">
        <f t="shared" si="28"/>
        <v>LEHMANN Liv</v>
      </c>
      <c r="O907" s="14" t="str">
        <f>VLOOKUP(N907,'Données Enfants'!$C$2:$F$298,4,FALSE)</f>
        <v>MS</v>
      </c>
      <c r="P907" s="14" t="str">
        <f>VLOOKUP(N907,'Données Enfants'!$C$2:$F$298,2,FALSE)</f>
        <v>Standard</v>
      </c>
      <c r="Q907" s="14">
        <f>IF(MID(B907,1,3)="Bus",VLOOKUP(N907,'Données Bus'!$A$2:$B$90,2,FALSE),0)</f>
        <v>7</v>
      </c>
      <c r="R907" s="14" t="str">
        <f>IF(Q907&gt;0,VLOOKUP(N907,'Données Bus'!$A$2:$C$90,3,FALSE),"")</f>
        <v>Salle Animation, place de l'église</v>
      </c>
      <c r="S907" t="str">
        <f>IF(INDEX('Tournées Bus'!$C$4:$H$18,Q907,VLOOKUP(B907,'Tournées Bus'!$J$3:$L$6,2,FALSE))=0,INDEX('Tournées Bus'!$C$4:$H$18,Q907,VLOOKUP(B907,'Tournées Bus'!$J$3:$L$6,3,FALSE)),INDEX('Tournées Bus'!$C$4:$H$18,Q907,VLOOKUP(B907,'Tournées Bus'!$J$3:$L$6,2,FALSE)))</f>
        <v>T161-05</v>
      </c>
      <c r="T907" t="str">
        <f t="shared" si="29"/>
        <v>T161</v>
      </c>
    </row>
    <row r="908" spans="1:20" x14ac:dyDescent="0.2">
      <c r="A908" s="1">
        <v>42993</v>
      </c>
      <c r="B908" t="s">
        <v>6</v>
      </c>
      <c r="C908" t="s">
        <v>204</v>
      </c>
      <c r="D908" t="s">
        <v>309</v>
      </c>
      <c r="E908" t="s">
        <v>311</v>
      </c>
      <c r="F908" s="1">
        <v>40270</v>
      </c>
      <c r="G908" t="s">
        <v>163</v>
      </c>
      <c r="H908">
        <v>0</v>
      </c>
      <c r="I908">
        <v>0</v>
      </c>
      <c r="J908">
        <v>0</v>
      </c>
      <c r="K908" t="s">
        <v>207</v>
      </c>
      <c r="L908">
        <v>2017</v>
      </c>
      <c r="M908" t="s">
        <v>210</v>
      </c>
      <c r="N908" s="14" t="str">
        <f t="shared" si="28"/>
        <v>LEHMANN Abel</v>
      </c>
      <c r="O908" s="14" t="str">
        <f>VLOOKUP(N908,'Données Enfants'!$C$2:$F$298,4,FALSE)</f>
        <v>CE1</v>
      </c>
      <c r="P908" s="14" t="str">
        <f>VLOOKUP(N908,'Données Enfants'!$C$2:$F$298,2,FALSE)</f>
        <v>Standard</v>
      </c>
      <c r="Q908" s="14">
        <f>IF(MID(B908,1,3)="Bus",VLOOKUP(N908,'Données Bus'!$A$2:$B$90,2,FALSE),0)</f>
        <v>7</v>
      </c>
      <c r="R908" s="14" t="str">
        <f>IF(Q908&gt;0,VLOOKUP(N908,'Données Bus'!$A$2:$C$90,3,FALSE),"")</f>
        <v>Salle Animation, place de l'église</v>
      </c>
      <c r="S908" t="str">
        <f>IF(INDEX('Tournées Bus'!$C$4:$H$18,Q908,VLOOKUP(B908,'Tournées Bus'!$J$3:$L$6,2,FALSE))=0,INDEX('Tournées Bus'!$C$4:$H$18,Q908,VLOOKUP(B908,'Tournées Bus'!$J$3:$L$6,3,FALSE)),INDEX('Tournées Bus'!$C$4:$H$18,Q908,VLOOKUP(B908,'Tournées Bus'!$J$3:$L$6,2,FALSE)))</f>
        <v>T161-05</v>
      </c>
      <c r="T908" t="str">
        <f t="shared" si="29"/>
        <v>T161</v>
      </c>
    </row>
    <row r="909" spans="1:20" x14ac:dyDescent="0.2">
      <c r="A909" s="1">
        <v>42993</v>
      </c>
      <c r="B909" t="s">
        <v>6</v>
      </c>
      <c r="C909" t="s">
        <v>204</v>
      </c>
      <c r="D909" t="s">
        <v>254</v>
      </c>
      <c r="E909" t="s">
        <v>314</v>
      </c>
      <c r="F909" s="1">
        <v>41815</v>
      </c>
      <c r="G909" t="s">
        <v>44</v>
      </c>
      <c r="H909">
        <v>0</v>
      </c>
      <c r="I909">
        <v>0</v>
      </c>
      <c r="J909">
        <v>0</v>
      </c>
      <c r="K909" t="s">
        <v>207</v>
      </c>
      <c r="L909">
        <v>2017</v>
      </c>
      <c r="M909" t="s">
        <v>208</v>
      </c>
      <c r="N909" s="14" t="str">
        <f t="shared" si="28"/>
        <v>EL MRADMI Noham</v>
      </c>
      <c r="O909" s="14" t="str">
        <f>VLOOKUP(N909,'Données Enfants'!$C$2:$F$298,4,FALSE)</f>
        <v>PS</v>
      </c>
      <c r="P909" s="14" t="str">
        <f>VLOOKUP(N909,'Données Enfants'!$C$2:$F$298,2,FALSE)</f>
        <v>Sans porc</v>
      </c>
      <c r="Q909" s="14">
        <f>IF(MID(B909,1,3)="Bus",VLOOKUP(N909,'Données Bus'!$A$2:$B$90,2,FALSE),0)</f>
        <v>1</v>
      </c>
      <c r="R909" s="14" t="str">
        <f>IF(Q909&gt;0,VLOOKUP(N909,'Données Bus'!$A$2:$C$90,3,FALSE),"")</f>
        <v>Services Techniques</v>
      </c>
      <c r="S909" t="str">
        <f>IF(INDEX('Tournées Bus'!$C$4:$H$18,Q909,VLOOKUP(B909,'Tournées Bus'!$J$3:$L$6,2,FALSE))=0,INDEX('Tournées Bus'!$C$4:$H$18,Q909,VLOOKUP(B909,'Tournées Bus'!$J$3:$L$6,3,FALSE)),INDEX('Tournées Bus'!$C$4:$H$18,Q909,VLOOKUP(B909,'Tournées Bus'!$J$3:$L$6,2,FALSE)))</f>
        <v>T162-17</v>
      </c>
      <c r="T909" t="str">
        <f t="shared" si="29"/>
        <v>T162</v>
      </c>
    </row>
    <row r="910" spans="1:20" x14ac:dyDescent="0.2">
      <c r="A910" s="1">
        <v>42993</v>
      </c>
      <c r="B910" t="s">
        <v>6</v>
      </c>
      <c r="C910" t="s">
        <v>204</v>
      </c>
      <c r="D910" t="s">
        <v>500</v>
      </c>
      <c r="E910" t="s">
        <v>501</v>
      </c>
      <c r="F910" s="1">
        <v>39861</v>
      </c>
      <c r="G910" t="s">
        <v>166</v>
      </c>
      <c r="H910">
        <v>1</v>
      </c>
      <c r="I910">
        <v>0</v>
      </c>
      <c r="J910">
        <v>0</v>
      </c>
      <c r="K910" t="s">
        <v>207</v>
      </c>
      <c r="L910">
        <v>2017</v>
      </c>
      <c r="M910" t="s">
        <v>210</v>
      </c>
      <c r="N910" s="14" t="str">
        <f t="shared" si="28"/>
        <v>MOUNDJI Keziah</v>
      </c>
      <c r="O910" s="14" t="str">
        <f>VLOOKUP(N910,'Données Enfants'!$C$2:$F$298,4,FALSE)</f>
        <v>CE2</v>
      </c>
      <c r="P910" s="14" t="str">
        <f>VLOOKUP(N910,'Données Enfants'!$C$2:$F$298,2,FALSE)</f>
        <v>Sans porc</v>
      </c>
      <c r="Q910" s="14">
        <f>IF(MID(B910,1,3)="Bus",VLOOKUP(N910,'Données Bus'!$A$2:$B$90,2,FALSE),0)</f>
        <v>7</v>
      </c>
      <c r="R910" s="14" t="str">
        <f>IF(Q910&gt;0,VLOOKUP(N910,'Données Bus'!$A$2:$C$90,3,FALSE),"")</f>
        <v>Salle Animation, place de l'église</v>
      </c>
      <c r="S910" t="str">
        <f>IF(INDEX('Tournées Bus'!$C$4:$H$18,Q910,VLOOKUP(B910,'Tournées Bus'!$J$3:$L$6,2,FALSE))=0,INDEX('Tournées Bus'!$C$4:$H$18,Q910,VLOOKUP(B910,'Tournées Bus'!$J$3:$L$6,3,FALSE)),INDEX('Tournées Bus'!$C$4:$H$18,Q910,VLOOKUP(B910,'Tournées Bus'!$J$3:$L$6,2,FALSE)))</f>
        <v>T161-05</v>
      </c>
      <c r="T910" t="str">
        <f t="shared" si="29"/>
        <v>T161</v>
      </c>
    </row>
    <row r="911" spans="1:20" x14ac:dyDescent="0.2">
      <c r="A911" s="1">
        <v>42989</v>
      </c>
      <c r="B911" t="s">
        <v>7</v>
      </c>
      <c r="C911" t="s">
        <v>340</v>
      </c>
      <c r="D911" t="s">
        <v>205</v>
      </c>
      <c r="E911" t="s">
        <v>206</v>
      </c>
      <c r="F911" s="1">
        <v>41166</v>
      </c>
      <c r="G911" t="s">
        <v>106</v>
      </c>
      <c r="H911">
        <v>0</v>
      </c>
      <c r="I911">
        <v>0</v>
      </c>
      <c r="J911">
        <v>0</v>
      </c>
      <c r="K911" t="s">
        <v>207</v>
      </c>
      <c r="L911">
        <v>2017</v>
      </c>
      <c r="M911" t="s">
        <v>208</v>
      </c>
      <c r="N911" s="14" t="str">
        <f t="shared" si="28"/>
        <v>ABBIATECI Alexandre</v>
      </c>
      <c r="O911" s="14" t="str">
        <f>VLOOKUP(N911,'Données Enfants'!$C$2:$F$298,4,FALSE)</f>
        <v>GS</v>
      </c>
      <c r="P911" s="14" t="str">
        <f>VLOOKUP(N911,'Données Enfants'!$C$2:$F$298,2,FALSE)</f>
        <v>Standard</v>
      </c>
      <c r="Q911" s="14">
        <f>IF(MID(B911,1,3)="Bus",VLOOKUP(N911,'Données Bus'!$A$2:$B$90,2,FALSE),0)</f>
        <v>0</v>
      </c>
      <c r="R911" s="14" t="str">
        <f>IF(Q911&gt;0,VLOOKUP(N911,'Données Bus'!$A$2:$C$90,3,FALSE),"")</f>
        <v/>
      </c>
      <c r="S911" t="e">
        <f>IF(INDEX('Tournées Bus'!$C$4:$H$18,Q911,VLOOKUP(B911,'Tournées Bus'!$J$3:$L$6,2,FALSE))=0,INDEX('Tournées Bus'!$C$4:$H$18,Q911,VLOOKUP(B911,'Tournées Bus'!$J$3:$L$6,3,FALSE)),INDEX('Tournées Bus'!$C$4:$H$18,Q911,VLOOKUP(B911,'Tournées Bus'!$J$3:$L$6,2,FALSE)))</f>
        <v>#N/A</v>
      </c>
      <c r="T911" t="e">
        <f t="shared" si="29"/>
        <v>#N/A</v>
      </c>
    </row>
    <row r="912" spans="1:20" x14ac:dyDescent="0.2">
      <c r="A912" s="1">
        <v>42989</v>
      </c>
      <c r="B912" t="s">
        <v>7</v>
      </c>
      <c r="C912" t="s">
        <v>340</v>
      </c>
      <c r="D912" t="s">
        <v>205</v>
      </c>
      <c r="E912" t="s">
        <v>209</v>
      </c>
      <c r="F912" s="1">
        <v>40234</v>
      </c>
      <c r="G912" t="s">
        <v>163</v>
      </c>
      <c r="H912">
        <v>0</v>
      </c>
      <c r="I912">
        <v>0</v>
      </c>
      <c r="J912">
        <v>0</v>
      </c>
      <c r="K912" t="s">
        <v>207</v>
      </c>
      <c r="L912">
        <v>2017</v>
      </c>
      <c r="M912" t="s">
        <v>210</v>
      </c>
      <c r="N912" s="14" t="str">
        <f t="shared" si="28"/>
        <v>ABBIATECI Mathieu</v>
      </c>
      <c r="O912" s="14" t="str">
        <f>VLOOKUP(N912,'Données Enfants'!$C$2:$F$298,4,FALSE)</f>
        <v>CE1</v>
      </c>
      <c r="P912" s="14" t="str">
        <f>VLOOKUP(N912,'Données Enfants'!$C$2:$F$298,2,FALSE)</f>
        <v>Standard</v>
      </c>
      <c r="Q912" s="14">
        <f>IF(MID(B912,1,3)="Bus",VLOOKUP(N912,'Données Bus'!$A$2:$B$90,2,FALSE),0)</f>
        <v>0</v>
      </c>
      <c r="R912" s="14" t="str">
        <f>IF(Q912&gt;0,VLOOKUP(N912,'Données Bus'!$A$2:$C$90,3,FALSE),"")</f>
        <v/>
      </c>
      <c r="S912" t="e">
        <f>IF(INDEX('Tournées Bus'!$C$4:$H$18,Q912,VLOOKUP(B912,'Tournées Bus'!$J$3:$L$6,2,FALSE))=0,INDEX('Tournées Bus'!$C$4:$H$18,Q912,VLOOKUP(B912,'Tournées Bus'!$J$3:$L$6,3,FALSE)),INDEX('Tournées Bus'!$C$4:$H$18,Q912,VLOOKUP(B912,'Tournées Bus'!$J$3:$L$6,2,FALSE)))</f>
        <v>#N/A</v>
      </c>
      <c r="T912" t="e">
        <f t="shared" si="29"/>
        <v>#N/A</v>
      </c>
    </row>
    <row r="913" spans="1:20" x14ac:dyDescent="0.2">
      <c r="A913" s="1">
        <v>42989</v>
      </c>
      <c r="B913" t="s">
        <v>7</v>
      </c>
      <c r="C913" t="s">
        <v>340</v>
      </c>
      <c r="D913" t="s">
        <v>217</v>
      </c>
      <c r="E913" t="s">
        <v>218</v>
      </c>
      <c r="F913" s="1">
        <v>41303</v>
      </c>
      <c r="G913" t="s">
        <v>169</v>
      </c>
      <c r="H913">
        <v>0</v>
      </c>
      <c r="I913">
        <v>0</v>
      </c>
      <c r="J913">
        <v>0</v>
      </c>
      <c r="K913" t="s">
        <v>207</v>
      </c>
      <c r="L913">
        <v>2017</v>
      </c>
      <c r="M913" t="s">
        <v>208</v>
      </c>
      <c r="N913" s="14" t="str">
        <f t="shared" si="28"/>
        <v>ALPERN David</v>
      </c>
      <c r="O913" s="14" t="str">
        <f>VLOOKUP(N913,'Données Enfants'!$C$2:$F$298,4,FALSE)</f>
        <v>MS</v>
      </c>
      <c r="P913" s="14" t="str">
        <f>VLOOKUP(N913,'Données Enfants'!$C$2:$F$298,2,FALSE)</f>
        <v>Standard</v>
      </c>
      <c r="Q913" s="14">
        <f>IF(MID(B913,1,3)="Bus",VLOOKUP(N913,'Données Bus'!$A$2:$B$90,2,FALSE),0)</f>
        <v>0</v>
      </c>
      <c r="R913" s="14" t="str">
        <f>IF(Q913&gt;0,VLOOKUP(N913,'Données Bus'!$A$2:$C$90,3,FALSE),"")</f>
        <v/>
      </c>
      <c r="S913" t="e">
        <f>IF(INDEX('Tournées Bus'!$C$4:$H$18,Q913,VLOOKUP(B913,'Tournées Bus'!$J$3:$L$6,2,FALSE))=0,INDEX('Tournées Bus'!$C$4:$H$18,Q913,VLOOKUP(B913,'Tournées Bus'!$J$3:$L$6,3,FALSE)),INDEX('Tournées Bus'!$C$4:$H$18,Q913,VLOOKUP(B913,'Tournées Bus'!$J$3:$L$6,2,FALSE)))</f>
        <v>#N/A</v>
      </c>
      <c r="T913" t="e">
        <f t="shared" si="29"/>
        <v>#N/A</v>
      </c>
    </row>
    <row r="914" spans="1:20" x14ac:dyDescent="0.2">
      <c r="A914" s="1">
        <v>42989</v>
      </c>
      <c r="B914" t="s">
        <v>7</v>
      </c>
      <c r="C914" t="s">
        <v>340</v>
      </c>
      <c r="D914" t="s">
        <v>524</v>
      </c>
      <c r="E914" t="s">
        <v>525</v>
      </c>
      <c r="F914" s="1">
        <v>39823</v>
      </c>
      <c r="G914" t="s">
        <v>166</v>
      </c>
      <c r="H914">
        <v>0</v>
      </c>
      <c r="I914">
        <v>0</v>
      </c>
      <c r="J914">
        <v>0</v>
      </c>
      <c r="K914" t="s">
        <v>207</v>
      </c>
      <c r="L914">
        <v>2017</v>
      </c>
      <c r="M914" t="s">
        <v>210</v>
      </c>
      <c r="N914" s="14" t="str">
        <f t="shared" si="28"/>
        <v>ANDRÉ Clara</v>
      </c>
      <c r="O914" s="14" t="str">
        <f>VLOOKUP(N914,'Données Enfants'!$C$2:$F$298,4,FALSE)</f>
        <v>CE2</v>
      </c>
      <c r="P914" s="14" t="str">
        <f>VLOOKUP(N914,'Données Enfants'!$C$2:$F$298,2,FALSE)</f>
        <v>Standard</v>
      </c>
      <c r="Q914" s="14">
        <f>IF(MID(B914,1,3)="Bus",VLOOKUP(N914,'Données Bus'!$A$2:$B$90,2,FALSE),0)</f>
        <v>0</v>
      </c>
      <c r="R914" s="14" t="str">
        <f>IF(Q914&gt;0,VLOOKUP(N914,'Données Bus'!$A$2:$C$90,3,FALSE),"")</f>
        <v/>
      </c>
      <c r="S914" t="e">
        <f>IF(INDEX('Tournées Bus'!$C$4:$H$18,Q914,VLOOKUP(B914,'Tournées Bus'!$J$3:$L$6,2,FALSE))=0,INDEX('Tournées Bus'!$C$4:$H$18,Q914,VLOOKUP(B914,'Tournées Bus'!$J$3:$L$6,3,FALSE)),INDEX('Tournées Bus'!$C$4:$H$18,Q914,VLOOKUP(B914,'Tournées Bus'!$J$3:$L$6,2,FALSE)))</f>
        <v>#N/A</v>
      </c>
      <c r="T914" t="e">
        <f t="shared" si="29"/>
        <v>#N/A</v>
      </c>
    </row>
    <row r="915" spans="1:20" x14ac:dyDescent="0.2">
      <c r="A915" s="1">
        <v>42989</v>
      </c>
      <c r="B915" t="s">
        <v>7</v>
      </c>
      <c r="C915" t="s">
        <v>340</v>
      </c>
      <c r="D915" t="s">
        <v>219</v>
      </c>
      <c r="E915" t="s">
        <v>220</v>
      </c>
      <c r="F915" s="1">
        <v>41221</v>
      </c>
      <c r="G915" t="s">
        <v>44</v>
      </c>
      <c r="H915">
        <v>1</v>
      </c>
      <c r="I915">
        <v>0</v>
      </c>
      <c r="J915">
        <v>0</v>
      </c>
      <c r="K915" t="s">
        <v>207</v>
      </c>
      <c r="L915">
        <v>2017</v>
      </c>
      <c r="M915" t="s">
        <v>208</v>
      </c>
      <c r="N915" s="14" t="str">
        <f t="shared" si="28"/>
        <v>BABIN Timéo</v>
      </c>
      <c r="O915" s="14" t="str">
        <f>VLOOKUP(N915,'Données Enfants'!$C$2:$F$298,4,FALSE)</f>
        <v>GS</v>
      </c>
      <c r="P915" s="14" t="str">
        <f>VLOOKUP(N915,'Données Enfants'!$C$2:$F$298,2,FALSE)</f>
        <v>Standard</v>
      </c>
      <c r="Q915" s="14">
        <f>IF(MID(B915,1,3)="Bus",VLOOKUP(N915,'Données Bus'!$A$2:$B$90,2,FALSE),0)</f>
        <v>0</v>
      </c>
      <c r="R915" s="14" t="str">
        <f>IF(Q915&gt;0,VLOOKUP(N915,'Données Bus'!$A$2:$C$90,3,FALSE),"")</f>
        <v/>
      </c>
      <c r="S915" t="e">
        <f>IF(INDEX('Tournées Bus'!$C$4:$H$18,Q915,VLOOKUP(B915,'Tournées Bus'!$J$3:$L$6,2,FALSE))=0,INDEX('Tournées Bus'!$C$4:$H$18,Q915,VLOOKUP(B915,'Tournées Bus'!$J$3:$L$6,3,FALSE)),INDEX('Tournées Bus'!$C$4:$H$18,Q915,VLOOKUP(B915,'Tournées Bus'!$J$3:$L$6,2,FALSE)))</f>
        <v>#N/A</v>
      </c>
      <c r="T915" t="e">
        <f t="shared" si="29"/>
        <v>#N/A</v>
      </c>
    </row>
    <row r="916" spans="1:20" x14ac:dyDescent="0.2">
      <c r="A916" s="1">
        <v>42989</v>
      </c>
      <c r="B916" t="s">
        <v>7</v>
      </c>
      <c r="C916" t="s">
        <v>340</v>
      </c>
      <c r="D916" t="s">
        <v>341</v>
      </c>
      <c r="E916" t="s">
        <v>342</v>
      </c>
      <c r="F916" s="1">
        <v>39300</v>
      </c>
      <c r="G916" t="s">
        <v>164</v>
      </c>
      <c r="H916">
        <v>1</v>
      </c>
      <c r="I916">
        <v>0</v>
      </c>
      <c r="J916">
        <v>0</v>
      </c>
      <c r="K916" t="s">
        <v>207</v>
      </c>
      <c r="L916">
        <v>2017</v>
      </c>
      <c r="M916" t="s">
        <v>210</v>
      </c>
      <c r="N916" s="14" t="str">
        <f t="shared" si="28"/>
        <v>BARNABE Hugo</v>
      </c>
      <c r="O916" s="14" t="str">
        <f>VLOOKUP(N916,'Données Enfants'!$C$2:$F$298,4,FALSE)</f>
        <v>CM2</v>
      </c>
      <c r="P916" s="14" t="str">
        <f>VLOOKUP(N916,'Données Enfants'!$C$2:$F$298,2,FALSE)</f>
        <v>Standard</v>
      </c>
      <c r="Q916" s="14">
        <f>IF(MID(B916,1,3)="Bus",VLOOKUP(N916,'Données Bus'!$A$2:$B$90,2,FALSE),0)</f>
        <v>0</v>
      </c>
      <c r="R916" s="14" t="str">
        <f>IF(Q916&gt;0,VLOOKUP(N916,'Données Bus'!$A$2:$C$90,3,FALSE),"")</f>
        <v/>
      </c>
      <c r="S916" t="e">
        <f>IF(INDEX('Tournées Bus'!$C$4:$H$18,Q916,VLOOKUP(B916,'Tournées Bus'!$J$3:$L$6,2,FALSE))=0,INDEX('Tournées Bus'!$C$4:$H$18,Q916,VLOOKUP(B916,'Tournées Bus'!$J$3:$L$6,3,FALSE)),INDEX('Tournées Bus'!$C$4:$H$18,Q916,VLOOKUP(B916,'Tournées Bus'!$J$3:$L$6,2,FALSE)))</f>
        <v>#N/A</v>
      </c>
      <c r="T916" t="e">
        <f t="shared" si="29"/>
        <v>#N/A</v>
      </c>
    </row>
    <row r="917" spans="1:20" x14ac:dyDescent="0.2">
      <c r="A917" s="1">
        <v>42989</v>
      </c>
      <c r="B917" t="s">
        <v>7</v>
      </c>
      <c r="C917" t="s">
        <v>340</v>
      </c>
      <c r="D917" t="s">
        <v>343</v>
      </c>
      <c r="E917" t="s">
        <v>344</v>
      </c>
      <c r="F917" s="1">
        <v>40788</v>
      </c>
      <c r="G917" t="s">
        <v>168</v>
      </c>
      <c r="H917">
        <v>1</v>
      </c>
      <c r="I917">
        <v>0</v>
      </c>
      <c r="J917">
        <v>0</v>
      </c>
      <c r="K917" t="s">
        <v>207</v>
      </c>
      <c r="L917">
        <v>2017</v>
      </c>
      <c r="M917" t="s">
        <v>208</v>
      </c>
      <c r="N917" s="14" t="str">
        <f t="shared" si="28"/>
        <v>BAUNOV Artem</v>
      </c>
      <c r="O917" s="14" t="str">
        <f>VLOOKUP(N917,'Données Enfants'!$C$2:$F$298,4,FALSE)</f>
        <v>CP</v>
      </c>
      <c r="P917" s="14" t="str">
        <f>VLOOKUP(N917,'Données Enfants'!$C$2:$F$298,2,FALSE)</f>
        <v>Standard</v>
      </c>
      <c r="Q917" s="14">
        <f>IF(MID(B917,1,3)="Bus",VLOOKUP(N917,'Données Bus'!$A$2:$B$90,2,FALSE),0)</f>
        <v>0</v>
      </c>
      <c r="R917" s="14" t="str">
        <f>IF(Q917&gt;0,VLOOKUP(N917,'Données Bus'!$A$2:$C$90,3,FALSE),"")</f>
        <v/>
      </c>
      <c r="S917" t="e">
        <f>IF(INDEX('Tournées Bus'!$C$4:$H$18,Q917,VLOOKUP(B917,'Tournées Bus'!$J$3:$L$6,2,FALSE))=0,INDEX('Tournées Bus'!$C$4:$H$18,Q917,VLOOKUP(B917,'Tournées Bus'!$J$3:$L$6,3,FALSE)),INDEX('Tournées Bus'!$C$4:$H$18,Q917,VLOOKUP(B917,'Tournées Bus'!$J$3:$L$6,2,FALSE)))</f>
        <v>#N/A</v>
      </c>
      <c r="T917" t="e">
        <f t="shared" si="29"/>
        <v>#N/A</v>
      </c>
    </row>
    <row r="918" spans="1:20" x14ac:dyDescent="0.2">
      <c r="A918" s="1">
        <v>42989</v>
      </c>
      <c r="B918" t="s">
        <v>7</v>
      </c>
      <c r="C918" t="s">
        <v>340</v>
      </c>
      <c r="D918" t="s">
        <v>320</v>
      </c>
      <c r="E918" t="s">
        <v>321</v>
      </c>
      <c r="F918" s="1">
        <v>40438</v>
      </c>
      <c r="G918" t="s">
        <v>167</v>
      </c>
      <c r="H918">
        <v>1</v>
      </c>
      <c r="I918">
        <v>0</v>
      </c>
      <c r="J918">
        <v>0</v>
      </c>
      <c r="K918" t="s">
        <v>207</v>
      </c>
      <c r="L918">
        <v>2017</v>
      </c>
      <c r="M918" t="s">
        <v>210</v>
      </c>
      <c r="N918" s="14" t="str">
        <f t="shared" si="28"/>
        <v>BELLORINI Raphaëlle</v>
      </c>
      <c r="O918" s="14" t="str">
        <f>VLOOKUP(N918,'Données Enfants'!$C$2:$F$298,4,FALSE)</f>
        <v>CE1</v>
      </c>
      <c r="P918" s="14" t="str">
        <f>VLOOKUP(N918,'Données Enfants'!$C$2:$F$298,2,FALSE)</f>
        <v>Standard</v>
      </c>
      <c r="Q918" s="14">
        <f>IF(MID(B918,1,3)="Bus",VLOOKUP(N918,'Données Bus'!$A$2:$B$90,2,FALSE),0)</f>
        <v>0</v>
      </c>
      <c r="R918" s="14" t="str">
        <f>IF(Q918&gt;0,VLOOKUP(N918,'Données Bus'!$A$2:$C$90,3,FALSE),"")</f>
        <v/>
      </c>
      <c r="S918" t="e">
        <f>IF(INDEX('Tournées Bus'!$C$4:$H$18,Q918,VLOOKUP(B918,'Tournées Bus'!$J$3:$L$6,2,FALSE))=0,INDEX('Tournées Bus'!$C$4:$H$18,Q918,VLOOKUP(B918,'Tournées Bus'!$J$3:$L$6,3,FALSE)),INDEX('Tournées Bus'!$C$4:$H$18,Q918,VLOOKUP(B918,'Tournées Bus'!$J$3:$L$6,2,FALSE)))</f>
        <v>#N/A</v>
      </c>
      <c r="T918" t="e">
        <f t="shared" si="29"/>
        <v>#N/A</v>
      </c>
    </row>
    <row r="919" spans="1:20" x14ac:dyDescent="0.2">
      <c r="A919" s="1">
        <v>42989</v>
      </c>
      <c r="B919" t="s">
        <v>7</v>
      </c>
      <c r="C919" t="s">
        <v>340</v>
      </c>
      <c r="D919" t="s">
        <v>345</v>
      </c>
      <c r="E919" t="s">
        <v>346</v>
      </c>
      <c r="F919" s="1">
        <v>40672</v>
      </c>
      <c r="G919" t="s">
        <v>168</v>
      </c>
      <c r="H919">
        <v>1</v>
      </c>
      <c r="I919">
        <v>0</v>
      </c>
      <c r="J919">
        <v>0</v>
      </c>
      <c r="K919" t="s">
        <v>207</v>
      </c>
      <c r="L919">
        <v>2017</v>
      </c>
      <c r="M919" t="s">
        <v>208</v>
      </c>
      <c r="N919" s="14" t="str">
        <f t="shared" si="28"/>
        <v>BELMOND CHOLLET Yûna</v>
      </c>
      <c r="O919" s="14" t="str">
        <f>VLOOKUP(N919,'Données Enfants'!$C$2:$F$298,4,FALSE)</f>
        <v>CP</v>
      </c>
      <c r="P919" s="14" t="str">
        <f>VLOOKUP(N919,'Données Enfants'!$C$2:$F$298,2,FALSE)</f>
        <v>Standard</v>
      </c>
      <c r="Q919" s="14">
        <f>IF(MID(B919,1,3)="Bus",VLOOKUP(N919,'Données Bus'!$A$2:$B$90,2,FALSE),0)</f>
        <v>0</v>
      </c>
      <c r="R919" s="14" t="str">
        <f>IF(Q919&gt;0,VLOOKUP(N919,'Données Bus'!$A$2:$C$90,3,FALSE),"")</f>
        <v/>
      </c>
      <c r="S919" t="e">
        <f>IF(INDEX('Tournées Bus'!$C$4:$H$18,Q919,VLOOKUP(B919,'Tournées Bus'!$J$3:$L$6,2,FALSE))=0,INDEX('Tournées Bus'!$C$4:$H$18,Q919,VLOOKUP(B919,'Tournées Bus'!$J$3:$L$6,3,FALSE)),INDEX('Tournées Bus'!$C$4:$H$18,Q919,VLOOKUP(B919,'Tournées Bus'!$J$3:$L$6,2,FALSE)))</f>
        <v>#N/A</v>
      </c>
      <c r="T919" t="e">
        <f t="shared" si="29"/>
        <v>#N/A</v>
      </c>
    </row>
    <row r="920" spans="1:20" x14ac:dyDescent="0.2">
      <c r="A920" s="1">
        <v>42989</v>
      </c>
      <c r="B920" t="s">
        <v>7</v>
      </c>
      <c r="C920" t="s">
        <v>340</v>
      </c>
      <c r="D920" t="s">
        <v>221</v>
      </c>
      <c r="E920" t="s">
        <v>222</v>
      </c>
      <c r="F920" s="1">
        <v>39646</v>
      </c>
      <c r="G920" t="s">
        <v>165</v>
      </c>
      <c r="H920">
        <v>1</v>
      </c>
      <c r="I920">
        <v>0</v>
      </c>
      <c r="J920">
        <v>0</v>
      </c>
      <c r="K920" t="s">
        <v>207</v>
      </c>
      <c r="L920">
        <v>2017</v>
      </c>
      <c r="M920" t="s">
        <v>210</v>
      </c>
      <c r="N920" s="14" t="str">
        <f t="shared" si="28"/>
        <v>BEN ROMDANE Hilal</v>
      </c>
      <c r="O920" s="14" t="str">
        <f>VLOOKUP(N920,'Données Enfants'!$C$2:$F$298,4,FALSE)</f>
        <v>CM1</v>
      </c>
      <c r="P920" s="14" t="str">
        <f>VLOOKUP(N920,'Données Enfants'!$C$2:$F$298,2,FALSE)</f>
        <v>Sans viande</v>
      </c>
      <c r="Q920" s="14">
        <f>IF(MID(B920,1,3)="Bus",VLOOKUP(N920,'Données Bus'!$A$2:$B$90,2,FALSE),0)</f>
        <v>0</v>
      </c>
      <c r="R920" s="14" t="str">
        <f>IF(Q920&gt;0,VLOOKUP(N920,'Données Bus'!$A$2:$C$90,3,FALSE),"")</f>
        <v/>
      </c>
      <c r="S920" t="e">
        <f>IF(INDEX('Tournées Bus'!$C$4:$H$18,Q920,VLOOKUP(B920,'Tournées Bus'!$J$3:$L$6,2,FALSE))=0,INDEX('Tournées Bus'!$C$4:$H$18,Q920,VLOOKUP(B920,'Tournées Bus'!$J$3:$L$6,3,FALSE)),INDEX('Tournées Bus'!$C$4:$H$18,Q920,VLOOKUP(B920,'Tournées Bus'!$J$3:$L$6,2,FALSE)))</f>
        <v>#N/A</v>
      </c>
      <c r="T920" t="e">
        <f t="shared" si="29"/>
        <v>#N/A</v>
      </c>
    </row>
    <row r="921" spans="1:20" x14ac:dyDescent="0.2">
      <c r="A921" s="1">
        <v>42989</v>
      </c>
      <c r="B921" t="s">
        <v>7</v>
      </c>
      <c r="C921" t="s">
        <v>340</v>
      </c>
      <c r="D921" t="s">
        <v>347</v>
      </c>
      <c r="E921" t="s">
        <v>230</v>
      </c>
      <c r="F921" s="1">
        <v>41458</v>
      </c>
      <c r="G921" t="s">
        <v>170</v>
      </c>
      <c r="H921">
        <v>1</v>
      </c>
      <c r="I921">
        <v>0</v>
      </c>
      <c r="J921">
        <v>0</v>
      </c>
      <c r="K921" t="s">
        <v>207</v>
      </c>
      <c r="L921">
        <v>2017</v>
      </c>
      <c r="M921" t="s">
        <v>208</v>
      </c>
      <c r="N921" s="14" t="str">
        <f t="shared" si="28"/>
        <v>BENOIST FAYE Emma</v>
      </c>
      <c r="O921" s="14" t="str">
        <f>VLOOKUP(N921,'Données Enfants'!$C$2:$F$298,4,FALSE)</f>
        <v>MS</v>
      </c>
      <c r="P921" s="14" t="str">
        <f>VLOOKUP(N921,'Données Enfants'!$C$2:$F$298,2,FALSE)</f>
        <v>Standard</v>
      </c>
      <c r="Q921" s="14">
        <f>IF(MID(B921,1,3)="Bus",VLOOKUP(N921,'Données Bus'!$A$2:$B$90,2,FALSE),0)</f>
        <v>0</v>
      </c>
      <c r="R921" s="14" t="str">
        <f>IF(Q921&gt;0,VLOOKUP(N921,'Données Bus'!$A$2:$C$90,3,FALSE),"")</f>
        <v/>
      </c>
      <c r="S921" t="e">
        <f>IF(INDEX('Tournées Bus'!$C$4:$H$18,Q921,VLOOKUP(B921,'Tournées Bus'!$J$3:$L$6,2,FALSE))=0,INDEX('Tournées Bus'!$C$4:$H$18,Q921,VLOOKUP(B921,'Tournées Bus'!$J$3:$L$6,3,FALSE)),INDEX('Tournées Bus'!$C$4:$H$18,Q921,VLOOKUP(B921,'Tournées Bus'!$J$3:$L$6,2,FALSE)))</f>
        <v>#N/A</v>
      </c>
      <c r="T921" t="e">
        <f t="shared" si="29"/>
        <v>#N/A</v>
      </c>
    </row>
    <row r="922" spans="1:20" x14ac:dyDescent="0.2">
      <c r="A922" s="1">
        <v>42989</v>
      </c>
      <c r="B922" t="s">
        <v>7</v>
      </c>
      <c r="C922" t="s">
        <v>340</v>
      </c>
      <c r="D922" t="s">
        <v>348</v>
      </c>
      <c r="E922" t="s">
        <v>349</v>
      </c>
      <c r="F922" s="1">
        <v>39271</v>
      </c>
      <c r="G922" t="s">
        <v>164</v>
      </c>
      <c r="H922">
        <v>1</v>
      </c>
      <c r="I922">
        <v>0</v>
      </c>
      <c r="J922">
        <v>0</v>
      </c>
      <c r="K922" t="s">
        <v>207</v>
      </c>
      <c r="L922">
        <v>2017</v>
      </c>
      <c r="M922" t="s">
        <v>210</v>
      </c>
      <c r="N922" s="14" t="str">
        <f t="shared" si="28"/>
        <v>BLAIN Eléonore</v>
      </c>
      <c r="O922" s="14" t="str">
        <f>VLOOKUP(N922,'Données Enfants'!$C$2:$F$298,4,FALSE)</f>
        <v>CM2</v>
      </c>
      <c r="P922" s="14" t="str">
        <f>VLOOKUP(N922,'Données Enfants'!$C$2:$F$298,2,FALSE)</f>
        <v>Standard</v>
      </c>
      <c r="Q922" s="14">
        <f>IF(MID(B922,1,3)="Bus",VLOOKUP(N922,'Données Bus'!$A$2:$B$90,2,FALSE),0)</f>
        <v>0</v>
      </c>
      <c r="R922" s="14" t="str">
        <f>IF(Q922&gt;0,VLOOKUP(N922,'Données Bus'!$A$2:$C$90,3,FALSE),"")</f>
        <v/>
      </c>
      <c r="S922" t="e">
        <f>IF(INDEX('Tournées Bus'!$C$4:$H$18,Q922,VLOOKUP(B922,'Tournées Bus'!$J$3:$L$6,2,FALSE))=0,INDEX('Tournées Bus'!$C$4:$H$18,Q922,VLOOKUP(B922,'Tournées Bus'!$J$3:$L$6,3,FALSE)),INDEX('Tournées Bus'!$C$4:$H$18,Q922,VLOOKUP(B922,'Tournées Bus'!$J$3:$L$6,2,FALSE)))</f>
        <v>#N/A</v>
      </c>
      <c r="T922" t="e">
        <f t="shared" si="29"/>
        <v>#N/A</v>
      </c>
    </row>
    <row r="923" spans="1:20" x14ac:dyDescent="0.2">
      <c r="A923" s="1">
        <v>42989</v>
      </c>
      <c r="B923" t="s">
        <v>7</v>
      </c>
      <c r="C923" t="s">
        <v>340</v>
      </c>
      <c r="D923" t="s">
        <v>348</v>
      </c>
      <c r="E923" t="s">
        <v>350</v>
      </c>
      <c r="F923" s="1">
        <v>41364</v>
      </c>
      <c r="G923" t="s">
        <v>169</v>
      </c>
      <c r="H923">
        <v>1</v>
      </c>
      <c r="I923">
        <v>0</v>
      </c>
      <c r="J923">
        <v>0</v>
      </c>
      <c r="K923" t="s">
        <v>207</v>
      </c>
      <c r="L923">
        <v>2017</v>
      </c>
      <c r="M923" t="s">
        <v>208</v>
      </c>
      <c r="N923" s="14" t="str">
        <f t="shared" si="28"/>
        <v>BLAIN Rebecca</v>
      </c>
      <c r="O923" s="14" t="str">
        <f>VLOOKUP(N923,'Données Enfants'!$C$2:$F$298,4,FALSE)</f>
        <v>MS</v>
      </c>
      <c r="P923" s="14" t="str">
        <f>VLOOKUP(N923,'Données Enfants'!$C$2:$F$298,2,FALSE)</f>
        <v>Standard</v>
      </c>
      <c r="Q923" s="14">
        <f>IF(MID(B923,1,3)="Bus",VLOOKUP(N923,'Données Bus'!$A$2:$B$90,2,FALSE),0)</f>
        <v>0</v>
      </c>
      <c r="R923" s="14" t="str">
        <f>IF(Q923&gt;0,VLOOKUP(N923,'Données Bus'!$A$2:$C$90,3,FALSE),"")</f>
        <v/>
      </c>
      <c r="S923" t="e">
        <f>IF(INDEX('Tournées Bus'!$C$4:$H$18,Q923,VLOOKUP(B923,'Tournées Bus'!$J$3:$L$6,2,FALSE))=0,INDEX('Tournées Bus'!$C$4:$H$18,Q923,VLOOKUP(B923,'Tournées Bus'!$J$3:$L$6,3,FALSE)),INDEX('Tournées Bus'!$C$4:$H$18,Q923,VLOOKUP(B923,'Tournées Bus'!$J$3:$L$6,2,FALSE)))</f>
        <v>#N/A</v>
      </c>
      <c r="T923" t="e">
        <f t="shared" si="29"/>
        <v>#N/A</v>
      </c>
    </row>
    <row r="924" spans="1:20" x14ac:dyDescent="0.2">
      <c r="A924" s="1">
        <v>42989</v>
      </c>
      <c r="B924" t="s">
        <v>7</v>
      </c>
      <c r="C924" t="s">
        <v>340</v>
      </c>
      <c r="D924" t="s">
        <v>351</v>
      </c>
      <c r="E924" t="s">
        <v>225</v>
      </c>
      <c r="F924" s="1">
        <v>39603</v>
      </c>
      <c r="G924" t="s">
        <v>165</v>
      </c>
      <c r="H924">
        <v>1</v>
      </c>
      <c r="I924">
        <v>0</v>
      </c>
      <c r="J924">
        <v>0</v>
      </c>
      <c r="K924" t="s">
        <v>207</v>
      </c>
      <c r="L924">
        <v>2017</v>
      </c>
      <c r="M924" t="s">
        <v>210</v>
      </c>
      <c r="N924" s="14" t="str">
        <f t="shared" si="28"/>
        <v>BLANC Anthony</v>
      </c>
      <c r="O924" s="14" t="str">
        <f>VLOOKUP(N924,'Données Enfants'!$C$2:$F$298,4,FALSE)</f>
        <v>CM1</v>
      </c>
      <c r="P924" s="14" t="str">
        <f>VLOOKUP(N924,'Données Enfants'!$C$2:$F$298,2,FALSE)</f>
        <v>Standard</v>
      </c>
      <c r="Q924" s="14">
        <f>IF(MID(B924,1,3)="Bus",VLOOKUP(N924,'Données Bus'!$A$2:$B$90,2,FALSE),0)</f>
        <v>0</v>
      </c>
      <c r="R924" s="14" t="str">
        <f>IF(Q924&gt;0,VLOOKUP(N924,'Données Bus'!$A$2:$C$90,3,FALSE),"")</f>
        <v/>
      </c>
      <c r="S924" t="e">
        <f>IF(INDEX('Tournées Bus'!$C$4:$H$18,Q924,VLOOKUP(B924,'Tournées Bus'!$J$3:$L$6,2,FALSE))=0,INDEX('Tournées Bus'!$C$4:$H$18,Q924,VLOOKUP(B924,'Tournées Bus'!$J$3:$L$6,3,FALSE)),INDEX('Tournées Bus'!$C$4:$H$18,Q924,VLOOKUP(B924,'Tournées Bus'!$J$3:$L$6,2,FALSE)))</f>
        <v>#N/A</v>
      </c>
      <c r="T924" t="e">
        <f t="shared" si="29"/>
        <v>#N/A</v>
      </c>
    </row>
    <row r="925" spans="1:20" x14ac:dyDescent="0.2">
      <c r="A925" s="1">
        <v>42989</v>
      </c>
      <c r="B925" t="s">
        <v>7</v>
      </c>
      <c r="C925" t="s">
        <v>340</v>
      </c>
      <c r="D925" t="s">
        <v>352</v>
      </c>
      <c r="E925" t="s">
        <v>353</v>
      </c>
      <c r="F925" s="1">
        <v>40418</v>
      </c>
      <c r="G925" t="s">
        <v>163</v>
      </c>
      <c r="H925">
        <v>1</v>
      </c>
      <c r="I925">
        <v>0</v>
      </c>
      <c r="J925">
        <v>0</v>
      </c>
      <c r="K925" t="s">
        <v>207</v>
      </c>
      <c r="L925">
        <v>2017</v>
      </c>
      <c r="M925" t="s">
        <v>210</v>
      </c>
      <c r="N925" s="14" t="str">
        <f t="shared" si="28"/>
        <v>BOCHATON Lina</v>
      </c>
      <c r="O925" s="14" t="str">
        <f>VLOOKUP(N925,'Données Enfants'!$C$2:$F$298,4,FALSE)</f>
        <v>CE1</v>
      </c>
      <c r="P925" s="14" t="str">
        <f>VLOOKUP(N925,'Données Enfants'!$C$2:$F$298,2,FALSE)</f>
        <v>Standard</v>
      </c>
      <c r="Q925" s="14">
        <f>IF(MID(B925,1,3)="Bus",VLOOKUP(N925,'Données Bus'!$A$2:$B$90,2,FALSE),0)</f>
        <v>0</v>
      </c>
      <c r="R925" s="14" t="str">
        <f>IF(Q925&gt;0,VLOOKUP(N925,'Données Bus'!$A$2:$C$90,3,FALSE),"")</f>
        <v/>
      </c>
      <c r="S925" t="e">
        <f>IF(INDEX('Tournées Bus'!$C$4:$H$18,Q925,VLOOKUP(B925,'Tournées Bus'!$J$3:$L$6,2,FALSE))=0,INDEX('Tournées Bus'!$C$4:$H$18,Q925,VLOOKUP(B925,'Tournées Bus'!$J$3:$L$6,3,FALSE)),INDEX('Tournées Bus'!$C$4:$H$18,Q925,VLOOKUP(B925,'Tournées Bus'!$J$3:$L$6,2,FALSE)))</f>
        <v>#N/A</v>
      </c>
      <c r="T925" t="e">
        <f t="shared" si="29"/>
        <v>#N/A</v>
      </c>
    </row>
    <row r="926" spans="1:20" x14ac:dyDescent="0.2">
      <c r="A926" s="1">
        <v>42989</v>
      </c>
      <c r="B926" t="s">
        <v>7</v>
      </c>
      <c r="C926" t="s">
        <v>340</v>
      </c>
      <c r="D926" t="s">
        <v>226</v>
      </c>
      <c r="E926" t="s">
        <v>227</v>
      </c>
      <c r="F926" s="1">
        <v>40006</v>
      </c>
      <c r="G926" t="s">
        <v>166</v>
      </c>
      <c r="H926">
        <v>1</v>
      </c>
      <c r="I926">
        <v>0</v>
      </c>
      <c r="J926">
        <v>0</v>
      </c>
      <c r="K926" t="s">
        <v>207</v>
      </c>
      <c r="L926">
        <v>2017</v>
      </c>
      <c r="M926" t="s">
        <v>210</v>
      </c>
      <c r="N926" s="14" t="str">
        <f t="shared" si="28"/>
        <v>BOUILLEZ Elise</v>
      </c>
      <c r="O926" s="14" t="str">
        <f>VLOOKUP(N926,'Données Enfants'!$C$2:$F$298,4,FALSE)</f>
        <v>CE2</v>
      </c>
      <c r="P926" s="14" t="str">
        <f>VLOOKUP(N926,'Données Enfants'!$C$2:$F$298,2,FALSE)</f>
        <v>Standard</v>
      </c>
      <c r="Q926" s="14">
        <f>IF(MID(B926,1,3)="Bus",VLOOKUP(N926,'Données Bus'!$A$2:$B$90,2,FALSE),0)</f>
        <v>0</v>
      </c>
      <c r="R926" s="14" t="str">
        <f>IF(Q926&gt;0,VLOOKUP(N926,'Données Bus'!$A$2:$C$90,3,FALSE),"")</f>
        <v/>
      </c>
      <c r="S926" t="e">
        <f>IF(INDEX('Tournées Bus'!$C$4:$H$18,Q926,VLOOKUP(B926,'Tournées Bus'!$J$3:$L$6,2,FALSE))=0,INDEX('Tournées Bus'!$C$4:$H$18,Q926,VLOOKUP(B926,'Tournées Bus'!$J$3:$L$6,3,FALSE)),INDEX('Tournées Bus'!$C$4:$H$18,Q926,VLOOKUP(B926,'Tournées Bus'!$J$3:$L$6,2,FALSE)))</f>
        <v>#N/A</v>
      </c>
      <c r="T926" t="e">
        <f t="shared" si="29"/>
        <v>#N/A</v>
      </c>
    </row>
    <row r="927" spans="1:20" x14ac:dyDescent="0.2">
      <c r="A927" s="1">
        <v>42989</v>
      </c>
      <c r="B927" t="s">
        <v>7</v>
      </c>
      <c r="C927" t="s">
        <v>340</v>
      </c>
      <c r="D927" t="s">
        <v>354</v>
      </c>
      <c r="E927" t="s">
        <v>355</v>
      </c>
      <c r="F927" s="1">
        <v>41607</v>
      </c>
      <c r="G927" t="s">
        <v>170</v>
      </c>
      <c r="H927">
        <v>1</v>
      </c>
      <c r="I927">
        <v>0</v>
      </c>
      <c r="J927">
        <v>0</v>
      </c>
      <c r="K927" t="s">
        <v>207</v>
      </c>
      <c r="L927">
        <v>2017</v>
      </c>
      <c r="M927" t="s">
        <v>208</v>
      </c>
      <c r="N927" s="14" t="str">
        <f t="shared" si="28"/>
        <v>BRAHMI Ilan</v>
      </c>
      <c r="O927" s="14" t="str">
        <f>VLOOKUP(N927,'Données Enfants'!$C$2:$F$298,4,FALSE)</f>
        <v>MS</v>
      </c>
      <c r="P927" s="14" t="str">
        <f>VLOOKUP(N927,'Données Enfants'!$C$2:$F$298,2,FALSE)</f>
        <v>Standard</v>
      </c>
      <c r="Q927" s="14">
        <f>IF(MID(B927,1,3)="Bus",VLOOKUP(N927,'Données Bus'!$A$2:$B$90,2,FALSE),0)</f>
        <v>0</v>
      </c>
      <c r="R927" s="14" t="str">
        <f>IF(Q927&gt;0,VLOOKUP(N927,'Données Bus'!$A$2:$C$90,3,FALSE),"")</f>
        <v/>
      </c>
      <c r="S927" t="e">
        <f>IF(INDEX('Tournées Bus'!$C$4:$H$18,Q927,VLOOKUP(B927,'Tournées Bus'!$J$3:$L$6,2,FALSE))=0,INDEX('Tournées Bus'!$C$4:$H$18,Q927,VLOOKUP(B927,'Tournées Bus'!$J$3:$L$6,3,FALSE)),INDEX('Tournées Bus'!$C$4:$H$18,Q927,VLOOKUP(B927,'Tournées Bus'!$J$3:$L$6,2,FALSE)))</f>
        <v>#N/A</v>
      </c>
      <c r="T927" t="e">
        <f t="shared" si="29"/>
        <v>#N/A</v>
      </c>
    </row>
    <row r="928" spans="1:20" x14ac:dyDescent="0.2">
      <c r="A928" s="1">
        <v>42989</v>
      </c>
      <c r="B928" t="s">
        <v>7</v>
      </c>
      <c r="C928" t="s">
        <v>340</v>
      </c>
      <c r="D928" t="s">
        <v>356</v>
      </c>
      <c r="E928" t="s">
        <v>357</v>
      </c>
      <c r="F928" s="1">
        <v>41376</v>
      </c>
      <c r="G928" t="s">
        <v>169</v>
      </c>
      <c r="H928">
        <v>1</v>
      </c>
      <c r="I928">
        <v>0</v>
      </c>
      <c r="J928">
        <v>0</v>
      </c>
      <c r="K928" t="s">
        <v>207</v>
      </c>
      <c r="L928">
        <v>2017</v>
      </c>
      <c r="M928" t="s">
        <v>208</v>
      </c>
      <c r="N928" s="14" t="str">
        <f t="shared" si="28"/>
        <v>BREBION Ted</v>
      </c>
      <c r="O928" s="14" t="str">
        <f>VLOOKUP(N928,'Données Enfants'!$C$2:$F$298,4,FALSE)</f>
        <v>MS</v>
      </c>
      <c r="P928" s="14" t="str">
        <f>VLOOKUP(N928,'Données Enfants'!$C$2:$F$298,2,FALSE)</f>
        <v>Standard</v>
      </c>
      <c r="Q928" s="14">
        <f>IF(MID(B928,1,3)="Bus",VLOOKUP(N928,'Données Bus'!$A$2:$B$90,2,FALSE),0)</f>
        <v>0</v>
      </c>
      <c r="R928" s="14" t="str">
        <f>IF(Q928&gt;0,VLOOKUP(N928,'Données Bus'!$A$2:$C$90,3,FALSE),"")</f>
        <v/>
      </c>
      <c r="S928" t="e">
        <f>IF(INDEX('Tournées Bus'!$C$4:$H$18,Q928,VLOOKUP(B928,'Tournées Bus'!$J$3:$L$6,2,FALSE))=0,INDEX('Tournées Bus'!$C$4:$H$18,Q928,VLOOKUP(B928,'Tournées Bus'!$J$3:$L$6,3,FALSE)),INDEX('Tournées Bus'!$C$4:$H$18,Q928,VLOOKUP(B928,'Tournées Bus'!$J$3:$L$6,2,FALSE)))</f>
        <v>#N/A</v>
      </c>
      <c r="T928" t="e">
        <f t="shared" si="29"/>
        <v>#N/A</v>
      </c>
    </row>
    <row r="929" spans="1:20" x14ac:dyDescent="0.2">
      <c r="A929" s="1">
        <v>42989</v>
      </c>
      <c r="B929" t="s">
        <v>7</v>
      </c>
      <c r="C929" t="s">
        <v>340</v>
      </c>
      <c r="D929" t="s">
        <v>356</v>
      </c>
      <c r="E929" t="s">
        <v>358</v>
      </c>
      <c r="F929" s="1">
        <v>41376</v>
      </c>
      <c r="G929" t="s">
        <v>170</v>
      </c>
      <c r="H929">
        <v>1</v>
      </c>
      <c r="I929">
        <v>0</v>
      </c>
      <c r="J929">
        <v>0</v>
      </c>
      <c r="K929" t="s">
        <v>207</v>
      </c>
      <c r="L929">
        <v>2017</v>
      </c>
      <c r="M929" t="s">
        <v>208</v>
      </c>
      <c r="N929" s="14" t="str">
        <f t="shared" si="28"/>
        <v>BREBION Tim</v>
      </c>
      <c r="O929" s="14" t="str">
        <f>VLOOKUP(N929,'Données Enfants'!$C$2:$F$298,4,FALSE)</f>
        <v>MS</v>
      </c>
      <c r="P929" s="14" t="str">
        <f>VLOOKUP(N929,'Données Enfants'!$C$2:$F$298,2,FALSE)</f>
        <v>Standard</v>
      </c>
      <c r="Q929" s="14">
        <f>IF(MID(B929,1,3)="Bus",VLOOKUP(N929,'Données Bus'!$A$2:$B$90,2,FALSE),0)</f>
        <v>0</v>
      </c>
      <c r="R929" s="14" t="str">
        <f>IF(Q929&gt;0,VLOOKUP(N929,'Données Bus'!$A$2:$C$90,3,FALSE),"")</f>
        <v/>
      </c>
      <c r="S929" t="e">
        <f>IF(INDEX('Tournées Bus'!$C$4:$H$18,Q929,VLOOKUP(B929,'Tournées Bus'!$J$3:$L$6,2,FALSE))=0,INDEX('Tournées Bus'!$C$4:$H$18,Q929,VLOOKUP(B929,'Tournées Bus'!$J$3:$L$6,3,FALSE)),INDEX('Tournées Bus'!$C$4:$H$18,Q929,VLOOKUP(B929,'Tournées Bus'!$J$3:$L$6,2,FALSE)))</f>
        <v>#N/A</v>
      </c>
      <c r="T929" t="e">
        <f t="shared" si="29"/>
        <v>#N/A</v>
      </c>
    </row>
    <row r="930" spans="1:20" x14ac:dyDescent="0.2">
      <c r="A930" s="1">
        <v>42989</v>
      </c>
      <c r="B930" t="s">
        <v>7</v>
      </c>
      <c r="C930" t="s">
        <v>340</v>
      </c>
      <c r="D930" t="s">
        <v>334</v>
      </c>
      <c r="E930" t="s">
        <v>335</v>
      </c>
      <c r="F930" s="1">
        <v>40376</v>
      </c>
      <c r="G930" t="s">
        <v>163</v>
      </c>
      <c r="H930">
        <v>1</v>
      </c>
      <c r="I930">
        <v>0</v>
      </c>
      <c r="J930">
        <v>0</v>
      </c>
      <c r="K930" t="s">
        <v>207</v>
      </c>
      <c r="L930">
        <v>2017</v>
      </c>
      <c r="M930" t="s">
        <v>210</v>
      </c>
      <c r="N930" s="14" t="str">
        <f t="shared" si="28"/>
        <v>BUISSON Sarah</v>
      </c>
      <c r="O930" s="14" t="str">
        <f>VLOOKUP(N930,'Données Enfants'!$C$2:$F$298,4,FALSE)</f>
        <v>CE1</v>
      </c>
      <c r="P930" s="14" t="str">
        <f>VLOOKUP(N930,'Données Enfants'!$C$2:$F$298,2,FALSE)</f>
        <v>Standard</v>
      </c>
      <c r="Q930" s="14">
        <f>IF(MID(B930,1,3)="Bus",VLOOKUP(N930,'Données Bus'!$A$2:$B$90,2,FALSE),0)</f>
        <v>0</v>
      </c>
      <c r="R930" s="14" t="str">
        <f>IF(Q930&gt;0,VLOOKUP(N930,'Données Bus'!$A$2:$C$90,3,FALSE),"")</f>
        <v/>
      </c>
      <c r="S930" t="e">
        <f>IF(INDEX('Tournées Bus'!$C$4:$H$18,Q930,VLOOKUP(B930,'Tournées Bus'!$J$3:$L$6,2,FALSE))=0,INDEX('Tournées Bus'!$C$4:$H$18,Q930,VLOOKUP(B930,'Tournées Bus'!$J$3:$L$6,3,FALSE)),INDEX('Tournées Bus'!$C$4:$H$18,Q930,VLOOKUP(B930,'Tournées Bus'!$J$3:$L$6,2,FALSE)))</f>
        <v>#N/A</v>
      </c>
      <c r="T930" t="e">
        <f t="shared" si="29"/>
        <v>#N/A</v>
      </c>
    </row>
    <row r="931" spans="1:20" x14ac:dyDescent="0.2">
      <c r="A931" s="1">
        <v>42989</v>
      </c>
      <c r="B931" t="s">
        <v>7</v>
      </c>
      <c r="C931" t="s">
        <v>340</v>
      </c>
      <c r="D931" t="s">
        <v>359</v>
      </c>
      <c r="E931" t="s">
        <v>360</v>
      </c>
      <c r="F931" s="1">
        <v>39790</v>
      </c>
      <c r="G931" t="s">
        <v>165</v>
      </c>
      <c r="H931">
        <v>1</v>
      </c>
      <c r="I931">
        <v>0</v>
      </c>
      <c r="J931">
        <v>0</v>
      </c>
      <c r="K931" t="s">
        <v>207</v>
      </c>
      <c r="L931">
        <v>2017</v>
      </c>
      <c r="M931" t="s">
        <v>210</v>
      </c>
      <c r="N931" s="14" t="str">
        <f t="shared" si="28"/>
        <v>BURBAN Alix</v>
      </c>
      <c r="O931" s="14" t="str">
        <f>VLOOKUP(N931,'Données Enfants'!$C$2:$F$298,4,FALSE)</f>
        <v>CM1</v>
      </c>
      <c r="P931" s="14" t="str">
        <f>VLOOKUP(N931,'Données Enfants'!$C$2:$F$298,2,FALSE)</f>
        <v>Standard</v>
      </c>
      <c r="Q931" s="14">
        <f>IF(MID(B931,1,3)="Bus",VLOOKUP(N931,'Données Bus'!$A$2:$B$90,2,FALSE),0)</f>
        <v>0</v>
      </c>
      <c r="R931" s="14" t="str">
        <f>IF(Q931&gt;0,VLOOKUP(N931,'Données Bus'!$A$2:$C$90,3,FALSE),"")</f>
        <v/>
      </c>
      <c r="S931" t="e">
        <f>IF(INDEX('Tournées Bus'!$C$4:$H$18,Q931,VLOOKUP(B931,'Tournées Bus'!$J$3:$L$6,2,FALSE))=0,INDEX('Tournées Bus'!$C$4:$H$18,Q931,VLOOKUP(B931,'Tournées Bus'!$J$3:$L$6,3,FALSE)),INDEX('Tournées Bus'!$C$4:$H$18,Q931,VLOOKUP(B931,'Tournées Bus'!$J$3:$L$6,2,FALSE)))</f>
        <v>#N/A</v>
      </c>
      <c r="T931" t="e">
        <f t="shared" si="29"/>
        <v>#N/A</v>
      </c>
    </row>
    <row r="932" spans="1:20" x14ac:dyDescent="0.2">
      <c r="A932" s="1">
        <v>42989</v>
      </c>
      <c r="B932" t="s">
        <v>7</v>
      </c>
      <c r="C932" t="s">
        <v>340</v>
      </c>
      <c r="D932" t="s">
        <v>359</v>
      </c>
      <c r="E932" t="s">
        <v>361</v>
      </c>
      <c r="F932" s="1">
        <v>39790</v>
      </c>
      <c r="G932" t="s">
        <v>165</v>
      </c>
      <c r="H932">
        <v>1</v>
      </c>
      <c r="I932">
        <v>0</v>
      </c>
      <c r="J932">
        <v>0</v>
      </c>
      <c r="K932" t="s">
        <v>207</v>
      </c>
      <c r="L932">
        <v>2017</v>
      </c>
      <c r="M932" t="s">
        <v>210</v>
      </c>
      <c r="N932" s="14" t="str">
        <f t="shared" si="28"/>
        <v>BURBAN Telma</v>
      </c>
      <c r="O932" s="14" t="str">
        <f>VLOOKUP(N932,'Données Enfants'!$C$2:$F$298,4,FALSE)</f>
        <v>CM1</v>
      </c>
      <c r="P932" s="14" t="str">
        <f>VLOOKUP(N932,'Données Enfants'!$C$2:$F$298,2,FALSE)</f>
        <v>Standard</v>
      </c>
      <c r="Q932" s="14">
        <f>IF(MID(B932,1,3)="Bus",VLOOKUP(N932,'Données Bus'!$A$2:$B$90,2,FALSE),0)</f>
        <v>0</v>
      </c>
      <c r="R932" s="14" t="str">
        <f>IF(Q932&gt;0,VLOOKUP(N932,'Données Bus'!$A$2:$C$90,3,FALSE),"")</f>
        <v/>
      </c>
      <c r="S932" t="e">
        <f>IF(INDEX('Tournées Bus'!$C$4:$H$18,Q932,VLOOKUP(B932,'Tournées Bus'!$J$3:$L$6,2,FALSE))=0,INDEX('Tournées Bus'!$C$4:$H$18,Q932,VLOOKUP(B932,'Tournées Bus'!$J$3:$L$6,3,FALSE)),INDEX('Tournées Bus'!$C$4:$H$18,Q932,VLOOKUP(B932,'Tournées Bus'!$J$3:$L$6,2,FALSE)))</f>
        <v>#N/A</v>
      </c>
      <c r="T932" t="e">
        <f t="shared" si="29"/>
        <v>#N/A</v>
      </c>
    </row>
    <row r="933" spans="1:20" x14ac:dyDescent="0.2">
      <c r="A933" s="1">
        <v>42989</v>
      </c>
      <c r="B933" t="s">
        <v>7</v>
      </c>
      <c r="C933" t="s">
        <v>340</v>
      </c>
      <c r="D933" t="s">
        <v>228</v>
      </c>
      <c r="E933" t="s">
        <v>220</v>
      </c>
      <c r="F933" s="1">
        <v>39780</v>
      </c>
      <c r="G933" t="s">
        <v>165</v>
      </c>
      <c r="H933">
        <v>1</v>
      </c>
      <c r="I933">
        <v>0</v>
      </c>
      <c r="J933">
        <v>0</v>
      </c>
      <c r="K933" t="s">
        <v>207</v>
      </c>
      <c r="L933">
        <v>2017</v>
      </c>
      <c r="M933" t="s">
        <v>210</v>
      </c>
      <c r="N933" s="14" t="str">
        <f t="shared" si="28"/>
        <v>BURGAUD Timéo</v>
      </c>
      <c r="O933" s="14" t="str">
        <f>VLOOKUP(N933,'Données Enfants'!$C$2:$F$298,4,FALSE)</f>
        <v>CM1</v>
      </c>
      <c r="P933" s="14" t="str">
        <f>VLOOKUP(N933,'Données Enfants'!$C$2:$F$298,2,FALSE)</f>
        <v>Standard</v>
      </c>
      <c r="Q933" s="14">
        <f>IF(MID(B933,1,3)="Bus",VLOOKUP(N933,'Données Bus'!$A$2:$B$90,2,FALSE),0)</f>
        <v>0</v>
      </c>
      <c r="R933" s="14" t="str">
        <f>IF(Q933&gt;0,VLOOKUP(N933,'Données Bus'!$A$2:$C$90,3,FALSE),"")</f>
        <v/>
      </c>
      <c r="S933" t="e">
        <f>IF(INDEX('Tournées Bus'!$C$4:$H$18,Q933,VLOOKUP(B933,'Tournées Bus'!$J$3:$L$6,2,FALSE))=0,INDEX('Tournées Bus'!$C$4:$H$18,Q933,VLOOKUP(B933,'Tournées Bus'!$J$3:$L$6,3,FALSE)),INDEX('Tournées Bus'!$C$4:$H$18,Q933,VLOOKUP(B933,'Tournées Bus'!$J$3:$L$6,2,FALSE)))</f>
        <v>#N/A</v>
      </c>
      <c r="T933" t="e">
        <f t="shared" si="29"/>
        <v>#N/A</v>
      </c>
    </row>
    <row r="934" spans="1:20" x14ac:dyDescent="0.2">
      <c r="A934" s="1">
        <v>42989</v>
      </c>
      <c r="B934" t="s">
        <v>7</v>
      </c>
      <c r="C934" t="s">
        <v>340</v>
      </c>
      <c r="D934" t="s">
        <v>362</v>
      </c>
      <c r="E934" t="s">
        <v>363</v>
      </c>
      <c r="F934" s="1">
        <v>40603</v>
      </c>
      <c r="G934" t="s">
        <v>168</v>
      </c>
      <c r="H934">
        <v>1</v>
      </c>
      <c r="I934">
        <v>0</v>
      </c>
      <c r="J934">
        <v>0</v>
      </c>
      <c r="K934" t="s">
        <v>207</v>
      </c>
      <c r="L934">
        <v>2017</v>
      </c>
      <c r="M934" t="s">
        <v>208</v>
      </c>
      <c r="N934" s="14" t="str">
        <f t="shared" si="28"/>
        <v>BURNAT Nico</v>
      </c>
      <c r="O934" s="14" t="str">
        <f>VLOOKUP(N934,'Données Enfants'!$C$2:$F$298,4,FALSE)</f>
        <v>CP</v>
      </c>
      <c r="P934" s="14" t="str">
        <f>VLOOKUP(N934,'Données Enfants'!$C$2:$F$298,2,FALSE)</f>
        <v>Standard</v>
      </c>
      <c r="Q934" s="14">
        <f>IF(MID(B934,1,3)="Bus",VLOOKUP(N934,'Données Bus'!$A$2:$B$90,2,FALSE),0)</f>
        <v>0</v>
      </c>
      <c r="R934" s="14" t="str">
        <f>IF(Q934&gt;0,VLOOKUP(N934,'Données Bus'!$A$2:$C$90,3,FALSE),"")</f>
        <v/>
      </c>
      <c r="S934" t="e">
        <f>IF(INDEX('Tournées Bus'!$C$4:$H$18,Q934,VLOOKUP(B934,'Tournées Bus'!$J$3:$L$6,2,FALSE))=0,INDEX('Tournées Bus'!$C$4:$H$18,Q934,VLOOKUP(B934,'Tournées Bus'!$J$3:$L$6,3,FALSE)),INDEX('Tournées Bus'!$C$4:$H$18,Q934,VLOOKUP(B934,'Tournées Bus'!$J$3:$L$6,2,FALSE)))</f>
        <v>#N/A</v>
      </c>
      <c r="T934" t="e">
        <f t="shared" si="29"/>
        <v>#N/A</v>
      </c>
    </row>
    <row r="935" spans="1:20" x14ac:dyDescent="0.2">
      <c r="A935" s="1">
        <v>42989</v>
      </c>
      <c r="B935" t="s">
        <v>7</v>
      </c>
      <c r="C935" t="s">
        <v>340</v>
      </c>
      <c r="D935" t="s">
        <v>364</v>
      </c>
      <c r="E935" t="s">
        <v>279</v>
      </c>
      <c r="F935" s="1">
        <v>40264</v>
      </c>
      <c r="G935" t="s">
        <v>163</v>
      </c>
      <c r="H935">
        <v>1</v>
      </c>
      <c r="I935">
        <v>0</v>
      </c>
      <c r="J935">
        <v>0</v>
      </c>
      <c r="K935" t="s">
        <v>207</v>
      </c>
      <c r="L935">
        <v>2017</v>
      </c>
      <c r="M935" t="s">
        <v>210</v>
      </c>
      <c r="N935" s="14" t="str">
        <f t="shared" si="28"/>
        <v>BUYSSENS Alice</v>
      </c>
      <c r="O935" s="14" t="str">
        <f>VLOOKUP(N935,'Données Enfants'!$C$2:$F$298,4,FALSE)</f>
        <v>CE1</v>
      </c>
      <c r="P935" s="14" t="str">
        <f>VLOOKUP(N935,'Données Enfants'!$C$2:$F$298,2,FALSE)</f>
        <v>Standard</v>
      </c>
      <c r="Q935" s="14">
        <f>IF(MID(B935,1,3)="Bus",VLOOKUP(N935,'Données Bus'!$A$2:$B$90,2,FALSE),0)</f>
        <v>0</v>
      </c>
      <c r="R935" s="14" t="str">
        <f>IF(Q935&gt;0,VLOOKUP(N935,'Données Bus'!$A$2:$C$90,3,FALSE),"")</f>
        <v/>
      </c>
      <c r="S935" t="e">
        <f>IF(INDEX('Tournées Bus'!$C$4:$H$18,Q935,VLOOKUP(B935,'Tournées Bus'!$J$3:$L$6,2,FALSE))=0,INDEX('Tournées Bus'!$C$4:$H$18,Q935,VLOOKUP(B935,'Tournées Bus'!$J$3:$L$6,3,FALSE)),INDEX('Tournées Bus'!$C$4:$H$18,Q935,VLOOKUP(B935,'Tournées Bus'!$J$3:$L$6,2,FALSE)))</f>
        <v>#N/A</v>
      </c>
      <c r="T935" t="e">
        <f t="shared" si="29"/>
        <v>#N/A</v>
      </c>
    </row>
    <row r="936" spans="1:20" x14ac:dyDescent="0.2">
      <c r="A936" s="1">
        <v>42989</v>
      </c>
      <c r="B936" t="s">
        <v>7</v>
      </c>
      <c r="C936" t="s">
        <v>340</v>
      </c>
      <c r="D936" t="s">
        <v>364</v>
      </c>
      <c r="E936" t="s">
        <v>365</v>
      </c>
      <c r="F936" s="1">
        <v>39722</v>
      </c>
      <c r="G936" t="s">
        <v>165</v>
      </c>
      <c r="H936">
        <v>1</v>
      </c>
      <c r="I936">
        <v>0</v>
      </c>
      <c r="J936">
        <v>0</v>
      </c>
      <c r="K936" t="s">
        <v>207</v>
      </c>
      <c r="L936">
        <v>2017</v>
      </c>
      <c r="M936" t="s">
        <v>210</v>
      </c>
      <c r="N936" s="14" t="str">
        <f t="shared" si="28"/>
        <v>BUYSSENS Lou</v>
      </c>
      <c r="O936" s="14" t="str">
        <f>VLOOKUP(N936,'Données Enfants'!$C$2:$F$298,4,FALSE)</f>
        <v>CM1</v>
      </c>
      <c r="P936" s="14" t="str">
        <f>VLOOKUP(N936,'Données Enfants'!$C$2:$F$298,2,FALSE)</f>
        <v>Standard</v>
      </c>
      <c r="Q936" s="14">
        <f>IF(MID(B936,1,3)="Bus",VLOOKUP(N936,'Données Bus'!$A$2:$B$90,2,FALSE),0)</f>
        <v>0</v>
      </c>
      <c r="R936" s="14" t="str">
        <f>IF(Q936&gt;0,VLOOKUP(N936,'Données Bus'!$A$2:$C$90,3,FALSE),"")</f>
        <v/>
      </c>
      <c r="S936" t="e">
        <f>IF(INDEX('Tournées Bus'!$C$4:$H$18,Q936,VLOOKUP(B936,'Tournées Bus'!$J$3:$L$6,2,FALSE))=0,INDEX('Tournées Bus'!$C$4:$H$18,Q936,VLOOKUP(B936,'Tournées Bus'!$J$3:$L$6,3,FALSE)),INDEX('Tournées Bus'!$C$4:$H$18,Q936,VLOOKUP(B936,'Tournées Bus'!$J$3:$L$6,2,FALSE)))</f>
        <v>#N/A</v>
      </c>
      <c r="T936" t="e">
        <f t="shared" si="29"/>
        <v>#N/A</v>
      </c>
    </row>
    <row r="937" spans="1:20" x14ac:dyDescent="0.2">
      <c r="A937" s="1">
        <v>42989</v>
      </c>
      <c r="B937" t="s">
        <v>7</v>
      </c>
      <c r="C937" t="s">
        <v>340</v>
      </c>
      <c r="D937" t="s">
        <v>469</v>
      </c>
      <c r="E937" t="s">
        <v>470</v>
      </c>
      <c r="F937" s="1">
        <v>39222</v>
      </c>
      <c r="G937" t="s">
        <v>164</v>
      </c>
      <c r="H937">
        <v>0</v>
      </c>
      <c r="I937">
        <v>0</v>
      </c>
      <c r="J937">
        <v>0</v>
      </c>
      <c r="K937" t="s">
        <v>207</v>
      </c>
      <c r="L937">
        <v>2017</v>
      </c>
      <c r="M937" t="s">
        <v>210</v>
      </c>
      <c r="N937" s="14" t="str">
        <f t="shared" si="28"/>
        <v>CAISSO-RUIZ Estéban</v>
      </c>
      <c r="O937" s="14" t="str">
        <f>VLOOKUP(N937,'Données Enfants'!$C$2:$F$298,4,FALSE)</f>
        <v>CM2</v>
      </c>
      <c r="P937" s="14" t="str">
        <f>VLOOKUP(N937,'Données Enfants'!$C$2:$F$298,2,FALSE)</f>
        <v>Standard</v>
      </c>
      <c r="Q937" s="14">
        <f>IF(MID(B937,1,3)="Bus",VLOOKUP(N937,'Données Bus'!$A$2:$B$90,2,FALSE),0)</f>
        <v>0</v>
      </c>
      <c r="R937" s="14" t="str">
        <f>IF(Q937&gt;0,VLOOKUP(N937,'Données Bus'!$A$2:$C$90,3,FALSE),"")</f>
        <v/>
      </c>
      <c r="S937" t="e">
        <f>IF(INDEX('Tournées Bus'!$C$4:$H$18,Q937,VLOOKUP(B937,'Tournées Bus'!$J$3:$L$6,2,FALSE))=0,INDEX('Tournées Bus'!$C$4:$H$18,Q937,VLOOKUP(B937,'Tournées Bus'!$J$3:$L$6,3,FALSE)),INDEX('Tournées Bus'!$C$4:$H$18,Q937,VLOOKUP(B937,'Tournées Bus'!$J$3:$L$6,2,FALSE)))</f>
        <v>#N/A</v>
      </c>
      <c r="T937" t="e">
        <f t="shared" si="29"/>
        <v>#N/A</v>
      </c>
    </row>
    <row r="938" spans="1:20" x14ac:dyDescent="0.2">
      <c r="A938" s="1">
        <v>42989</v>
      </c>
      <c r="B938" t="s">
        <v>7</v>
      </c>
      <c r="C938" t="s">
        <v>340</v>
      </c>
      <c r="D938" t="s">
        <v>229</v>
      </c>
      <c r="E938" t="s">
        <v>230</v>
      </c>
      <c r="F938" s="1">
        <v>40470</v>
      </c>
      <c r="G938" t="s">
        <v>163</v>
      </c>
      <c r="H938">
        <v>0</v>
      </c>
      <c r="I938">
        <v>0</v>
      </c>
      <c r="J938">
        <v>0</v>
      </c>
      <c r="K938" t="s">
        <v>207</v>
      </c>
      <c r="L938">
        <v>2017</v>
      </c>
      <c r="M938" t="s">
        <v>210</v>
      </c>
      <c r="N938" s="14" t="str">
        <f t="shared" si="28"/>
        <v>CETTOUR MEUNIER Emma</v>
      </c>
      <c r="O938" s="14" t="str">
        <f>VLOOKUP(N938,'Données Enfants'!$C$2:$F$298,4,FALSE)</f>
        <v>CE1</v>
      </c>
      <c r="P938" s="14" t="str">
        <f>VLOOKUP(N938,'Données Enfants'!$C$2:$F$298,2,FALSE)</f>
        <v>Standard</v>
      </c>
      <c r="Q938" s="14">
        <f>IF(MID(B938,1,3)="Bus",VLOOKUP(N938,'Données Bus'!$A$2:$B$90,2,FALSE),0)</f>
        <v>0</v>
      </c>
      <c r="R938" s="14" t="str">
        <f>IF(Q938&gt;0,VLOOKUP(N938,'Données Bus'!$A$2:$C$90,3,FALSE),"")</f>
        <v/>
      </c>
      <c r="S938" t="e">
        <f>IF(INDEX('Tournées Bus'!$C$4:$H$18,Q938,VLOOKUP(B938,'Tournées Bus'!$J$3:$L$6,2,FALSE))=0,INDEX('Tournées Bus'!$C$4:$H$18,Q938,VLOOKUP(B938,'Tournées Bus'!$J$3:$L$6,3,FALSE)),INDEX('Tournées Bus'!$C$4:$H$18,Q938,VLOOKUP(B938,'Tournées Bus'!$J$3:$L$6,2,FALSE)))</f>
        <v>#N/A</v>
      </c>
      <c r="T938" t="e">
        <f t="shared" si="29"/>
        <v>#N/A</v>
      </c>
    </row>
    <row r="939" spans="1:20" x14ac:dyDescent="0.2">
      <c r="A939" s="1">
        <v>42989</v>
      </c>
      <c r="B939" t="s">
        <v>7</v>
      </c>
      <c r="C939" t="s">
        <v>340</v>
      </c>
      <c r="D939" t="s">
        <v>229</v>
      </c>
      <c r="E939" t="s">
        <v>231</v>
      </c>
      <c r="F939" s="1">
        <v>41290</v>
      </c>
      <c r="G939" t="s">
        <v>170</v>
      </c>
      <c r="H939">
        <v>0</v>
      </c>
      <c r="I939">
        <v>0</v>
      </c>
      <c r="J939">
        <v>0</v>
      </c>
      <c r="K939" t="s">
        <v>207</v>
      </c>
      <c r="L939">
        <v>2017</v>
      </c>
      <c r="M939" t="s">
        <v>208</v>
      </c>
      <c r="N939" s="14" t="str">
        <f t="shared" si="28"/>
        <v>CETTOUR MEUNIER Margot</v>
      </c>
      <c r="O939" s="14" t="str">
        <f>VLOOKUP(N939,'Données Enfants'!$C$2:$F$298,4,FALSE)</f>
        <v>MS</v>
      </c>
      <c r="P939" s="14" t="str">
        <f>VLOOKUP(N939,'Données Enfants'!$C$2:$F$298,2,FALSE)</f>
        <v>Standard</v>
      </c>
      <c r="Q939" s="14">
        <f>IF(MID(B939,1,3)="Bus",VLOOKUP(N939,'Données Bus'!$A$2:$B$90,2,FALSE),0)</f>
        <v>0</v>
      </c>
      <c r="R939" s="14" t="str">
        <f>IF(Q939&gt;0,VLOOKUP(N939,'Données Bus'!$A$2:$C$90,3,FALSE),"")</f>
        <v/>
      </c>
      <c r="S939" t="e">
        <f>IF(INDEX('Tournées Bus'!$C$4:$H$18,Q939,VLOOKUP(B939,'Tournées Bus'!$J$3:$L$6,2,FALSE))=0,INDEX('Tournées Bus'!$C$4:$H$18,Q939,VLOOKUP(B939,'Tournées Bus'!$J$3:$L$6,3,FALSE)),INDEX('Tournées Bus'!$C$4:$H$18,Q939,VLOOKUP(B939,'Tournées Bus'!$J$3:$L$6,2,FALSE)))</f>
        <v>#N/A</v>
      </c>
      <c r="T939" t="e">
        <f t="shared" si="29"/>
        <v>#N/A</v>
      </c>
    </row>
    <row r="940" spans="1:20" x14ac:dyDescent="0.2">
      <c r="A940" s="1">
        <v>42989</v>
      </c>
      <c r="B940" t="s">
        <v>7</v>
      </c>
      <c r="C940" t="s">
        <v>340</v>
      </c>
      <c r="D940" t="s">
        <v>366</v>
      </c>
      <c r="E940" t="s">
        <v>367</v>
      </c>
      <c r="F940" s="1">
        <v>40581</v>
      </c>
      <c r="G940" t="s">
        <v>167</v>
      </c>
      <c r="H940">
        <v>1</v>
      </c>
      <c r="I940">
        <v>0</v>
      </c>
      <c r="J940">
        <v>0</v>
      </c>
      <c r="K940" t="s">
        <v>207</v>
      </c>
      <c r="L940">
        <v>2017</v>
      </c>
      <c r="M940" t="s">
        <v>208</v>
      </c>
      <c r="N940" s="14" t="str">
        <f t="shared" si="28"/>
        <v>CHACHKINE Elie</v>
      </c>
      <c r="O940" s="14" t="str">
        <f>VLOOKUP(N940,'Données Enfants'!$C$2:$F$298,4,FALSE)</f>
        <v>CP</v>
      </c>
      <c r="P940" s="14" t="str">
        <f>VLOOKUP(N940,'Données Enfants'!$C$2:$F$298,2,FALSE)</f>
        <v>Standard</v>
      </c>
      <c r="Q940" s="14">
        <f>IF(MID(B940,1,3)="Bus",VLOOKUP(N940,'Données Bus'!$A$2:$B$90,2,FALSE),0)</f>
        <v>0</v>
      </c>
      <c r="R940" s="14" t="str">
        <f>IF(Q940&gt;0,VLOOKUP(N940,'Données Bus'!$A$2:$C$90,3,FALSE),"")</f>
        <v/>
      </c>
      <c r="S940" t="e">
        <f>IF(INDEX('Tournées Bus'!$C$4:$H$18,Q940,VLOOKUP(B940,'Tournées Bus'!$J$3:$L$6,2,FALSE))=0,INDEX('Tournées Bus'!$C$4:$H$18,Q940,VLOOKUP(B940,'Tournées Bus'!$J$3:$L$6,3,FALSE)),INDEX('Tournées Bus'!$C$4:$H$18,Q940,VLOOKUP(B940,'Tournées Bus'!$J$3:$L$6,2,FALSE)))</f>
        <v>#N/A</v>
      </c>
      <c r="T940" t="e">
        <f t="shared" si="29"/>
        <v>#N/A</v>
      </c>
    </row>
    <row r="941" spans="1:20" x14ac:dyDescent="0.2">
      <c r="A941" s="1">
        <v>42989</v>
      </c>
      <c r="B941" t="s">
        <v>7</v>
      </c>
      <c r="C941" t="s">
        <v>340</v>
      </c>
      <c r="D941" t="s">
        <v>368</v>
      </c>
      <c r="E941" t="s">
        <v>360</v>
      </c>
      <c r="F941" s="1">
        <v>41130</v>
      </c>
      <c r="G941" t="s">
        <v>106</v>
      </c>
      <c r="H941">
        <v>0</v>
      </c>
      <c r="I941">
        <v>0</v>
      </c>
      <c r="J941">
        <v>0</v>
      </c>
      <c r="K941" t="s">
        <v>207</v>
      </c>
      <c r="L941">
        <v>2017</v>
      </c>
      <c r="M941" t="s">
        <v>208</v>
      </c>
      <c r="N941" s="14" t="str">
        <f t="shared" si="28"/>
        <v>CHAMPETIER ENJOLRAS Alix</v>
      </c>
      <c r="O941" s="14" t="str">
        <f>VLOOKUP(N941,'Données Enfants'!$C$2:$F$298,4,FALSE)</f>
        <v>GS</v>
      </c>
      <c r="P941" s="14" t="str">
        <f>VLOOKUP(N941,'Données Enfants'!$C$2:$F$298,2,FALSE)</f>
        <v>Standard</v>
      </c>
      <c r="Q941" s="14">
        <f>IF(MID(B941,1,3)="Bus",VLOOKUP(N941,'Données Bus'!$A$2:$B$90,2,FALSE),0)</f>
        <v>0</v>
      </c>
      <c r="R941" s="14" t="str">
        <f>IF(Q941&gt;0,VLOOKUP(N941,'Données Bus'!$A$2:$C$90,3,FALSE),"")</f>
        <v/>
      </c>
      <c r="S941" t="e">
        <f>IF(INDEX('Tournées Bus'!$C$4:$H$18,Q941,VLOOKUP(B941,'Tournées Bus'!$J$3:$L$6,2,FALSE))=0,INDEX('Tournées Bus'!$C$4:$H$18,Q941,VLOOKUP(B941,'Tournées Bus'!$J$3:$L$6,3,FALSE)),INDEX('Tournées Bus'!$C$4:$H$18,Q941,VLOOKUP(B941,'Tournées Bus'!$J$3:$L$6,2,FALSE)))</f>
        <v>#N/A</v>
      </c>
      <c r="T941" t="e">
        <f t="shared" si="29"/>
        <v>#N/A</v>
      </c>
    </row>
    <row r="942" spans="1:20" x14ac:dyDescent="0.2">
      <c r="A942" s="1">
        <v>42989</v>
      </c>
      <c r="B942" t="s">
        <v>7</v>
      </c>
      <c r="C942" t="s">
        <v>340</v>
      </c>
      <c r="D942" t="s">
        <v>368</v>
      </c>
      <c r="E942" t="s">
        <v>369</v>
      </c>
      <c r="F942" s="1">
        <v>39962</v>
      </c>
      <c r="G942" t="s">
        <v>166</v>
      </c>
      <c r="H942">
        <v>0</v>
      </c>
      <c r="I942">
        <v>0</v>
      </c>
      <c r="J942">
        <v>0</v>
      </c>
      <c r="K942" t="s">
        <v>207</v>
      </c>
      <c r="L942">
        <v>2017</v>
      </c>
      <c r="M942" t="s">
        <v>210</v>
      </c>
      <c r="N942" s="14" t="str">
        <f t="shared" si="28"/>
        <v>CHAMPETIER ENJOLRAS Priscille</v>
      </c>
      <c r="O942" s="14" t="str">
        <f>VLOOKUP(N942,'Données Enfants'!$C$2:$F$298,4,FALSE)</f>
        <v>CM1</v>
      </c>
      <c r="P942" s="14" t="str">
        <f>VLOOKUP(N942,'Données Enfants'!$C$2:$F$298,2,FALSE)</f>
        <v>Standard</v>
      </c>
      <c r="Q942" s="14">
        <f>IF(MID(B942,1,3)="Bus",VLOOKUP(N942,'Données Bus'!$A$2:$B$90,2,FALSE),0)</f>
        <v>0</v>
      </c>
      <c r="R942" s="14" t="str">
        <f>IF(Q942&gt;0,VLOOKUP(N942,'Données Bus'!$A$2:$C$90,3,FALSE),"")</f>
        <v/>
      </c>
      <c r="S942" t="e">
        <f>IF(INDEX('Tournées Bus'!$C$4:$H$18,Q942,VLOOKUP(B942,'Tournées Bus'!$J$3:$L$6,2,FALSE))=0,INDEX('Tournées Bus'!$C$4:$H$18,Q942,VLOOKUP(B942,'Tournées Bus'!$J$3:$L$6,3,FALSE)),INDEX('Tournées Bus'!$C$4:$H$18,Q942,VLOOKUP(B942,'Tournées Bus'!$J$3:$L$6,2,FALSE)))</f>
        <v>#N/A</v>
      </c>
      <c r="T942" t="e">
        <f t="shared" si="29"/>
        <v>#N/A</v>
      </c>
    </row>
    <row r="943" spans="1:20" x14ac:dyDescent="0.2">
      <c r="A943" s="1">
        <v>42989</v>
      </c>
      <c r="B943" t="s">
        <v>7</v>
      </c>
      <c r="C943" t="s">
        <v>340</v>
      </c>
      <c r="D943" t="s">
        <v>336</v>
      </c>
      <c r="E943" t="s">
        <v>337</v>
      </c>
      <c r="F943" s="1">
        <v>41162</v>
      </c>
      <c r="G943" t="s">
        <v>44</v>
      </c>
      <c r="H943">
        <v>1</v>
      </c>
      <c r="I943">
        <v>0</v>
      </c>
      <c r="J943">
        <v>0</v>
      </c>
      <c r="K943" t="s">
        <v>207</v>
      </c>
      <c r="L943">
        <v>2017</v>
      </c>
      <c r="M943" t="s">
        <v>208</v>
      </c>
      <c r="N943" s="14" t="str">
        <f t="shared" si="28"/>
        <v>CHRAMDHI Owen</v>
      </c>
      <c r="O943" s="14" t="str">
        <f>VLOOKUP(N943,'Données Enfants'!$C$2:$F$298,4,FALSE)</f>
        <v>GS</v>
      </c>
      <c r="P943" s="14" t="str">
        <f>VLOOKUP(N943,'Données Enfants'!$C$2:$F$298,2,FALSE)</f>
        <v>Standard</v>
      </c>
      <c r="Q943" s="14">
        <f>IF(MID(B943,1,3)="Bus",VLOOKUP(N943,'Données Bus'!$A$2:$B$90,2,FALSE),0)</f>
        <v>0</v>
      </c>
      <c r="R943" s="14" t="str">
        <f>IF(Q943&gt;0,VLOOKUP(N943,'Données Bus'!$A$2:$C$90,3,FALSE),"")</f>
        <v/>
      </c>
      <c r="S943" t="e">
        <f>IF(INDEX('Tournées Bus'!$C$4:$H$18,Q943,VLOOKUP(B943,'Tournées Bus'!$J$3:$L$6,2,FALSE))=0,INDEX('Tournées Bus'!$C$4:$H$18,Q943,VLOOKUP(B943,'Tournées Bus'!$J$3:$L$6,3,FALSE)),INDEX('Tournées Bus'!$C$4:$H$18,Q943,VLOOKUP(B943,'Tournées Bus'!$J$3:$L$6,2,FALSE)))</f>
        <v>#N/A</v>
      </c>
      <c r="T943" t="e">
        <f t="shared" si="29"/>
        <v>#N/A</v>
      </c>
    </row>
    <row r="944" spans="1:20" x14ac:dyDescent="0.2">
      <c r="A944" s="1">
        <v>42989</v>
      </c>
      <c r="B944" t="s">
        <v>7</v>
      </c>
      <c r="C944" t="s">
        <v>340</v>
      </c>
      <c r="D944" t="s">
        <v>374</v>
      </c>
      <c r="E944" t="s">
        <v>375</v>
      </c>
      <c r="F944" s="1">
        <v>40179</v>
      </c>
      <c r="G944" t="s">
        <v>163</v>
      </c>
      <c r="H944">
        <v>1</v>
      </c>
      <c r="I944">
        <v>0</v>
      </c>
      <c r="J944">
        <v>0</v>
      </c>
      <c r="K944" t="s">
        <v>207</v>
      </c>
      <c r="L944">
        <v>2017</v>
      </c>
      <c r="M944" t="s">
        <v>210</v>
      </c>
      <c r="N944" s="14" t="str">
        <f t="shared" si="28"/>
        <v>CONIGLIARO Natéo</v>
      </c>
      <c r="O944" s="14" t="str">
        <f>VLOOKUP(N944,'Données Enfants'!$C$2:$F$298,4,FALSE)</f>
        <v>CE1</v>
      </c>
      <c r="P944" s="14" t="str">
        <f>VLOOKUP(N944,'Données Enfants'!$C$2:$F$298,2,FALSE)</f>
        <v>Standard</v>
      </c>
      <c r="Q944" s="14">
        <f>IF(MID(B944,1,3)="Bus",VLOOKUP(N944,'Données Bus'!$A$2:$B$90,2,FALSE),0)</f>
        <v>0</v>
      </c>
      <c r="R944" s="14" t="str">
        <f>IF(Q944&gt;0,VLOOKUP(N944,'Données Bus'!$A$2:$C$90,3,FALSE),"")</f>
        <v/>
      </c>
      <c r="S944" t="e">
        <f>IF(INDEX('Tournées Bus'!$C$4:$H$18,Q944,VLOOKUP(B944,'Tournées Bus'!$J$3:$L$6,2,FALSE))=0,INDEX('Tournées Bus'!$C$4:$H$18,Q944,VLOOKUP(B944,'Tournées Bus'!$J$3:$L$6,3,FALSE)),INDEX('Tournées Bus'!$C$4:$H$18,Q944,VLOOKUP(B944,'Tournées Bus'!$J$3:$L$6,2,FALSE)))</f>
        <v>#N/A</v>
      </c>
      <c r="T944" t="e">
        <f t="shared" si="29"/>
        <v>#N/A</v>
      </c>
    </row>
    <row r="945" spans="1:20" x14ac:dyDescent="0.2">
      <c r="A945" s="1">
        <v>42989</v>
      </c>
      <c r="B945" t="s">
        <v>7</v>
      </c>
      <c r="C945" t="s">
        <v>340</v>
      </c>
      <c r="D945" t="s">
        <v>376</v>
      </c>
      <c r="E945" t="s">
        <v>377</v>
      </c>
      <c r="F945" s="1">
        <v>41383</v>
      </c>
      <c r="G945" t="s">
        <v>170</v>
      </c>
      <c r="H945">
        <v>1</v>
      </c>
      <c r="I945">
        <v>0</v>
      </c>
      <c r="J945">
        <v>0</v>
      </c>
      <c r="K945" t="s">
        <v>207</v>
      </c>
      <c r="L945">
        <v>2017</v>
      </c>
      <c r="M945" t="s">
        <v>208</v>
      </c>
      <c r="N945" s="14" t="str">
        <f t="shared" si="28"/>
        <v>COSTINHA Matéo</v>
      </c>
      <c r="O945" s="14" t="str">
        <f>VLOOKUP(N945,'Données Enfants'!$C$2:$F$298,4,FALSE)</f>
        <v>MS</v>
      </c>
      <c r="P945" s="14" t="str">
        <f>VLOOKUP(N945,'Données Enfants'!$C$2:$F$298,2,FALSE)</f>
        <v>Standard</v>
      </c>
      <c r="Q945" s="14">
        <f>IF(MID(B945,1,3)="Bus",VLOOKUP(N945,'Données Bus'!$A$2:$B$90,2,FALSE),0)</f>
        <v>0</v>
      </c>
      <c r="R945" s="14" t="str">
        <f>IF(Q945&gt;0,VLOOKUP(N945,'Données Bus'!$A$2:$C$90,3,FALSE),"")</f>
        <v/>
      </c>
      <c r="S945" t="e">
        <f>IF(INDEX('Tournées Bus'!$C$4:$H$18,Q945,VLOOKUP(B945,'Tournées Bus'!$J$3:$L$6,2,FALSE))=0,INDEX('Tournées Bus'!$C$4:$H$18,Q945,VLOOKUP(B945,'Tournées Bus'!$J$3:$L$6,3,FALSE)),INDEX('Tournées Bus'!$C$4:$H$18,Q945,VLOOKUP(B945,'Tournées Bus'!$J$3:$L$6,2,FALSE)))</f>
        <v>#N/A</v>
      </c>
      <c r="T945" t="e">
        <f t="shared" si="29"/>
        <v>#N/A</v>
      </c>
    </row>
    <row r="946" spans="1:20" x14ac:dyDescent="0.2">
      <c r="A946" s="1">
        <v>42989</v>
      </c>
      <c r="B946" t="s">
        <v>7</v>
      </c>
      <c r="C946" t="s">
        <v>340</v>
      </c>
      <c r="D946" t="s">
        <v>378</v>
      </c>
      <c r="E946" t="s">
        <v>379</v>
      </c>
      <c r="F946" s="1">
        <v>39107</v>
      </c>
      <c r="G946" t="s">
        <v>164</v>
      </c>
      <c r="H946">
        <v>1</v>
      </c>
      <c r="I946">
        <v>0</v>
      </c>
      <c r="J946">
        <v>0</v>
      </c>
      <c r="K946" t="s">
        <v>207</v>
      </c>
      <c r="L946">
        <v>2017</v>
      </c>
      <c r="M946" t="s">
        <v>210</v>
      </c>
      <c r="N946" s="14" t="str">
        <f t="shared" si="28"/>
        <v>COUPRIE VILLADANGOS Malena</v>
      </c>
      <c r="O946" s="14" t="str">
        <f>VLOOKUP(N946,'Données Enfants'!$C$2:$F$298,4,FALSE)</f>
        <v>CM2</v>
      </c>
      <c r="P946" s="14" t="str">
        <f>VLOOKUP(N946,'Données Enfants'!$C$2:$F$298,2,FALSE)</f>
        <v>Standard</v>
      </c>
      <c r="Q946" s="14">
        <f>IF(MID(B946,1,3)="Bus",VLOOKUP(N946,'Données Bus'!$A$2:$B$90,2,FALSE),0)</f>
        <v>0</v>
      </c>
      <c r="R946" s="14" t="str">
        <f>IF(Q946&gt;0,VLOOKUP(N946,'Données Bus'!$A$2:$C$90,3,FALSE),"")</f>
        <v/>
      </c>
      <c r="S946" t="e">
        <f>IF(INDEX('Tournées Bus'!$C$4:$H$18,Q946,VLOOKUP(B946,'Tournées Bus'!$J$3:$L$6,2,FALSE))=0,INDEX('Tournées Bus'!$C$4:$H$18,Q946,VLOOKUP(B946,'Tournées Bus'!$J$3:$L$6,3,FALSE)),INDEX('Tournées Bus'!$C$4:$H$18,Q946,VLOOKUP(B946,'Tournées Bus'!$J$3:$L$6,2,FALSE)))</f>
        <v>#N/A</v>
      </c>
      <c r="T946" t="e">
        <f t="shared" si="29"/>
        <v>#N/A</v>
      </c>
    </row>
    <row r="947" spans="1:20" x14ac:dyDescent="0.2">
      <c r="A947" s="1">
        <v>42989</v>
      </c>
      <c r="B947" t="s">
        <v>7</v>
      </c>
      <c r="C947" t="s">
        <v>340</v>
      </c>
      <c r="D947" t="s">
        <v>380</v>
      </c>
      <c r="E947" t="s">
        <v>381</v>
      </c>
      <c r="F947" s="1">
        <v>40995</v>
      </c>
      <c r="G947" t="s">
        <v>106</v>
      </c>
      <c r="H947">
        <v>1</v>
      </c>
      <c r="I947">
        <v>0</v>
      </c>
      <c r="J947">
        <v>0</v>
      </c>
      <c r="K947" t="s">
        <v>207</v>
      </c>
      <c r="L947">
        <v>2017</v>
      </c>
      <c r="M947" t="s">
        <v>208</v>
      </c>
      <c r="N947" s="14" t="str">
        <f t="shared" si="28"/>
        <v>CRETON Célya</v>
      </c>
      <c r="O947" s="14" t="str">
        <f>VLOOKUP(N947,'Données Enfants'!$C$2:$F$298,4,FALSE)</f>
        <v>GS</v>
      </c>
      <c r="P947" s="14" t="str">
        <f>VLOOKUP(N947,'Données Enfants'!$C$2:$F$298,2,FALSE)</f>
        <v>Standard</v>
      </c>
      <c r="Q947" s="14">
        <f>IF(MID(B947,1,3)="Bus",VLOOKUP(N947,'Données Bus'!$A$2:$B$90,2,FALSE),0)</f>
        <v>0</v>
      </c>
      <c r="R947" s="14" t="str">
        <f>IF(Q947&gt;0,VLOOKUP(N947,'Données Bus'!$A$2:$C$90,3,FALSE),"")</f>
        <v/>
      </c>
      <c r="S947" t="e">
        <f>IF(INDEX('Tournées Bus'!$C$4:$H$18,Q947,VLOOKUP(B947,'Tournées Bus'!$J$3:$L$6,2,FALSE))=0,INDEX('Tournées Bus'!$C$4:$H$18,Q947,VLOOKUP(B947,'Tournées Bus'!$J$3:$L$6,3,FALSE)),INDEX('Tournées Bus'!$C$4:$H$18,Q947,VLOOKUP(B947,'Tournées Bus'!$J$3:$L$6,2,FALSE)))</f>
        <v>#N/A</v>
      </c>
      <c r="T947" t="e">
        <f t="shared" si="29"/>
        <v>#N/A</v>
      </c>
    </row>
    <row r="948" spans="1:20" x14ac:dyDescent="0.2">
      <c r="A948" s="1">
        <v>42989</v>
      </c>
      <c r="B948" t="s">
        <v>7</v>
      </c>
      <c r="C948" t="s">
        <v>340</v>
      </c>
      <c r="D948" t="s">
        <v>234</v>
      </c>
      <c r="E948" t="s">
        <v>235</v>
      </c>
      <c r="F948" s="1">
        <v>40973</v>
      </c>
      <c r="G948" t="s">
        <v>106</v>
      </c>
      <c r="H948">
        <v>1</v>
      </c>
      <c r="I948">
        <v>0</v>
      </c>
      <c r="J948">
        <v>0</v>
      </c>
      <c r="K948" t="s">
        <v>207</v>
      </c>
      <c r="L948">
        <v>2017</v>
      </c>
      <c r="M948" t="s">
        <v>208</v>
      </c>
      <c r="N948" s="14" t="str">
        <f t="shared" si="28"/>
        <v>DALBERGUE Peter</v>
      </c>
      <c r="O948" s="14" t="str">
        <f>VLOOKUP(N948,'Données Enfants'!$C$2:$F$298,4,FALSE)</f>
        <v>GS</v>
      </c>
      <c r="P948" s="14" t="str">
        <f>VLOOKUP(N948,'Données Enfants'!$C$2:$F$298,2,FALSE)</f>
        <v>Standard</v>
      </c>
      <c r="Q948" s="14">
        <f>IF(MID(B948,1,3)="Bus",VLOOKUP(N948,'Données Bus'!$A$2:$B$90,2,FALSE),0)</f>
        <v>0</v>
      </c>
      <c r="R948" s="14" t="str">
        <f>IF(Q948&gt;0,VLOOKUP(N948,'Données Bus'!$A$2:$C$90,3,FALSE),"")</f>
        <v/>
      </c>
      <c r="S948" t="e">
        <f>IF(INDEX('Tournées Bus'!$C$4:$H$18,Q948,VLOOKUP(B948,'Tournées Bus'!$J$3:$L$6,2,FALSE))=0,INDEX('Tournées Bus'!$C$4:$H$18,Q948,VLOOKUP(B948,'Tournées Bus'!$J$3:$L$6,3,FALSE)),INDEX('Tournées Bus'!$C$4:$H$18,Q948,VLOOKUP(B948,'Tournées Bus'!$J$3:$L$6,2,FALSE)))</f>
        <v>#N/A</v>
      </c>
      <c r="T948" t="e">
        <f t="shared" si="29"/>
        <v>#N/A</v>
      </c>
    </row>
    <row r="949" spans="1:20" x14ac:dyDescent="0.2">
      <c r="A949" s="1">
        <v>42989</v>
      </c>
      <c r="B949" t="s">
        <v>7</v>
      </c>
      <c r="C949" t="s">
        <v>340</v>
      </c>
      <c r="D949" t="s">
        <v>382</v>
      </c>
      <c r="E949" t="s">
        <v>383</v>
      </c>
      <c r="F949" s="1">
        <v>39346</v>
      </c>
      <c r="G949" t="s">
        <v>164</v>
      </c>
      <c r="H949">
        <v>0</v>
      </c>
      <c r="I949">
        <v>0</v>
      </c>
      <c r="J949">
        <v>0</v>
      </c>
      <c r="K949" t="s">
        <v>207</v>
      </c>
      <c r="L949">
        <v>2017</v>
      </c>
      <c r="M949" t="s">
        <v>210</v>
      </c>
      <c r="N949" s="14" t="str">
        <f t="shared" si="28"/>
        <v>DEBERT Léo</v>
      </c>
      <c r="O949" s="14" t="str">
        <f>VLOOKUP(N949,'Données Enfants'!$C$2:$F$298,4,FALSE)</f>
        <v>CM2</v>
      </c>
      <c r="P949" s="14" t="str">
        <f>VLOOKUP(N949,'Données Enfants'!$C$2:$F$298,2,FALSE)</f>
        <v>Standard</v>
      </c>
      <c r="Q949" s="14">
        <f>IF(MID(B949,1,3)="Bus",VLOOKUP(N949,'Données Bus'!$A$2:$B$90,2,FALSE),0)</f>
        <v>0</v>
      </c>
      <c r="R949" s="14" t="str">
        <f>IF(Q949&gt;0,VLOOKUP(N949,'Données Bus'!$A$2:$C$90,3,FALSE),"")</f>
        <v/>
      </c>
      <c r="S949" t="e">
        <f>IF(INDEX('Tournées Bus'!$C$4:$H$18,Q949,VLOOKUP(B949,'Tournées Bus'!$J$3:$L$6,2,FALSE))=0,INDEX('Tournées Bus'!$C$4:$H$18,Q949,VLOOKUP(B949,'Tournées Bus'!$J$3:$L$6,3,FALSE)),INDEX('Tournées Bus'!$C$4:$H$18,Q949,VLOOKUP(B949,'Tournées Bus'!$J$3:$L$6,2,FALSE)))</f>
        <v>#N/A</v>
      </c>
      <c r="T949" t="e">
        <f t="shared" si="29"/>
        <v>#N/A</v>
      </c>
    </row>
    <row r="950" spans="1:20" x14ac:dyDescent="0.2">
      <c r="A950" s="1">
        <v>42989</v>
      </c>
      <c r="B950" t="s">
        <v>7</v>
      </c>
      <c r="C950" t="s">
        <v>340</v>
      </c>
      <c r="D950" t="s">
        <v>236</v>
      </c>
      <c r="E950" t="s">
        <v>237</v>
      </c>
      <c r="F950" s="1">
        <v>39386</v>
      </c>
      <c r="G950" t="s">
        <v>164</v>
      </c>
      <c r="H950">
        <v>1</v>
      </c>
      <c r="I950">
        <v>0</v>
      </c>
      <c r="J950">
        <v>0</v>
      </c>
      <c r="K950" t="s">
        <v>207</v>
      </c>
      <c r="L950">
        <v>2017</v>
      </c>
      <c r="M950" t="s">
        <v>210</v>
      </c>
      <c r="N950" s="14" t="str">
        <f t="shared" si="28"/>
        <v>DELLENBACH Milla</v>
      </c>
      <c r="O950" s="14" t="str">
        <f>VLOOKUP(N950,'Données Enfants'!$C$2:$F$298,4,FALSE)</f>
        <v>CM2</v>
      </c>
      <c r="P950" s="14" t="str">
        <f>VLOOKUP(N950,'Données Enfants'!$C$2:$F$298,2,FALSE)</f>
        <v>Standard</v>
      </c>
      <c r="Q950" s="14">
        <f>IF(MID(B950,1,3)="Bus",VLOOKUP(N950,'Données Bus'!$A$2:$B$90,2,FALSE),0)</f>
        <v>0</v>
      </c>
      <c r="R950" s="14" t="str">
        <f>IF(Q950&gt;0,VLOOKUP(N950,'Données Bus'!$A$2:$C$90,3,FALSE),"")</f>
        <v/>
      </c>
      <c r="S950" t="e">
        <f>IF(INDEX('Tournées Bus'!$C$4:$H$18,Q950,VLOOKUP(B950,'Tournées Bus'!$J$3:$L$6,2,FALSE))=0,INDEX('Tournées Bus'!$C$4:$H$18,Q950,VLOOKUP(B950,'Tournées Bus'!$J$3:$L$6,3,FALSE)),INDEX('Tournées Bus'!$C$4:$H$18,Q950,VLOOKUP(B950,'Tournées Bus'!$J$3:$L$6,2,FALSE)))</f>
        <v>#N/A</v>
      </c>
      <c r="T950" t="e">
        <f t="shared" si="29"/>
        <v>#N/A</v>
      </c>
    </row>
    <row r="951" spans="1:20" x14ac:dyDescent="0.2">
      <c r="A951" s="1">
        <v>42989</v>
      </c>
      <c r="B951" t="s">
        <v>7</v>
      </c>
      <c r="C951" t="s">
        <v>340</v>
      </c>
      <c r="D951" t="s">
        <v>384</v>
      </c>
      <c r="E951" t="s">
        <v>385</v>
      </c>
      <c r="F951" s="1">
        <v>41199</v>
      </c>
      <c r="G951" t="s">
        <v>106</v>
      </c>
      <c r="H951">
        <v>1</v>
      </c>
      <c r="I951">
        <v>0</v>
      </c>
      <c r="J951">
        <v>0</v>
      </c>
      <c r="K951" t="s">
        <v>207</v>
      </c>
      <c r="L951">
        <v>2017</v>
      </c>
      <c r="M951" t="s">
        <v>208</v>
      </c>
      <c r="N951" s="14" t="str">
        <f t="shared" si="28"/>
        <v>DELPLANQUE Jules</v>
      </c>
      <c r="O951" s="14" t="str">
        <f>VLOOKUP(N951,'Données Enfants'!$C$2:$F$298,4,FALSE)</f>
        <v>GS</v>
      </c>
      <c r="P951" s="14" t="str">
        <f>VLOOKUP(N951,'Données Enfants'!$C$2:$F$298,2,FALSE)</f>
        <v>Standard</v>
      </c>
      <c r="Q951" s="14">
        <f>IF(MID(B951,1,3)="Bus",VLOOKUP(N951,'Données Bus'!$A$2:$B$90,2,FALSE),0)</f>
        <v>0</v>
      </c>
      <c r="R951" s="14" t="str">
        <f>IF(Q951&gt;0,VLOOKUP(N951,'Données Bus'!$A$2:$C$90,3,FALSE),"")</f>
        <v/>
      </c>
      <c r="S951" t="e">
        <f>IF(INDEX('Tournées Bus'!$C$4:$H$18,Q951,VLOOKUP(B951,'Tournées Bus'!$J$3:$L$6,2,FALSE))=0,INDEX('Tournées Bus'!$C$4:$H$18,Q951,VLOOKUP(B951,'Tournées Bus'!$J$3:$L$6,3,FALSE)),INDEX('Tournées Bus'!$C$4:$H$18,Q951,VLOOKUP(B951,'Tournées Bus'!$J$3:$L$6,2,FALSE)))</f>
        <v>#N/A</v>
      </c>
      <c r="T951" t="e">
        <f t="shared" si="29"/>
        <v>#N/A</v>
      </c>
    </row>
    <row r="952" spans="1:20" x14ac:dyDescent="0.2">
      <c r="A952" s="1">
        <v>42989</v>
      </c>
      <c r="B952" t="s">
        <v>7</v>
      </c>
      <c r="C952" t="s">
        <v>340</v>
      </c>
      <c r="D952" t="s">
        <v>530</v>
      </c>
      <c r="E952" t="s">
        <v>493</v>
      </c>
      <c r="F952" s="1">
        <v>41628</v>
      </c>
      <c r="G952" t="s">
        <v>170</v>
      </c>
      <c r="H952">
        <v>0</v>
      </c>
      <c r="I952">
        <v>0</v>
      </c>
      <c r="J952">
        <v>0</v>
      </c>
      <c r="K952" t="s">
        <v>207</v>
      </c>
      <c r="L952">
        <v>2017</v>
      </c>
      <c r="M952" t="s">
        <v>208</v>
      </c>
      <c r="N952" s="14" t="str">
        <f t="shared" si="28"/>
        <v>DEPIERRE Louise</v>
      </c>
      <c r="O952" s="14" t="str">
        <f>VLOOKUP(N952,'Données Enfants'!$C$2:$F$298,4,FALSE)</f>
        <v>MS</v>
      </c>
      <c r="P952" s="14" t="str">
        <f>VLOOKUP(N952,'Données Enfants'!$C$2:$F$298,2,FALSE)</f>
        <v>Standard</v>
      </c>
      <c r="Q952" s="14">
        <f>IF(MID(B952,1,3)="Bus",VLOOKUP(N952,'Données Bus'!$A$2:$B$90,2,FALSE),0)</f>
        <v>0</v>
      </c>
      <c r="R952" s="14" t="str">
        <f>IF(Q952&gt;0,VLOOKUP(N952,'Données Bus'!$A$2:$C$90,3,FALSE),"")</f>
        <v/>
      </c>
      <c r="S952" t="e">
        <f>IF(INDEX('Tournées Bus'!$C$4:$H$18,Q952,VLOOKUP(B952,'Tournées Bus'!$J$3:$L$6,2,FALSE))=0,INDEX('Tournées Bus'!$C$4:$H$18,Q952,VLOOKUP(B952,'Tournées Bus'!$J$3:$L$6,3,FALSE)),INDEX('Tournées Bus'!$C$4:$H$18,Q952,VLOOKUP(B952,'Tournées Bus'!$J$3:$L$6,2,FALSE)))</f>
        <v>#N/A</v>
      </c>
      <c r="T952" t="e">
        <f t="shared" si="29"/>
        <v>#N/A</v>
      </c>
    </row>
    <row r="953" spans="1:20" x14ac:dyDescent="0.2">
      <c r="A953" s="1">
        <v>42989</v>
      </c>
      <c r="B953" t="s">
        <v>7</v>
      </c>
      <c r="C953" t="s">
        <v>340</v>
      </c>
      <c r="D953" t="s">
        <v>327</v>
      </c>
      <c r="E953" t="s">
        <v>328</v>
      </c>
      <c r="F953" s="1">
        <v>40917</v>
      </c>
      <c r="G953" t="s">
        <v>44</v>
      </c>
      <c r="H953">
        <v>1</v>
      </c>
      <c r="I953">
        <v>0</v>
      </c>
      <c r="J953">
        <v>0</v>
      </c>
      <c r="K953" t="s">
        <v>207</v>
      </c>
      <c r="L953">
        <v>2017</v>
      </c>
      <c r="M953" t="s">
        <v>208</v>
      </c>
      <c r="N953" s="14" t="str">
        <f t="shared" si="28"/>
        <v>DESCLAUX Charly</v>
      </c>
      <c r="O953" s="14" t="str">
        <f>VLOOKUP(N953,'Données Enfants'!$C$2:$F$298,4,FALSE)</f>
        <v>GS</v>
      </c>
      <c r="P953" s="14" t="str">
        <f>VLOOKUP(N953,'Données Enfants'!$C$2:$F$298,2,FALSE)</f>
        <v>Standard</v>
      </c>
      <c r="Q953" s="14">
        <f>IF(MID(B953,1,3)="Bus",VLOOKUP(N953,'Données Bus'!$A$2:$B$90,2,FALSE),0)</f>
        <v>0</v>
      </c>
      <c r="R953" s="14" t="str">
        <f>IF(Q953&gt;0,VLOOKUP(N953,'Données Bus'!$A$2:$C$90,3,FALSE),"")</f>
        <v/>
      </c>
      <c r="S953" t="e">
        <f>IF(INDEX('Tournées Bus'!$C$4:$H$18,Q953,VLOOKUP(B953,'Tournées Bus'!$J$3:$L$6,2,FALSE))=0,INDEX('Tournées Bus'!$C$4:$H$18,Q953,VLOOKUP(B953,'Tournées Bus'!$J$3:$L$6,3,FALSE)),INDEX('Tournées Bus'!$C$4:$H$18,Q953,VLOOKUP(B953,'Tournées Bus'!$J$3:$L$6,2,FALSE)))</f>
        <v>#N/A</v>
      </c>
      <c r="T953" t="e">
        <f t="shared" si="29"/>
        <v>#N/A</v>
      </c>
    </row>
    <row r="954" spans="1:20" x14ac:dyDescent="0.2">
      <c r="A954" s="1">
        <v>42989</v>
      </c>
      <c r="B954" t="s">
        <v>7</v>
      </c>
      <c r="C954" t="s">
        <v>340</v>
      </c>
      <c r="D954" t="s">
        <v>238</v>
      </c>
      <c r="E954" t="s">
        <v>239</v>
      </c>
      <c r="F954" s="1">
        <v>40372</v>
      </c>
      <c r="G954" t="s">
        <v>163</v>
      </c>
      <c r="H954">
        <v>1</v>
      </c>
      <c r="I954">
        <v>0</v>
      </c>
      <c r="J954">
        <v>0</v>
      </c>
      <c r="K954" t="s">
        <v>207</v>
      </c>
      <c r="L954">
        <v>2017</v>
      </c>
      <c r="M954" t="s">
        <v>210</v>
      </c>
      <c r="N954" s="14" t="str">
        <f t="shared" si="28"/>
        <v>DESIR Honoré</v>
      </c>
      <c r="O954" s="14" t="str">
        <f>VLOOKUP(N954,'Données Enfants'!$C$2:$F$298,4,FALSE)</f>
        <v>CE1</v>
      </c>
      <c r="P954" s="14" t="str">
        <f>VLOOKUP(N954,'Données Enfants'!$C$2:$F$298,2,FALSE)</f>
        <v>Standard</v>
      </c>
      <c r="Q954" s="14">
        <f>IF(MID(B954,1,3)="Bus",VLOOKUP(N954,'Données Bus'!$A$2:$B$90,2,FALSE),0)</f>
        <v>0</v>
      </c>
      <c r="R954" s="14" t="str">
        <f>IF(Q954&gt;0,VLOOKUP(N954,'Données Bus'!$A$2:$C$90,3,FALSE),"")</f>
        <v/>
      </c>
      <c r="S954" t="e">
        <f>IF(INDEX('Tournées Bus'!$C$4:$H$18,Q954,VLOOKUP(B954,'Tournées Bus'!$J$3:$L$6,2,FALSE))=0,INDEX('Tournées Bus'!$C$4:$H$18,Q954,VLOOKUP(B954,'Tournées Bus'!$J$3:$L$6,3,FALSE)),INDEX('Tournées Bus'!$C$4:$H$18,Q954,VLOOKUP(B954,'Tournées Bus'!$J$3:$L$6,2,FALSE)))</f>
        <v>#N/A</v>
      </c>
      <c r="T954" t="e">
        <f t="shared" si="29"/>
        <v>#N/A</v>
      </c>
    </row>
    <row r="955" spans="1:20" x14ac:dyDescent="0.2">
      <c r="A955" s="1">
        <v>42989</v>
      </c>
      <c r="B955" t="s">
        <v>7</v>
      </c>
      <c r="C955" t="s">
        <v>340</v>
      </c>
      <c r="D955" t="s">
        <v>238</v>
      </c>
      <c r="E955" t="s">
        <v>240</v>
      </c>
      <c r="F955" s="1">
        <v>39094</v>
      </c>
      <c r="G955" t="s">
        <v>164</v>
      </c>
      <c r="H955">
        <v>1</v>
      </c>
      <c r="I955">
        <v>0</v>
      </c>
      <c r="J955">
        <v>0</v>
      </c>
      <c r="K955" t="s">
        <v>207</v>
      </c>
      <c r="L955">
        <v>2017</v>
      </c>
      <c r="M955" t="s">
        <v>210</v>
      </c>
      <c r="N955" s="14" t="str">
        <f t="shared" si="28"/>
        <v>DESIR Odette</v>
      </c>
      <c r="O955" s="14" t="str">
        <f>VLOOKUP(N955,'Données Enfants'!$C$2:$F$298,4,FALSE)</f>
        <v>CM2</v>
      </c>
      <c r="P955" s="14" t="str">
        <f>VLOOKUP(N955,'Données Enfants'!$C$2:$F$298,2,FALSE)</f>
        <v>Standard</v>
      </c>
      <c r="Q955" s="14">
        <f>IF(MID(B955,1,3)="Bus",VLOOKUP(N955,'Données Bus'!$A$2:$B$90,2,FALSE),0)</f>
        <v>0</v>
      </c>
      <c r="R955" s="14" t="str">
        <f>IF(Q955&gt;0,VLOOKUP(N955,'Données Bus'!$A$2:$C$90,3,FALSE),"")</f>
        <v/>
      </c>
      <c r="S955" t="e">
        <f>IF(INDEX('Tournées Bus'!$C$4:$H$18,Q955,VLOOKUP(B955,'Tournées Bus'!$J$3:$L$6,2,FALSE))=0,INDEX('Tournées Bus'!$C$4:$H$18,Q955,VLOOKUP(B955,'Tournées Bus'!$J$3:$L$6,3,FALSE)),INDEX('Tournées Bus'!$C$4:$H$18,Q955,VLOOKUP(B955,'Tournées Bus'!$J$3:$L$6,2,FALSE)))</f>
        <v>#N/A</v>
      </c>
      <c r="T955" t="e">
        <f t="shared" si="29"/>
        <v>#N/A</v>
      </c>
    </row>
    <row r="956" spans="1:20" x14ac:dyDescent="0.2">
      <c r="A956" s="1">
        <v>42989</v>
      </c>
      <c r="B956" t="s">
        <v>7</v>
      </c>
      <c r="C956" t="s">
        <v>340</v>
      </c>
      <c r="D956" t="s">
        <v>386</v>
      </c>
      <c r="E956" t="s">
        <v>387</v>
      </c>
      <c r="F956" s="1">
        <v>41360</v>
      </c>
      <c r="G956" t="s">
        <v>170</v>
      </c>
      <c r="H956">
        <v>1</v>
      </c>
      <c r="I956">
        <v>0</v>
      </c>
      <c r="J956">
        <v>0</v>
      </c>
      <c r="K956" t="s">
        <v>207</v>
      </c>
      <c r="L956">
        <v>2017</v>
      </c>
      <c r="M956" t="s">
        <v>208</v>
      </c>
      <c r="N956" s="14" t="str">
        <f t="shared" si="28"/>
        <v>DETRAZ Matéa</v>
      </c>
      <c r="O956" s="14" t="str">
        <f>VLOOKUP(N956,'Données Enfants'!$C$2:$F$298,4,FALSE)</f>
        <v>MS</v>
      </c>
      <c r="P956" s="14" t="str">
        <f>VLOOKUP(N956,'Données Enfants'!$C$2:$F$298,2,FALSE)</f>
        <v>Standard</v>
      </c>
      <c r="Q956" s="14">
        <f>IF(MID(B956,1,3)="Bus",VLOOKUP(N956,'Données Bus'!$A$2:$B$90,2,FALSE),0)</f>
        <v>0</v>
      </c>
      <c r="R956" s="14" t="str">
        <f>IF(Q956&gt;0,VLOOKUP(N956,'Données Bus'!$A$2:$C$90,3,FALSE),"")</f>
        <v/>
      </c>
      <c r="S956" t="e">
        <f>IF(INDEX('Tournées Bus'!$C$4:$H$18,Q956,VLOOKUP(B956,'Tournées Bus'!$J$3:$L$6,2,FALSE))=0,INDEX('Tournées Bus'!$C$4:$H$18,Q956,VLOOKUP(B956,'Tournées Bus'!$J$3:$L$6,3,FALSE)),INDEX('Tournées Bus'!$C$4:$H$18,Q956,VLOOKUP(B956,'Tournées Bus'!$J$3:$L$6,2,FALSE)))</f>
        <v>#N/A</v>
      </c>
      <c r="T956" t="e">
        <f t="shared" si="29"/>
        <v>#N/A</v>
      </c>
    </row>
    <row r="957" spans="1:20" x14ac:dyDescent="0.2">
      <c r="A957" s="1">
        <v>42989</v>
      </c>
      <c r="B957" t="s">
        <v>7</v>
      </c>
      <c r="C957" t="s">
        <v>340</v>
      </c>
      <c r="D957" t="s">
        <v>241</v>
      </c>
      <c r="E957" t="s">
        <v>242</v>
      </c>
      <c r="F957" s="1">
        <v>39522</v>
      </c>
      <c r="G957" t="s">
        <v>165</v>
      </c>
      <c r="H957">
        <v>1</v>
      </c>
      <c r="I957">
        <v>0</v>
      </c>
      <c r="J957">
        <v>0</v>
      </c>
      <c r="K957" t="s">
        <v>207</v>
      </c>
      <c r="L957">
        <v>2017</v>
      </c>
      <c r="M957" t="s">
        <v>210</v>
      </c>
      <c r="N957" s="14" t="str">
        <f t="shared" si="28"/>
        <v>DEVIGNY Lyséa</v>
      </c>
      <c r="O957" s="14" t="str">
        <f>VLOOKUP(N957,'Données Enfants'!$C$2:$F$298,4,FALSE)</f>
        <v>CM1</v>
      </c>
      <c r="P957" s="14" t="str">
        <f>VLOOKUP(N957,'Données Enfants'!$C$2:$F$298,2,FALSE)</f>
        <v>Standard</v>
      </c>
      <c r="Q957" s="14">
        <f>IF(MID(B957,1,3)="Bus",VLOOKUP(N957,'Données Bus'!$A$2:$B$90,2,FALSE),0)</f>
        <v>0</v>
      </c>
      <c r="R957" s="14" t="str">
        <f>IF(Q957&gt;0,VLOOKUP(N957,'Données Bus'!$A$2:$C$90,3,FALSE),"")</f>
        <v/>
      </c>
      <c r="S957" t="e">
        <f>IF(INDEX('Tournées Bus'!$C$4:$H$18,Q957,VLOOKUP(B957,'Tournées Bus'!$J$3:$L$6,2,FALSE))=0,INDEX('Tournées Bus'!$C$4:$H$18,Q957,VLOOKUP(B957,'Tournées Bus'!$J$3:$L$6,3,FALSE)),INDEX('Tournées Bus'!$C$4:$H$18,Q957,VLOOKUP(B957,'Tournées Bus'!$J$3:$L$6,2,FALSE)))</f>
        <v>#N/A</v>
      </c>
      <c r="T957" t="e">
        <f t="shared" si="29"/>
        <v>#N/A</v>
      </c>
    </row>
    <row r="958" spans="1:20" x14ac:dyDescent="0.2">
      <c r="A958" s="1">
        <v>42989</v>
      </c>
      <c r="B958" t="s">
        <v>7</v>
      </c>
      <c r="C958" t="s">
        <v>340</v>
      </c>
      <c r="D958" t="s">
        <v>241</v>
      </c>
      <c r="E958" t="s">
        <v>243</v>
      </c>
      <c r="F958" s="1">
        <v>40078</v>
      </c>
      <c r="G958" t="s">
        <v>166</v>
      </c>
      <c r="H958">
        <v>1</v>
      </c>
      <c r="I958">
        <v>0</v>
      </c>
      <c r="J958">
        <v>0</v>
      </c>
      <c r="K958" t="s">
        <v>207</v>
      </c>
      <c r="L958">
        <v>2017</v>
      </c>
      <c r="M958" t="s">
        <v>210</v>
      </c>
      <c r="N958" s="14" t="str">
        <f t="shared" si="28"/>
        <v>DEVIGNY Ryan</v>
      </c>
      <c r="O958" s="14" t="str">
        <f>VLOOKUP(N958,'Données Enfants'!$C$2:$F$298,4,FALSE)</f>
        <v>CE2</v>
      </c>
      <c r="P958" s="14" t="str">
        <f>VLOOKUP(N958,'Données Enfants'!$C$2:$F$298,2,FALSE)</f>
        <v>Standard</v>
      </c>
      <c r="Q958" s="14">
        <f>IF(MID(B958,1,3)="Bus",VLOOKUP(N958,'Données Bus'!$A$2:$B$90,2,FALSE),0)</f>
        <v>0</v>
      </c>
      <c r="R958" s="14" t="str">
        <f>IF(Q958&gt;0,VLOOKUP(N958,'Données Bus'!$A$2:$C$90,3,FALSE),"")</f>
        <v/>
      </c>
      <c r="S958" t="e">
        <f>IF(INDEX('Tournées Bus'!$C$4:$H$18,Q958,VLOOKUP(B958,'Tournées Bus'!$J$3:$L$6,2,FALSE))=0,INDEX('Tournées Bus'!$C$4:$H$18,Q958,VLOOKUP(B958,'Tournées Bus'!$J$3:$L$6,3,FALSE)),INDEX('Tournées Bus'!$C$4:$H$18,Q958,VLOOKUP(B958,'Tournées Bus'!$J$3:$L$6,2,FALSE)))</f>
        <v>#N/A</v>
      </c>
      <c r="T958" t="e">
        <f t="shared" si="29"/>
        <v>#N/A</v>
      </c>
    </row>
    <row r="959" spans="1:20" x14ac:dyDescent="0.2">
      <c r="A959" s="1">
        <v>42989</v>
      </c>
      <c r="B959" t="s">
        <v>7</v>
      </c>
      <c r="C959" t="s">
        <v>340</v>
      </c>
      <c r="D959" t="s">
        <v>244</v>
      </c>
      <c r="E959" t="s">
        <v>245</v>
      </c>
      <c r="F959" s="1">
        <v>40339</v>
      </c>
      <c r="G959" t="s">
        <v>167</v>
      </c>
      <c r="H959">
        <v>1</v>
      </c>
      <c r="I959">
        <v>0</v>
      </c>
      <c r="J959">
        <v>0</v>
      </c>
      <c r="K959" t="s">
        <v>207</v>
      </c>
      <c r="L959">
        <v>2017</v>
      </c>
      <c r="M959" t="s">
        <v>210</v>
      </c>
      <c r="N959" s="14" t="str">
        <f t="shared" si="28"/>
        <v>DOUCET Arsène</v>
      </c>
      <c r="O959" s="14" t="str">
        <f>VLOOKUP(N959,'Données Enfants'!$C$2:$F$298,4,FALSE)</f>
        <v>CE1</v>
      </c>
      <c r="P959" s="14" t="str">
        <f>VLOOKUP(N959,'Données Enfants'!$C$2:$F$298,2,FALSE)</f>
        <v>Standard</v>
      </c>
      <c r="Q959" s="14">
        <f>IF(MID(B959,1,3)="Bus",VLOOKUP(N959,'Données Bus'!$A$2:$B$90,2,FALSE),0)</f>
        <v>0</v>
      </c>
      <c r="R959" s="14" t="str">
        <f>IF(Q959&gt;0,VLOOKUP(N959,'Données Bus'!$A$2:$C$90,3,FALSE),"")</f>
        <v/>
      </c>
      <c r="S959" t="e">
        <f>IF(INDEX('Tournées Bus'!$C$4:$H$18,Q959,VLOOKUP(B959,'Tournées Bus'!$J$3:$L$6,2,FALSE))=0,INDEX('Tournées Bus'!$C$4:$H$18,Q959,VLOOKUP(B959,'Tournées Bus'!$J$3:$L$6,3,FALSE)),INDEX('Tournées Bus'!$C$4:$H$18,Q959,VLOOKUP(B959,'Tournées Bus'!$J$3:$L$6,2,FALSE)))</f>
        <v>#N/A</v>
      </c>
      <c r="T959" t="e">
        <f t="shared" si="29"/>
        <v>#N/A</v>
      </c>
    </row>
    <row r="960" spans="1:20" x14ac:dyDescent="0.2">
      <c r="A960" s="1">
        <v>42989</v>
      </c>
      <c r="B960" t="s">
        <v>7</v>
      </c>
      <c r="C960" t="s">
        <v>340</v>
      </c>
      <c r="D960" t="s">
        <v>244</v>
      </c>
      <c r="E960" t="s">
        <v>246</v>
      </c>
      <c r="F960" s="1">
        <v>39775</v>
      </c>
      <c r="G960" t="s">
        <v>165</v>
      </c>
      <c r="H960">
        <v>1</v>
      </c>
      <c r="I960">
        <v>0</v>
      </c>
      <c r="J960">
        <v>0</v>
      </c>
      <c r="K960" t="s">
        <v>207</v>
      </c>
      <c r="L960">
        <v>2017</v>
      </c>
      <c r="M960" t="s">
        <v>210</v>
      </c>
      <c r="N960" s="14" t="str">
        <f t="shared" si="28"/>
        <v>DOUCET Edgar</v>
      </c>
      <c r="O960" s="14" t="str">
        <f>VLOOKUP(N960,'Données Enfants'!$C$2:$F$298,4,FALSE)</f>
        <v>CM1</v>
      </c>
      <c r="P960" s="14" t="str">
        <f>VLOOKUP(N960,'Données Enfants'!$C$2:$F$298,2,FALSE)</f>
        <v>Standard</v>
      </c>
      <c r="Q960" s="14">
        <f>IF(MID(B960,1,3)="Bus",VLOOKUP(N960,'Données Bus'!$A$2:$B$90,2,FALSE),0)</f>
        <v>0</v>
      </c>
      <c r="R960" s="14" t="str">
        <f>IF(Q960&gt;0,VLOOKUP(N960,'Données Bus'!$A$2:$C$90,3,FALSE),"")</f>
        <v/>
      </c>
      <c r="S960" t="e">
        <f>IF(INDEX('Tournées Bus'!$C$4:$H$18,Q960,VLOOKUP(B960,'Tournées Bus'!$J$3:$L$6,2,FALSE))=0,INDEX('Tournées Bus'!$C$4:$H$18,Q960,VLOOKUP(B960,'Tournées Bus'!$J$3:$L$6,3,FALSE)),INDEX('Tournées Bus'!$C$4:$H$18,Q960,VLOOKUP(B960,'Tournées Bus'!$J$3:$L$6,2,FALSE)))</f>
        <v>#N/A</v>
      </c>
      <c r="T960" t="e">
        <f t="shared" si="29"/>
        <v>#N/A</v>
      </c>
    </row>
    <row r="961" spans="1:20" x14ac:dyDescent="0.2">
      <c r="A961" s="1">
        <v>42989</v>
      </c>
      <c r="B961" t="s">
        <v>7</v>
      </c>
      <c r="C961" t="s">
        <v>340</v>
      </c>
      <c r="D961" t="s">
        <v>388</v>
      </c>
      <c r="E961" t="s">
        <v>389</v>
      </c>
      <c r="F961" s="1">
        <v>40851</v>
      </c>
      <c r="G961" t="s">
        <v>168</v>
      </c>
      <c r="H961">
        <v>1</v>
      </c>
      <c r="I961">
        <v>0</v>
      </c>
      <c r="J961">
        <v>0</v>
      </c>
      <c r="K961" t="s">
        <v>207</v>
      </c>
      <c r="L961">
        <v>2017</v>
      </c>
      <c r="M961" t="s">
        <v>208</v>
      </c>
      <c r="N961" s="14" t="str">
        <f t="shared" si="28"/>
        <v>DOZOUL Nolan</v>
      </c>
      <c r="O961" s="14" t="str">
        <f>VLOOKUP(N961,'Données Enfants'!$C$2:$F$298,4,FALSE)</f>
        <v>CP</v>
      </c>
      <c r="P961" s="14" t="str">
        <f>VLOOKUP(N961,'Données Enfants'!$C$2:$F$298,2,FALSE)</f>
        <v>Standard</v>
      </c>
      <c r="Q961" s="14">
        <f>IF(MID(B961,1,3)="Bus",VLOOKUP(N961,'Données Bus'!$A$2:$B$90,2,FALSE),0)</f>
        <v>0</v>
      </c>
      <c r="R961" s="14" t="str">
        <f>IF(Q961&gt;0,VLOOKUP(N961,'Données Bus'!$A$2:$C$90,3,FALSE),"")</f>
        <v/>
      </c>
      <c r="S961" t="e">
        <f>IF(INDEX('Tournées Bus'!$C$4:$H$18,Q961,VLOOKUP(B961,'Tournées Bus'!$J$3:$L$6,2,FALSE))=0,INDEX('Tournées Bus'!$C$4:$H$18,Q961,VLOOKUP(B961,'Tournées Bus'!$J$3:$L$6,3,FALSE)),INDEX('Tournées Bus'!$C$4:$H$18,Q961,VLOOKUP(B961,'Tournées Bus'!$J$3:$L$6,2,FALSE)))</f>
        <v>#N/A</v>
      </c>
      <c r="T961" t="e">
        <f t="shared" si="29"/>
        <v>#N/A</v>
      </c>
    </row>
    <row r="962" spans="1:20" x14ac:dyDescent="0.2">
      <c r="A962" s="1">
        <v>42989</v>
      </c>
      <c r="B962" t="s">
        <v>7</v>
      </c>
      <c r="C962" t="s">
        <v>340</v>
      </c>
      <c r="D962" t="s">
        <v>248</v>
      </c>
      <c r="E962" t="s">
        <v>249</v>
      </c>
      <c r="F962" s="1">
        <v>40264</v>
      </c>
      <c r="G962" t="s">
        <v>163</v>
      </c>
      <c r="H962">
        <v>1</v>
      </c>
      <c r="I962">
        <v>0</v>
      </c>
      <c r="J962">
        <v>0</v>
      </c>
      <c r="K962" t="s">
        <v>207</v>
      </c>
      <c r="L962">
        <v>2017</v>
      </c>
      <c r="M962" t="s">
        <v>210</v>
      </c>
      <c r="N962" s="14" t="str">
        <f t="shared" ref="N962:N1025" si="30">CONCATENATE(D962," ",E962)</f>
        <v>DULARY Noa</v>
      </c>
      <c r="O962" s="14" t="str">
        <f>VLOOKUP(N962,'Données Enfants'!$C$2:$F$298,4,FALSE)</f>
        <v>CE1</v>
      </c>
      <c r="P962" s="14" t="str">
        <f>VLOOKUP(N962,'Données Enfants'!$C$2:$F$298,2,FALSE)</f>
        <v>Standard</v>
      </c>
      <c r="Q962" s="14">
        <f>IF(MID(B962,1,3)="Bus",VLOOKUP(N962,'Données Bus'!$A$2:$B$90,2,FALSE),0)</f>
        <v>0</v>
      </c>
      <c r="R962" s="14" t="str">
        <f>IF(Q962&gt;0,VLOOKUP(N962,'Données Bus'!$A$2:$C$90,3,FALSE),"")</f>
        <v/>
      </c>
      <c r="S962" t="e">
        <f>IF(INDEX('Tournées Bus'!$C$4:$H$18,Q962,VLOOKUP(B962,'Tournées Bus'!$J$3:$L$6,2,FALSE))=0,INDEX('Tournées Bus'!$C$4:$H$18,Q962,VLOOKUP(B962,'Tournées Bus'!$J$3:$L$6,3,FALSE)),INDEX('Tournées Bus'!$C$4:$H$18,Q962,VLOOKUP(B962,'Tournées Bus'!$J$3:$L$6,2,FALSE)))</f>
        <v>#N/A</v>
      </c>
      <c r="T962" t="e">
        <f t="shared" ref="T962:T1025" si="31">MID(S962,1,4)</f>
        <v>#N/A</v>
      </c>
    </row>
    <row r="963" spans="1:20" x14ac:dyDescent="0.2">
      <c r="A963" s="1">
        <v>42989</v>
      </c>
      <c r="B963" t="s">
        <v>7</v>
      </c>
      <c r="C963" t="s">
        <v>340</v>
      </c>
      <c r="D963" t="s">
        <v>250</v>
      </c>
      <c r="E963" t="s">
        <v>251</v>
      </c>
      <c r="F963" s="1">
        <v>40932</v>
      </c>
      <c r="G963" t="s">
        <v>106</v>
      </c>
      <c r="H963">
        <v>1</v>
      </c>
      <c r="I963">
        <v>0</v>
      </c>
      <c r="J963">
        <v>0</v>
      </c>
      <c r="K963" t="s">
        <v>207</v>
      </c>
      <c r="L963">
        <v>2017</v>
      </c>
      <c r="M963" t="s">
        <v>208</v>
      </c>
      <c r="N963" s="14" t="str">
        <f t="shared" si="30"/>
        <v>DUVAL Matys</v>
      </c>
      <c r="O963" s="14" t="str">
        <f>VLOOKUP(N963,'Données Enfants'!$C$2:$F$298,4,FALSE)</f>
        <v>GS</v>
      </c>
      <c r="P963" s="14" t="str">
        <f>VLOOKUP(N963,'Données Enfants'!$C$2:$F$298,2,FALSE)</f>
        <v>Standard</v>
      </c>
      <c r="Q963" s="14">
        <f>IF(MID(B963,1,3)="Bus",VLOOKUP(N963,'Données Bus'!$A$2:$B$90,2,FALSE),0)</f>
        <v>0</v>
      </c>
      <c r="R963" s="14" t="str">
        <f>IF(Q963&gt;0,VLOOKUP(N963,'Données Bus'!$A$2:$C$90,3,FALSE),"")</f>
        <v/>
      </c>
      <c r="S963" t="e">
        <f>IF(INDEX('Tournées Bus'!$C$4:$H$18,Q963,VLOOKUP(B963,'Tournées Bus'!$J$3:$L$6,2,FALSE))=0,INDEX('Tournées Bus'!$C$4:$H$18,Q963,VLOOKUP(B963,'Tournées Bus'!$J$3:$L$6,3,FALSE)),INDEX('Tournées Bus'!$C$4:$H$18,Q963,VLOOKUP(B963,'Tournées Bus'!$J$3:$L$6,2,FALSE)))</f>
        <v>#N/A</v>
      </c>
      <c r="T963" t="e">
        <f t="shared" si="31"/>
        <v>#N/A</v>
      </c>
    </row>
    <row r="964" spans="1:20" x14ac:dyDescent="0.2">
      <c r="A964" s="1">
        <v>42989</v>
      </c>
      <c r="B964" t="s">
        <v>7</v>
      </c>
      <c r="C964" t="s">
        <v>340</v>
      </c>
      <c r="D964" t="s">
        <v>252</v>
      </c>
      <c r="E964" t="s">
        <v>253</v>
      </c>
      <c r="F964" s="1">
        <v>41126</v>
      </c>
      <c r="G964" t="s">
        <v>106</v>
      </c>
      <c r="H964">
        <v>0</v>
      </c>
      <c r="I964">
        <v>0</v>
      </c>
      <c r="J964">
        <v>0</v>
      </c>
      <c r="K964" t="s">
        <v>207</v>
      </c>
      <c r="L964">
        <v>2017</v>
      </c>
      <c r="M964" t="s">
        <v>208</v>
      </c>
      <c r="N964" s="14" t="str">
        <f t="shared" si="30"/>
        <v>DUVAL MICHOUD Jade</v>
      </c>
      <c r="O964" s="14" t="str">
        <f>VLOOKUP(N964,'Données Enfants'!$C$2:$F$298,4,FALSE)</f>
        <v>GS</v>
      </c>
      <c r="P964" s="14" t="str">
        <f>VLOOKUP(N964,'Données Enfants'!$C$2:$F$298,2,FALSE)</f>
        <v>Standard</v>
      </c>
      <c r="Q964" s="14">
        <f>IF(MID(B964,1,3)="Bus",VLOOKUP(N964,'Données Bus'!$A$2:$B$90,2,FALSE),0)</f>
        <v>0</v>
      </c>
      <c r="R964" s="14" t="str">
        <f>IF(Q964&gt;0,VLOOKUP(N964,'Données Bus'!$A$2:$C$90,3,FALSE),"")</f>
        <v/>
      </c>
      <c r="S964" t="e">
        <f>IF(INDEX('Tournées Bus'!$C$4:$H$18,Q964,VLOOKUP(B964,'Tournées Bus'!$J$3:$L$6,2,FALSE))=0,INDEX('Tournées Bus'!$C$4:$H$18,Q964,VLOOKUP(B964,'Tournées Bus'!$J$3:$L$6,3,FALSE)),INDEX('Tournées Bus'!$C$4:$H$18,Q964,VLOOKUP(B964,'Tournées Bus'!$J$3:$L$6,2,FALSE)))</f>
        <v>#N/A</v>
      </c>
      <c r="T964" t="e">
        <f t="shared" si="31"/>
        <v>#N/A</v>
      </c>
    </row>
    <row r="965" spans="1:20" x14ac:dyDescent="0.2">
      <c r="A965" s="1">
        <v>42989</v>
      </c>
      <c r="B965" t="s">
        <v>7</v>
      </c>
      <c r="C965" t="s">
        <v>340</v>
      </c>
      <c r="D965" t="s">
        <v>390</v>
      </c>
      <c r="E965" t="s">
        <v>281</v>
      </c>
      <c r="F965" s="1">
        <v>40871</v>
      </c>
      <c r="G965" t="s">
        <v>167</v>
      </c>
      <c r="H965">
        <v>1</v>
      </c>
      <c r="I965">
        <v>0</v>
      </c>
      <c r="J965">
        <v>0</v>
      </c>
      <c r="K965" t="s">
        <v>207</v>
      </c>
      <c r="L965">
        <v>2017</v>
      </c>
      <c r="M965" t="s">
        <v>208</v>
      </c>
      <c r="N965" s="14" t="str">
        <f t="shared" si="30"/>
        <v>EDMOND Lilou</v>
      </c>
      <c r="O965" s="14" t="str">
        <f>VLOOKUP(N965,'Données Enfants'!$C$2:$F$298,4,FALSE)</f>
        <v>CP</v>
      </c>
      <c r="P965" s="14" t="str">
        <f>VLOOKUP(N965,'Données Enfants'!$C$2:$F$298,2,FALSE)</f>
        <v>Standard</v>
      </c>
      <c r="Q965" s="14">
        <f>IF(MID(B965,1,3)="Bus",VLOOKUP(N965,'Données Bus'!$A$2:$B$90,2,FALSE),0)</f>
        <v>0</v>
      </c>
      <c r="R965" s="14" t="str">
        <f>IF(Q965&gt;0,VLOOKUP(N965,'Données Bus'!$A$2:$C$90,3,FALSE),"")</f>
        <v/>
      </c>
      <c r="S965" t="e">
        <f>IF(INDEX('Tournées Bus'!$C$4:$H$18,Q965,VLOOKUP(B965,'Tournées Bus'!$J$3:$L$6,2,FALSE))=0,INDEX('Tournées Bus'!$C$4:$H$18,Q965,VLOOKUP(B965,'Tournées Bus'!$J$3:$L$6,3,FALSE)),INDEX('Tournées Bus'!$C$4:$H$18,Q965,VLOOKUP(B965,'Tournées Bus'!$J$3:$L$6,2,FALSE)))</f>
        <v>#N/A</v>
      </c>
      <c r="T965" t="e">
        <f t="shared" si="31"/>
        <v>#N/A</v>
      </c>
    </row>
    <row r="966" spans="1:20" x14ac:dyDescent="0.2">
      <c r="A966" s="1">
        <v>42989</v>
      </c>
      <c r="B966" t="s">
        <v>7</v>
      </c>
      <c r="C966" t="s">
        <v>340</v>
      </c>
      <c r="D966" t="s">
        <v>390</v>
      </c>
      <c r="E966" t="s">
        <v>391</v>
      </c>
      <c r="F966" s="1">
        <v>39092</v>
      </c>
      <c r="G966" t="s">
        <v>164</v>
      </c>
      <c r="H966">
        <v>1</v>
      </c>
      <c r="I966">
        <v>0</v>
      </c>
      <c r="J966">
        <v>0</v>
      </c>
      <c r="K966" t="s">
        <v>207</v>
      </c>
      <c r="L966">
        <v>2017</v>
      </c>
      <c r="M966" t="s">
        <v>210</v>
      </c>
      <c r="N966" s="14" t="str">
        <f t="shared" si="30"/>
        <v>EDMOND Quentin</v>
      </c>
      <c r="O966" s="14" t="str">
        <f>VLOOKUP(N966,'Données Enfants'!$C$2:$F$298,4,FALSE)</f>
        <v>CM2</v>
      </c>
      <c r="P966" s="14" t="str">
        <f>VLOOKUP(N966,'Données Enfants'!$C$2:$F$298,2,FALSE)</f>
        <v>Standard</v>
      </c>
      <c r="Q966" s="14">
        <f>IF(MID(B966,1,3)="Bus",VLOOKUP(N966,'Données Bus'!$A$2:$B$90,2,FALSE),0)</f>
        <v>0</v>
      </c>
      <c r="R966" s="14" t="str">
        <f>IF(Q966&gt;0,VLOOKUP(N966,'Données Bus'!$A$2:$C$90,3,FALSE),"")</f>
        <v/>
      </c>
      <c r="S966" t="e">
        <f>IF(INDEX('Tournées Bus'!$C$4:$H$18,Q966,VLOOKUP(B966,'Tournées Bus'!$J$3:$L$6,2,FALSE))=0,INDEX('Tournées Bus'!$C$4:$H$18,Q966,VLOOKUP(B966,'Tournées Bus'!$J$3:$L$6,3,FALSE)),INDEX('Tournées Bus'!$C$4:$H$18,Q966,VLOOKUP(B966,'Tournées Bus'!$J$3:$L$6,2,FALSE)))</f>
        <v>#N/A</v>
      </c>
      <c r="T966" t="e">
        <f t="shared" si="31"/>
        <v>#N/A</v>
      </c>
    </row>
    <row r="967" spans="1:20" x14ac:dyDescent="0.2">
      <c r="A967" s="1">
        <v>42989</v>
      </c>
      <c r="B967" t="s">
        <v>7</v>
      </c>
      <c r="C967" t="s">
        <v>340</v>
      </c>
      <c r="D967" t="s">
        <v>254</v>
      </c>
      <c r="E967" t="s">
        <v>255</v>
      </c>
      <c r="F967" s="1">
        <v>40439</v>
      </c>
      <c r="G967" t="s">
        <v>167</v>
      </c>
      <c r="H967">
        <v>1</v>
      </c>
      <c r="I967">
        <v>0</v>
      </c>
      <c r="J967">
        <v>0</v>
      </c>
      <c r="K967" t="s">
        <v>207</v>
      </c>
      <c r="L967">
        <v>2017</v>
      </c>
      <c r="M967" t="s">
        <v>210</v>
      </c>
      <c r="N967" s="14" t="str">
        <f t="shared" si="30"/>
        <v>EL MRADMI Marwane</v>
      </c>
      <c r="O967" s="14" t="str">
        <f>VLOOKUP(N967,'Données Enfants'!$C$2:$F$298,4,FALSE)</f>
        <v>CE1</v>
      </c>
      <c r="P967" s="14" t="str">
        <f>VLOOKUP(N967,'Données Enfants'!$C$2:$F$298,2,FALSE)</f>
        <v>Sans porc</v>
      </c>
      <c r="Q967" s="14">
        <f>IF(MID(B967,1,3)="Bus",VLOOKUP(N967,'Données Bus'!$A$2:$B$90,2,FALSE),0)</f>
        <v>0</v>
      </c>
      <c r="R967" s="14" t="str">
        <f>IF(Q967&gt;0,VLOOKUP(N967,'Données Bus'!$A$2:$C$90,3,FALSE),"")</f>
        <v/>
      </c>
      <c r="S967" t="e">
        <f>IF(INDEX('Tournées Bus'!$C$4:$H$18,Q967,VLOOKUP(B967,'Tournées Bus'!$J$3:$L$6,2,FALSE))=0,INDEX('Tournées Bus'!$C$4:$H$18,Q967,VLOOKUP(B967,'Tournées Bus'!$J$3:$L$6,3,FALSE)),INDEX('Tournées Bus'!$C$4:$H$18,Q967,VLOOKUP(B967,'Tournées Bus'!$J$3:$L$6,2,FALSE)))</f>
        <v>#N/A</v>
      </c>
      <c r="T967" t="e">
        <f t="shared" si="31"/>
        <v>#N/A</v>
      </c>
    </row>
    <row r="968" spans="1:20" x14ac:dyDescent="0.2">
      <c r="A968" s="1">
        <v>42989</v>
      </c>
      <c r="B968" t="s">
        <v>7</v>
      </c>
      <c r="C968" t="s">
        <v>340</v>
      </c>
      <c r="D968" t="s">
        <v>322</v>
      </c>
      <c r="E968" t="s">
        <v>323</v>
      </c>
      <c r="F968" s="1">
        <v>40972</v>
      </c>
      <c r="G968" t="s">
        <v>106</v>
      </c>
      <c r="H968">
        <v>1</v>
      </c>
      <c r="I968">
        <v>0</v>
      </c>
      <c r="J968">
        <v>0</v>
      </c>
      <c r="K968" t="s">
        <v>207</v>
      </c>
      <c r="L968">
        <v>2017</v>
      </c>
      <c r="M968" t="s">
        <v>208</v>
      </c>
      <c r="N968" s="14" t="str">
        <f t="shared" si="30"/>
        <v>ELLENRIEDER Célian</v>
      </c>
      <c r="O968" s="14" t="str">
        <f>VLOOKUP(N968,'Données Enfants'!$C$2:$F$298,4,FALSE)</f>
        <v>GS</v>
      </c>
      <c r="P968" s="14" t="str">
        <f>VLOOKUP(N968,'Données Enfants'!$C$2:$F$298,2,FALSE)</f>
        <v>Standard</v>
      </c>
      <c r="Q968" s="14">
        <f>IF(MID(B968,1,3)="Bus",VLOOKUP(N968,'Données Bus'!$A$2:$B$90,2,FALSE),0)</f>
        <v>0</v>
      </c>
      <c r="R968" s="14" t="str">
        <f>IF(Q968&gt;0,VLOOKUP(N968,'Données Bus'!$A$2:$C$90,3,FALSE),"")</f>
        <v/>
      </c>
      <c r="S968" t="e">
        <f>IF(INDEX('Tournées Bus'!$C$4:$H$18,Q968,VLOOKUP(B968,'Tournées Bus'!$J$3:$L$6,2,FALSE))=0,INDEX('Tournées Bus'!$C$4:$H$18,Q968,VLOOKUP(B968,'Tournées Bus'!$J$3:$L$6,3,FALSE)),INDEX('Tournées Bus'!$C$4:$H$18,Q968,VLOOKUP(B968,'Tournées Bus'!$J$3:$L$6,2,FALSE)))</f>
        <v>#N/A</v>
      </c>
      <c r="T968" t="e">
        <f t="shared" si="31"/>
        <v>#N/A</v>
      </c>
    </row>
    <row r="969" spans="1:20" x14ac:dyDescent="0.2">
      <c r="A969" s="1">
        <v>42989</v>
      </c>
      <c r="B969" t="s">
        <v>7</v>
      </c>
      <c r="C969" t="s">
        <v>340</v>
      </c>
      <c r="D969" t="s">
        <v>392</v>
      </c>
      <c r="E969" t="s">
        <v>367</v>
      </c>
      <c r="F969" s="1">
        <v>39991</v>
      </c>
      <c r="G969" t="s">
        <v>166</v>
      </c>
      <c r="H969">
        <v>1</v>
      </c>
      <c r="I969">
        <v>0</v>
      </c>
      <c r="J969">
        <v>0</v>
      </c>
      <c r="K969" t="s">
        <v>207</v>
      </c>
      <c r="L969">
        <v>2017</v>
      </c>
      <c r="M969" t="s">
        <v>210</v>
      </c>
      <c r="N969" s="14" t="str">
        <f t="shared" si="30"/>
        <v>FERACO Elie</v>
      </c>
      <c r="O969" s="14" t="str">
        <f>VLOOKUP(N969,'Données Enfants'!$C$2:$F$298,4,FALSE)</f>
        <v>CE2</v>
      </c>
      <c r="P969" s="14" t="str">
        <f>VLOOKUP(N969,'Données Enfants'!$C$2:$F$298,2,FALSE)</f>
        <v>Standard</v>
      </c>
      <c r="Q969" s="14">
        <f>IF(MID(B969,1,3)="Bus",VLOOKUP(N969,'Données Bus'!$A$2:$B$90,2,FALSE),0)</f>
        <v>0</v>
      </c>
      <c r="R969" s="14" t="str">
        <f>IF(Q969&gt;0,VLOOKUP(N969,'Données Bus'!$A$2:$C$90,3,FALSE),"")</f>
        <v/>
      </c>
      <c r="S969" t="e">
        <f>IF(INDEX('Tournées Bus'!$C$4:$H$18,Q969,VLOOKUP(B969,'Tournées Bus'!$J$3:$L$6,2,FALSE))=0,INDEX('Tournées Bus'!$C$4:$H$18,Q969,VLOOKUP(B969,'Tournées Bus'!$J$3:$L$6,3,FALSE)),INDEX('Tournées Bus'!$C$4:$H$18,Q969,VLOOKUP(B969,'Tournées Bus'!$J$3:$L$6,2,FALSE)))</f>
        <v>#N/A</v>
      </c>
      <c r="T969" t="e">
        <f t="shared" si="31"/>
        <v>#N/A</v>
      </c>
    </row>
    <row r="970" spans="1:20" x14ac:dyDescent="0.2">
      <c r="A970" s="1">
        <v>42989</v>
      </c>
      <c r="B970" t="s">
        <v>7</v>
      </c>
      <c r="C970" t="s">
        <v>340</v>
      </c>
      <c r="D970" t="s">
        <v>392</v>
      </c>
      <c r="E970" t="s">
        <v>393</v>
      </c>
      <c r="F970" s="1">
        <v>39490</v>
      </c>
      <c r="G970" t="s">
        <v>165</v>
      </c>
      <c r="H970">
        <v>1</v>
      </c>
      <c r="I970">
        <v>0</v>
      </c>
      <c r="J970">
        <v>0</v>
      </c>
      <c r="K970" t="s">
        <v>207</v>
      </c>
      <c r="L970">
        <v>2017</v>
      </c>
      <c r="M970" t="s">
        <v>210</v>
      </c>
      <c r="N970" s="14" t="str">
        <f t="shared" si="30"/>
        <v>FERACO Sasha</v>
      </c>
      <c r="O970" s="14" t="str">
        <f>VLOOKUP(N970,'Données Enfants'!$C$2:$F$298,4,FALSE)</f>
        <v>CM1</v>
      </c>
      <c r="P970" s="14" t="str">
        <f>VLOOKUP(N970,'Données Enfants'!$C$2:$F$298,2,FALSE)</f>
        <v>Standard</v>
      </c>
      <c r="Q970" s="14">
        <f>IF(MID(B970,1,3)="Bus",VLOOKUP(N970,'Données Bus'!$A$2:$B$90,2,FALSE),0)</f>
        <v>0</v>
      </c>
      <c r="R970" s="14" t="str">
        <f>IF(Q970&gt;0,VLOOKUP(N970,'Données Bus'!$A$2:$C$90,3,FALSE),"")</f>
        <v/>
      </c>
      <c r="S970" t="e">
        <f>IF(INDEX('Tournées Bus'!$C$4:$H$18,Q970,VLOOKUP(B970,'Tournées Bus'!$J$3:$L$6,2,FALSE))=0,INDEX('Tournées Bus'!$C$4:$H$18,Q970,VLOOKUP(B970,'Tournées Bus'!$J$3:$L$6,3,FALSE)),INDEX('Tournées Bus'!$C$4:$H$18,Q970,VLOOKUP(B970,'Tournées Bus'!$J$3:$L$6,2,FALSE)))</f>
        <v>#N/A</v>
      </c>
      <c r="T970" t="e">
        <f t="shared" si="31"/>
        <v>#N/A</v>
      </c>
    </row>
    <row r="971" spans="1:20" x14ac:dyDescent="0.2">
      <c r="A971" s="1">
        <v>42989</v>
      </c>
      <c r="B971" t="s">
        <v>7</v>
      </c>
      <c r="C971" t="s">
        <v>340</v>
      </c>
      <c r="D971" t="s">
        <v>394</v>
      </c>
      <c r="E971" t="s">
        <v>395</v>
      </c>
      <c r="F971" s="1">
        <v>40196</v>
      </c>
      <c r="G971" t="s">
        <v>163</v>
      </c>
      <c r="H971">
        <v>0</v>
      </c>
      <c r="I971">
        <v>0</v>
      </c>
      <c r="J971">
        <v>0</v>
      </c>
      <c r="K971" t="s">
        <v>207</v>
      </c>
      <c r="L971">
        <v>2017</v>
      </c>
      <c r="M971" t="s">
        <v>210</v>
      </c>
      <c r="N971" s="14" t="str">
        <f t="shared" si="30"/>
        <v>FRANCESCHINI-SAINTON Paul</v>
      </c>
      <c r="O971" s="14" t="str">
        <f>VLOOKUP(N971,'Données Enfants'!$C$2:$F$298,4,FALSE)</f>
        <v>CE1</v>
      </c>
      <c r="P971" s="14" t="str">
        <f>VLOOKUP(N971,'Données Enfants'!$C$2:$F$298,2,FALSE)</f>
        <v>Standard</v>
      </c>
      <c r="Q971" s="14">
        <f>IF(MID(B971,1,3)="Bus",VLOOKUP(N971,'Données Bus'!$A$2:$B$90,2,FALSE),0)</f>
        <v>0</v>
      </c>
      <c r="R971" s="14" t="str">
        <f>IF(Q971&gt;0,VLOOKUP(N971,'Données Bus'!$A$2:$C$90,3,FALSE),"")</f>
        <v/>
      </c>
      <c r="S971" t="e">
        <f>IF(INDEX('Tournées Bus'!$C$4:$H$18,Q971,VLOOKUP(B971,'Tournées Bus'!$J$3:$L$6,2,FALSE))=0,INDEX('Tournées Bus'!$C$4:$H$18,Q971,VLOOKUP(B971,'Tournées Bus'!$J$3:$L$6,3,FALSE)),INDEX('Tournées Bus'!$C$4:$H$18,Q971,VLOOKUP(B971,'Tournées Bus'!$J$3:$L$6,2,FALSE)))</f>
        <v>#N/A</v>
      </c>
      <c r="T971" t="e">
        <f t="shared" si="31"/>
        <v>#N/A</v>
      </c>
    </row>
    <row r="972" spans="1:20" x14ac:dyDescent="0.2">
      <c r="A972" s="1">
        <v>42989</v>
      </c>
      <c r="B972" t="s">
        <v>7</v>
      </c>
      <c r="C972" t="s">
        <v>340</v>
      </c>
      <c r="D972" t="s">
        <v>396</v>
      </c>
      <c r="E972" t="s">
        <v>397</v>
      </c>
      <c r="F972" s="1">
        <v>39668</v>
      </c>
      <c r="G972" t="s">
        <v>165</v>
      </c>
      <c r="H972">
        <v>1</v>
      </c>
      <c r="I972">
        <v>0</v>
      </c>
      <c r="J972">
        <v>0</v>
      </c>
      <c r="K972" t="s">
        <v>207</v>
      </c>
      <c r="L972">
        <v>2017</v>
      </c>
      <c r="M972" t="s">
        <v>210</v>
      </c>
      <c r="N972" s="14" t="str">
        <f t="shared" si="30"/>
        <v>FRERY Mika</v>
      </c>
      <c r="O972" s="14" t="str">
        <f>VLOOKUP(N972,'Données Enfants'!$C$2:$F$298,4,FALSE)</f>
        <v>CM1</v>
      </c>
      <c r="P972" s="14" t="str">
        <f>VLOOKUP(N972,'Données Enfants'!$C$2:$F$298,2,FALSE)</f>
        <v>Standard</v>
      </c>
      <c r="Q972" s="14">
        <f>IF(MID(B972,1,3)="Bus",VLOOKUP(N972,'Données Bus'!$A$2:$B$90,2,FALSE),0)</f>
        <v>0</v>
      </c>
      <c r="R972" s="14" t="str">
        <f>IF(Q972&gt;0,VLOOKUP(N972,'Données Bus'!$A$2:$C$90,3,FALSE),"")</f>
        <v/>
      </c>
      <c r="S972" t="e">
        <f>IF(INDEX('Tournées Bus'!$C$4:$H$18,Q972,VLOOKUP(B972,'Tournées Bus'!$J$3:$L$6,2,FALSE))=0,INDEX('Tournées Bus'!$C$4:$H$18,Q972,VLOOKUP(B972,'Tournées Bus'!$J$3:$L$6,3,FALSE)),INDEX('Tournées Bus'!$C$4:$H$18,Q972,VLOOKUP(B972,'Tournées Bus'!$J$3:$L$6,2,FALSE)))</f>
        <v>#N/A</v>
      </c>
      <c r="T972" t="e">
        <f t="shared" si="31"/>
        <v>#N/A</v>
      </c>
    </row>
    <row r="973" spans="1:20" x14ac:dyDescent="0.2">
      <c r="A973" s="1">
        <v>42989</v>
      </c>
      <c r="B973" t="s">
        <v>7</v>
      </c>
      <c r="C973" t="s">
        <v>340</v>
      </c>
      <c r="D973" t="s">
        <v>398</v>
      </c>
      <c r="E973" t="s">
        <v>399</v>
      </c>
      <c r="F973" s="1">
        <v>40770</v>
      </c>
      <c r="G973" t="s">
        <v>168</v>
      </c>
      <c r="H973">
        <v>1</v>
      </c>
      <c r="I973">
        <v>0</v>
      </c>
      <c r="J973">
        <v>0</v>
      </c>
      <c r="K973" t="s">
        <v>207</v>
      </c>
      <c r="L973">
        <v>2017</v>
      </c>
      <c r="M973" t="s">
        <v>208</v>
      </c>
      <c r="N973" s="14" t="str">
        <f t="shared" si="30"/>
        <v>GAUTIER Alessia</v>
      </c>
      <c r="O973" s="14" t="str">
        <f>VLOOKUP(N973,'Données Enfants'!$C$2:$F$298,4,FALSE)</f>
        <v>CP</v>
      </c>
      <c r="P973" s="14" t="str">
        <f>VLOOKUP(N973,'Données Enfants'!$C$2:$F$298,2,FALSE)</f>
        <v>Standard</v>
      </c>
      <c r="Q973" s="14">
        <f>IF(MID(B973,1,3)="Bus",VLOOKUP(N973,'Données Bus'!$A$2:$B$90,2,FALSE),0)</f>
        <v>0</v>
      </c>
      <c r="R973" s="14" t="str">
        <f>IF(Q973&gt;0,VLOOKUP(N973,'Données Bus'!$A$2:$C$90,3,FALSE),"")</f>
        <v/>
      </c>
      <c r="S973" t="e">
        <f>IF(INDEX('Tournées Bus'!$C$4:$H$18,Q973,VLOOKUP(B973,'Tournées Bus'!$J$3:$L$6,2,FALSE))=0,INDEX('Tournées Bus'!$C$4:$H$18,Q973,VLOOKUP(B973,'Tournées Bus'!$J$3:$L$6,3,FALSE)),INDEX('Tournées Bus'!$C$4:$H$18,Q973,VLOOKUP(B973,'Tournées Bus'!$J$3:$L$6,2,FALSE)))</f>
        <v>#N/A</v>
      </c>
      <c r="T973" t="e">
        <f t="shared" si="31"/>
        <v>#N/A</v>
      </c>
    </row>
    <row r="974" spans="1:20" x14ac:dyDescent="0.2">
      <c r="A974" s="1">
        <v>42989</v>
      </c>
      <c r="B974" t="s">
        <v>7</v>
      </c>
      <c r="C974" t="s">
        <v>340</v>
      </c>
      <c r="D974" t="s">
        <v>400</v>
      </c>
      <c r="E974" t="s">
        <v>401</v>
      </c>
      <c r="F974" s="1">
        <v>39307</v>
      </c>
      <c r="G974" t="s">
        <v>164</v>
      </c>
      <c r="H974">
        <v>1</v>
      </c>
      <c r="I974">
        <v>0</v>
      </c>
      <c r="J974">
        <v>0</v>
      </c>
      <c r="K974" t="s">
        <v>207</v>
      </c>
      <c r="L974">
        <v>2017</v>
      </c>
      <c r="M974" t="s">
        <v>210</v>
      </c>
      <c r="N974" s="14" t="str">
        <f t="shared" si="30"/>
        <v>GENOIS Pauline</v>
      </c>
      <c r="O974" s="14" t="str">
        <f>VLOOKUP(N974,'Données Enfants'!$C$2:$F$298,4,FALSE)</f>
        <v>CM2</v>
      </c>
      <c r="P974" s="14" t="str">
        <f>VLOOKUP(N974,'Données Enfants'!$C$2:$F$298,2,FALSE)</f>
        <v>Standard</v>
      </c>
      <c r="Q974" s="14">
        <f>IF(MID(B974,1,3)="Bus",VLOOKUP(N974,'Données Bus'!$A$2:$B$90,2,FALSE),0)</f>
        <v>0</v>
      </c>
      <c r="R974" s="14" t="str">
        <f>IF(Q974&gt;0,VLOOKUP(N974,'Données Bus'!$A$2:$C$90,3,FALSE),"")</f>
        <v/>
      </c>
      <c r="S974" t="e">
        <f>IF(INDEX('Tournées Bus'!$C$4:$H$18,Q974,VLOOKUP(B974,'Tournées Bus'!$J$3:$L$6,2,FALSE))=0,INDEX('Tournées Bus'!$C$4:$H$18,Q974,VLOOKUP(B974,'Tournées Bus'!$J$3:$L$6,3,FALSE)),INDEX('Tournées Bus'!$C$4:$H$18,Q974,VLOOKUP(B974,'Tournées Bus'!$J$3:$L$6,2,FALSE)))</f>
        <v>#N/A</v>
      </c>
      <c r="T974" t="e">
        <f t="shared" si="31"/>
        <v>#N/A</v>
      </c>
    </row>
    <row r="975" spans="1:20" x14ac:dyDescent="0.2">
      <c r="A975" s="1">
        <v>42989</v>
      </c>
      <c r="B975" t="s">
        <v>7</v>
      </c>
      <c r="C975" t="s">
        <v>340</v>
      </c>
      <c r="D975" t="s">
        <v>402</v>
      </c>
      <c r="E975" t="s">
        <v>403</v>
      </c>
      <c r="F975" s="1">
        <v>39755</v>
      </c>
      <c r="G975" t="s">
        <v>165</v>
      </c>
      <c r="H975">
        <v>1</v>
      </c>
      <c r="I975">
        <v>0</v>
      </c>
      <c r="J975">
        <v>0</v>
      </c>
      <c r="K975" t="s">
        <v>207</v>
      </c>
      <c r="L975">
        <v>2017</v>
      </c>
      <c r="M975" t="s">
        <v>210</v>
      </c>
      <c r="N975" s="14" t="str">
        <f t="shared" si="30"/>
        <v>GERUSZ Tristan</v>
      </c>
      <c r="O975" s="14" t="str">
        <f>VLOOKUP(N975,'Données Enfants'!$C$2:$F$298,4,FALSE)</f>
        <v>CM1</v>
      </c>
      <c r="P975" s="14" t="str">
        <f>VLOOKUP(N975,'Données Enfants'!$C$2:$F$298,2,FALSE)</f>
        <v>Standard</v>
      </c>
      <c r="Q975" s="14">
        <f>IF(MID(B975,1,3)="Bus",VLOOKUP(N975,'Données Bus'!$A$2:$B$90,2,FALSE),0)</f>
        <v>0</v>
      </c>
      <c r="R975" s="14" t="str">
        <f>IF(Q975&gt;0,VLOOKUP(N975,'Données Bus'!$A$2:$C$90,3,FALSE),"")</f>
        <v/>
      </c>
      <c r="S975" t="e">
        <f>IF(INDEX('Tournées Bus'!$C$4:$H$18,Q975,VLOOKUP(B975,'Tournées Bus'!$J$3:$L$6,2,FALSE))=0,INDEX('Tournées Bus'!$C$4:$H$18,Q975,VLOOKUP(B975,'Tournées Bus'!$J$3:$L$6,3,FALSE)),INDEX('Tournées Bus'!$C$4:$H$18,Q975,VLOOKUP(B975,'Tournées Bus'!$J$3:$L$6,2,FALSE)))</f>
        <v>#N/A</v>
      </c>
      <c r="T975" t="e">
        <f t="shared" si="31"/>
        <v>#N/A</v>
      </c>
    </row>
    <row r="976" spans="1:20" x14ac:dyDescent="0.2">
      <c r="A976" s="1">
        <v>42989</v>
      </c>
      <c r="B976" t="s">
        <v>7</v>
      </c>
      <c r="C976" t="s">
        <v>340</v>
      </c>
      <c r="D976" t="s">
        <v>404</v>
      </c>
      <c r="E976" t="s">
        <v>405</v>
      </c>
      <c r="F976" s="1">
        <v>41329</v>
      </c>
      <c r="G976" t="s">
        <v>169</v>
      </c>
      <c r="H976">
        <v>1</v>
      </c>
      <c r="I976">
        <v>0</v>
      </c>
      <c r="J976">
        <v>0</v>
      </c>
      <c r="K976" t="s">
        <v>207</v>
      </c>
      <c r="L976">
        <v>2017</v>
      </c>
      <c r="M976" t="s">
        <v>208</v>
      </c>
      <c r="N976" s="14" t="str">
        <f t="shared" si="30"/>
        <v>GILLET Naëly</v>
      </c>
      <c r="O976" s="14" t="str">
        <f>VLOOKUP(N976,'Données Enfants'!$C$2:$F$298,4,FALSE)</f>
        <v>MS</v>
      </c>
      <c r="P976" s="14" t="str">
        <f>VLOOKUP(N976,'Données Enfants'!$C$2:$F$298,2,FALSE)</f>
        <v>Standard</v>
      </c>
      <c r="Q976" s="14">
        <f>IF(MID(B976,1,3)="Bus",VLOOKUP(N976,'Données Bus'!$A$2:$B$90,2,FALSE),0)</f>
        <v>0</v>
      </c>
      <c r="R976" s="14" t="str">
        <f>IF(Q976&gt;0,VLOOKUP(N976,'Données Bus'!$A$2:$C$90,3,FALSE),"")</f>
        <v/>
      </c>
      <c r="S976" t="e">
        <f>IF(INDEX('Tournées Bus'!$C$4:$H$18,Q976,VLOOKUP(B976,'Tournées Bus'!$J$3:$L$6,2,FALSE))=0,INDEX('Tournées Bus'!$C$4:$H$18,Q976,VLOOKUP(B976,'Tournées Bus'!$J$3:$L$6,3,FALSE)),INDEX('Tournées Bus'!$C$4:$H$18,Q976,VLOOKUP(B976,'Tournées Bus'!$J$3:$L$6,2,FALSE)))</f>
        <v>#N/A</v>
      </c>
      <c r="T976" t="e">
        <f t="shared" si="31"/>
        <v>#N/A</v>
      </c>
    </row>
    <row r="977" spans="1:20" x14ac:dyDescent="0.2">
      <c r="A977" s="1">
        <v>42989</v>
      </c>
      <c r="B977" t="s">
        <v>7</v>
      </c>
      <c r="C977" t="s">
        <v>340</v>
      </c>
      <c r="D977" t="s">
        <v>547</v>
      </c>
      <c r="E977" t="s">
        <v>279</v>
      </c>
      <c r="F977" s="1">
        <v>41348</v>
      </c>
      <c r="G977" t="s">
        <v>169</v>
      </c>
      <c r="H977">
        <v>1</v>
      </c>
      <c r="I977">
        <v>0</v>
      </c>
      <c r="J977">
        <v>0</v>
      </c>
      <c r="K977" t="s">
        <v>207</v>
      </c>
      <c r="L977">
        <v>2017</v>
      </c>
      <c r="M977" t="s">
        <v>208</v>
      </c>
      <c r="N977" s="14" t="str">
        <f t="shared" si="30"/>
        <v>GRANDJEAN Alice</v>
      </c>
      <c r="O977" s="14" t="str">
        <f>VLOOKUP(N977,'Données Enfants'!$C$2:$F$298,4,FALSE)</f>
        <v>MS</v>
      </c>
      <c r="P977" s="14" t="str">
        <f>VLOOKUP(N977,'Données Enfants'!$C$2:$F$298,2,FALSE)</f>
        <v>Standard</v>
      </c>
      <c r="Q977" s="14">
        <f>IF(MID(B977,1,3)="Bus",VLOOKUP(N977,'Données Bus'!$A$2:$B$90,2,FALSE),0)</f>
        <v>0</v>
      </c>
      <c r="R977" s="14" t="str">
        <f>IF(Q977&gt;0,VLOOKUP(N977,'Données Bus'!$A$2:$C$90,3,FALSE),"")</f>
        <v/>
      </c>
      <c r="S977" t="e">
        <f>IF(INDEX('Tournées Bus'!$C$4:$H$18,Q977,VLOOKUP(B977,'Tournées Bus'!$J$3:$L$6,2,FALSE))=0,INDEX('Tournées Bus'!$C$4:$H$18,Q977,VLOOKUP(B977,'Tournées Bus'!$J$3:$L$6,3,FALSE)),INDEX('Tournées Bus'!$C$4:$H$18,Q977,VLOOKUP(B977,'Tournées Bus'!$J$3:$L$6,2,FALSE)))</f>
        <v>#N/A</v>
      </c>
      <c r="T977" t="e">
        <f t="shared" si="31"/>
        <v>#N/A</v>
      </c>
    </row>
    <row r="978" spans="1:20" x14ac:dyDescent="0.2">
      <c r="A978" s="1">
        <v>42989</v>
      </c>
      <c r="B978" t="s">
        <v>7</v>
      </c>
      <c r="C978" t="s">
        <v>340</v>
      </c>
      <c r="D978" t="s">
        <v>547</v>
      </c>
      <c r="E978" t="s">
        <v>548</v>
      </c>
      <c r="F978" s="1">
        <v>40545</v>
      </c>
      <c r="G978" t="s">
        <v>168</v>
      </c>
      <c r="H978">
        <v>1</v>
      </c>
      <c r="I978">
        <v>0</v>
      </c>
      <c r="J978">
        <v>0</v>
      </c>
      <c r="K978" t="s">
        <v>207</v>
      </c>
      <c r="L978">
        <v>2017</v>
      </c>
      <c r="M978" t="s">
        <v>208</v>
      </c>
      <c r="N978" s="14" t="str">
        <f t="shared" si="30"/>
        <v>GRANDJEAN Lucie</v>
      </c>
      <c r="O978" s="14" t="str">
        <f>VLOOKUP(N978,'Données Enfants'!$C$2:$F$298,4,FALSE)</f>
        <v>CP</v>
      </c>
      <c r="P978" s="14" t="str">
        <f>VLOOKUP(N978,'Données Enfants'!$C$2:$F$298,2,FALSE)</f>
        <v>Standard</v>
      </c>
      <c r="Q978" s="14">
        <f>IF(MID(B978,1,3)="Bus",VLOOKUP(N978,'Données Bus'!$A$2:$B$90,2,FALSE),0)</f>
        <v>0</v>
      </c>
      <c r="R978" s="14" t="str">
        <f>IF(Q978&gt;0,VLOOKUP(N978,'Données Bus'!$A$2:$C$90,3,FALSE),"")</f>
        <v/>
      </c>
      <c r="S978" t="e">
        <f>IF(INDEX('Tournées Bus'!$C$4:$H$18,Q978,VLOOKUP(B978,'Tournées Bus'!$J$3:$L$6,2,FALSE))=0,INDEX('Tournées Bus'!$C$4:$H$18,Q978,VLOOKUP(B978,'Tournées Bus'!$J$3:$L$6,3,FALSE)),INDEX('Tournées Bus'!$C$4:$H$18,Q978,VLOOKUP(B978,'Tournées Bus'!$J$3:$L$6,2,FALSE)))</f>
        <v>#N/A</v>
      </c>
      <c r="T978" t="e">
        <f t="shared" si="31"/>
        <v>#N/A</v>
      </c>
    </row>
    <row r="979" spans="1:20" x14ac:dyDescent="0.2">
      <c r="A979" s="1">
        <v>42989</v>
      </c>
      <c r="B979" t="s">
        <v>7</v>
      </c>
      <c r="C979" t="s">
        <v>340</v>
      </c>
      <c r="D979" t="s">
        <v>406</v>
      </c>
      <c r="E979" t="s">
        <v>407</v>
      </c>
      <c r="F979" s="1">
        <v>40521</v>
      </c>
      <c r="G979" t="s">
        <v>163</v>
      </c>
      <c r="H979">
        <v>1</v>
      </c>
      <c r="I979">
        <v>0</v>
      </c>
      <c r="J979">
        <v>0</v>
      </c>
      <c r="K979" t="s">
        <v>207</v>
      </c>
      <c r="L979">
        <v>2017</v>
      </c>
      <c r="M979" t="s">
        <v>210</v>
      </c>
      <c r="N979" s="14" t="str">
        <f t="shared" si="30"/>
        <v>GRANJUX Kenza</v>
      </c>
      <c r="O979" s="14" t="str">
        <f>VLOOKUP(N979,'Données Enfants'!$C$2:$F$298,4,FALSE)</f>
        <v>CE1</v>
      </c>
      <c r="P979" s="14" t="str">
        <f>VLOOKUP(N979,'Données Enfants'!$C$2:$F$298,2,FALSE)</f>
        <v>Standard</v>
      </c>
      <c r="Q979" s="14">
        <f>IF(MID(B979,1,3)="Bus",VLOOKUP(N979,'Données Bus'!$A$2:$B$90,2,FALSE),0)</f>
        <v>0</v>
      </c>
      <c r="R979" s="14" t="str">
        <f>IF(Q979&gt;0,VLOOKUP(N979,'Données Bus'!$A$2:$C$90,3,FALSE),"")</f>
        <v/>
      </c>
      <c r="S979" t="e">
        <f>IF(INDEX('Tournées Bus'!$C$4:$H$18,Q979,VLOOKUP(B979,'Tournées Bus'!$J$3:$L$6,2,FALSE))=0,INDEX('Tournées Bus'!$C$4:$H$18,Q979,VLOOKUP(B979,'Tournées Bus'!$J$3:$L$6,3,FALSE)),INDEX('Tournées Bus'!$C$4:$H$18,Q979,VLOOKUP(B979,'Tournées Bus'!$J$3:$L$6,2,FALSE)))</f>
        <v>#N/A</v>
      </c>
      <c r="T979" t="e">
        <f t="shared" si="31"/>
        <v>#N/A</v>
      </c>
    </row>
    <row r="980" spans="1:20" x14ac:dyDescent="0.2">
      <c r="A980" s="1">
        <v>42989</v>
      </c>
      <c r="B980" t="s">
        <v>7</v>
      </c>
      <c r="C980" t="s">
        <v>340</v>
      </c>
      <c r="D980" t="s">
        <v>406</v>
      </c>
      <c r="E980" t="s">
        <v>408</v>
      </c>
      <c r="F980" s="1">
        <v>41097</v>
      </c>
      <c r="G980" t="s">
        <v>44</v>
      </c>
      <c r="H980">
        <v>1</v>
      </c>
      <c r="I980">
        <v>0</v>
      </c>
      <c r="J980">
        <v>0</v>
      </c>
      <c r="K980" t="s">
        <v>207</v>
      </c>
      <c r="L980">
        <v>2017</v>
      </c>
      <c r="M980" t="s">
        <v>208</v>
      </c>
      <c r="N980" s="14" t="str">
        <f t="shared" si="30"/>
        <v>GRANJUX Timeo</v>
      </c>
      <c r="O980" s="14" t="str">
        <f>VLOOKUP(N980,'Données Enfants'!$C$2:$F$298,4,FALSE)</f>
        <v>GS</v>
      </c>
      <c r="P980" s="14" t="str">
        <f>VLOOKUP(N980,'Données Enfants'!$C$2:$F$298,2,FALSE)</f>
        <v>Standard</v>
      </c>
      <c r="Q980" s="14">
        <f>IF(MID(B980,1,3)="Bus",VLOOKUP(N980,'Données Bus'!$A$2:$B$90,2,FALSE),0)</f>
        <v>0</v>
      </c>
      <c r="R980" s="14" t="str">
        <f>IF(Q980&gt;0,VLOOKUP(N980,'Données Bus'!$A$2:$C$90,3,FALSE),"")</f>
        <v/>
      </c>
      <c r="S980" t="e">
        <f>IF(INDEX('Tournées Bus'!$C$4:$H$18,Q980,VLOOKUP(B980,'Tournées Bus'!$J$3:$L$6,2,FALSE))=0,INDEX('Tournées Bus'!$C$4:$H$18,Q980,VLOOKUP(B980,'Tournées Bus'!$J$3:$L$6,3,FALSE)),INDEX('Tournées Bus'!$C$4:$H$18,Q980,VLOOKUP(B980,'Tournées Bus'!$J$3:$L$6,2,FALSE)))</f>
        <v>#N/A</v>
      </c>
      <c r="T980" t="e">
        <f t="shared" si="31"/>
        <v>#N/A</v>
      </c>
    </row>
    <row r="981" spans="1:20" x14ac:dyDescent="0.2">
      <c r="A981" s="1">
        <v>42989</v>
      </c>
      <c r="B981" t="s">
        <v>7</v>
      </c>
      <c r="C981" t="s">
        <v>340</v>
      </c>
      <c r="D981" t="s">
        <v>338</v>
      </c>
      <c r="E981" t="s">
        <v>339</v>
      </c>
      <c r="F981" s="1">
        <v>41570</v>
      </c>
      <c r="G981" t="s">
        <v>169</v>
      </c>
      <c r="H981">
        <v>1</v>
      </c>
      <c r="I981">
        <v>0</v>
      </c>
      <c r="J981">
        <v>0</v>
      </c>
      <c r="K981" t="s">
        <v>207</v>
      </c>
      <c r="L981">
        <v>2017</v>
      </c>
      <c r="M981" t="s">
        <v>208</v>
      </c>
      <c r="N981" s="14" t="str">
        <f t="shared" si="30"/>
        <v>GUEIT RANALDI Valentine</v>
      </c>
      <c r="O981" s="14" t="str">
        <f>VLOOKUP(N981,'Données Enfants'!$C$2:$F$298,4,FALSE)</f>
        <v>MS</v>
      </c>
      <c r="P981" s="14" t="str">
        <f>VLOOKUP(N981,'Données Enfants'!$C$2:$F$298,2,FALSE)</f>
        <v>Standard</v>
      </c>
      <c r="Q981" s="14">
        <f>IF(MID(B981,1,3)="Bus",VLOOKUP(N981,'Données Bus'!$A$2:$B$90,2,FALSE),0)</f>
        <v>0</v>
      </c>
      <c r="R981" s="14" t="str">
        <f>IF(Q981&gt;0,VLOOKUP(N981,'Données Bus'!$A$2:$C$90,3,FALSE),"")</f>
        <v/>
      </c>
      <c r="S981" t="e">
        <f>IF(INDEX('Tournées Bus'!$C$4:$H$18,Q981,VLOOKUP(B981,'Tournées Bus'!$J$3:$L$6,2,FALSE))=0,INDEX('Tournées Bus'!$C$4:$H$18,Q981,VLOOKUP(B981,'Tournées Bus'!$J$3:$L$6,3,FALSE)),INDEX('Tournées Bus'!$C$4:$H$18,Q981,VLOOKUP(B981,'Tournées Bus'!$J$3:$L$6,2,FALSE)))</f>
        <v>#N/A</v>
      </c>
      <c r="T981" t="e">
        <f t="shared" si="31"/>
        <v>#N/A</v>
      </c>
    </row>
    <row r="982" spans="1:20" x14ac:dyDescent="0.2">
      <c r="A982" s="1">
        <v>42989</v>
      </c>
      <c r="B982" t="s">
        <v>7</v>
      </c>
      <c r="C982" t="s">
        <v>340</v>
      </c>
      <c r="D982" t="s">
        <v>409</v>
      </c>
      <c r="E982" t="s">
        <v>410</v>
      </c>
      <c r="F982" s="1">
        <v>40108</v>
      </c>
      <c r="G982" t="s">
        <v>166</v>
      </c>
      <c r="H982">
        <v>1</v>
      </c>
      <c r="I982">
        <v>0</v>
      </c>
      <c r="J982">
        <v>0</v>
      </c>
      <c r="K982" t="s">
        <v>207</v>
      </c>
      <c r="L982">
        <v>2017</v>
      </c>
      <c r="M982" t="s">
        <v>210</v>
      </c>
      <c r="N982" s="14" t="str">
        <f t="shared" si="30"/>
        <v>HAMIMID Soan</v>
      </c>
      <c r="O982" s="14" t="str">
        <f>VLOOKUP(N982,'Données Enfants'!$C$2:$F$298,4,FALSE)</f>
        <v>CE2</v>
      </c>
      <c r="P982" s="14" t="str">
        <f>VLOOKUP(N982,'Données Enfants'!$C$2:$F$298,2,FALSE)</f>
        <v>Sans porc</v>
      </c>
      <c r="Q982" s="14">
        <f>IF(MID(B982,1,3)="Bus",VLOOKUP(N982,'Données Bus'!$A$2:$B$90,2,FALSE),0)</f>
        <v>0</v>
      </c>
      <c r="R982" s="14" t="str">
        <f>IF(Q982&gt;0,VLOOKUP(N982,'Données Bus'!$A$2:$C$90,3,FALSE),"")</f>
        <v/>
      </c>
      <c r="S982" t="e">
        <f>IF(INDEX('Tournées Bus'!$C$4:$H$18,Q982,VLOOKUP(B982,'Tournées Bus'!$J$3:$L$6,2,FALSE))=0,INDEX('Tournées Bus'!$C$4:$H$18,Q982,VLOOKUP(B982,'Tournées Bus'!$J$3:$L$6,3,FALSE)),INDEX('Tournées Bus'!$C$4:$H$18,Q982,VLOOKUP(B982,'Tournées Bus'!$J$3:$L$6,2,FALSE)))</f>
        <v>#N/A</v>
      </c>
      <c r="T982" t="e">
        <f t="shared" si="31"/>
        <v>#N/A</v>
      </c>
    </row>
    <row r="983" spans="1:20" x14ac:dyDescent="0.2">
      <c r="A983" s="1">
        <v>42989</v>
      </c>
      <c r="B983" t="s">
        <v>7</v>
      </c>
      <c r="C983" t="s">
        <v>340</v>
      </c>
      <c r="D983" t="s">
        <v>411</v>
      </c>
      <c r="E983" t="s">
        <v>371</v>
      </c>
      <c r="F983" s="1">
        <v>40537</v>
      </c>
      <c r="G983" t="s">
        <v>163</v>
      </c>
      <c r="H983">
        <v>1</v>
      </c>
      <c r="I983">
        <v>0</v>
      </c>
      <c r="J983">
        <v>0</v>
      </c>
      <c r="K983" t="s">
        <v>207</v>
      </c>
      <c r="L983">
        <v>2017</v>
      </c>
      <c r="M983" t="s">
        <v>210</v>
      </c>
      <c r="N983" s="14" t="str">
        <f t="shared" si="30"/>
        <v>HERMET Baptiste</v>
      </c>
      <c r="O983" s="14" t="str">
        <f>VLOOKUP(N983,'Données Enfants'!$C$2:$F$298,4,FALSE)</f>
        <v>CE1</v>
      </c>
      <c r="P983" s="14" t="str">
        <f>VLOOKUP(N983,'Données Enfants'!$C$2:$F$298,2,FALSE)</f>
        <v>Standard</v>
      </c>
      <c r="Q983" s="14">
        <f>IF(MID(B983,1,3)="Bus",VLOOKUP(N983,'Données Bus'!$A$2:$B$90,2,FALSE),0)</f>
        <v>0</v>
      </c>
      <c r="R983" s="14" t="str">
        <f>IF(Q983&gt;0,VLOOKUP(N983,'Données Bus'!$A$2:$C$90,3,FALSE),"")</f>
        <v/>
      </c>
      <c r="S983" t="e">
        <f>IF(INDEX('Tournées Bus'!$C$4:$H$18,Q983,VLOOKUP(B983,'Tournées Bus'!$J$3:$L$6,2,FALSE))=0,INDEX('Tournées Bus'!$C$4:$H$18,Q983,VLOOKUP(B983,'Tournées Bus'!$J$3:$L$6,3,FALSE)),INDEX('Tournées Bus'!$C$4:$H$18,Q983,VLOOKUP(B983,'Tournées Bus'!$J$3:$L$6,2,FALSE)))</f>
        <v>#N/A</v>
      </c>
      <c r="T983" t="e">
        <f t="shared" si="31"/>
        <v>#N/A</v>
      </c>
    </row>
    <row r="984" spans="1:20" x14ac:dyDescent="0.2">
      <c r="A984" s="1">
        <v>42989</v>
      </c>
      <c r="B984" t="s">
        <v>7</v>
      </c>
      <c r="C984" t="s">
        <v>340</v>
      </c>
      <c r="D984" t="s">
        <v>411</v>
      </c>
      <c r="E984" t="s">
        <v>412</v>
      </c>
      <c r="F984" s="1">
        <v>41493</v>
      </c>
      <c r="G984" t="s">
        <v>169</v>
      </c>
      <c r="H984">
        <v>1</v>
      </c>
      <c r="I984">
        <v>0</v>
      </c>
      <c r="J984">
        <v>0</v>
      </c>
      <c r="K984" t="s">
        <v>207</v>
      </c>
      <c r="L984">
        <v>2017</v>
      </c>
      <c r="M984" t="s">
        <v>208</v>
      </c>
      <c r="N984" s="14" t="str">
        <f t="shared" si="30"/>
        <v>HERMET Laurianne</v>
      </c>
      <c r="O984" s="14" t="str">
        <f>VLOOKUP(N984,'Données Enfants'!$C$2:$F$298,4,FALSE)</f>
        <v>MS</v>
      </c>
      <c r="P984" s="14" t="str">
        <f>VLOOKUP(N984,'Données Enfants'!$C$2:$F$298,2,FALSE)</f>
        <v>Standard</v>
      </c>
      <c r="Q984" s="14">
        <f>IF(MID(B984,1,3)="Bus",VLOOKUP(N984,'Données Bus'!$A$2:$B$90,2,FALSE),0)</f>
        <v>0</v>
      </c>
      <c r="R984" s="14" t="str">
        <f>IF(Q984&gt;0,VLOOKUP(N984,'Données Bus'!$A$2:$C$90,3,FALSE),"")</f>
        <v/>
      </c>
      <c r="S984" t="e">
        <f>IF(INDEX('Tournées Bus'!$C$4:$H$18,Q984,VLOOKUP(B984,'Tournées Bus'!$J$3:$L$6,2,FALSE))=0,INDEX('Tournées Bus'!$C$4:$H$18,Q984,VLOOKUP(B984,'Tournées Bus'!$J$3:$L$6,3,FALSE)),INDEX('Tournées Bus'!$C$4:$H$18,Q984,VLOOKUP(B984,'Tournées Bus'!$J$3:$L$6,2,FALSE)))</f>
        <v>#N/A</v>
      </c>
      <c r="T984" t="e">
        <f t="shared" si="31"/>
        <v>#N/A</v>
      </c>
    </row>
    <row r="985" spans="1:20" x14ac:dyDescent="0.2">
      <c r="A985" s="1">
        <v>42989</v>
      </c>
      <c r="B985" t="s">
        <v>7</v>
      </c>
      <c r="C985" t="s">
        <v>340</v>
      </c>
      <c r="D985" t="s">
        <v>329</v>
      </c>
      <c r="E985" t="s">
        <v>330</v>
      </c>
      <c r="F985" s="1">
        <v>41371</v>
      </c>
      <c r="G985" t="s">
        <v>169</v>
      </c>
      <c r="H985">
        <v>1</v>
      </c>
      <c r="I985">
        <v>0</v>
      </c>
      <c r="J985">
        <v>0</v>
      </c>
      <c r="K985" t="s">
        <v>207</v>
      </c>
      <c r="L985">
        <v>2017</v>
      </c>
      <c r="M985" t="s">
        <v>208</v>
      </c>
      <c r="N985" s="14" t="str">
        <f t="shared" si="30"/>
        <v>IKOUBEL Jeanne</v>
      </c>
      <c r="O985" s="14" t="str">
        <f>VLOOKUP(N985,'Données Enfants'!$C$2:$F$298,4,FALSE)</f>
        <v>MS</v>
      </c>
      <c r="P985" s="14" t="str">
        <f>VLOOKUP(N985,'Données Enfants'!$C$2:$F$298,2,FALSE)</f>
        <v>Standard</v>
      </c>
      <c r="Q985" s="14">
        <f>IF(MID(B985,1,3)="Bus",VLOOKUP(N985,'Données Bus'!$A$2:$B$90,2,FALSE),0)</f>
        <v>0</v>
      </c>
      <c r="R985" s="14" t="str">
        <f>IF(Q985&gt;0,VLOOKUP(N985,'Données Bus'!$A$2:$C$90,3,FALSE),"")</f>
        <v/>
      </c>
      <c r="S985" t="e">
        <f>IF(INDEX('Tournées Bus'!$C$4:$H$18,Q985,VLOOKUP(B985,'Tournées Bus'!$J$3:$L$6,2,FALSE))=0,INDEX('Tournées Bus'!$C$4:$H$18,Q985,VLOOKUP(B985,'Tournées Bus'!$J$3:$L$6,3,FALSE)),INDEX('Tournées Bus'!$C$4:$H$18,Q985,VLOOKUP(B985,'Tournées Bus'!$J$3:$L$6,2,FALSE)))</f>
        <v>#N/A</v>
      </c>
      <c r="T985" t="e">
        <f t="shared" si="31"/>
        <v>#N/A</v>
      </c>
    </row>
    <row r="986" spans="1:20" x14ac:dyDescent="0.2">
      <c r="A986" s="1">
        <v>42989</v>
      </c>
      <c r="B986" t="s">
        <v>7</v>
      </c>
      <c r="C986" t="s">
        <v>340</v>
      </c>
      <c r="D986" t="s">
        <v>413</v>
      </c>
      <c r="E986" t="s">
        <v>393</v>
      </c>
      <c r="F986" s="1">
        <v>40880</v>
      </c>
      <c r="G986" t="s">
        <v>168</v>
      </c>
      <c r="H986">
        <v>1</v>
      </c>
      <c r="I986">
        <v>0</v>
      </c>
      <c r="J986">
        <v>0</v>
      </c>
      <c r="K986" t="s">
        <v>207</v>
      </c>
      <c r="L986">
        <v>2017</v>
      </c>
      <c r="M986" t="s">
        <v>208</v>
      </c>
      <c r="N986" s="14" t="str">
        <f t="shared" si="30"/>
        <v>JELASSI Sasha</v>
      </c>
      <c r="O986" s="14" t="str">
        <f>VLOOKUP(N986,'Données Enfants'!$C$2:$F$298,4,FALSE)</f>
        <v>CP</v>
      </c>
      <c r="P986" s="14" t="str">
        <f>VLOOKUP(N986,'Données Enfants'!$C$2:$F$298,2,FALSE)</f>
        <v>Standard</v>
      </c>
      <c r="Q986" s="14">
        <f>IF(MID(B986,1,3)="Bus",VLOOKUP(N986,'Données Bus'!$A$2:$B$90,2,FALSE),0)</f>
        <v>0</v>
      </c>
      <c r="R986" s="14" t="str">
        <f>IF(Q986&gt;0,VLOOKUP(N986,'Données Bus'!$A$2:$C$90,3,FALSE),"")</f>
        <v/>
      </c>
      <c r="S986" t="e">
        <f>IF(INDEX('Tournées Bus'!$C$4:$H$18,Q986,VLOOKUP(B986,'Tournées Bus'!$J$3:$L$6,2,FALSE))=0,INDEX('Tournées Bus'!$C$4:$H$18,Q986,VLOOKUP(B986,'Tournées Bus'!$J$3:$L$6,3,FALSE)),INDEX('Tournées Bus'!$C$4:$H$18,Q986,VLOOKUP(B986,'Tournées Bus'!$J$3:$L$6,2,FALSE)))</f>
        <v>#N/A</v>
      </c>
      <c r="T986" t="e">
        <f t="shared" si="31"/>
        <v>#N/A</v>
      </c>
    </row>
    <row r="987" spans="1:20" x14ac:dyDescent="0.2">
      <c r="A987" s="1">
        <v>42989</v>
      </c>
      <c r="B987" t="s">
        <v>7</v>
      </c>
      <c r="C987" t="s">
        <v>340</v>
      </c>
      <c r="D987" t="s">
        <v>265</v>
      </c>
      <c r="E987" t="s">
        <v>266</v>
      </c>
      <c r="F987" s="1">
        <v>40707</v>
      </c>
      <c r="G987" t="s">
        <v>168</v>
      </c>
      <c r="H987">
        <v>1</v>
      </c>
      <c r="I987">
        <v>0</v>
      </c>
      <c r="J987">
        <v>0</v>
      </c>
      <c r="K987" t="s">
        <v>207</v>
      </c>
      <c r="L987">
        <v>2017</v>
      </c>
      <c r="M987" t="s">
        <v>208</v>
      </c>
      <c r="N987" s="14" t="str">
        <f t="shared" si="30"/>
        <v>KOSUMI Audrina</v>
      </c>
      <c r="O987" s="14" t="str">
        <f>VLOOKUP(N987,'Données Enfants'!$C$2:$F$298,4,FALSE)</f>
        <v>CP</v>
      </c>
      <c r="P987" s="14" t="str">
        <f>VLOOKUP(N987,'Données Enfants'!$C$2:$F$298,2,FALSE)</f>
        <v>Standard</v>
      </c>
      <c r="Q987" s="14">
        <f>IF(MID(B987,1,3)="Bus",VLOOKUP(N987,'Données Bus'!$A$2:$B$90,2,FALSE),0)</f>
        <v>0</v>
      </c>
      <c r="R987" s="14" t="str">
        <f>IF(Q987&gt;0,VLOOKUP(N987,'Données Bus'!$A$2:$C$90,3,FALSE),"")</f>
        <v/>
      </c>
      <c r="S987" t="e">
        <f>IF(INDEX('Tournées Bus'!$C$4:$H$18,Q987,VLOOKUP(B987,'Tournées Bus'!$J$3:$L$6,2,FALSE))=0,INDEX('Tournées Bus'!$C$4:$H$18,Q987,VLOOKUP(B987,'Tournées Bus'!$J$3:$L$6,3,FALSE)),INDEX('Tournées Bus'!$C$4:$H$18,Q987,VLOOKUP(B987,'Tournées Bus'!$J$3:$L$6,2,FALSE)))</f>
        <v>#N/A</v>
      </c>
      <c r="T987" t="e">
        <f t="shared" si="31"/>
        <v>#N/A</v>
      </c>
    </row>
    <row r="988" spans="1:20" x14ac:dyDescent="0.2">
      <c r="A988" s="1">
        <v>42989</v>
      </c>
      <c r="B988" t="s">
        <v>7</v>
      </c>
      <c r="C988" t="s">
        <v>340</v>
      </c>
      <c r="D988" t="s">
        <v>414</v>
      </c>
      <c r="E988" t="s">
        <v>415</v>
      </c>
      <c r="F988" s="1">
        <v>40308</v>
      </c>
      <c r="G988" t="s">
        <v>167</v>
      </c>
      <c r="H988">
        <v>1</v>
      </c>
      <c r="I988">
        <v>0</v>
      </c>
      <c r="J988">
        <v>0</v>
      </c>
      <c r="K988" t="s">
        <v>207</v>
      </c>
      <c r="L988">
        <v>2017</v>
      </c>
      <c r="M988" t="s">
        <v>210</v>
      </c>
      <c r="N988" s="14" t="str">
        <f t="shared" si="30"/>
        <v>LACROIX Dylan</v>
      </c>
      <c r="O988" s="14" t="str">
        <f>VLOOKUP(N988,'Données Enfants'!$C$2:$F$298,4,FALSE)</f>
        <v>CE1</v>
      </c>
      <c r="P988" s="14" t="str">
        <f>VLOOKUP(N988,'Données Enfants'!$C$2:$F$298,2,FALSE)</f>
        <v>Standard</v>
      </c>
      <c r="Q988" s="14">
        <f>IF(MID(B988,1,3)="Bus",VLOOKUP(N988,'Données Bus'!$A$2:$B$90,2,FALSE),0)</f>
        <v>0</v>
      </c>
      <c r="R988" s="14" t="str">
        <f>IF(Q988&gt;0,VLOOKUP(N988,'Données Bus'!$A$2:$C$90,3,FALSE),"")</f>
        <v/>
      </c>
      <c r="S988" t="e">
        <f>IF(INDEX('Tournées Bus'!$C$4:$H$18,Q988,VLOOKUP(B988,'Tournées Bus'!$J$3:$L$6,2,FALSE))=0,INDEX('Tournées Bus'!$C$4:$H$18,Q988,VLOOKUP(B988,'Tournées Bus'!$J$3:$L$6,3,FALSE)),INDEX('Tournées Bus'!$C$4:$H$18,Q988,VLOOKUP(B988,'Tournées Bus'!$J$3:$L$6,2,FALSE)))</f>
        <v>#N/A</v>
      </c>
      <c r="T988" t="e">
        <f t="shared" si="31"/>
        <v>#N/A</v>
      </c>
    </row>
    <row r="989" spans="1:20" x14ac:dyDescent="0.2">
      <c r="A989" s="1">
        <v>42989</v>
      </c>
      <c r="B989" t="s">
        <v>7</v>
      </c>
      <c r="C989" t="s">
        <v>340</v>
      </c>
      <c r="D989" t="s">
        <v>324</v>
      </c>
      <c r="E989" t="s">
        <v>253</v>
      </c>
      <c r="F989" s="1">
        <v>39783</v>
      </c>
      <c r="G989" t="s">
        <v>165</v>
      </c>
      <c r="H989">
        <v>1</v>
      </c>
      <c r="I989">
        <v>0</v>
      </c>
      <c r="J989">
        <v>0</v>
      </c>
      <c r="K989" t="s">
        <v>207</v>
      </c>
      <c r="L989">
        <v>2017</v>
      </c>
      <c r="M989" t="s">
        <v>210</v>
      </c>
      <c r="N989" s="14" t="str">
        <f t="shared" si="30"/>
        <v>LAMBRECHT Jade</v>
      </c>
      <c r="O989" s="14" t="str">
        <f>VLOOKUP(N989,'Données Enfants'!$C$2:$F$298,4,FALSE)</f>
        <v>CM1</v>
      </c>
      <c r="P989" s="14" t="str">
        <f>VLOOKUP(N989,'Données Enfants'!$C$2:$F$298,2,FALSE)</f>
        <v>Standard</v>
      </c>
      <c r="Q989" s="14">
        <f>IF(MID(B989,1,3)="Bus",VLOOKUP(N989,'Données Bus'!$A$2:$B$90,2,FALSE),0)</f>
        <v>0</v>
      </c>
      <c r="R989" s="14" t="str">
        <f>IF(Q989&gt;0,VLOOKUP(N989,'Données Bus'!$A$2:$C$90,3,FALSE),"")</f>
        <v/>
      </c>
      <c r="S989" t="e">
        <f>IF(INDEX('Tournées Bus'!$C$4:$H$18,Q989,VLOOKUP(B989,'Tournées Bus'!$J$3:$L$6,2,FALSE))=0,INDEX('Tournées Bus'!$C$4:$H$18,Q989,VLOOKUP(B989,'Tournées Bus'!$J$3:$L$6,3,FALSE)),INDEX('Tournées Bus'!$C$4:$H$18,Q989,VLOOKUP(B989,'Tournées Bus'!$J$3:$L$6,2,FALSE)))</f>
        <v>#N/A</v>
      </c>
      <c r="T989" t="e">
        <f t="shared" si="31"/>
        <v>#N/A</v>
      </c>
    </row>
    <row r="990" spans="1:20" x14ac:dyDescent="0.2">
      <c r="A990" s="1">
        <v>42989</v>
      </c>
      <c r="B990" t="s">
        <v>7</v>
      </c>
      <c r="C990" t="s">
        <v>340</v>
      </c>
      <c r="D990" t="s">
        <v>324</v>
      </c>
      <c r="E990" t="s">
        <v>331</v>
      </c>
      <c r="F990" s="1">
        <v>40840</v>
      </c>
      <c r="G990" t="s">
        <v>167</v>
      </c>
      <c r="H990">
        <v>1</v>
      </c>
      <c r="I990">
        <v>0</v>
      </c>
      <c r="J990">
        <v>0</v>
      </c>
      <c r="K990" t="s">
        <v>207</v>
      </c>
      <c r="L990">
        <v>2017</v>
      </c>
      <c r="M990" t="s">
        <v>208</v>
      </c>
      <c r="N990" s="14" t="str">
        <f t="shared" si="30"/>
        <v>LAMBRECHT Maxence</v>
      </c>
      <c r="O990" s="14" t="str">
        <f>VLOOKUP(N990,'Données Enfants'!$C$2:$F$298,4,FALSE)</f>
        <v>CP</v>
      </c>
      <c r="P990" s="14" t="str">
        <f>VLOOKUP(N990,'Données Enfants'!$C$2:$F$298,2,FALSE)</f>
        <v>Standard</v>
      </c>
      <c r="Q990" s="14">
        <f>IF(MID(B990,1,3)="Bus",VLOOKUP(N990,'Données Bus'!$A$2:$B$90,2,FALSE),0)</f>
        <v>0</v>
      </c>
      <c r="R990" s="14" t="str">
        <f>IF(Q990&gt;0,VLOOKUP(N990,'Données Bus'!$A$2:$C$90,3,FALSE),"")</f>
        <v/>
      </c>
      <c r="S990" t="e">
        <f>IF(INDEX('Tournées Bus'!$C$4:$H$18,Q990,VLOOKUP(B990,'Tournées Bus'!$J$3:$L$6,2,FALSE))=0,INDEX('Tournées Bus'!$C$4:$H$18,Q990,VLOOKUP(B990,'Tournées Bus'!$J$3:$L$6,3,FALSE)),INDEX('Tournées Bus'!$C$4:$H$18,Q990,VLOOKUP(B990,'Tournées Bus'!$J$3:$L$6,2,FALSE)))</f>
        <v>#N/A</v>
      </c>
      <c r="T990" t="e">
        <f t="shared" si="31"/>
        <v>#N/A</v>
      </c>
    </row>
    <row r="991" spans="1:20" x14ac:dyDescent="0.2">
      <c r="A991" s="1">
        <v>42989</v>
      </c>
      <c r="B991" t="s">
        <v>7</v>
      </c>
      <c r="C991" t="s">
        <v>340</v>
      </c>
      <c r="D991" t="s">
        <v>675</v>
      </c>
      <c r="E991" t="s">
        <v>676</v>
      </c>
      <c r="F991" s="1">
        <v>40567</v>
      </c>
      <c r="G991" t="s">
        <v>168</v>
      </c>
      <c r="H991">
        <v>1</v>
      </c>
      <c r="I991">
        <v>0</v>
      </c>
      <c r="J991">
        <v>0</v>
      </c>
      <c r="K991" t="s">
        <v>207</v>
      </c>
      <c r="L991">
        <v>2017</v>
      </c>
      <c r="M991" t="s">
        <v>208</v>
      </c>
      <c r="N991" s="14" t="str">
        <f t="shared" si="30"/>
        <v>LE BOURGEOIS Oyan</v>
      </c>
      <c r="O991" s="14" t="str">
        <f>VLOOKUP(N991,'Données Enfants'!$C$2:$F$298,4,FALSE)</f>
        <v>CP</v>
      </c>
      <c r="P991" s="14" t="str">
        <f>VLOOKUP(N991,'Données Enfants'!$C$2:$F$298,2,FALSE)</f>
        <v>Standard</v>
      </c>
      <c r="Q991" s="14">
        <f>IF(MID(B991,1,3)="Bus",VLOOKUP(N991,'Données Bus'!$A$2:$B$90,2,FALSE),0)</f>
        <v>0</v>
      </c>
      <c r="R991" s="14" t="str">
        <f>IF(Q991&gt;0,VLOOKUP(N991,'Données Bus'!$A$2:$C$90,3,FALSE),"")</f>
        <v/>
      </c>
      <c r="S991" t="e">
        <f>IF(INDEX('Tournées Bus'!$C$4:$H$18,Q991,VLOOKUP(B991,'Tournées Bus'!$J$3:$L$6,2,FALSE))=0,INDEX('Tournées Bus'!$C$4:$H$18,Q991,VLOOKUP(B991,'Tournées Bus'!$J$3:$L$6,3,FALSE)),INDEX('Tournées Bus'!$C$4:$H$18,Q991,VLOOKUP(B991,'Tournées Bus'!$J$3:$L$6,2,FALSE)))</f>
        <v>#N/A</v>
      </c>
      <c r="T991" t="e">
        <f t="shared" si="31"/>
        <v>#N/A</v>
      </c>
    </row>
    <row r="992" spans="1:20" x14ac:dyDescent="0.2">
      <c r="A992" s="1">
        <v>42989</v>
      </c>
      <c r="B992" t="s">
        <v>7</v>
      </c>
      <c r="C992" t="s">
        <v>340</v>
      </c>
      <c r="D992" t="s">
        <v>416</v>
      </c>
      <c r="E992" t="s">
        <v>417</v>
      </c>
      <c r="F992" s="1">
        <v>40045</v>
      </c>
      <c r="G992" t="s">
        <v>163</v>
      </c>
      <c r="H992">
        <v>1</v>
      </c>
      <c r="I992">
        <v>0</v>
      </c>
      <c r="J992">
        <v>0</v>
      </c>
      <c r="K992" t="s">
        <v>207</v>
      </c>
      <c r="L992">
        <v>2017</v>
      </c>
      <c r="M992" t="s">
        <v>210</v>
      </c>
      <c r="N992" s="14" t="str">
        <f t="shared" si="30"/>
        <v>LE REVEREND Grégoire</v>
      </c>
      <c r="O992" s="14" t="str">
        <f>VLOOKUP(N992,'Données Enfants'!$C$2:$F$298,4,FALSE)</f>
        <v>CE2</v>
      </c>
      <c r="P992" s="14" t="str">
        <f>VLOOKUP(N992,'Données Enfants'!$C$2:$F$298,2,FALSE)</f>
        <v>Standard</v>
      </c>
      <c r="Q992" s="14">
        <f>IF(MID(B992,1,3)="Bus",VLOOKUP(N992,'Données Bus'!$A$2:$B$90,2,FALSE),0)</f>
        <v>0</v>
      </c>
      <c r="R992" s="14" t="str">
        <f>IF(Q992&gt;0,VLOOKUP(N992,'Données Bus'!$A$2:$C$90,3,FALSE),"")</f>
        <v/>
      </c>
      <c r="S992" t="e">
        <f>IF(INDEX('Tournées Bus'!$C$4:$H$18,Q992,VLOOKUP(B992,'Tournées Bus'!$J$3:$L$6,2,FALSE))=0,INDEX('Tournées Bus'!$C$4:$H$18,Q992,VLOOKUP(B992,'Tournées Bus'!$J$3:$L$6,3,FALSE)),INDEX('Tournées Bus'!$C$4:$H$18,Q992,VLOOKUP(B992,'Tournées Bus'!$J$3:$L$6,2,FALSE)))</f>
        <v>#N/A</v>
      </c>
      <c r="T992" t="e">
        <f t="shared" si="31"/>
        <v>#N/A</v>
      </c>
    </row>
    <row r="993" spans="1:20" x14ac:dyDescent="0.2">
      <c r="A993" s="1">
        <v>42989</v>
      </c>
      <c r="B993" t="s">
        <v>7</v>
      </c>
      <c r="C993" t="s">
        <v>340</v>
      </c>
      <c r="D993" t="s">
        <v>416</v>
      </c>
      <c r="E993" t="s">
        <v>418</v>
      </c>
      <c r="F993" s="1">
        <v>40800</v>
      </c>
      <c r="G993" t="s">
        <v>168</v>
      </c>
      <c r="H993">
        <v>1</v>
      </c>
      <c r="I993">
        <v>0</v>
      </c>
      <c r="J993">
        <v>0</v>
      </c>
      <c r="K993" t="s">
        <v>207</v>
      </c>
      <c r="L993">
        <v>2017</v>
      </c>
      <c r="M993" t="s">
        <v>208</v>
      </c>
      <c r="N993" s="14" t="str">
        <f t="shared" si="30"/>
        <v>LE REVEREND Hector</v>
      </c>
      <c r="O993" s="14" t="str">
        <f>VLOOKUP(N993,'Données Enfants'!$C$2:$F$298,4,FALSE)</f>
        <v>CP</v>
      </c>
      <c r="P993" s="14" t="str">
        <f>VLOOKUP(N993,'Données Enfants'!$C$2:$F$298,2,FALSE)</f>
        <v>Standard</v>
      </c>
      <c r="Q993" s="14">
        <f>IF(MID(B993,1,3)="Bus",VLOOKUP(N993,'Données Bus'!$A$2:$B$90,2,FALSE),0)</f>
        <v>0</v>
      </c>
      <c r="R993" s="14" t="str">
        <f>IF(Q993&gt;0,VLOOKUP(N993,'Données Bus'!$A$2:$C$90,3,FALSE),"")</f>
        <v/>
      </c>
      <c r="S993" t="e">
        <f>IF(INDEX('Tournées Bus'!$C$4:$H$18,Q993,VLOOKUP(B993,'Tournées Bus'!$J$3:$L$6,2,FALSE))=0,INDEX('Tournées Bus'!$C$4:$H$18,Q993,VLOOKUP(B993,'Tournées Bus'!$J$3:$L$6,3,FALSE)),INDEX('Tournées Bus'!$C$4:$H$18,Q993,VLOOKUP(B993,'Tournées Bus'!$J$3:$L$6,2,FALSE)))</f>
        <v>#N/A</v>
      </c>
      <c r="T993" t="e">
        <f t="shared" si="31"/>
        <v>#N/A</v>
      </c>
    </row>
    <row r="994" spans="1:20" x14ac:dyDescent="0.2">
      <c r="A994" s="1">
        <v>42989</v>
      </c>
      <c r="B994" t="s">
        <v>7</v>
      </c>
      <c r="C994" t="s">
        <v>340</v>
      </c>
      <c r="D994" t="s">
        <v>419</v>
      </c>
      <c r="E994" t="s">
        <v>420</v>
      </c>
      <c r="F994" s="1">
        <v>40014</v>
      </c>
      <c r="G994" t="s">
        <v>166</v>
      </c>
      <c r="H994">
        <v>1</v>
      </c>
      <c r="I994">
        <v>0</v>
      </c>
      <c r="J994">
        <v>0</v>
      </c>
      <c r="K994" t="s">
        <v>207</v>
      </c>
      <c r="L994">
        <v>2017</v>
      </c>
      <c r="M994" t="s">
        <v>210</v>
      </c>
      <c r="N994" s="14" t="str">
        <f t="shared" si="30"/>
        <v>LEFRANCOIS Soren</v>
      </c>
      <c r="O994" s="14" t="str">
        <f>VLOOKUP(N994,'Données Enfants'!$C$2:$F$298,4,FALSE)</f>
        <v>CE2</v>
      </c>
      <c r="P994" s="14" t="str">
        <f>VLOOKUP(N994,'Données Enfants'!$C$2:$F$298,2,FALSE)</f>
        <v>Standard</v>
      </c>
      <c r="Q994" s="14">
        <f>IF(MID(B994,1,3)="Bus",VLOOKUP(N994,'Données Bus'!$A$2:$B$90,2,FALSE),0)</f>
        <v>0</v>
      </c>
      <c r="R994" s="14" t="str">
        <f>IF(Q994&gt;0,VLOOKUP(N994,'Données Bus'!$A$2:$C$90,3,FALSE),"")</f>
        <v/>
      </c>
      <c r="S994" t="e">
        <f>IF(INDEX('Tournées Bus'!$C$4:$H$18,Q994,VLOOKUP(B994,'Tournées Bus'!$J$3:$L$6,2,FALSE))=0,INDEX('Tournées Bus'!$C$4:$H$18,Q994,VLOOKUP(B994,'Tournées Bus'!$J$3:$L$6,3,FALSE)),INDEX('Tournées Bus'!$C$4:$H$18,Q994,VLOOKUP(B994,'Tournées Bus'!$J$3:$L$6,2,FALSE)))</f>
        <v>#N/A</v>
      </c>
      <c r="T994" t="e">
        <f t="shared" si="31"/>
        <v>#N/A</v>
      </c>
    </row>
    <row r="995" spans="1:20" x14ac:dyDescent="0.2">
      <c r="A995" s="1">
        <v>42989</v>
      </c>
      <c r="B995" t="s">
        <v>7</v>
      </c>
      <c r="C995" t="s">
        <v>340</v>
      </c>
      <c r="D995" t="s">
        <v>421</v>
      </c>
      <c r="E995" t="s">
        <v>353</v>
      </c>
      <c r="F995" s="1">
        <v>39760</v>
      </c>
      <c r="G995" t="s">
        <v>165</v>
      </c>
      <c r="H995">
        <v>1</v>
      </c>
      <c r="I995">
        <v>0</v>
      </c>
      <c r="J995">
        <v>0</v>
      </c>
      <c r="K995" t="s">
        <v>207</v>
      </c>
      <c r="L995">
        <v>2017</v>
      </c>
      <c r="M995" t="s">
        <v>210</v>
      </c>
      <c r="N995" s="14" t="str">
        <f t="shared" si="30"/>
        <v>LEONARDUZZI Lina</v>
      </c>
      <c r="O995" s="14" t="str">
        <f>VLOOKUP(N995,'Données Enfants'!$C$2:$F$298,4,FALSE)</f>
        <v>CM1</v>
      </c>
      <c r="P995" s="14" t="str">
        <f>VLOOKUP(N995,'Données Enfants'!$C$2:$F$298,2,FALSE)</f>
        <v>Standard</v>
      </c>
      <c r="Q995" s="14">
        <f>IF(MID(B995,1,3)="Bus",VLOOKUP(N995,'Données Bus'!$A$2:$B$90,2,FALSE),0)</f>
        <v>0</v>
      </c>
      <c r="R995" s="14" t="str">
        <f>IF(Q995&gt;0,VLOOKUP(N995,'Données Bus'!$A$2:$C$90,3,FALSE),"")</f>
        <v/>
      </c>
      <c r="S995" t="e">
        <f>IF(INDEX('Tournées Bus'!$C$4:$H$18,Q995,VLOOKUP(B995,'Tournées Bus'!$J$3:$L$6,2,FALSE))=0,INDEX('Tournées Bus'!$C$4:$H$18,Q995,VLOOKUP(B995,'Tournées Bus'!$J$3:$L$6,3,FALSE)),INDEX('Tournées Bus'!$C$4:$H$18,Q995,VLOOKUP(B995,'Tournées Bus'!$J$3:$L$6,2,FALSE)))</f>
        <v>#N/A</v>
      </c>
      <c r="T995" t="e">
        <f t="shared" si="31"/>
        <v>#N/A</v>
      </c>
    </row>
    <row r="996" spans="1:20" x14ac:dyDescent="0.2">
      <c r="A996" s="1">
        <v>42989</v>
      </c>
      <c r="B996" t="s">
        <v>7</v>
      </c>
      <c r="C996" t="s">
        <v>340</v>
      </c>
      <c r="D996" t="s">
        <v>422</v>
      </c>
      <c r="E996" t="s">
        <v>423</v>
      </c>
      <c r="F996" s="1">
        <v>41076</v>
      </c>
      <c r="G996" t="s">
        <v>106</v>
      </c>
      <c r="H996">
        <v>1</v>
      </c>
      <c r="I996">
        <v>0</v>
      </c>
      <c r="J996">
        <v>0</v>
      </c>
      <c r="K996" t="s">
        <v>207</v>
      </c>
      <c r="L996">
        <v>2017</v>
      </c>
      <c r="M996" t="s">
        <v>208</v>
      </c>
      <c r="N996" s="14" t="str">
        <f t="shared" si="30"/>
        <v>LIAUDET Chloé</v>
      </c>
      <c r="O996" s="14" t="str">
        <f>VLOOKUP(N996,'Données Enfants'!$C$2:$F$298,4,FALSE)</f>
        <v>GS</v>
      </c>
      <c r="P996" s="14" t="str">
        <f>VLOOKUP(N996,'Données Enfants'!$C$2:$F$298,2,FALSE)</f>
        <v>Standard</v>
      </c>
      <c r="Q996" s="14">
        <f>IF(MID(B996,1,3)="Bus",VLOOKUP(N996,'Données Bus'!$A$2:$B$90,2,FALSE),0)</f>
        <v>0</v>
      </c>
      <c r="R996" s="14" t="str">
        <f>IF(Q996&gt;0,VLOOKUP(N996,'Données Bus'!$A$2:$C$90,3,FALSE),"")</f>
        <v/>
      </c>
      <c r="S996" t="e">
        <f>IF(INDEX('Tournées Bus'!$C$4:$H$18,Q996,VLOOKUP(B996,'Tournées Bus'!$J$3:$L$6,2,FALSE))=0,INDEX('Tournées Bus'!$C$4:$H$18,Q996,VLOOKUP(B996,'Tournées Bus'!$J$3:$L$6,3,FALSE)),INDEX('Tournées Bus'!$C$4:$H$18,Q996,VLOOKUP(B996,'Tournées Bus'!$J$3:$L$6,2,FALSE)))</f>
        <v>#N/A</v>
      </c>
      <c r="T996" t="e">
        <f t="shared" si="31"/>
        <v>#N/A</v>
      </c>
    </row>
    <row r="997" spans="1:20" x14ac:dyDescent="0.2">
      <c r="A997" s="1">
        <v>42989</v>
      </c>
      <c r="B997" t="s">
        <v>7</v>
      </c>
      <c r="C997" t="s">
        <v>340</v>
      </c>
      <c r="D997" t="s">
        <v>422</v>
      </c>
      <c r="E997" t="s">
        <v>424</v>
      </c>
      <c r="F997" s="1">
        <v>39534</v>
      </c>
      <c r="G997" t="s">
        <v>165</v>
      </c>
      <c r="H997">
        <v>1</v>
      </c>
      <c r="I997">
        <v>0</v>
      </c>
      <c r="J997">
        <v>0</v>
      </c>
      <c r="K997" t="s">
        <v>207</v>
      </c>
      <c r="L997">
        <v>2017</v>
      </c>
      <c r="M997" t="s">
        <v>210</v>
      </c>
      <c r="N997" s="14" t="str">
        <f t="shared" si="30"/>
        <v>LIAUDET Elisa</v>
      </c>
      <c r="O997" s="14" t="str">
        <f>VLOOKUP(N997,'Données Enfants'!$C$2:$F$298,4,FALSE)</f>
        <v>CM1</v>
      </c>
      <c r="P997" s="14" t="str">
        <f>VLOOKUP(N997,'Données Enfants'!$C$2:$F$298,2,FALSE)</f>
        <v>Standard</v>
      </c>
      <c r="Q997" s="14">
        <f>IF(MID(B997,1,3)="Bus",VLOOKUP(N997,'Données Bus'!$A$2:$B$90,2,FALSE),0)</f>
        <v>0</v>
      </c>
      <c r="R997" s="14" t="str">
        <f>IF(Q997&gt;0,VLOOKUP(N997,'Données Bus'!$A$2:$C$90,3,FALSE),"")</f>
        <v/>
      </c>
      <c r="S997" t="e">
        <f>IF(INDEX('Tournées Bus'!$C$4:$H$18,Q997,VLOOKUP(B997,'Tournées Bus'!$J$3:$L$6,2,FALSE))=0,INDEX('Tournées Bus'!$C$4:$H$18,Q997,VLOOKUP(B997,'Tournées Bus'!$J$3:$L$6,3,FALSE)),INDEX('Tournées Bus'!$C$4:$H$18,Q997,VLOOKUP(B997,'Tournées Bus'!$J$3:$L$6,2,FALSE)))</f>
        <v>#N/A</v>
      </c>
      <c r="T997" t="e">
        <f t="shared" si="31"/>
        <v>#N/A</v>
      </c>
    </row>
    <row r="998" spans="1:20" x14ac:dyDescent="0.2">
      <c r="A998" s="1">
        <v>42989</v>
      </c>
      <c r="B998" t="s">
        <v>7</v>
      </c>
      <c r="C998" t="s">
        <v>340</v>
      </c>
      <c r="D998" t="s">
        <v>425</v>
      </c>
      <c r="E998" t="s">
        <v>326</v>
      </c>
      <c r="F998" s="1">
        <v>40918</v>
      </c>
      <c r="G998" t="s">
        <v>168</v>
      </c>
      <c r="H998">
        <v>1</v>
      </c>
      <c r="I998">
        <v>0</v>
      </c>
      <c r="J998">
        <v>0</v>
      </c>
      <c r="K998" t="s">
        <v>207</v>
      </c>
      <c r="L998">
        <v>2017</v>
      </c>
      <c r="M998" t="s">
        <v>208</v>
      </c>
      <c r="N998" s="14" t="str">
        <f t="shared" si="30"/>
        <v>MALAURIE Antonin</v>
      </c>
      <c r="O998" s="14" t="str">
        <f>VLOOKUP(N998,'Données Enfants'!$C$2:$F$298,4,FALSE)</f>
        <v>CP</v>
      </c>
      <c r="P998" s="14" t="str">
        <f>VLOOKUP(N998,'Données Enfants'!$C$2:$F$298,2,FALSE)</f>
        <v>Standard</v>
      </c>
      <c r="Q998" s="14">
        <f>IF(MID(B998,1,3)="Bus",VLOOKUP(N998,'Données Bus'!$A$2:$B$90,2,FALSE),0)</f>
        <v>0</v>
      </c>
      <c r="R998" s="14" t="str">
        <f>IF(Q998&gt;0,VLOOKUP(N998,'Données Bus'!$A$2:$C$90,3,FALSE),"")</f>
        <v/>
      </c>
      <c r="S998" t="e">
        <f>IF(INDEX('Tournées Bus'!$C$4:$H$18,Q998,VLOOKUP(B998,'Tournées Bus'!$J$3:$L$6,2,FALSE))=0,INDEX('Tournées Bus'!$C$4:$H$18,Q998,VLOOKUP(B998,'Tournées Bus'!$J$3:$L$6,3,FALSE)),INDEX('Tournées Bus'!$C$4:$H$18,Q998,VLOOKUP(B998,'Tournées Bus'!$J$3:$L$6,2,FALSE)))</f>
        <v>#N/A</v>
      </c>
      <c r="T998" t="e">
        <f t="shared" si="31"/>
        <v>#N/A</v>
      </c>
    </row>
    <row r="999" spans="1:20" x14ac:dyDescent="0.2">
      <c r="A999" s="1">
        <v>42989</v>
      </c>
      <c r="B999" t="s">
        <v>7</v>
      </c>
      <c r="C999" t="s">
        <v>340</v>
      </c>
      <c r="D999" t="s">
        <v>426</v>
      </c>
      <c r="E999" t="s">
        <v>427</v>
      </c>
      <c r="F999" s="1">
        <v>39466</v>
      </c>
      <c r="G999" t="s">
        <v>165</v>
      </c>
      <c r="H999">
        <v>1</v>
      </c>
      <c r="I999">
        <v>0</v>
      </c>
      <c r="J999">
        <v>0</v>
      </c>
      <c r="K999" t="s">
        <v>207</v>
      </c>
      <c r="L999">
        <v>2017</v>
      </c>
      <c r="M999" t="s">
        <v>210</v>
      </c>
      <c r="N999" s="14" t="str">
        <f t="shared" si="30"/>
        <v>MARTIN Gautier</v>
      </c>
      <c r="O999" s="14" t="str">
        <f>VLOOKUP(N999,'Données Enfants'!$C$2:$F$298,4,FALSE)</f>
        <v>CM1</v>
      </c>
      <c r="P999" s="14" t="str">
        <f>VLOOKUP(N999,'Données Enfants'!$C$2:$F$298,2,FALSE)</f>
        <v>Standard</v>
      </c>
      <c r="Q999" s="14">
        <f>IF(MID(B999,1,3)="Bus",VLOOKUP(N999,'Données Bus'!$A$2:$B$90,2,FALSE),0)</f>
        <v>0</v>
      </c>
      <c r="R999" s="14" t="str">
        <f>IF(Q999&gt;0,VLOOKUP(N999,'Données Bus'!$A$2:$C$90,3,FALSE),"")</f>
        <v/>
      </c>
      <c r="S999" t="e">
        <f>IF(INDEX('Tournées Bus'!$C$4:$H$18,Q999,VLOOKUP(B999,'Tournées Bus'!$J$3:$L$6,2,FALSE))=0,INDEX('Tournées Bus'!$C$4:$H$18,Q999,VLOOKUP(B999,'Tournées Bus'!$J$3:$L$6,3,FALSE)),INDEX('Tournées Bus'!$C$4:$H$18,Q999,VLOOKUP(B999,'Tournées Bus'!$J$3:$L$6,2,FALSE)))</f>
        <v>#N/A</v>
      </c>
      <c r="T999" t="e">
        <f t="shared" si="31"/>
        <v>#N/A</v>
      </c>
    </row>
    <row r="1000" spans="1:20" x14ac:dyDescent="0.2">
      <c r="A1000" s="1">
        <v>42989</v>
      </c>
      <c r="B1000" t="s">
        <v>7</v>
      </c>
      <c r="C1000" t="s">
        <v>340</v>
      </c>
      <c r="D1000" t="s">
        <v>274</v>
      </c>
      <c r="E1000" t="s">
        <v>275</v>
      </c>
      <c r="F1000" s="1">
        <v>40836</v>
      </c>
      <c r="G1000" t="s">
        <v>167</v>
      </c>
      <c r="H1000">
        <v>1</v>
      </c>
      <c r="I1000">
        <v>0</v>
      </c>
      <c r="J1000">
        <v>0</v>
      </c>
      <c r="K1000" t="s">
        <v>207</v>
      </c>
      <c r="L1000">
        <v>2017</v>
      </c>
      <c r="M1000" t="s">
        <v>208</v>
      </c>
      <c r="N1000" s="14" t="str">
        <f t="shared" si="30"/>
        <v>MONTES Mattéo</v>
      </c>
      <c r="O1000" s="14" t="str">
        <f>VLOOKUP(N1000,'Données Enfants'!$C$2:$F$298,4,FALSE)</f>
        <v>CP</v>
      </c>
      <c r="P1000" s="14" t="str">
        <f>VLOOKUP(N1000,'Données Enfants'!$C$2:$F$298,2,FALSE)</f>
        <v>Standard</v>
      </c>
      <c r="Q1000" s="14">
        <f>IF(MID(B1000,1,3)="Bus",VLOOKUP(N1000,'Données Bus'!$A$2:$B$90,2,FALSE),0)</f>
        <v>0</v>
      </c>
      <c r="R1000" s="14" t="str">
        <f>IF(Q1000&gt;0,VLOOKUP(N1000,'Données Bus'!$A$2:$C$90,3,FALSE),"")</f>
        <v/>
      </c>
      <c r="S1000" t="e">
        <f>IF(INDEX('Tournées Bus'!$C$4:$H$18,Q1000,VLOOKUP(B1000,'Tournées Bus'!$J$3:$L$6,2,FALSE))=0,INDEX('Tournées Bus'!$C$4:$H$18,Q1000,VLOOKUP(B1000,'Tournées Bus'!$J$3:$L$6,3,FALSE)),INDEX('Tournées Bus'!$C$4:$H$18,Q1000,VLOOKUP(B1000,'Tournées Bus'!$J$3:$L$6,2,FALSE)))</f>
        <v>#N/A</v>
      </c>
      <c r="T1000" t="e">
        <f t="shared" si="31"/>
        <v>#N/A</v>
      </c>
    </row>
    <row r="1001" spans="1:20" x14ac:dyDescent="0.2">
      <c r="A1001" s="1">
        <v>42989</v>
      </c>
      <c r="B1001" t="s">
        <v>7</v>
      </c>
      <c r="C1001" t="s">
        <v>340</v>
      </c>
      <c r="D1001" t="s">
        <v>428</v>
      </c>
      <c r="E1001" t="s">
        <v>429</v>
      </c>
      <c r="F1001" s="1">
        <v>40224</v>
      </c>
      <c r="G1001" t="s">
        <v>163</v>
      </c>
      <c r="H1001">
        <v>1</v>
      </c>
      <c r="I1001">
        <v>0</v>
      </c>
      <c r="J1001">
        <v>0</v>
      </c>
      <c r="K1001" t="s">
        <v>207</v>
      </c>
      <c r="L1001">
        <v>2017</v>
      </c>
      <c r="M1001" t="s">
        <v>210</v>
      </c>
      <c r="N1001" s="14" t="str">
        <f t="shared" si="30"/>
        <v>MORIN Anais</v>
      </c>
      <c r="O1001" s="14" t="str">
        <f>VLOOKUP(N1001,'Données Enfants'!$C$2:$F$298,4,FALSE)</f>
        <v>CE1</v>
      </c>
      <c r="P1001" s="14" t="str">
        <f>VLOOKUP(N1001,'Données Enfants'!$C$2:$F$298,2,FALSE)</f>
        <v>Standard</v>
      </c>
      <c r="Q1001" s="14">
        <f>IF(MID(B1001,1,3)="Bus",VLOOKUP(N1001,'Données Bus'!$A$2:$B$90,2,FALSE),0)</f>
        <v>0</v>
      </c>
      <c r="R1001" s="14" t="str">
        <f>IF(Q1001&gt;0,VLOOKUP(N1001,'Données Bus'!$A$2:$C$90,3,FALSE),"")</f>
        <v/>
      </c>
      <c r="S1001" t="e">
        <f>IF(INDEX('Tournées Bus'!$C$4:$H$18,Q1001,VLOOKUP(B1001,'Tournées Bus'!$J$3:$L$6,2,FALSE))=0,INDEX('Tournées Bus'!$C$4:$H$18,Q1001,VLOOKUP(B1001,'Tournées Bus'!$J$3:$L$6,3,FALSE)),INDEX('Tournées Bus'!$C$4:$H$18,Q1001,VLOOKUP(B1001,'Tournées Bus'!$J$3:$L$6,2,FALSE)))</f>
        <v>#N/A</v>
      </c>
      <c r="T1001" t="e">
        <f t="shared" si="31"/>
        <v>#N/A</v>
      </c>
    </row>
    <row r="1002" spans="1:20" x14ac:dyDescent="0.2">
      <c r="A1002" s="1">
        <v>42989</v>
      </c>
      <c r="B1002" t="s">
        <v>7</v>
      </c>
      <c r="C1002" t="s">
        <v>340</v>
      </c>
      <c r="D1002" t="s">
        <v>430</v>
      </c>
      <c r="E1002" t="s">
        <v>227</v>
      </c>
      <c r="F1002" s="1">
        <v>40928</v>
      </c>
      <c r="G1002" t="s">
        <v>106</v>
      </c>
      <c r="H1002">
        <v>1</v>
      </c>
      <c r="I1002">
        <v>0</v>
      </c>
      <c r="J1002">
        <v>0</v>
      </c>
      <c r="K1002" t="s">
        <v>207</v>
      </c>
      <c r="L1002">
        <v>2017</v>
      </c>
      <c r="M1002" t="s">
        <v>208</v>
      </c>
      <c r="N1002" s="14" t="str">
        <f t="shared" si="30"/>
        <v>MUFF Elise</v>
      </c>
      <c r="O1002" s="14" t="str">
        <f>VLOOKUP(N1002,'Données Enfants'!$C$2:$F$298,4,FALSE)</f>
        <v>GS</v>
      </c>
      <c r="P1002" s="14" t="str">
        <f>VLOOKUP(N1002,'Données Enfants'!$C$2:$F$298,2,FALSE)</f>
        <v>Standard</v>
      </c>
      <c r="Q1002" s="14">
        <f>IF(MID(B1002,1,3)="Bus",VLOOKUP(N1002,'Données Bus'!$A$2:$B$90,2,FALSE),0)</f>
        <v>0</v>
      </c>
      <c r="R1002" s="14" t="str">
        <f>IF(Q1002&gt;0,VLOOKUP(N1002,'Données Bus'!$A$2:$C$90,3,FALSE),"")</f>
        <v/>
      </c>
      <c r="S1002" t="e">
        <f>IF(INDEX('Tournées Bus'!$C$4:$H$18,Q1002,VLOOKUP(B1002,'Tournées Bus'!$J$3:$L$6,2,FALSE))=0,INDEX('Tournées Bus'!$C$4:$H$18,Q1002,VLOOKUP(B1002,'Tournées Bus'!$J$3:$L$6,3,FALSE)),INDEX('Tournées Bus'!$C$4:$H$18,Q1002,VLOOKUP(B1002,'Tournées Bus'!$J$3:$L$6,2,FALSE)))</f>
        <v>#N/A</v>
      </c>
      <c r="T1002" t="e">
        <f t="shared" si="31"/>
        <v>#N/A</v>
      </c>
    </row>
    <row r="1003" spans="1:20" x14ac:dyDescent="0.2">
      <c r="A1003" s="1">
        <v>42989</v>
      </c>
      <c r="B1003" t="s">
        <v>7</v>
      </c>
      <c r="C1003" t="s">
        <v>340</v>
      </c>
      <c r="D1003" t="s">
        <v>276</v>
      </c>
      <c r="E1003" t="s">
        <v>277</v>
      </c>
      <c r="F1003" s="1">
        <v>40657</v>
      </c>
      <c r="G1003" t="s">
        <v>167</v>
      </c>
      <c r="H1003">
        <v>1</v>
      </c>
      <c r="I1003">
        <v>0</v>
      </c>
      <c r="J1003">
        <v>0</v>
      </c>
      <c r="K1003" t="s">
        <v>207</v>
      </c>
      <c r="L1003">
        <v>2017</v>
      </c>
      <c r="M1003" t="s">
        <v>208</v>
      </c>
      <c r="N1003" s="14" t="str">
        <f t="shared" si="30"/>
        <v>MUNSCH Charlotte</v>
      </c>
      <c r="O1003" s="14" t="str">
        <f>VLOOKUP(N1003,'Données Enfants'!$C$2:$F$298,4,FALSE)</f>
        <v>CP</v>
      </c>
      <c r="P1003" s="14" t="str">
        <f>VLOOKUP(N1003,'Données Enfants'!$C$2:$F$298,2,FALSE)</f>
        <v>Standard</v>
      </c>
      <c r="Q1003" s="14">
        <f>IF(MID(B1003,1,3)="Bus",VLOOKUP(N1003,'Données Bus'!$A$2:$B$90,2,FALSE),0)</f>
        <v>0</v>
      </c>
      <c r="R1003" s="14" t="str">
        <f>IF(Q1003&gt;0,VLOOKUP(N1003,'Données Bus'!$A$2:$C$90,3,FALSE),"")</f>
        <v/>
      </c>
      <c r="S1003" t="e">
        <f>IF(INDEX('Tournées Bus'!$C$4:$H$18,Q1003,VLOOKUP(B1003,'Tournées Bus'!$J$3:$L$6,2,FALSE))=0,INDEX('Tournées Bus'!$C$4:$H$18,Q1003,VLOOKUP(B1003,'Tournées Bus'!$J$3:$L$6,3,FALSE)),INDEX('Tournées Bus'!$C$4:$H$18,Q1003,VLOOKUP(B1003,'Tournées Bus'!$J$3:$L$6,2,FALSE)))</f>
        <v>#N/A</v>
      </c>
      <c r="T1003" t="e">
        <f t="shared" si="31"/>
        <v>#N/A</v>
      </c>
    </row>
    <row r="1004" spans="1:20" x14ac:dyDescent="0.2">
      <c r="A1004" s="1">
        <v>42989</v>
      </c>
      <c r="B1004" t="s">
        <v>7</v>
      </c>
      <c r="C1004" t="s">
        <v>340</v>
      </c>
      <c r="D1004" t="s">
        <v>431</v>
      </c>
      <c r="E1004" t="s">
        <v>342</v>
      </c>
      <c r="F1004" s="1">
        <v>41258</v>
      </c>
      <c r="G1004" t="s">
        <v>106</v>
      </c>
      <c r="H1004">
        <v>0</v>
      </c>
      <c r="I1004">
        <v>0</v>
      </c>
      <c r="J1004">
        <v>0</v>
      </c>
      <c r="K1004" t="s">
        <v>207</v>
      </c>
      <c r="L1004">
        <v>2017</v>
      </c>
      <c r="M1004" t="s">
        <v>208</v>
      </c>
      <c r="N1004" s="14" t="str">
        <f t="shared" si="30"/>
        <v>OLIVERA Hugo</v>
      </c>
      <c r="O1004" s="14" t="str">
        <f>VLOOKUP(N1004,'Données Enfants'!$C$2:$F$298,4,FALSE)</f>
        <v>GS</v>
      </c>
      <c r="P1004" s="14" t="str">
        <f>VLOOKUP(N1004,'Données Enfants'!$C$2:$F$298,2,FALSE)</f>
        <v>Standard</v>
      </c>
      <c r="Q1004" s="14">
        <f>IF(MID(B1004,1,3)="Bus",VLOOKUP(N1004,'Données Bus'!$A$2:$B$90,2,FALSE),0)</f>
        <v>0</v>
      </c>
      <c r="R1004" s="14" t="str">
        <f>IF(Q1004&gt;0,VLOOKUP(N1004,'Données Bus'!$A$2:$C$90,3,FALSE),"")</f>
        <v/>
      </c>
      <c r="S1004" t="e">
        <f>IF(INDEX('Tournées Bus'!$C$4:$H$18,Q1004,VLOOKUP(B1004,'Tournées Bus'!$J$3:$L$6,2,FALSE))=0,INDEX('Tournées Bus'!$C$4:$H$18,Q1004,VLOOKUP(B1004,'Tournées Bus'!$J$3:$L$6,3,FALSE)),INDEX('Tournées Bus'!$C$4:$H$18,Q1004,VLOOKUP(B1004,'Tournées Bus'!$J$3:$L$6,2,FALSE)))</f>
        <v>#N/A</v>
      </c>
      <c r="T1004" t="e">
        <f t="shared" si="31"/>
        <v>#N/A</v>
      </c>
    </row>
    <row r="1005" spans="1:20" x14ac:dyDescent="0.2">
      <c r="A1005" s="1">
        <v>42989</v>
      </c>
      <c r="B1005" t="s">
        <v>7</v>
      </c>
      <c r="C1005" t="s">
        <v>340</v>
      </c>
      <c r="D1005" t="s">
        <v>432</v>
      </c>
      <c r="E1005" t="s">
        <v>433</v>
      </c>
      <c r="F1005" s="1">
        <v>40751</v>
      </c>
      <c r="G1005" t="s">
        <v>168</v>
      </c>
      <c r="H1005">
        <v>1</v>
      </c>
      <c r="I1005">
        <v>0</v>
      </c>
      <c r="J1005">
        <v>0</v>
      </c>
      <c r="K1005" t="s">
        <v>207</v>
      </c>
      <c r="L1005">
        <v>2017</v>
      </c>
      <c r="M1005" t="s">
        <v>208</v>
      </c>
      <c r="N1005" s="14" t="str">
        <f t="shared" si="30"/>
        <v>PASTRELLO Enzo</v>
      </c>
      <c r="O1005" s="14" t="str">
        <f>VLOOKUP(N1005,'Données Enfants'!$C$2:$F$298,4,FALSE)</f>
        <v>CP</v>
      </c>
      <c r="P1005" s="14" t="str">
        <f>VLOOKUP(N1005,'Données Enfants'!$C$2:$F$298,2,FALSE)</f>
        <v>Standard</v>
      </c>
      <c r="Q1005" s="14">
        <f>IF(MID(B1005,1,3)="Bus",VLOOKUP(N1005,'Données Bus'!$A$2:$B$90,2,FALSE),0)</f>
        <v>0</v>
      </c>
      <c r="R1005" s="14" t="str">
        <f>IF(Q1005&gt;0,VLOOKUP(N1005,'Données Bus'!$A$2:$C$90,3,FALSE),"")</f>
        <v/>
      </c>
      <c r="S1005" t="e">
        <f>IF(INDEX('Tournées Bus'!$C$4:$H$18,Q1005,VLOOKUP(B1005,'Tournées Bus'!$J$3:$L$6,2,FALSE))=0,INDEX('Tournées Bus'!$C$4:$H$18,Q1005,VLOOKUP(B1005,'Tournées Bus'!$J$3:$L$6,3,FALSE)),INDEX('Tournées Bus'!$C$4:$H$18,Q1005,VLOOKUP(B1005,'Tournées Bus'!$J$3:$L$6,2,FALSE)))</f>
        <v>#N/A</v>
      </c>
      <c r="T1005" t="e">
        <f t="shared" si="31"/>
        <v>#N/A</v>
      </c>
    </row>
    <row r="1006" spans="1:20" x14ac:dyDescent="0.2">
      <c r="A1006" s="1">
        <v>42989</v>
      </c>
      <c r="B1006" t="s">
        <v>7</v>
      </c>
      <c r="C1006" t="s">
        <v>340</v>
      </c>
      <c r="D1006" t="s">
        <v>432</v>
      </c>
      <c r="E1006" t="s">
        <v>434</v>
      </c>
      <c r="F1006" s="1">
        <v>39103</v>
      </c>
      <c r="G1006" t="s">
        <v>164</v>
      </c>
      <c r="H1006">
        <v>1</v>
      </c>
      <c r="I1006">
        <v>0</v>
      </c>
      <c r="J1006">
        <v>0</v>
      </c>
      <c r="K1006" t="s">
        <v>207</v>
      </c>
      <c r="L1006">
        <v>2017</v>
      </c>
      <c r="M1006" t="s">
        <v>210</v>
      </c>
      <c r="N1006" s="14" t="str">
        <f t="shared" si="30"/>
        <v>PASTRELLO Téo</v>
      </c>
      <c r="O1006" s="14" t="str">
        <f>VLOOKUP(N1006,'Données Enfants'!$C$2:$F$298,4,FALSE)</f>
        <v>CM2</v>
      </c>
      <c r="P1006" s="14" t="str">
        <f>VLOOKUP(N1006,'Données Enfants'!$C$2:$F$298,2,FALSE)</f>
        <v>Standard</v>
      </c>
      <c r="Q1006" s="14">
        <f>IF(MID(B1006,1,3)="Bus",VLOOKUP(N1006,'Données Bus'!$A$2:$B$90,2,FALSE),0)</f>
        <v>0</v>
      </c>
      <c r="R1006" s="14" t="str">
        <f>IF(Q1006&gt;0,VLOOKUP(N1006,'Données Bus'!$A$2:$C$90,3,FALSE),"")</f>
        <v/>
      </c>
      <c r="S1006" t="e">
        <f>IF(INDEX('Tournées Bus'!$C$4:$H$18,Q1006,VLOOKUP(B1006,'Tournées Bus'!$J$3:$L$6,2,FALSE))=0,INDEX('Tournées Bus'!$C$4:$H$18,Q1006,VLOOKUP(B1006,'Tournées Bus'!$J$3:$L$6,3,FALSE)),INDEX('Tournées Bus'!$C$4:$H$18,Q1006,VLOOKUP(B1006,'Tournées Bus'!$J$3:$L$6,2,FALSE)))</f>
        <v>#N/A</v>
      </c>
      <c r="T1006" t="e">
        <f t="shared" si="31"/>
        <v>#N/A</v>
      </c>
    </row>
    <row r="1007" spans="1:20" x14ac:dyDescent="0.2">
      <c r="A1007" s="1">
        <v>42989</v>
      </c>
      <c r="B1007" t="s">
        <v>7</v>
      </c>
      <c r="C1007" t="s">
        <v>340</v>
      </c>
      <c r="D1007" t="s">
        <v>435</v>
      </c>
      <c r="E1007" t="s">
        <v>436</v>
      </c>
      <c r="F1007" s="1">
        <v>41330</v>
      </c>
      <c r="G1007" t="s">
        <v>169</v>
      </c>
      <c r="H1007">
        <v>1</v>
      </c>
      <c r="I1007">
        <v>0</v>
      </c>
      <c r="J1007">
        <v>0</v>
      </c>
      <c r="K1007" t="s">
        <v>207</v>
      </c>
      <c r="L1007">
        <v>2017</v>
      </c>
      <c r="M1007" t="s">
        <v>208</v>
      </c>
      <c r="N1007" s="14" t="str">
        <f t="shared" si="30"/>
        <v>PAYEN Romain</v>
      </c>
      <c r="O1007" s="14" t="str">
        <f>VLOOKUP(N1007,'Données Enfants'!$C$2:$F$298,4,FALSE)</f>
        <v>MS</v>
      </c>
      <c r="P1007" s="14" t="str">
        <f>VLOOKUP(N1007,'Données Enfants'!$C$2:$F$298,2,FALSE)</f>
        <v>Standard</v>
      </c>
      <c r="Q1007" s="14">
        <f>IF(MID(B1007,1,3)="Bus",VLOOKUP(N1007,'Données Bus'!$A$2:$B$90,2,FALSE),0)</f>
        <v>0</v>
      </c>
      <c r="R1007" s="14" t="str">
        <f>IF(Q1007&gt;0,VLOOKUP(N1007,'Données Bus'!$A$2:$C$90,3,FALSE),"")</f>
        <v/>
      </c>
      <c r="S1007" t="e">
        <f>IF(INDEX('Tournées Bus'!$C$4:$H$18,Q1007,VLOOKUP(B1007,'Tournées Bus'!$J$3:$L$6,2,FALSE))=0,INDEX('Tournées Bus'!$C$4:$H$18,Q1007,VLOOKUP(B1007,'Tournées Bus'!$J$3:$L$6,3,FALSE)),INDEX('Tournées Bus'!$C$4:$H$18,Q1007,VLOOKUP(B1007,'Tournées Bus'!$J$3:$L$6,2,FALSE)))</f>
        <v>#N/A</v>
      </c>
      <c r="T1007" t="e">
        <f t="shared" si="31"/>
        <v>#N/A</v>
      </c>
    </row>
    <row r="1008" spans="1:20" x14ac:dyDescent="0.2">
      <c r="A1008" s="1">
        <v>42989</v>
      </c>
      <c r="B1008" t="s">
        <v>7</v>
      </c>
      <c r="C1008" t="s">
        <v>340</v>
      </c>
      <c r="D1008" t="s">
        <v>278</v>
      </c>
      <c r="E1008" t="s">
        <v>279</v>
      </c>
      <c r="F1008" s="1">
        <v>41629</v>
      </c>
      <c r="G1008" t="s">
        <v>170</v>
      </c>
      <c r="H1008">
        <v>1</v>
      </c>
      <c r="I1008">
        <v>0</v>
      </c>
      <c r="J1008">
        <v>0</v>
      </c>
      <c r="K1008" t="s">
        <v>207</v>
      </c>
      <c r="L1008">
        <v>2017</v>
      </c>
      <c r="M1008" t="s">
        <v>208</v>
      </c>
      <c r="N1008" s="14" t="str">
        <f t="shared" si="30"/>
        <v>PERROT BLENNER Alice</v>
      </c>
      <c r="O1008" s="14" t="str">
        <f>VLOOKUP(N1008,'Données Enfants'!$C$2:$F$298,4,FALSE)</f>
        <v>MS</v>
      </c>
      <c r="P1008" s="14" t="str">
        <f>VLOOKUP(N1008,'Données Enfants'!$C$2:$F$298,2,FALSE)</f>
        <v>Standard</v>
      </c>
      <c r="Q1008" s="14">
        <f>IF(MID(B1008,1,3)="Bus",VLOOKUP(N1008,'Données Bus'!$A$2:$B$90,2,FALSE),0)</f>
        <v>0</v>
      </c>
      <c r="R1008" s="14" t="str">
        <f>IF(Q1008&gt;0,VLOOKUP(N1008,'Données Bus'!$A$2:$C$90,3,FALSE),"")</f>
        <v/>
      </c>
      <c r="S1008" t="e">
        <f>IF(INDEX('Tournées Bus'!$C$4:$H$18,Q1008,VLOOKUP(B1008,'Tournées Bus'!$J$3:$L$6,2,FALSE))=0,INDEX('Tournées Bus'!$C$4:$H$18,Q1008,VLOOKUP(B1008,'Tournées Bus'!$J$3:$L$6,3,FALSE)),INDEX('Tournées Bus'!$C$4:$H$18,Q1008,VLOOKUP(B1008,'Tournées Bus'!$J$3:$L$6,2,FALSE)))</f>
        <v>#N/A</v>
      </c>
      <c r="T1008" t="e">
        <f t="shared" si="31"/>
        <v>#N/A</v>
      </c>
    </row>
    <row r="1009" spans="1:20" x14ac:dyDescent="0.2">
      <c r="A1009" s="1">
        <v>42989</v>
      </c>
      <c r="B1009" t="s">
        <v>7</v>
      </c>
      <c r="C1009" t="s">
        <v>340</v>
      </c>
      <c r="D1009" t="s">
        <v>437</v>
      </c>
      <c r="E1009" t="s">
        <v>438</v>
      </c>
      <c r="F1009" s="1">
        <v>40021</v>
      </c>
      <c r="G1009" t="s">
        <v>166</v>
      </c>
      <c r="H1009">
        <v>1</v>
      </c>
      <c r="I1009">
        <v>0</v>
      </c>
      <c r="J1009">
        <v>0</v>
      </c>
      <c r="K1009" t="s">
        <v>207</v>
      </c>
      <c r="L1009">
        <v>2017</v>
      </c>
      <c r="M1009" t="s">
        <v>210</v>
      </c>
      <c r="N1009" s="14" t="str">
        <f t="shared" si="30"/>
        <v>PETREL Joé</v>
      </c>
      <c r="O1009" s="14" t="str">
        <f>VLOOKUP(N1009,'Données Enfants'!$C$2:$F$298,4,FALSE)</f>
        <v>CE2</v>
      </c>
      <c r="P1009" s="14" t="str">
        <f>VLOOKUP(N1009,'Données Enfants'!$C$2:$F$298,2,FALSE)</f>
        <v>Standard</v>
      </c>
      <c r="Q1009" s="14">
        <f>IF(MID(B1009,1,3)="Bus",VLOOKUP(N1009,'Données Bus'!$A$2:$B$90,2,FALSE),0)</f>
        <v>0</v>
      </c>
      <c r="R1009" s="14" t="str">
        <f>IF(Q1009&gt;0,VLOOKUP(N1009,'Données Bus'!$A$2:$C$90,3,FALSE),"")</f>
        <v/>
      </c>
      <c r="S1009" t="e">
        <f>IF(INDEX('Tournées Bus'!$C$4:$H$18,Q1009,VLOOKUP(B1009,'Tournées Bus'!$J$3:$L$6,2,FALSE))=0,INDEX('Tournées Bus'!$C$4:$H$18,Q1009,VLOOKUP(B1009,'Tournées Bus'!$J$3:$L$6,3,FALSE)),INDEX('Tournées Bus'!$C$4:$H$18,Q1009,VLOOKUP(B1009,'Tournées Bus'!$J$3:$L$6,2,FALSE)))</f>
        <v>#N/A</v>
      </c>
      <c r="T1009" t="e">
        <f t="shared" si="31"/>
        <v>#N/A</v>
      </c>
    </row>
    <row r="1010" spans="1:20" x14ac:dyDescent="0.2">
      <c r="A1010" s="1">
        <v>42989</v>
      </c>
      <c r="B1010" t="s">
        <v>7</v>
      </c>
      <c r="C1010" t="s">
        <v>340</v>
      </c>
      <c r="D1010" t="s">
        <v>439</v>
      </c>
      <c r="E1010" t="s">
        <v>440</v>
      </c>
      <c r="F1010" s="1">
        <v>40982</v>
      </c>
      <c r="G1010" t="s">
        <v>44</v>
      </c>
      <c r="H1010">
        <v>1</v>
      </c>
      <c r="I1010">
        <v>0</v>
      </c>
      <c r="J1010">
        <v>0</v>
      </c>
      <c r="K1010" t="s">
        <v>207</v>
      </c>
      <c r="L1010">
        <v>2017</v>
      </c>
      <c r="M1010" t="s">
        <v>208</v>
      </c>
      <c r="N1010" s="14" t="str">
        <f t="shared" si="30"/>
        <v>PETROCELLI Loann</v>
      </c>
      <c r="O1010" s="14" t="str">
        <f>VLOOKUP(N1010,'Données Enfants'!$C$2:$F$298,4,FALSE)</f>
        <v>GS</v>
      </c>
      <c r="P1010" s="14" t="str">
        <f>VLOOKUP(N1010,'Données Enfants'!$C$2:$F$298,2,FALSE)</f>
        <v>Standard</v>
      </c>
      <c r="Q1010" s="14">
        <f>IF(MID(B1010,1,3)="Bus",VLOOKUP(N1010,'Données Bus'!$A$2:$B$90,2,FALSE),0)</f>
        <v>0</v>
      </c>
      <c r="R1010" s="14" t="str">
        <f>IF(Q1010&gt;0,VLOOKUP(N1010,'Données Bus'!$A$2:$C$90,3,FALSE),"")</f>
        <v/>
      </c>
      <c r="S1010" t="e">
        <f>IF(INDEX('Tournées Bus'!$C$4:$H$18,Q1010,VLOOKUP(B1010,'Tournées Bus'!$J$3:$L$6,2,FALSE))=0,INDEX('Tournées Bus'!$C$4:$H$18,Q1010,VLOOKUP(B1010,'Tournées Bus'!$J$3:$L$6,3,FALSE)),INDEX('Tournées Bus'!$C$4:$H$18,Q1010,VLOOKUP(B1010,'Tournées Bus'!$J$3:$L$6,2,FALSE)))</f>
        <v>#N/A</v>
      </c>
      <c r="T1010" t="e">
        <f t="shared" si="31"/>
        <v>#N/A</v>
      </c>
    </row>
    <row r="1011" spans="1:20" x14ac:dyDescent="0.2">
      <c r="A1011" s="1">
        <v>42989</v>
      </c>
      <c r="B1011" t="s">
        <v>7</v>
      </c>
      <c r="C1011" t="s">
        <v>340</v>
      </c>
      <c r="D1011" t="s">
        <v>280</v>
      </c>
      <c r="E1011" t="s">
        <v>281</v>
      </c>
      <c r="F1011" s="1">
        <v>39219</v>
      </c>
      <c r="G1011" t="s">
        <v>164</v>
      </c>
      <c r="H1011">
        <v>1</v>
      </c>
      <c r="I1011">
        <v>0</v>
      </c>
      <c r="J1011">
        <v>0</v>
      </c>
      <c r="K1011" t="s">
        <v>207</v>
      </c>
      <c r="L1011">
        <v>2017</v>
      </c>
      <c r="M1011" t="s">
        <v>210</v>
      </c>
      <c r="N1011" s="14" t="str">
        <f t="shared" si="30"/>
        <v>PITTET Lilou</v>
      </c>
      <c r="O1011" s="14" t="str">
        <f>VLOOKUP(N1011,'Données Enfants'!$C$2:$F$298,4,FALSE)</f>
        <v>CM2</v>
      </c>
      <c r="P1011" s="14" t="str">
        <f>VLOOKUP(N1011,'Données Enfants'!$C$2:$F$298,2,FALSE)</f>
        <v>Standard</v>
      </c>
      <c r="Q1011" s="14">
        <f>IF(MID(B1011,1,3)="Bus",VLOOKUP(N1011,'Données Bus'!$A$2:$B$90,2,FALSE),0)</f>
        <v>0</v>
      </c>
      <c r="R1011" s="14" t="str">
        <f>IF(Q1011&gt;0,VLOOKUP(N1011,'Données Bus'!$A$2:$C$90,3,FALSE),"")</f>
        <v/>
      </c>
      <c r="S1011" t="e">
        <f>IF(INDEX('Tournées Bus'!$C$4:$H$18,Q1011,VLOOKUP(B1011,'Tournées Bus'!$J$3:$L$6,2,FALSE))=0,INDEX('Tournées Bus'!$C$4:$H$18,Q1011,VLOOKUP(B1011,'Tournées Bus'!$J$3:$L$6,3,FALSE)),INDEX('Tournées Bus'!$C$4:$H$18,Q1011,VLOOKUP(B1011,'Tournées Bus'!$J$3:$L$6,2,FALSE)))</f>
        <v>#N/A</v>
      </c>
      <c r="T1011" t="e">
        <f t="shared" si="31"/>
        <v>#N/A</v>
      </c>
    </row>
    <row r="1012" spans="1:20" x14ac:dyDescent="0.2">
      <c r="A1012" s="1">
        <v>42989</v>
      </c>
      <c r="B1012" t="s">
        <v>7</v>
      </c>
      <c r="C1012" t="s">
        <v>340</v>
      </c>
      <c r="D1012" t="s">
        <v>280</v>
      </c>
      <c r="E1012" t="s">
        <v>282</v>
      </c>
      <c r="F1012" s="1">
        <v>40581</v>
      </c>
      <c r="G1012" t="s">
        <v>168</v>
      </c>
      <c r="H1012">
        <v>1</v>
      </c>
      <c r="I1012">
        <v>0</v>
      </c>
      <c r="J1012">
        <v>0</v>
      </c>
      <c r="K1012" t="s">
        <v>207</v>
      </c>
      <c r="L1012">
        <v>2017</v>
      </c>
      <c r="M1012" t="s">
        <v>208</v>
      </c>
      <c r="N1012" s="14" t="str">
        <f t="shared" si="30"/>
        <v>PITTET Lizy</v>
      </c>
      <c r="O1012" s="14" t="str">
        <f>VLOOKUP(N1012,'Données Enfants'!$C$2:$F$298,4,FALSE)</f>
        <v>CP</v>
      </c>
      <c r="P1012" s="14" t="str">
        <f>VLOOKUP(N1012,'Données Enfants'!$C$2:$F$298,2,FALSE)</f>
        <v>Standard</v>
      </c>
      <c r="Q1012" s="14">
        <f>IF(MID(B1012,1,3)="Bus",VLOOKUP(N1012,'Données Bus'!$A$2:$B$90,2,FALSE),0)</f>
        <v>0</v>
      </c>
      <c r="R1012" s="14" t="str">
        <f>IF(Q1012&gt;0,VLOOKUP(N1012,'Données Bus'!$A$2:$C$90,3,FALSE),"")</f>
        <v/>
      </c>
      <c r="S1012" t="e">
        <f>IF(INDEX('Tournées Bus'!$C$4:$H$18,Q1012,VLOOKUP(B1012,'Tournées Bus'!$J$3:$L$6,2,FALSE))=0,INDEX('Tournées Bus'!$C$4:$H$18,Q1012,VLOOKUP(B1012,'Tournées Bus'!$J$3:$L$6,3,FALSE)),INDEX('Tournées Bus'!$C$4:$H$18,Q1012,VLOOKUP(B1012,'Tournées Bus'!$J$3:$L$6,2,FALSE)))</f>
        <v>#N/A</v>
      </c>
      <c r="T1012" t="e">
        <f t="shared" si="31"/>
        <v>#N/A</v>
      </c>
    </row>
    <row r="1013" spans="1:20" x14ac:dyDescent="0.2">
      <c r="A1013" s="1">
        <v>42989</v>
      </c>
      <c r="B1013" t="s">
        <v>7</v>
      </c>
      <c r="C1013" t="s">
        <v>340</v>
      </c>
      <c r="D1013" t="s">
        <v>441</v>
      </c>
      <c r="E1013" t="s">
        <v>442</v>
      </c>
      <c r="F1013" s="1">
        <v>41482</v>
      </c>
      <c r="G1013" t="s">
        <v>170</v>
      </c>
      <c r="H1013">
        <v>1</v>
      </c>
      <c r="I1013">
        <v>0</v>
      </c>
      <c r="J1013">
        <v>0</v>
      </c>
      <c r="K1013" t="s">
        <v>207</v>
      </c>
      <c r="L1013">
        <v>2017</v>
      </c>
      <c r="M1013" t="s">
        <v>208</v>
      </c>
      <c r="N1013" s="14" t="str">
        <f t="shared" si="30"/>
        <v>PORTO Eloïse</v>
      </c>
      <c r="O1013" s="14" t="str">
        <f>VLOOKUP(N1013,'Données Enfants'!$C$2:$F$298,4,FALSE)</f>
        <v>MS</v>
      </c>
      <c r="P1013" s="14" t="str">
        <f>VLOOKUP(N1013,'Données Enfants'!$C$2:$F$298,2,FALSE)</f>
        <v>Standard</v>
      </c>
      <c r="Q1013" s="14">
        <f>IF(MID(B1013,1,3)="Bus",VLOOKUP(N1013,'Données Bus'!$A$2:$B$90,2,FALSE),0)</f>
        <v>0</v>
      </c>
      <c r="R1013" s="14" t="str">
        <f>IF(Q1013&gt;0,VLOOKUP(N1013,'Données Bus'!$A$2:$C$90,3,FALSE),"")</f>
        <v/>
      </c>
      <c r="S1013" t="e">
        <f>IF(INDEX('Tournées Bus'!$C$4:$H$18,Q1013,VLOOKUP(B1013,'Tournées Bus'!$J$3:$L$6,2,FALSE))=0,INDEX('Tournées Bus'!$C$4:$H$18,Q1013,VLOOKUP(B1013,'Tournées Bus'!$J$3:$L$6,3,FALSE)),INDEX('Tournées Bus'!$C$4:$H$18,Q1013,VLOOKUP(B1013,'Tournées Bus'!$J$3:$L$6,2,FALSE)))</f>
        <v>#N/A</v>
      </c>
      <c r="T1013" t="e">
        <f t="shared" si="31"/>
        <v>#N/A</v>
      </c>
    </row>
    <row r="1014" spans="1:20" x14ac:dyDescent="0.2">
      <c r="A1014" s="1">
        <v>42989</v>
      </c>
      <c r="B1014" t="s">
        <v>7</v>
      </c>
      <c r="C1014" t="s">
        <v>340</v>
      </c>
      <c r="D1014" t="s">
        <v>441</v>
      </c>
      <c r="E1014" t="s">
        <v>443</v>
      </c>
      <c r="F1014" s="1">
        <v>40237</v>
      </c>
      <c r="G1014" t="s">
        <v>167</v>
      </c>
      <c r="H1014">
        <v>1</v>
      </c>
      <c r="I1014">
        <v>0</v>
      </c>
      <c r="J1014">
        <v>0</v>
      </c>
      <c r="K1014" t="s">
        <v>207</v>
      </c>
      <c r="L1014">
        <v>2017</v>
      </c>
      <c r="M1014" t="s">
        <v>210</v>
      </c>
      <c r="N1014" s="14" t="str">
        <f t="shared" si="30"/>
        <v>PORTO Maëlys</v>
      </c>
      <c r="O1014" s="14" t="str">
        <f>VLOOKUP(N1014,'Données Enfants'!$C$2:$F$298,4,FALSE)</f>
        <v>CE1</v>
      </c>
      <c r="P1014" s="14" t="str">
        <f>VLOOKUP(N1014,'Données Enfants'!$C$2:$F$298,2,FALSE)</f>
        <v>Standard</v>
      </c>
      <c r="Q1014" s="14">
        <f>IF(MID(B1014,1,3)="Bus",VLOOKUP(N1014,'Données Bus'!$A$2:$B$90,2,FALSE),0)</f>
        <v>0</v>
      </c>
      <c r="R1014" s="14" t="str">
        <f>IF(Q1014&gt;0,VLOOKUP(N1014,'Données Bus'!$A$2:$C$90,3,FALSE),"")</f>
        <v/>
      </c>
      <c r="S1014" t="e">
        <f>IF(INDEX('Tournées Bus'!$C$4:$H$18,Q1014,VLOOKUP(B1014,'Tournées Bus'!$J$3:$L$6,2,FALSE))=0,INDEX('Tournées Bus'!$C$4:$H$18,Q1014,VLOOKUP(B1014,'Tournées Bus'!$J$3:$L$6,3,FALSE)),INDEX('Tournées Bus'!$C$4:$H$18,Q1014,VLOOKUP(B1014,'Tournées Bus'!$J$3:$L$6,2,FALSE)))</f>
        <v>#N/A</v>
      </c>
      <c r="T1014" t="e">
        <f t="shared" si="31"/>
        <v>#N/A</v>
      </c>
    </row>
    <row r="1015" spans="1:20" x14ac:dyDescent="0.2">
      <c r="A1015" s="1">
        <v>42989</v>
      </c>
      <c r="B1015" t="s">
        <v>7</v>
      </c>
      <c r="C1015" t="s">
        <v>340</v>
      </c>
      <c r="D1015" t="s">
        <v>444</v>
      </c>
      <c r="E1015" t="s">
        <v>372</v>
      </c>
      <c r="F1015" s="1">
        <v>40612</v>
      </c>
      <c r="G1015" t="s">
        <v>167</v>
      </c>
      <c r="H1015">
        <v>1</v>
      </c>
      <c r="I1015">
        <v>0</v>
      </c>
      <c r="J1015">
        <v>0</v>
      </c>
      <c r="K1015" t="s">
        <v>207</v>
      </c>
      <c r="L1015">
        <v>2017</v>
      </c>
      <c r="M1015" t="s">
        <v>208</v>
      </c>
      <c r="N1015" s="14" t="str">
        <f t="shared" si="30"/>
        <v>QUIQUEREZ Lise</v>
      </c>
      <c r="O1015" s="14" t="str">
        <f>VLOOKUP(N1015,'Données Enfants'!$C$2:$F$298,4,FALSE)</f>
        <v>CP</v>
      </c>
      <c r="P1015" s="14" t="str">
        <f>VLOOKUP(N1015,'Données Enfants'!$C$2:$F$298,2,FALSE)</f>
        <v>Standard</v>
      </c>
      <c r="Q1015" s="14">
        <f>IF(MID(B1015,1,3)="Bus",VLOOKUP(N1015,'Données Bus'!$A$2:$B$90,2,FALSE),0)</f>
        <v>0</v>
      </c>
      <c r="R1015" s="14" t="str">
        <f>IF(Q1015&gt;0,VLOOKUP(N1015,'Données Bus'!$A$2:$C$90,3,FALSE),"")</f>
        <v/>
      </c>
      <c r="S1015" t="e">
        <f>IF(INDEX('Tournées Bus'!$C$4:$H$18,Q1015,VLOOKUP(B1015,'Tournées Bus'!$J$3:$L$6,2,FALSE))=0,INDEX('Tournées Bus'!$C$4:$H$18,Q1015,VLOOKUP(B1015,'Tournées Bus'!$J$3:$L$6,3,FALSE)),INDEX('Tournées Bus'!$C$4:$H$18,Q1015,VLOOKUP(B1015,'Tournées Bus'!$J$3:$L$6,2,FALSE)))</f>
        <v>#N/A</v>
      </c>
      <c r="T1015" t="e">
        <f t="shared" si="31"/>
        <v>#N/A</v>
      </c>
    </row>
    <row r="1016" spans="1:20" x14ac:dyDescent="0.2">
      <c r="A1016" s="1">
        <v>42989</v>
      </c>
      <c r="B1016" t="s">
        <v>7</v>
      </c>
      <c r="C1016" t="s">
        <v>340</v>
      </c>
      <c r="D1016" t="s">
        <v>445</v>
      </c>
      <c r="E1016" t="s">
        <v>446</v>
      </c>
      <c r="F1016" s="1">
        <v>40095</v>
      </c>
      <c r="G1016" t="s">
        <v>166</v>
      </c>
      <c r="H1016">
        <v>1</v>
      </c>
      <c r="I1016">
        <v>0</v>
      </c>
      <c r="J1016">
        <v>0</v>
      </c>
      <c r="K1016" t="s">
        <v>207</v>
      </c>
      <c r="L1016">
        <v>2017</v>
      </c>
      <c r="M1016" t="s">
        <v>210</v>
      </c>
      <c r="N1016" s="14" t="str">
        <f t="shared" si="30"/>
        <v>RENARD Agathe</v>
      </c>
      <c r="O1016" s="14" t="str">
        <f>VLOOKUP(N1016,'Données Enfants'!$C$2:$F$298,4,FALSE)</f>
        <v>CE2</v>
      </c>
      <c r="P1016" s="14" t="str">
        <f>VLOOKUP(N1016,'Données Enfants'!$C$2:$F$298,2,FALSE)</f>
        <v>Standard</v>
      </c>
      <c r="Q1016" s="14">
        <f>IF(MID(B1016,1,3)="Bus",VLOOKUP(N1016,'Données Bus'!$A$2:$B$90,2,FALSE),0)</f>
        <v>0</v>
      </c>
      <c r="R1016" s="14" t="str">
        <f>IF(Q1016&gt;0,VLOOKUP(N1016,'Données Bus'!$A$2:$C$90,3,FALSE),"")</f>
        <v/>
      </c>
      <c r="S1016" t="e">
        <f>IF(INDEX('Tournées Bus'!$C$4:$H$18,Q1016,VLOOKUP(B1016,'Tournées Bus'!$J$3:$L$6,2,FALSE))=0,INDEX('Tournées Bus'!$C$4:$H$18,Q1016,VLOOKUP(B1016,'Tournées Bus'!$J$3:$L$6,3,FALSE)),INDEX('Tournées Bus'!$C$4:$H$18,Q1016,VLOOKUP(B1016,'Tournées Bus'!$J$3:$L$6,2,FALSE)))</f>
        <v>#N/A</v>
      </c>
      <c r="T1016" t="e">
        <f t="shared" si="31"/>
        <v>#N/A</v>
      </c>
    </row>
    <row r="1017" spans="1:20" x14ac:dyDescent="0.2">
      <c r="A1017" s="1">
        <v>42989</v>
      </c>
      <c r="B1017" t="s">
        <v>7</v>
      </c>
      <c r="C1017" t="s">
        <v>340</v>
      </c>
      <c r="D1017" t="s">
        <v>285</v>
      </c>
      <c r="E1017" t="s">
        <v>316</v>
      </c>
      <c r="F1017" s="1">
        <v>40879</v>
      </c>
      <c r="G1017" t="s">
        <v>167</v>
      </c>
      <c r="H1017">
        <v>1</v>
      </c>
      <c r="I1017">
        <v>0</v>
      </c>
      <c r="J1017">
        <v>0</v>
      </c>
      <c r="K1017" t="s">
        <v>207</v>
      </c>
      <c r="L1017">
        <v>2017</v>
      </c>
      <c r="M1017" t="s">
        <v>208</v>
      </c>
      <c r="N1017" s="14" t="str">
        <f t="shared" si="30"/>
        <v>ROUVIERE Léa</v>
      </c>
      <c r="O1017" s="14" t="str">
        <f>VLOOKUP(N1017,'Données Enfants'!$C$2:$F$298,4,FALSE)</f>
        <v>CP</v>
      </c>
      <c r="P1017" s="14" t="str">
        <f>VLOOKUP(N1017,'Données Enfants'!$C$2:$F$298,2,FALSE)</f>
        <v>Standard</v>
      </c>
      <c r="Q1017" s="14">
        <f>IF(MID(B1017,1,3)="Bus",VLOOKUP(N1017,'Données Bus'!$A$2:$B$90,2,FALSE),0)</f>
        <v>0</v>
      </c>
      <c r="R1017" s="14" t="str">
        <f>IF(Q1017&gt;0,VLOOKUP(N1017,'Données Bus'!$A$2:$C$90,3,FALSE),"")</f>
        <v/>
      </c>
      <c r="S1017" t="e">
        <f>IF(INDEX('Tournées Bus'!$C$4:$H$18,Q1017,VLOOKUP(B1017,'Tournées Bus'!$J$3:$L$6,2,FALSE))=0,INDEX('Tournées Bus'!$C$4:$H$18,Q1017,VLOOKUP(B1017,'Tournées Bus'!$J$3:$L$6,3,FALSE)),INDEX('Tournées Bus'!$C$4:$H$18,Q1017,VLOOKUP(B1017,'Tournées Bus'!$J$3:$L$6,2,FALSE)))</f>
        <v>#N/A</v>
      </c>
      <c r="T1017" t="e">
        <f t="shared" si="31"/>
        <v>#N/A</v>
      </c>
    </row>
    <row r="1018" spans="1:20" x14ac:dyDescent="0.2">
      <c r="A1018" s="1">
        <v>42989</v>
      </c>
      <c r="B1018" t="s">
        <v>7</v>
      </c>
      <c r="C1018" t="s">
        <v>340</v>
      </c>
      <c r="D1018" t="s">
        <v>285</v>
      </c>
      <c r="E1018" t="s">
        <v>281</v>
      </c>
      <c r="F1018" s="1">
        <v>40095</v>
      </c>
      <c r="G1018" t="s">
        <v>166</v>
      </c>
      <c r="H1018">
        <v>1</v>
      </c>
      <c r="I1018">
        <v>0</v>
      </c>
      <c r="J1018">
        <v>0</v>
      </c>
      <c r="K1018" t="s">
        <v>207</v>
      </c>
      <c r="L1018">
        <v>2017</v>
      </c>
      <c r="M1018" t="s">
        <v>210</v>
      </c>
      <c r="N1018" s="14" t="str">
        <f t="shared" si="30"/>
        <v>ROUVIERE Lilou</v>
      </c>
      <c r="O1018" s="14" t="str">
        <f>VLOOKUP(N1018,'Données Enfants'!$C$2:$F$298,4,FALSE)</f>
        <v>CE2</v>
      </c>
      <c r="P1018" s="14" t="str">
        <f>VLOOKUP(N1018,'Données Enfants'!$C$2:$F$298,2,FALSE)</f>
        <v>Standard</v>
      </c>
      <c r="Q1018" s="14">
        <f>IF(MID(B1018,1,3)="Bus",VLOOKUP(N1018,'Données Bus'!$A$2:$B$90,2,FALSE),0)</f>
        <v>0</v>
      </c>
      <c r="R1018" s="14" t="str">
        <f>IF(Q1018&gt;0,VLOOKUP(N1018,'Données Bus'!$A$2:$C$90,3,FALSE),"")</f>
        <v/>
      </c>
      <c r="S1018" t="e">
        <f>IF(INDEX('Tournées Bus'!$C$4:$H$18,Q1018,VLOOKUP(B1018,'Tournées Bus'!$J$3:$L$6,2,FALSE))=0,INDEX('Tournées Bus'!$C$4:$H$18,Q1018,VLOOKUP(B1018,'Tournées Bus'!$J$3:$L$6,3,FALSE)),INDEX('Tournées Bus'!$C$4:$H$18,Q1018,VLOOKUP(B1018,'Tournées Bus'!$J$3:$L$6,2,FALSE)))</f>
        <v>#N/A</v>
      </c>
      <c r="T1018" t="e">
        <f t="shared" si="31"/>
        <v>#N/A</v>
      </c>
    </row>
    <row r="1019" spans="1:20" x14ac:dyDescent="0.2">
      <c r="A1019" s="1">
        <v>42989</v>
      </c>
      <c r="B1019" t="s">
        <v>7</v>
      </c>
      <c r="C1019" t="s">
        <v>340</v>
      </c>
      <c r="D1019" t="s">
        <v>447</v>
      </c>
      <c r="E1019" t="s">
        <v>448</v>
      </c>
      <c r="F1019" s="1">
        <v>40768</v>
      </c>
      <c r="G1019" t="s">
        <v>167</v>
      </c>
      <c r="H1019">
        <v>1</v>
      </c>
      <c r="I1019">
        <v>0</v>
      </c>
      <c r="J1019">
        <v>0</v>
      </c>
      <c r="K1019" t="s">
        <v>207</v>
      </c>
      <c r="L1019">
        <v>2017</v>
      </c>
      <c r="M1019" t="s">
        <v>208</v>
      </c>
      <c r="N1019" s="14" t="str">
        <f t="shared" si="30"/>
        <v>SADANI Ayoub</v>
      </c>
      <c r="O1019" s="14" t="str">
        <f>VLOOKUP(N1019,'Données Enfants'!$C$2:$F$298,4,FALSE)</f>
        <v>CP</v>
      </c>
      <c r="P1019" s="14" t="str">
        <f>VLOOKUP(N1019,'Données Enfants'!$C$2:$F$298,2,FALSE)</f>
        <v>Sans viande</v>
      </c>
      <c r="Q1019" s="14">
        <f>IF(MID(B1019,1,3)="Bus",VLOOKUP(N1019,'Données Bus'!$A$2:$B$90,2,FALSE),0)</f>
        <v>0</v>
      </c>
      <c r="R1019" s="14" t="str">
        <f>IF(Q1019&gt;0,VLOOKUP(N1019,'Données Bus'!$A$2:$C$90,3,FALSE),"")</f>
        <v/>
      </c>
      <c r="S1019" t="e">
        <f>IF(INDEX('Tournées Bus'!$C$4:$H$18,Q1019,VLOOKUP(B1019,'Tournées Bus'!$J$3:$L$6,2,FALSE))=0,INDEX('Tournées Bus'!$C$4:$H$18,Q1019,VLOOKUP(B1019,'Tournées Bus'!$J$3:$L$6,3,FALSE)),INDEX('Tournées Bus'!$C$4:$H$18,Q1019,VLOOKUP(B1019,'Tournées Bus'!$J$3:$L$6,2,FALSE)))</f>
        <v>#N/A</v>
      </c>
      <c r="T1019" t="e">
        <f t="shared" si="31"/>
        <v>#N/A</v>
      </c>
    </row>
    <row r="1020" spans="1:20" x14ac:dyDescent="0.2">
      <c r="A1020" s="1">
        <v>42989</v>
      </c>
      <c r="B1020" t="s">
        <v>7</v>
      </c>
      <c r="C1020" t="s">
        <v>340</v>
      </c>
      <c r="D1020" t="s">
        <v>447</v>
      </c>
      <c r="E1020" t="s">
        <v>449</v>
      </c>
      <c r="F1020" s="1">
        <v>39296</v>
      </c>
      <c r="G1020" t="s">
        <v>164</v>
      </c>
      <c r="H1020">
        <v>1</v>
      </c>
      <c r="I1020">
        <v>0</v>
      </c>
      <c r="J1020">
        <v>0</v>
      </c>
      <c r="K1020" t="s">
        <v>207</v>
      </c>
      <c r="L1020">
        <v>2017</v>
      </c>
      <c r="M1020" t="s">
        <v>210</v>
      </c>
      <c r="N1020" s="14" t="str">
        <f t="shared" si="30"/>
        <v>SADANI Haïssa</v>
      </c>
      <c r="O1020" s="14" t="str">
        <f>VLOOKUP(N1020,'Données Enfants'!$C$2:$F$298,4,FALSE)</f>
        <v>CM2</v>
      </c>
      <c r="P1020" s="14" t="str">
        <f>VLOOKUP(N1020,'Données Enfants'!$C$2:$F$298,2,FALSE)</f>
        <v>Sans viande</v>
      </c>
      <c r="Q1020" s="14">
        <f>IF(MID(B1020,1,3)="Bus",VLOOKUP(N1020,'Données Bus'!$A$2:$B$90,2,FALSE),0)</f>
        <v>0</v>
      </c>
      <c r="R1020" s="14" t="str">
        <f>IF(Q1020&gt;0,VLOOKUP(N1020,'Données Bus'!$A$2:$C$90,3,FALSE),"")</f>
        <v/>
      </c>
      <c r="S1020" t="e">
        <f>IF(INDEX('Tournées Bus'!$C$4:$H$18,Q1020,VLOOKUP(B1020,'Tournées Bus'!$J$3:$L$6,2,FALSE))=0,INDEX('Tournées Bus'!$C$4:$H$18,Q1020,VLOOKUP(B1020,'Tournées Bus'!$J$3:$L$6,3,FALSE)),INDEX('Tournées Bus'!$C$4:$H$18,Q1020,VLOOKUP(B1020,'Tournées Bus'!$J$3:$L$6,2,FALSE)))</f>
        <v>#N/A</v>
      </c>
      <c r="T1020" t="e">
        <f t="shared" si="31"/>
        <v>#N/A</v>
      </c>
    </row>
    <row r="1021" spans="1:20" x14ac:dyDescent="0.2">
      <c r="A1021" s="1">
        <v>42989</v>
      </c>
      <c r="B1021" t="s">
        <v>7</v>
      </c>
      <c r="C1021" t="s">
        <v>340</v>
      </c>
      <c r="D1021" t="s">
        <v>450</v>
      </c>
      <c r="E1021" t="s">
        <v>451</v>
      </c>
      <c r="F1021" s="1">
        <v>39449</v>
      </c>
      <c r="G1021" t="s">
        <v>166</v>
      </c>
      <c r="H1021">
        <v>1</v>
      </c>
      <c r="I1021">
        <v>0</v>
      </c>
      <c r="J1021">
        <v>0</v>
      </c>
      <c r="K1021" t="s">
        <v>207</v>
      </c>
      <c r="L1021">
        <v>2017</v>
      </c>
      <c r="M1021" t="s">
        <v>210</v>
      </c>
      <c r="N1021" s="14" t="str">
        <f t="shared" si="30"/>
        <v>SALVIGNOL Léni</v>
      </c>
      <c r="O1021" s="14" t="str">
        <f>VLOOKUP(N1021,'Données Enfants'!$C$2:$F$298,4,FALSE)</f>
        <v>CM1</v>
      </c>
      <c r="P1021" s="14" t="str">
        <f>VLOOKUP(N1021,'Données Enfants'!$C$2:$F$298,2,FALSE)</f>
        <v>Standard</v>
      </c>
      <c r="Q1021" s="14">
        <f>IF(MID(B1021,1,3)="Bus",VLOOKUP(N1021,'Données Bus'!$A$2:$B$90,2,FALSE),0)</f>
        <v>0</v>
      </c>
      <c r="R1021" s="14" t="str">
        <f>IF(Q1021&gt;0,VLOOKUP(N1021,'Données Bus'!$A$2:$C$90,3,FALSE),"")</f>
        <v/>
      </c>
      <c r="S1021" t="e">
        <f>IF(INDEX('Tournées Bus'!$C$4:$H$18,Q1021,VLOOKUP(B1021,'Tournées Bus'!$J$3:$L$6,2,FALSE))=0,INDEX('Tournées Bus'!$C$4:$H$18,Q1021,VLOOKUP(B1021,'Tournées Bus'!$J$3:$L$6,3,FALSE)),INDEX('Tournées Bus'!$C$4:$H$18,Q1021,VLOOKUP(B1021,'Tournées Bus'!$J$3:$L$6,2,FALSE)))</f>
        <v>#N/A</v>
      </c>
      <c r="T1021" t="e">
        <f t="shared" si="31"/>
        <v>#N/A</v>
      </c>
    </row>
    <row r="1022" spans="1:20" x14ac:dyDescent="0.2">
      <c r="A1022" s="1">
        <v>42989</v>
      </c>
      <c r="B1022" t="s">
        <v>7</v>
      </c>
      <c r="C1022" t="s">
        <v>340</v>
      </c>
      <c r="D1022" t="s">
        <v>286</v>
      </c>
      <c r="E1022" t="s">
        <v>287</v>
      </c>
      <c r="F1022" s="1">
        <v>40843</v>
      </c>
      <c r="G1022" t="s">
        <v>168</v>
      </c>
      <c r="H1022">
        <v>1</v>
      </c>
      <c r="I1022">
        <v>0</v>
      </c>
      <c r="J1022">
        <v>0</v>
      </c>
      <c r="K1022" t="s">
        <v>207</v>
      </c>
      <c r="L1022">
        <v>2017</v>
      </c>
      <c r="M1022" t="s">
        <v>208</v>
      </c>
      <c r="N1022" s="14" t="str">
        <f t="shared" si="30"/>
        <v>SECK Erwann</v>
      </c>
      <c r="O1022" s="14" t="str">
        <f>VLOOKUP(N1022,'Données Enfants'!$C$2:$F$298,4,FALSE)</f>
        <v>CP</v>
      </c>
      <c r="P1022" s="14" t="str">
        <f>VLOOKUP(N1022,'Données Enfants'!$C$2:$F$298,2,FALSE)</f>
        <v>Sans porc</v>
      </c>
      <c r="Q1022" s="14">
        <f>IF(MID(B1022,1,3)="Bus",VLOOKUP(N1022,'Données Bus'!$A$2:$B$90,2,FALSE),0)</f>
        <v>0</v>
      </c>
      <c r="R1022" s="14" t="str">
        <f>IF(Q1022&gt;0,VLOOKUP(N1022,'Données Bus'!$A$2:$C$90,3,FALSE),"")</f>
        <v/>
      </c>
      <c r="S1022" t="e">
        <f>IF(INDEX('Tournées Bus'!$C$4:$H$18,Q1022,VLOOKUP(B1022,'Tournées Bus'!$J$3:$L$6,2,FALSE))=0,INDEX('Tournées Bus'!$C$4:$H$18,Q1022,VLOOKUP(B1022,'Tournées Bus'!$J$3:$L$6,3,FALSE)),INDEX('Tournées Bus'!$C$4:$H$18,Q1022,VLOOKUP(B1022,'Tournées Bus'!$J$3:$L$6,2,FALSE)))</f>
        <v>#N/A</v>
      </c>
      <c r="T1022" t="e">
        <f t="shared" si="31"/>
        <v>#N/A</v>
      </c>
    </row>
    <row r="1023" spans="1:20" x14ac:dyDescent="0.2">
      <c r="A1023" s="1">
        <v>42989</v>
      </c>
      <c r="B1023" t="s">
        <v>7</v>
      </c>
      <c r="C1023" t="s">
        <v>340</v>
      </c>
      <c r="D1023" t="s">
        <v>286</v>
      </c>
      <c r="E1023" t="s">
        <v>288</v>
      </c>
      <c r="F1023" s="1">
        <v>39329</v>
      </c>
      <c r="G1023" t="s">
        <v>164</v>
      </c>
      <c r="H1023">
        <v>1</v>
      </c>
      <c r="I1023">
        <v>0</v>
      </c>
      <c r="J1023">
        <v>0</v>
      </c>
      <c r="K1023" t="s">
        <v>207</v>
      </c>
      <c r="L1023">
        <v>2017</v>
      </c>
      <c r="M1023" t="s">
        <v>210</v>
      </c>
      <c r="N1023" s="14" t="str">
        <f t="shared" si="30"/>
        <v>SECK Norah</v>
      </c>
      <c r="O1023" s="14" t="str">
        <f>VLOOKUP(N1023,'Données Enfants'!$C$2:$F$298,4,FALSE)</f>
        <v>CM2</v>
      </c>
      <c r="P1023" s="14" t="str">
        <f>VLOOKUP(N1023,'Données Enfants'!$C$2:$F$298,2,FALSE)</f>
        <v>Sans porc</v>
      </c>
      <c r="Q1023" s="14">
        <f>IF(MID(B1023,1,3)="Bus",VLOOKUP(N1023,'Données Bus'!$A$2:$B$90,2,FALSE),0)</f>
        <v>0</v>
      </c>
      <c r="R1023" s="14" t="str">
        <f>IF(Q1023&gt;0,VLOOKUP(N1023,'Données Bus'!$A$2:$C$90,3,FALSE),"")</f>
        <v/>
      </c>
      <c r="S1023" t="e">
        <f>IF(INDEX('Tournées Bus'!$C$4:$H$18,Q1023,VLOOKUP(B1023,'Tournées Bus'!$J$3:$L$6,2,FALSE))=0,INDEX('Tournées Bus'!$C$4:$H$18,Q1023,VLOOKUP(B1023,'Tournées Bus'!$J$3:$L$6,3,FALSE)),INDEX('Tournées Bus'!$C$4:$H$18,Q1023,VLOOKUP(B1023,'Tournées Bus'!$J$3:$L$6,2,FALSE)))</f>
        <v>#N/A</v>
      </c>
      <c r="T1023" t="e">
        <f t="shared" si="31"/>
        <v>#N/A</v>
      </c>
    </row>
    <row r="1024" spans="1:20" x14ac:dyDescent="0.2">
      <c r="A1024" s="1">
        <v>42989</v>
      </c>
      <c r="B1024" t="s">
        <v>7</v>
      </c>
      <c r="C1024" t="s">
        <v>340</v>
      </c>
      <c r="D1024" t="s">
        <v>452</v>
      </c>
      <c r="E1024" t="s">
        <v>453</v>
      </c>
      <c r="F1024" s="1">
        <v>41053</v>
      </c>
      <c r="G1024" t="s">
        <v>106</v>
      </c>
      <c r="H1024">
        <v>1</v>
      </c>
      <c r="I1024">
        <v>0</v>
      </c>
      <c r="J1024">
        <v>0</v>
      </c>
      <c r="K1024" t="s">
        <v>207</v>
      </c>
      <c r="L1024">
        <v>2017</v>
      </c>
      <c r="M1024" t="s">
        <v>208</v>
      </c>
      <c r="N1024" s="14" t="str">
        <f t="shared" si="30"/>
        <v>SMAJLI Mélia</v>
      </c>
      <c r="O1024" s="14" t="str">
        <f>VLOOKUP(N1024,'Données Enfants'!$C$2:$F$298,4,FALSE)</f>
        <v>GS</v>
      </c>
      <c r="P1024" s="14" t="str">
        <f>VLOOKUP(N1024,'Données Enfants'!$C$2:$F$298,2,FALSE)</f>
        <v>Standard</v>
      </c>
      <c r="Q1024" s="14">
        <f>IF(MID(B1024,1,3)="Bus",VLOOKUP(N1024,'Données Bus'!$A$2:$B$90,2,FALSE),0)</f>
        <v>0</v>
      </c>
      <c r="R1024" s="14" t="str">
        <f>IF(Q1024&gt;0,VLOOKUP(N1024,'Données Bus'!$A$2:$C$90,3,FALSE),"")</f>
        <v/>
      </c>
      <c r="S1024" t="e">
        <f>IF(INDEX('Tournées Bus'!$C$4:$H$18,Q1024,VLOOKUP(B1024,'Tournées Bus'!$J$3:$L$6,2,FALSE))=0,INDEX('Tournées Bus'!$C$4:$H$18,Q1024,VLOOKUP(B1024,'Tournées Bus'!$J$3:$L$6,3,FALSE)),INDEX('Tournées Bus'!$C$4:$H$18,Q1024,VLOOKUP(B1024,'Tournées Bus'!$J$3:$L$6,2,FALSE)))</f>
        <v>#N/A</v>
      </c>
      <c r="T1024" t="e">
        <f t="shared" si="31"/>
        <v>#N/A</v>
      </c>
    </row>
    <row r="1025" spans="1:20" x14ac:dyDescent="0.2">
      <c r="A1025" s="1">
        <v>42989</v>
      </c>
      <c r="B1025" t="s">
        <v>7</v>
      </c>
      <c r="C1025" t="s">
        <v>340</v>
      </c>
      <c r="D1025" t="s">
        <v>540</v>
      </c>
      <c r="E1025" t="s">
        <v>541</v>
      </c>
      <c r="F1025" s="1">
        <v>40458</v>
      </c>
      <c r="G1025" t="s">
        <v>167</v>
      </c>
      <c r="H1025">
        <v>1</v>
      </c>
      <c r="I1025">
        <v>0</v>
      </c>
      <c r="J1025">
        <v>0</v>
      </c>
      <c r="K1025" t="s">
        <v>207</v>
      </c>
      <c r="L1025">
        <v>2017</v>
      </c>
      <c r="M1025" t="s">
        <v>210</v>
      </c>
      <c r="N1025" s="14" t="str">
        <f t="shared" si="30"/>
        <v>SONNIER Lizéa</v>
      </c>
      <c r="O1025" s="14" t="str">
        <f>VLOOKUP(N1025,'Données Enfants'!$C$2:$F$298,4,FALSE)</f>
        <v>CE1</v>
      </c>
      <c r="P1025" s="14" t="str">
        <f>VLOOKUP(N1025,'Données Enfants'!$C$2:$F$298,2,FALSE)</f>
        <v>Standard</v>
      </c>
      <c r="Q1025" s="14">
        <f>IF(MID(B1025,1,3)="Bus",VLOOKUP(N1025,'Données Bus'!$A$2:$B$90,2,FALSE),0)</f>
        <v>0</v>
      </c>
      <c r="R1025" s="14" t="str">
        <f>IF(Q1025&gt;0,VLOOKUP(N1025,'Données Bus'!$A$2:$C$90,3,FALSE),"")</f>
        <v/>
      </c>
      <c r="S1025" t="e">
        <f>IF(INDEX('Tournées Bus'!$C$4:$H$18,Q1025,VLOOKUP(B1025,'Tournées Bus'!$J$3:$L$6,2,FALSE))=0,INDEX('Tournées Bus'!$C$4:$H$18,Q1025,VLOOKUP(B1025,'Tournées Bus'!$J$3:$L$6,3,FALSE)),INDEX('Tournées Bus'!$C$4:$H$18,Q1025,VLOOKUP(B1025,'Tournées Bus'!$J$3:$L$6,2,FALSE)))</f>
        <v>#N/A</v>
      </c>
      <c r="T1025" t="e">
        <f t="shared" si="31"/>
        <v>#N/A</v>
      </c>
    </row>
    <row r="1026" spans="1:20" x14ac:dyDescent="0.2">
      <c r="A1026" s="1">
        <v>42989</v>
      </c>
      <c r="B1026" t="s">
        <v>7</v>
      </c>
      <c r="C1026" t="s">
        <v>340</v>
      </c>
      <c r="D1026" t="s">
        <v>540</v>
      </c>
      <c r="E1026" t="s">
        <v>542</v>
      </c>
      <c r="F1026" s="1">
        <v>39357</v>
      </c>
      <c r="G1026" t="s">
        <v>164</v>
      </c>
      <c r="H1026">
        <v>1</v>
      </c>
      <c r="I1026">
        <v>0</v>
      </c>
      <c r="J1026">
        <v>0</v>
      </c>
      <c r="K1026" t="s">
        <v>207</v>
      </c>
      <c r="L1026">
        <v>2017</v>
      </c>
      <c r="M1026" t="s">
        <v>210</v>
      </c>
      <c r="N1026" s="14" t="str">
        <f t="shared" ref="N1026:N1089" si="32">CONCATENATE(D1026," ",E1026)</f>
        <v>SONNIER Loris</v>
      </c>
      <c r="O1026" s="14" t="str">
        <f>VLOOKUP(N1026,'Données Enfants'!$C$2:$F$298,4,FALSE)</f>
        <v>CM2</v>
      </c>
      <c r="P1026" s="14" t="str">
        <f>VLOOKUP(N1026,'Données Enfants'!$C$2:$F$298,2,FALSE)</f>
        <v>Standard</v>
      </c>
      <c r="Q1026" s="14">
        <f>IF(MID(B1026,1,3)="Bus",VLOOKUP(N1026,'Données Bus'!$A$2:$B$90,2,FALSE),0)</f>
        <v>0</v>
      </c>
      <c r="R1026" s="14" t="str">
        <f>IF(Q1026&gt;0,VLOOKUP(N1026,'Données Bus'!$A$2:$C$90,3,FALSE),"")</f>
        <v/>
      </c>
      <c r="S1026" t="e">
        <f>IF(INDEX('Tournées Bus'!$C$4:$H$18,Q1026,VLOOKUP(B1026,'Tournées Bus'!$J$3:$L$6,2,FALSE))=0,INDEX('Tournées Bus'!$C$4:$H$18,Q1026,VLOOKUP(B1026,'Tournées Bus'!$J$3:$L$6,3,FALSE)),INDEX('Tournées Bus'!$C$4:$H$18,Q1026,VLOOKUP(B1026,'Tournées Bus'!$J$3:$L$6,2,FALSE)))</f>
        <v>#N/A</v>
      </c>
      <c r="T1026" t="e">
        <f t="shared" ref="T1026:T1089" si="33">MID(S1026,1,4)</f>
        <v>#N/A</v>
      </c>
    </row>
    <row r="1027" spans="1:20" x14ac:dyDescent="0.2">
      <c r="A1027" s="1">
        <v>42989</v>
      </c>
      <c r="B1027" t="s">
        <v>7</v>
      </c>
      <c r="C1027" t="s">
        <v>340</v>
      </c>
      <c r="D1027" t="s">
        <v>332</v>
      </c>
      <c r="E1027" t="s">
        <v>333</v>
      </c>
      <c r="F1027" s="1">
        <v>41327</v>
      </c>
      <c r="G1027" t="s">
        <v>169</v>
      </c>
      <c r="H1027">
        <v>1</v>
      </c>
      <c r="I1027">
        <v>0</v>
      </c>
      <c r="J1027">
        <v>0</v>
      </c>
      <c r="K1027" t="s">
        <v>207</v>
      </c>
      <c r="L1027">
        <v>2017</v>
      </c>
      <c r="M1027" t="s">
        <v>208</v>
      </c>
      <c r="N1027" s="14" t="str">
        <f t="shared" si="32"/>
        <v>STEPHAN Lola</v>
      </c>
      <c r="O1027" s="14" t="str">
        <f>VLOOKUP(N1027,'Données Enfants'!$C$2:$F$298,4,FALSE)</f>
        <v>MS</v>
      </c>
      <c r="P1027" s="14" t="str">
        <f>VLOOKUP(N1027,'Données Enfants'!$C$2:$F$298,2,FALSE)</f>
        <v>Standard</v>
      </c>
      <c r="Q1027" s="14">
        <f>IF(MID(B1027,1,3)="Bus",VLOOKUP(N1027,'Données Bus'!$A$2:$B$90,2,FALSE),0)</f>
        <v>0</v>
      </c>
      <c r="R1027" s="14" t="str">
        <f>IF(Q1027&gt;0,VLOOKUP(N1027,'Données Bus'!$A$2:$C$90,3,FALSE),"")</f>
        <v/>
      </c>
      <c r="S1027" t="e">
        <f>IF(INDEX('Tournées Bus'!$C$4:$H$18,Q1027,VLOOKUP(B1027,'Tournées Bus'!$J$3:$L$6,2,FALSE))=0,INDEX('Tournées Bus'!$C$4:$H$18,Q1027,VLOOKUP(B1027,'Tournées Bus'!$J$3:$L$6,3,FALSE)),INDEX('Tournées Bus'!$C$4:$H$18,Q1027,VLOOKUP(B1027,'Tournées Bus'!$J$3:$L$6,2,FALSE)))</f>
        <v>#N/A</v>
      </c>
      <c r="T1027" t="e">
        <f t="shared" si="33"/>
        <v>#N/A</v>
      </c>
    </row>
    <row r="1028" spans="1:20" x14ac:dyDescent="0.2">
      <c r="A1028" s="1">
        <v>42989</v>
      </c>
      <c r="B1028" t="s">
        <v>7</v>
      </c>
      <c r="C1028" t="s">
        <v>340</v>
      </c>
      <c r="D1028" t="s">
        <v>454</v>
      </c>
      <c r="E1028" t="s">
        <v>455</v>
      </c>
      <c r="F1028" s="1">
        <v>40310</v>
      </c>
      <c r="G1028" t="s">
        <v>167</v>
      </c>
      <c r="H1028">
        <v>1</v>
      </c>
      <c r="I1028">
        <v>0</v>
      </c>
      <c r="J1028">
        <v>0</v>
      </c>
      <c r="K1028" t="s">
        <v>207</v>
      </c>
      <c r="L1028">
        <v>2017</v>
      </c>
      <c r="M1028" t="s">
        <v>210</v>
      </c>
      <c r="N1028" s="14" t="str">
        <f t="shared" si="32"/>
        <v>TEDETTI Victor</v>
      </c>
      <c r="O1028" s="14" t="str">
        <f>VLOOKUP(N1028,'Données Enfants'!$C$2:$F$298,4,FALSE)</f>
        <v>CE1</v>
      </c>
      <c r="P1028" s="14" t="str">
        <f>VLOOKUP(N1028,'Données Enfants'!$C$2:$F$298,2,FALSE)</f>
        <v>Standard</v>
      </c>
      <c r="Q1028" s="14">
        <f>IF(MID(B1028,1,3)="Bus",VLOOKUP(N1028,'Données Bus'!$A$2:$B$90,2,FALSE),0)</f>
        <v>0</v>
      </c>
      <c r="R1028" s="14" t="str">
        <f>IF(Q1028&gt;0,VLOOKUP(N1028,'Données Bus'!$A$2:$C$90,3,FALSE),"")</f>
        <v/>
      </c>
      <c r="S1028" t="e">
        <f>IF(INDEX('Tournées Bus'!$C$4:$H$18,Q1028,VLOOKUP(B1028,'Tournées Bus'!$J$3:$L$6,2,FALSE))=0,INDEX('Tournées Bus'!$C$4:$H$18,Q1028,VLOOKUP(B1028,'Tournées Bus'!$J$3:$L$6,3,FALSE)),INDEX('Tournées Bus'!$C$4:$H$18,Q1028,VLOOKUP(B1028,'Tournées Bus'!$J$3:$L$6,2,FALSE)))</f>
        <v>#N/A</v>
      </c>
      <c r="T1028" t="e">
        <f t="shared" si="33"/>
        <v>#N/A</v>
      </c>
    </row>
    <row r="1029" spans="1:20" x14ac:dyDescent="0.2">
      <c r="A1029" s="1">
        <v>42989</v>
      </c>
      <c r="B1029" t="s">
        <v>7</v>
      </c>
      <c r="C1029" t="s">
        <v>340</v>
      </c>
      <c r="D1029" t="s">
        <v>456</v>
      </c>
      <c r="E1029" t="s">
        <v>333</v>
      </c>
      <c r="F1029" s="1">
        <v>41029</v>
      </c>
      <c r="G1029" t="s">
        <v>44</v>
      </c>
      <c r="H1029">
        <v>1</v>
      </c>
      <c r="I1029">
        <v>0</v>
      </c>
      <c r="J1029">
        <v>0</v>
      </c>
      <c r="K1029" t="s">
        <v>207</v>
      </c>
      <c r="L1029">
        <v>2017</v>
      </c>
      <c r="M1029" t="s">
        <v>208</v>
      </c>
      <c r="N1029" s="14" t="str">
        <f t="shared" si="32"/>
        <v>TINANT Lola</v>
      </c>
      <c r="O1029" s="14" t="str">
        <f>VLOOKUP(N1029,'Données Enfants'!$C$2:$F$298,4,FALSE)</f>
        <v>GS</v>
      </c>
      <c r="P1029" s="14" t="str">
        <f>VLOOKUP(N1029,'Données Enfants'!$C$2:$F$298,2,FALSE)</f>
        <v>Standard</v>
      </c>
      <c r="Q1029" s="14">
        <f>IF(MID(B1029,1,3)="Bus",VLOOKUP(N1029,'Données Bus'!$A$2:$B$90,2,FALSE),0)</f>
        <v>0</v>
      </c>
      <c r="R1029" s="14" t="str">
        <f>IF(Q1029&gt;0,VLOOKUP(N1029,'Données Bus'!$A$2:$C$90,3,FALSE),"")</f>
        <v/>
      </c>
      <c r="S1029" t="e">
        <f>IF(INDEX('Tournées Bus'!$C$4:$H$18,Q1029,VLOOKUP(B1029,'Tournées Bus'!$J$3:$L$6,2,FALSE))=0,INDEX('Tournées Bus'!$C$4:$H$18,Q1029,VLOOKUP(B1029,'Tournées Bus'!$J$3:$L$6,3,FALSE)),INDEX('Tournées Bus'!$C$4:$H$18,Q1029,VLOOKUP(B1029,'Tournées Bus'!$J$3:$L$6,2,FALSE)))</f>
        <v>#N/A</v>
      </c>
      <c r="T1029" t="e">
        <f t="shared" si="33"/>
        <v>#N/A</v>
      </c>
    </row>
    <row r="1030" spans="1:20" x14ac:dyDescent="0.2">
      <c r="A1030" s="1">
        <v>42989</v>
      </c>
      <c r="B1030" t="s">
        <v>7</v>
      </c>
      <c r="C1030" t="s">
        <v>340</v>
      </c>
      <c r="D1030" t="s">
        <v>456</v>
      </c>
      <c r="E1030" t="s">
        <v>457</v>
      </c>
      <c r="F1030" s="1">
        <v>39612</v>
      </c>
      <c r="G1030" t="s">
        <v>165</v>
      </c>
      <c r="H1030">
        <v>1</v>
      </c>
      <c r="I1030">
        <v>0</v>
      </c>
      <c r="J1030">
        <v>0</v>
      </c>
      <c r="K1030" t="s">
        <v>207</v>
      </c>
      <c r="L1030">
        <v>2017</v>
      </c>
      <c r="M1030" t="s">
        <v>210</v>
      </c>
      <c r="N1030" s="14" t="str">
        <f t="shared" si="32"/>
        <v>TINANT Mathys</v>
      </c>
      <c r="O1030" s="14" t="str">
        <f>VLOOKUP(N1030,'Données Enfants'!$C$2:$F$298,4,FALSE)</f>
        <v>CM1</v>
      </c>
      <c r="P1030" s="14" t="str">
        <f>VLOOKUP(N1030,'Données Enfants'!$C$2:$F$298,2,FALSE)</f>
        <v>Standard</v>
      </c>
      <c r="Q1030" s="14">
        <f>IF(MID(B1030,1,3)="Bus",VLOOKUP(N1030,'Données Bus'!$A$2:$B$90,2,FALSE),0)</f>
        <v>0</v>
      </c>
      <c r="R1030" s="14" t="str">
        <f>IF(Q1030&gt;0,VLOOKUP(N1030,'Données Bus'!$A$2:$C$90,3,FALSE),"")</f>
        <v/>
      </c>
      <c r="S1030" t="e">
        <f>IF(INDEX('Tournées Bus'!$C$4:$H$18,Q1030,VLOOKUP(B1030,'Tournées Bus'!$J$3:$L$6,2,FALSE))=0,INDEX('Tournées Bus'!$C$4:$H$18,Q1030,VLOOKUP(B1030,'Tournées Bus'!$J$3:$L$6,3,FALSE)),INDEX('Tournées Bus'!$C$4:$H$18,Q1030,VLOOKUP(B1030,'Tournées Bus'!$J$3:$L$6,2,FALSE)))</f>
        <v>#N/A</v>
      </c>
      <c r="T1030" t="e">
        <f t="shared" si="33"/>
        <v>#N/A</v>
      </c>
    </row>
    <row r="1031" spans="1:20" x14ac:dyDescent="0.2">
      <c r="A1031" s="1">
        <v>42989</v>
      </c>
      <c r="B1031" t="s">
        <v>7</v>
      </c>
      <c r="C1031" t="s">
        <v>340</v>
      </c>
      <c r="D1031" t="s">
        <v>458</v>
      </c>
      <c r="E1031" t="s">
        <v>459</v>
      </c>
      <c r="F1031" s="1">
        <v>40344</v>
      </c>
      <c r="G1031" t="s">
        <v>163</v>
      </c>
      <c r="H1031">
        <v>1</v>
      </c>
      <c r="I1031">
        <v>0</v>
      </c>
      <c r="J1031">
        <v>0</v>
      </c>
      <c r="K1031" t="s">
        <v>207</v>
      </c>
      <c r="L1031">
        <v>2017</v>
      </c>
      <c r="M1031" t="s">
        <v>210</v>
      </c>
      <c r="N1031" s="14" t="str">
        <f t="shared" si="32"/>
        <v>TISSERAND Sacha</v>
      </c>
      <c r="O1031" s="14" t="str">
        <f>VLOOKUP(N1031,'Données Enfants'!$C$2:$F$298,4,FALSE)</f>
        <v>CE1</v>
      </c>
      <c r="P1031" s="14" t="str">
        <f>VLOOKUP(N1031,'Données Enfants'!$C$2:$F$298,2,FALSE)</f>
        <v>Standard</v>
      </c>
      <c r="Q1031" s="14">
        <f>IF(MID(B1031,1,3)="Bus",VLOOKUP(N1031,'Données Bus'!$A$2:$B$90,2,FALSE),0)</f>
        <v>0</v>
      </c>
      <c r="R1031" s="14" t="str">
        <f>IF(Q1031&gt;0,VLOOKUP(N1031,'Données Bus'!$A$2:$C$90,3,FALSE),"")</f>
        <v/>
      </c>
      <c r="S1031" t="e">
        <f>IF(INDEX('Tournées Bus'!$C$4:$H$18,Q1031,VLOOKUP(B1031,'Tournées Bus'!$J$3:$L$6,2,FALSE))=0,INDEX('Tournées Bus'!$C$4:$H$18,Q1031,VLOOKUP(B1031,'Tournées Bus'!$J$3:$L$6,3,FALSE)),INDEX('Tournées Bus'!$C$4:$H$18,Q1031,VLOOKUP(B1031,'Tournées Bus'!$J$3:$L$6,2,FALSE)))</f>
        <v>#N/A</v>
      </c>
      <c r="T1031" t="e">
        <f t="shared" si="33"/>
        <v>#N/A</v>
      </c>
    </row>
    <row r="1032" spans="1:20" x14ac:dyDescent="0.2">
      <c r="A1032" s="1">
        <v>42989</v>
      </c>
      <c r="B1032" t="s">
        <v>7</v>
      </c>
      <c r="C1032" t="s">
        <v>340</v>
      </c>
      <c r="D1032" t="s">
        <v>460</v>
      </c>
      <c r="E1032" t="s">
        <v>461</v>
      </c>
      <c r="F1032" s="1">
        <v>41424</v>
      </c>
      <c r="G1032" t="s">
        <v>170</v>
      </c>
      <c r="H1032">
        <v>0</v>
      </c>
      <c r="I1032">
        <v>0</v>
      </c>
      <c r="J1032">
        <v>0</v>
      </c>
      <c r="K1032" t="s">
        <v>207</v>
      </c>
      <c r="L1032">
        <v>2017</v>
      </c>
      <c r="M1032" t="s">
        <v>208</v>
      </c>
      <c r="N1032" s="14" t="str">
        <f t="shared" si="32"/>
        <v>TOCQUEVILLE COLIN Tyméo</v>
      </c>
      <c r="O1032" s="14" t="str">
        <f>VLOOKUP(N1032,'Données Enfants'!$C$2:$F$298,4,FALSE)</f>
        <v>MS</v>
      </c>
      <c r="P1032" s="14" t="str">
        <f>VLOOKUP(N1032,'Données Enfants'!$C$2:$F$298,2,FALSE)</f>
        <v>Standard</v>
      </c>
      <c r="Q1032" s="14">
        <f>IF(MID(B1032,1,3)="Bus",VLOOKUP(N1032,'Données Bus'!$A$2:$B$90,2,FALSE),0)</f>
        <v>0</v>
      </c>
      <c r="R1032" s="14" t="str">
        <f>IF(Q1032&gt;0,VLOOKUP(N1032,'Données Bus'!$A$2:$C$90,3,FALSE),"")</f>
        <v/>
      </c>
      <c r="S1032" t="e">
        <f>IF(INDEX('Tournées Bus'!$C$4:$H$18,Q1032,VLOOKUP(B1032,'Tournées Bus'!$J$3:$L$6,2,FALSE))=0,INDEX('Tournées Bus'!$C$4:$H$18,Q1032,VLOOKUP(B1032,'Tournées Bus'!$J$3:$L$6,3,FALSE)),INDEX('Tournées Bus'!$C$4:$H$18,Q1032,VLOOKUP(B1032,'Tournées Bus'!$J$3:$L$6,2,FALSE)))</f>
        <v>#N/A</v>
      </c>
      <c r="T1032" t="e">
        <f t="shared" si="33"/>
        <v>#N/A</v>
      </c>
    </row>
    <row r="1033" spans="1:20" x14ac:dyDescent="0.2">
      <c r="A1033" s="1">
        <v>42989</v>
      </c>
      <c r="B1033" t="s">
        <v>7</v>
      </c>
      <c r="C1033" t="s">
        <v>340</v>
      </c>
      <c r="D1033" t="s">
        <v>462</v>
      </c>
      <c r="E1033" t="s">
        <v>463</v>
      </c>
      <c r="F1033" s="1">
        <v>40385</v>
      </c>
      <c r="G1033" t="s">
        <v>163</v>
      </c>
      <c r="H1033">
        <v>1</v>
      </c>
      <c r="I1033">
        <v>0</v>
      </c>
      <c r="J1033">
        <v>0</v>
      </c>
      <c r="K1033" t="s">
        <v>207</v>
      </c>
      <c r="L1033">
        <v>2017</v>
      </c>
      <c r="M1033" t="s">
        <v>210</v>
      </c>
      <c r="N1033" s="14" t="str">
        <f t="shared" si="32"/>
        <v>TRICOLI Clément</v>
      </c>
      <c r="O1033" s="14" t="str">
        <f>VLOOKUP(N1033,'Données Enfants'!$C$2:$F$298,4,FALSE)</f>
        <v>CE1</v>
      </c>
      <c r="P1033" s="14" t="str">
        <f>VLOOKUP(N1033,'Données Enfants'!$C$2:$F$298,2,FALSE)</f>
        <v>Standard</v>
      </c>
      <c r="Q1033" s="14">
        <f>IF(MID(B1033,1,3)="Bus",VLOOKUP(N1033,'Données Bus'!$A$2:$B$90,2,FALSE),0)</f>
        <v>0</v>
      </c>
      <c r="R1033" s="14" t="str">
        <f>IF(Q1033&gt;0,VLOOKUP(N1033,'Données Bus'!$A$2:$C$90,3,FALSE),"")</f>
        <v/>
      </c>
      <c r="S1033" t="e">
        <f>IF(INDEX('Tournées Bus'!$C$4:$H$18,Q1033,VLOOKUP(B1033,'Tournées Bus'!$J$3:$L$6,2,FALSE))=0,INDEX('Tournées Bus'!$C$4:$H$18,Q1033,VLOOKUP(B1033,'Tournées Bus'!$J$3:$L$6,3,FALSE)),INDEX('Tournées Bus'!$C$4:$H$18,Q1033,VLOOKUP(B1033,'Tournées Bus'!$J$3:$L$6,2,FALSE)))</f>
        <v>#N/A</v>
      </c>
      <c r="T1033" t="e">
        <f t="shared" si="33"/>
        <v>#N/A</v>
      </c>
    </row>
    <row r="1034" spans="1:20" x14ac:dyDescent="0.2">
      <c r="A1034" s="1">
        <v>42989</v>
      </c>
      <c r="B1034" t="s">
        <v>7</v>
      </c>
      <c r="C1034" t="s">
        <v>340</v>
      </c>
      <c r="D1034" t="s">
        <v>464</v>
      </c>
      <c r="E1034" t="s">
        <v>342</v>
      </c>
      <c r="F1034" s="1">
        <v>41482</v>
      </c>
      <c r="G1034" t="s">
        <v>169</v>
      </c>
      <c r="H1034">
        <v>1</v>
      </c>
      <c r="I1034">
        <v>0</v>
      </c>
      <c r="J1034">
        <v>0</v>
      </c>
      <c r="K1034" t="s">
        <v>207</v>
      </c>
      <c r="L1034">
        <v>2017</v>
      </c>
      <c r="M1034" t="s">
        <v>208</v>
      </c>
      <c r="N1034" s="14" t="str">
        <f t="shared" si="32"/>
        <v>VALDING Hugo</v>
      </c>
      <c r="O1034" s="14" t="str">
        <f>VLOOKUP(N1034,'Données Enfants'!$C$2:$F$298,4,FALSE)</f>
        <v>MS</v>
      </c>
      <c r="P1034" s="14" t="str">
        <f>VLOOKUP(N1034,'Données Enfants'!$C$2:$F$298,2,FALSE)</f>
        <v>Standard</v>
      </c>
      <c r="Q1034" s="14">
        <f>IF(MID(B1034,1,3)="Bus",VLOOKUP(N1034,'Données Bus'!$A$2:$B$90,2,FALSE),0)</f>
        <v>0</v>
      </c>
      <c r="R1034" s="14" t="str">
        <f>IF(Q1034&gt;0,VLOOKUP(N1034,'Données Bus'!$A$2:$C$90,3,FALSE),"")</f>
        <v/>
      </c>
      <c r="S1034" t="e">
        <f>IF(INDEX('Tournées Bus'!$C$4:$H$18,Q1034,VLOOKUP(B1034,'Tournées Bus'!$J$3:$L$6,2,FALSE))=0,INDEX('Tournées Bus'!$C$4:$H$18,Q1034,VLOOKUP(B1034,'Tournées Bus'!$J$3:$L$6,3,FALSE)),INDEX('Tournées Bus'!$C$4:$H$18,Q1034,VLOOKUP(B1034,'Tournées Bus'!$J$3:$L$6,2,FALSE)))</f>
        <v>#N/A</v>
      </c>
      <c r="T1034" t="e">
        <f t="shared" si="33"/>
        <v>#N/A</v>
      </c>
    </row>
    <row r="1035" spans="1:20" x14ac:dyDescent="0.2">
      <c r="A1035" s="1">
        <v>42989</v>
      </c>
      <c r="B1035" t="s">
        <v>7</v>
      </c>
      <c r="C1035" t="s">
        <v>340</v>
      </c>
      <c r="D1035" t="s">
        <v>291</v>
      </c>
      <c r="E1035" t="s">
        <v>292</v>
      </c>
      <c r="F1035" s="1">
        <v>40178</v>
      </c>
      <c r="G1035" t="s">
        <v>166</v>
      </c>
      <c r="H1035">
        <v>1</v>
      </c>
      <c r="I1035">
        <v>0</v>
      </c>
      <c r="J1035">
        <v>0</v>
      </c>
      <c r="K1035" t="s">
        <v>207</v>
      </c>
      <c r="L1035">
        <v>2017</v>
      </c>
      <c r="M1035" t="s">
        <v>210</v>
      </c>
      <c r="N1035" s="14" t="str">
        <f t="shared" si="32"/>
        <v>VESIN Gloria</v>
      </c>
      <c r="O1035" s="14" t="str">
        <f>VLOOKUP(N1035,'Données Enfants'!$C$2:$F$298,4,FALSE)</f>
        <v>CE2</v>
      </c>
      <c r="P1035" s="14" t="str">
        <f>VLOOKUP(N1035,'Données Enfants'!$C$2:$F$298,2,FALSE)</f>
        <v>Standard</v>
      </c>
      <c r="Q1035" s="14">
        <f>IF(MID(B1035,1,3)="Bus",VLOOKUP(N1035,'Données Bus'!$A$2:$B$90,2,FALSE),0)</f>
        <v>0</v>
      </c>
      <c r="R1035" s="14" t="str">
        <f>IF(Q1035&gt;0,VLOOKUP(N1035,'Données Bus'!$A$2:$C$90,3,FALSE),"")</f>
        <v/>
      </c>
      <c r="S1035" t="e">
        <f>IF(INDEX('Tournées Bus'!$C$4:$H$18,Q1035,VLOOKUP(B1035,'Tournées Bus'!$J$3:$L$6,2,FALSE))=0,INDEX('Tournées Bus'!$C$4:$H$18,Q1035,VLOOKUP(B1035,'Tournées Bus'!$J$3:$L$6,3,FALSE)),INDEX('Tournées Bus'!$C$4:$H$18,Q1035,VLOOKUP(B1035,'Tournées Bus'!$J$3:$L$6,2,FALSE)))</f>
        <v>#N/A</v>
      </c>
      <c r="T1035" t="e">
        <f t="shared" si="33"/>
        <v>#N/A</v>
      </c>
    </row>
    <row r="1036" spans="1:20" x14ac:dyDescent="0.2">
      <c r="A1036" s="1">
        <v>42989</v>
      </c>
      <c r="B1036" t="s">
        <v>7</v>
      </c>
      <c r="C1036" t="s">
        <v>340</v>
      </c>
      <c r="D1036" t="s">
        <v>293</v>
      </c>
      <c r="E1036" t="s">
        <v>294</v>
      </c>
      <c r="F1036" s="1">
        <v>39747</v>
      </c>
      <c r="G1036" t="s">
        <v>165</v>
      </c>
      <c r="H1036">
        <v>1</v>
      </c>
      <c r="I1036">
        <v>0</v>
      </c>
      <c r="J1036">
        <v>0</v>
      </c>
      <c r="K1036" t="s">
        <v>207</v>
      </c>
      <c r="L1036">
        <v>2017</v>
      </c>
      <c r="M1036" t="s">
        <v>210</v>
      </c>
      <c r="N1036" s="14" t="str">
        <f t="shared" si="32"/>
        <v>VIRETON Diego</v>
      </c>
      <c r="O1036" s="14" t="str">
        <f>VLOOKUP(N1036,'Données Enfants'!$C$2:$F$298,4,FALSE)</f>
        <v>CM1</v>
      </c>
      <c r="P1036" s="14" t="str">
        <f>VLOOKUP(N1036,'Données Enfants'!$C$2:$F$298,2,FALSE)</f>
        <v>Standard</v>
      </c>
      <c r="Q1036" s="14">
        <f>IF(MID(B1036,1,3)="Bus",VLOOKUP(N1036,'Données Bus'!$A$2:$B$90,2,FALSE),0)</f>
        <v>0</v>
      </c>
      <c r="R1036" s="14" t="str">
        <f>IF(Q1036&gt;0,VLOOKUP(N1036,'Données Bus'!$A$2:$C$90,3,FALSE),"")</f>
        <v/>
      </c>
      <c r="S1036" t="e">
        <f>IF(INDEX('Tournées Bus'!$C$4:$H$18,Q1036,VLOOKUP(B1036,'Tournées Bus'!$J$3:$L$6,2,FALSE))=0,INDEX('Tournées Bus'!$C$4:$H$18,Q1036,VLOOKUP(B1036,'Tournées Bus'!$J$3:$L$6,3,FALSE)),INDEX('Tournées Bus'!$C$4:$H$18,Q1036,VLOOKUP(B1036,'Tournées Bus'!$J$3:$L$6,2,FALSE)))</f>
        <v>#N/A</v>
      </c>
      <c r="T1036" t="e">
        <f t="shared" si="33"/>
        <v>#N/A</v>
      </c>
    </row>
    <row r="1037" spans="1:20" x14ac:dyDescent="0.2">
      <c r="A1037" s="1">
        <v>42989</v>
      </c>
      <c r="B1037" t="s">
        <v>7</v>
      </c>
      <c r="C1037" t="s">
        <v>340</v>
      </c>
      <c r="D1037" t="s">
        <v>293</v>
      </c>
      <c r="E1037" t="s">
        <v>295</v>
      </c>
      <c r="F1037" s="1">
        <v>41539</v>
      </c>
      <c r="G1037" t="s">
        <v>170</v>
      </c>
      <c r="H1037">
        <v>1</v>
      </c>
      <c r="I1037">
        <v>0</v>
      </c>
      <c r="J1037">
        <v>0</v>
      </c>
      <c r="K1037" t="s">
        <v>207</v>
      </c>
      <c r="L1037">
        <v>2017</v>
      </c>
      <c r="M1037" t="s">
        <v>208</v>
      </c>
      <c r="N1037" s="14" t="str">
        <f t="shared" si="32"/>
        <v>VIRETON Nilla</v>
      </c>
      <c r="O1037" s="14" t="str">
        <f>VLOOKUP(N1037,'Données Enfants'!$C$2:$F$298,4,FALSE)</f>
        <v>MS</v>
      </c>
      <c r="P1037" s="14" t="str">
        <f>VLOOKUP(N1037,'Données Enfants'!$C$2:$F$298,2,FALSE)</f>
        <v>Standard</v>
      </c>
      <c r="Q1037" s="14">
        <f>IF(MID(B1037,1,3)="Bus",VLOOKUP(N1037,'Données Bus'!$A$2:$B$90,2,FALSE),0)</f>
        <v>0</v>
      </c>
      <c r="R1037" s="14" t="str">
        <f>IF(Q1037&gt;0,VLOOKUP(N1037,'Données Bus'!$A$2:$C$90,3,FALSE),"")</f>
        <v/>
      </c>
      <c r="S1037" t="e">
        <f>IF(INDEX('Tournées Bus'!$C$4:$H$18,Q1037,VLOOKUP(B1037,'Tournées Bus'!$J$3:$L$6,2,FALSE))=0,INDEX('Tournées Bus'!$C$4:$H$18,Q1037,VLOOKUP(B1037,'Tournées Bus'!$J$3:$L$6,3,FALSE)),INDEX('Tournées Bus'!$C$4:$H$18,Q1037,VLOOKUP(B1037,'Tournées Bus'!$J$3:$L$6,2,FALSE)))</f>
        <v>#N/A</v>
      </c>
      <c r="T1037" t="e">
        <f t="shared" si="33"/>
        <v>#N/A</v>
      </c>
    </row>
    <row r="1038" spans="1:20" x14ac:dyDescent="0.2">
      <c r="A1038" s="1">
        <v>42989</v>
      </c>
      <c r="B1038" t="s">
        <v>7</v>
      </c>
      <c r="C1038" t="s">
        <v>340</v>
      </c>
      <c r="D1038" t="s">
        <v>465</v>
      </c>
      <c r="E1038" t="s">
        <v>466</v>
      </c>
      <c r="F1038" s="1">
        <v>40662</v>
      </c>
      <c r="G1038" t="s">
        <v>168</v>
      </c>
      <c r="H1038">
        <v>1</v>
      </c>
      <c r="I1038">
        <v>0</v>
      </c>
      <c r="J1038">
        <v>0</v>
      </c>
      <c r="K1038" t="s">
        <v>207</v>
      </c>
      <c r="L1038">
        <v>2017</v>
      </c>
      <c r="M1038" t="s">
        <v>208</v>
      </c>
      <c r="N1038" s="14" t="str">
        <f t="shared" si="32"/>
        <v>VULLIET Léna</v>
      </c>
      <c r="O1038" s="14" t="str">
        <f>VLOOKUP(N1038,'Données Enfants'!$C$2:$F$298,4,FALSE)</f>
        <v>CP</v>
      </c>
      <c r="P1038" s="14" t="str">
        <f>VLOOKUP(N1038,'Données Enfants'!$C$2:$F$298,2,FALSE)</f>
        <v>Standard</v>
      </c>
      <c r="Q1038" s="14">
        <f>IF(MID(B1038,1,3)="Bus",VLOOKUP(N1038,'Données Bus'!$A$2:$B$90,2,FALSE),0)</f>
        <v>0</v>
      </c>
      <c r="R1038" s="14" t="str">
        <f>IF(Q1038&gt;0,VLOOKUP(N1038,'Données Bus'!$A$2:$C$90,3,FALSE),"")</f>
        <v/>
      </c>
      <c r="S1038" t="e">
        <f>IF(INDEX('Tournées Bus'!$C$4:$H$18,Q1038,VLOOKUP(B1038,'Tournées Bus'!$J$3:$L$6,2,FALSE))=0,INDEX('Tournées Bus'!$C$4:$H$18,Q1038,VLOOKUP(B1038,'Tournées Bus'!$J$3:$L$6,3,FALSE)),INDEX('Tournées Bus'!$C$4:$H$18,Q1038,VLOOKUP(B1038,'Tournées Bus'!$J$3:$L$6,2,FALSE)))</f>
        <v>#N/A</v>
      </c>
      <c r="T1038" t="e">
        <f t="shared" si="33"/>
        <v>#N/A</v>
      </c>
    </row>
    <row r="1039" spans="1:20" x14ac:dyDescent="0.2">
      <c r="A1039" s="1">
        <v>42989</v>
      </c>
      <c r="B1039" t="s">
        <v>7</v>
      </c>
      <c r="C1039" t="s">
        <v>340</v>
      </c>
      <c r="D1039" t="s">
        <v>465</v>
      </c>
      <c r="E1039" t="s">
        <v>467</v>
      </c>
      <c r="F1039" s="1">
        <v>41335</v>
      </c>
      <c r="G1039" t="s">
        <v>170</v>
      </c>
      <c r="H1039">
        <v>1</v>
      </c>
      <c r="I1039">
        <v>0</v>
      </c>
      <c r="J1039">
        <v>0</v>
      </c>
      <c r="K1039" t="s">
        <v>207</v>
      </c>
      <c r="L1039">
        <v>2017</v>
      </c>
      <c r="M1039" t="s">
        <v>208</v>
      </c>
      <c r="N1039" s="14" t="str">
        <f t="shared" si="32"/>
        <v>VULLIET Rosy</v>
      </c>
      <c r="O1039" s="14" t="str">
        <f>VLOOKUP(N1039,'Données Enfants'!$C$2:$F$298,4,FALSE)</f>
        <v>MS</v>
      </c>
      <c r="P1039" s="14" t="str">
        <f>VLOOKUP(N1039,'Données Enfants'!$C$2:$F$298,2,FALSE)</f>
        <v>Standard</v>
      </c>
      <c r="Q1039" s="14">
        <f>IF(MID(B1039,1,3)="Bus",VLOOKUP(N1039,'Données Bus'!$A$2:$B$90,2,FALSE),0)</f>
        <v>0</v>
      </c>
      <c r="R1039" s="14" t="str">
        <f>IF(Q1039&gt;0,VLOOKUP(N1039,'Données Bus'!$A$2:$C$90,3,FALSE),"")</f>
        <v/>
      </c>
      <c r="S1039" t="e">
        <f>IF(INDEX('Tournées Bus'!$C$4:$H$18,Q1039,VLOOKUP(B1039,'Tournées Bus'!$J$3:$L$6,2,FALSE))=0,INDEX('Tournées Bus'!$C$4:$H$18,Q1039,VLOOKUP(B1039,'Tournées Bus'!$J$3:$L$6,3,FALSE)),INDEX('Tournées Bus'!$C$4:$H$18,Q1039,VLOOKUP(B1039,'Tournées Bus'!$J$3:$L$6,2,FALSE)))</f>
        <v>#N/A</v>
      </c>
      <c r="T1039" t="e">
        <f t="shared" si="33"/>
        <v>#N/A</v>
      </c>
    </row>
    <row r="1040" spans="1:20" x14ac:dyDescent="0.2">
      <c r="A1040" s="1">
        <v>42989</v>
      </c>
      <c r="B1040" t="s">
        <v>7</v>
      </c>
      <c r="C1040" t="s">
        <v>340</v>
      </c>
      <c r="D1040" t="s">
        <v>465</v>
      </c>
      <c r="E1040" t="s">
        <v>468</v>
      </c>
      <c r="F1040" s="1">
        <v>41603</v>
      </c>
      <c r="G1040" t="s">
        <v>169</v>
      </c>
      <c r="H1040">
        <v>1</v>
      </c>
      <c r="I1040">
        <v>0</v>
      </c>
      <c r="J1040">
        <v>0</v>
      </c>
      <c r="K1040" t="s">
        <v>207</v>
      </c>
      <c r="L1040">
        <v>2017</v>
      </c>
      <c r="M1040" t="s">
        <v>208</v>
      </c>
      <c r="N1040" s="14" t="str">
        <f t="shared" si="32"/>
        <v>VULLIET Tiphaine</v>
      </c>
      <c r="O1040" s="14" t="str">
        <f>VLOOKUP(N1040,'Données Enfants'!$C$2:$F$298,4,FALSE)</f>
        <v>MS</v>
      </c>
      <c r="P1040" s="14" t="str">
        <f>VLOOKUP(N1040,'Données Enfants'!$C$2:$F$298,2,FALSE)</f>
        <v>Standard</v>
      </c>
      <c r="Q1040" s="14">
        <f>IF(MID(B1040,1,3)="Bus",VLOOKUP(N1040,'Données Bus'!$A$2:$B$90,2,FALSE),0)</f>
        <v>0</v>
      </c>
      <c r="R1040" s="14" t="str">
        <f>IF(Q1040&gt;0,VLOOKUP(N1040,'Données Bus'!$A$2:$C$90,3,FALSE),"")</f>
        <v/>
      </c>
      <c r="S1040" t="e">
        <f>IF(INDEX('Tournées Bus'!$C$4:$H$18,Q1040,VLOOKUP(B1040,'Tournées Bus'!$J$3:$L$6,2,FALSE))=0,INDEX('Tournées Bus'!$C$4:$H$18,Q1040,VLOOKUP(B1040,'Tournées Bus'!$J$3:$L$6,3,FALSE)),INDEX('Tournées Bus'!$C$4:$H$18,Q1040,VLOOKUP(B1040,'Tournées Bus'!$J$3:$L$6,2,FALSE)))</f>
        <v>#N/A</v>
      </c>
      <c r="T1040" t="e">
        <f t="shared" si="33"/>
        <v>#N/A</v>
      </c>
    </row>
    <row r="1041" spans="1:20" x14ac:dyDescent="0.2">
      <c r="A1041" s="1">
        <v>42989</v>
      </c>
      <c r="B1041" t="s">
        <v>7</v>
      </c>
      <c r="C1041" t="s">
        <v>340</v>
      </c>
      <c r="D1041" t="s">
        <v>299</v>
      </c>
      <c r="E1041" t="s">
        <v>300</v>
      </c>
      <c r="F1041" s="1">
        <v>39324</v>
      </c>
      <c r="G1041" t="s">
        <v>164</v>
      </c>
      <c r="H1041">
        <v>1</v>
      </c>
      <c r="I1041">
        <v>0</v>
      </c>
      <c r="J1041">
        <v>0</v>
      </c>
      <c r="K1041" t="s">
        <v>207</v>
      </c>
      <c r="L1041">
        <v>2017</v>
      </c>
      <c r="M1041" t="s">
        <v>210</v>
      </c>
      <c r="N1041" s="14" t="str">
        <f t="shared" si="32"/>
        <v>YAKER Maksen</v>
      </c>
      <c r="O1041" s="14" t="str">
        <f>VLOOKUP(N1041,'Données Enfants'!$C$2:$F$298,4,FALSE)</f>
        <v>CM2</v>
      </c>
      <c r="P1041" s="14" t="str">
        <f>VLOOKUP(N1041,'Données Enfants'!$C$2:$F$298,2,FALSE)</f>
        <v>Sans porc</v>
      </c>
      <c r="Q1041" s="14">
        <f>IF(MID(B1041,1,3)="Bus",VLOOKUP(N1041,'Données Bus'!$A$2:$B$90,2,FALSE),0)</f>
        <v>0</v>
      </c>
      <c r="R1041" s="14" t="str">
        <f>IF(Q1041&gt;0,VLOOKUP(N1041,'Données Bus'!$A$2:$C$90,3,FALSE),"")</f>
        <v/>
      </c>
      <c r="S1041" t="e">
        <f>IF(INDEX('Tournées Bus'!$C$4:$H$18,Q1041,VLOOKUP(B1041,'Tournées Bus'!$J$3:$L$6,2,FALSE))=0,INDEX('Tournées Bus'!$C$4:$H$18,Q1041,VLOOKUP(B1041,'Tournées Bus'!$J$3:$L$6,3,FALSE)),INDEX('Tournées Bus'!$C$4:$H$18,Q1041,VLOOKUP(B1041,'Tournées Bus'!$J$3:$L$6,2,FALSE)))</f>
        <v>#N/A</v>
      </c>
      <c r="T1041" t="e">
        <f t="shared" si="33"/>
        <v>#N/A</v>
      </c>
    </row>
    <row r="1042" spans="1:20" x14ac:dyDescent="0.2">
      <c r="A1042" s="1">
        <v>42989</v>
      </c>
      <c r="B1042" t="s">
        <v>7</v>
      </c>
      <c r="C1042" t="s">
        <v>340</v>
      </c>
      <c r="D1042" t="s">
        <v>299</v>
      </c>
      <c r="E1042" t="s">
        <v>301</v>
      </c>
      <c r="F1042" s="1">
        <v>40040</v>
      </c>
      <c r="G1042" t="s">
        <v>163</v>
      </c>
      <c r="H1042">
        <v>1</v>
      </c>
      <c r="I1042">
        <v>0</v>
      </c>
      <c r="J1042">
        <v>0</v>
      </c>
      <c r="K1042" t="s">
        <v>207</v>
      </c>
      <c r="L1042">
        <v>2017</v>
      </c>
      <c r="M1042" t="s">
        <v>210</v>
      </c>
      <c r="N1042" s="14" t="str">
        <f t="shared" si="32"/>
        <v>YAKER Nora</v>
      </c>
      <c r="O1042" s="14" t="str">
        <f>VLOOKUP(N1042,'Données Enfants'!$C$2:$F$298,4,FALSE)</f>
        <v>CE2</v>
      </c>
      <c r="P1042" s="14" t="str">
        <f>VLOOKUP(N1042,'Données Enfants'!$C$2:$F$298,2,FALSE)</f>
        <v>Sans porc</v>
      </c>
      <c r="Q1042" s="14">
        <f>IF(MID(B1042,1,3)="Bus",VLOOKUP(N1042,'Données Bus'!$A$2:$B$90,2,FALSE),0)</f>
        <v>0</v>
      </c>
      <c r="R1042" s="14" t="str">
        <f>IF(Q1042&gt;0,VLOOKUP(N1042,'Données Bus'!$A$2:$C$90,3,FALSE),"")</f>
        <v/>
      </c>
      <c r="S1042" t="e">
        <f>IF(INDEX('Tournées Bus'!$C$4:$H$18,Q1042,VLOOKUP(B1042,'Tournées Bus'!$J$3:$L$6,2,FALSE))=0,INDEX('Tournées Bus'!$C$4:$H$18,Q1042,VLOOKUP(B1042,'Tournées Bus'!$J$3:$L$6,3,FALSE)),INDEX('Tournées Bus'!$C$4:$H$18,Q1042,VLOOKUP(B1042,'Tournées Bus'!$J$3:$L$6,2,FALSE)))</f>
        <v>#N/A</v>
      </c>
      <c r="T1042" t="e">
        <f t="shared" si="33"/>
        <v>#N/A</v>
      </c>
    </row>
    <row r="1043" spans="1:20" x14ac:dyDescent="0.2">
      <c r="A1043" s="1">
        <v>42989</v>
      </c>
      <c r="B1043" t="s">
        <v>7</v>
      </c>
      <c r="C1043" t="s">
        <v>340</v>
      </c>
      <c r="D1043" t="s">
        <v>469</v>
      </c>
      <c r="E1043" t="s">
        <v>470</v>
      </c>
      <c r="F1043" s="1">
        <v>39222</v>
      </c>
      <c r="G1043" t="s">
        <v>164</v>
      </c>
      <c r="H1043">
        <v>1</v>
      </c>
      <c r="I1043">
        <v>0</v>
      </c>
      <c r="J1043">
        <v>0</v>
      </c>
      <c r="K1043" t="s">
        <v>207</v>
      </c>
      <c r="L1043">
        <v>2017</v>
      </c>
      <c r="M1043" t="s">
        <v>210</v>
      </c>
      <c r="N1043" s="14" t="str">
        <f t="shared" si="32"/>
        <v>CAISSO-RUIZ Estéban</v>
      </c>
      <c r="O1043" s="14" t="str">
        <f>VLOOKUP(N1043,'Données Enfants'!$C$2:$F$298,4,FALSE)</f>
        <v>CM2</v>
      </c>
      <c r="P1043" s="14" t="str">
        <f>VLOOKUP(N1043,'Données Enfants'!$C$2:$F$298,2,FALSE)</f>
        <v>Standard</v>
      </c>
      <c r="Q1043" s="14">
        <f>IF(MID(B1043,1,3)="Bus",VLOOKUP(N1043,'Données Bus'!$A$2:$B$90,2,FALSE),0)</f>
        <v>0</v>
      </c>
      <c r="R1043" s="14" t="str">
        <f>IF(Q1043&gt;0,VLOOKUP(N1043,'Données Bus'!$A$2:$C$90,3,FALSE),"")</f>
        <v/>
      </c>
      <c r="S1043" t="e">
        <f>IF(INDEX('Tournées Bus'!$C$4:$H$18,Q1043,VLOOKUP(B1043,'Tournées Bus'!$J$3:$L$6,2,FALSE))=0,INDEX('Tournées Bus'!$C$4:$H$18,Q1043,VLOOKUP(B1043,'Tournées Bus'!$J$3:$L$6,3,FALSE)),INDEX('Tournées Bus'!$C$4:$H$18,Q1043,VLOOKUP(B1043,'Tournées Bus'!$J$3:$L$6,2,FALSE)))</f>
        <v>#N/A</v>
      </c>
      <c r="T1043" t="e">
        <f t="shared" si="33"/>
        <v>#N/A</v>
      </c>
    </row>
    <row r="1044" spans="1:20" x14ac:dyDescent="0.2">
      <c r="A1044" s="1">
        <v>42989</v>
      </c>
      <c r="B1044" t="s">
        <v>7</v>
      </c>
      <c r="C1044" t="s">
        <v>340</v>
      </c>
      <c r="D1044" t="s">
        <v>238</v>
      </c>
      <c r="E1044" t="s">
        <v>302</v>
      </c>
      <c r="F1044" s="1">
        <v>41695</v>
      </c>
      <c r="G1044" t="s">
        <v>44</v>
      </c>
      <c r="H1044">
        <v>0</v>
      </c>
      <c r="I1044">
        <v>0</v>
      </c>
      <c r="J1044">
        <v>0</v>
      </c>
      <c r="K1044" t="s">
        <v>207</v>
      </c>
      <c r="L1044">
        <v>2017</v>
      </c>
      <c r="M1044" t="s">
        <v>208</v>
      </c>
      <c r="N1044" s="14" t="str">
        <f t="shared" si="32"/>
        <v>DESIR Auguste</v>
      </c>
      <c r="O1044" s="14" t="str">
        <f>VLOOKUP(N1044,'Données Enfants'!$C$2:$F$298,4,FALSE)</f>
        <v>PS</v>
      </c>
      <c r="P1044" s="14" t="str">
        <f>VLOOKUP(N1044,'Données Enfants'!$C$2:$F$298,2,FALSE)</f>
        <v>Standard</v>
      </c>
      <c r="Q1044" s="14">
        <f>IF(MID(B1044,1,3)="Bus",VLOOKUP(N1044,'Données Bus'!$A$2:$B$90,2,FALSE),0)</f>
        <v>0</v>
      </c>
      <c r="R1044" s="14" t="str">
        <f>IF(Q1044&gt;0,VLOOKUP(N1044,'Données Bus'!$A$2:$C$90,3,FALSE),"")</f>
        <v/>
      </c>
      <c r="S1044" t="e">
        <f>IF(INDEX('Tournées Bus'!$C$4:$H$18,Q1044,VLOOKUP(B1044,'Tournées Bus'!$J$3:$L$6,2,FALSE))=0,INDEX('Tournées Bus'!$C$4:$H$18,Q1044,VLOOKUP(B1044,'Tournées Bus'!$J$3:$L$6,3,FALSE)),INDEX('Tournées Bus'!$C$4:$H$18,Q1044,VLOOKUP(B1044,'Tournées Bus'!$J$3:$L$6,2,FALSE)))</f>
        <v>#N/A</v>
      </c>
      <c r="T1044" t="e">
        <f t="shared" si="33"/>
        <v>#N/A</v>
      </c>
    </row>
    <row r="1045" spans="1:20" x14ac:dyDescent="0.2">
      <c r="A1045" s="1">
        <v>42989</v>
      </c>
      <c r="B1045" t="s">
        <v>7</v>
      </c>
      <c r="C1045" t="s">
        <v>340</v>
      </c>
      <c r="D1045" t="s">
        <v>250</v>
      </c>
      <c r="E1045" t="s">
        <v>303</v>
      </c>
      <c r="F1045" s="1">
        <v>41898</v>
      </c>
      <c r="G1045" t="s">
        <v>170</v>
      </c>
      <c r="H1045">
        <v>1</v>
      </c>
      <c r="I1045">
        <v>0</v>
      </c>
      <c r="J1045">
        <v>0</v>
      </c>
      <c r="K1045" t="s">
        <v>207</v>
      </c>
      <c r="L1045">
        <v>2017</v>
      </c>
      <c r="M1045" t="s">
        <v>208</v>
      </c>
      <c r="N1045" s="14" t="str">
        <f t="shared" si="32"/>
        <v>DUVAL Enora</v>
      </c>
      <c r="O1045" s="14" t="str">
        <f>VLOOKUP(N1045,'Données Enfants'!$C$2:$F$298,4,FALSE)</f>
        <v>PS</v>
      </c>
      <c r="P1045" s="14" t="str">
        <f>VLOOKUP(N1045,'Données Enfants'!$C$2:$F$298,2,FALSE)</f>
        <v>Standard</v>
      </c>
      <c r="Q1045" s="14">
        <f>IF(MID(B1045,1,3)="Bus",VLOOKUP(N1045,'Données Bus'!$A$2:$B$90,2,FALSE),0)</f>
        <v>0</v>
      </c>
      <c r="R1045" s="14" t="str">
        <f>IF(Q1045&gt;0,VLOOKUP(N1045,'Données Bus'!$A$2:$C$90,3,FALSE),"")</f>
        <v/>
      </c>
      <c r="S1045" t="e">
        <f>IF(INDEX('Tournées Bus'!$C$4:$H$18,Q1045,VLOOKUP(B1045,'Tournées Bus'!$J$3:$L$6,2,FALSE))=0,INDEX('Tournées Bus'!$C$4:$H$18,Q1045,VLOOKUP(B1045,'Tournées Bus'!$J$3:$L$6,3,FALSE)),INDEX('Tournées Bus'!$C$4:$H$18,Q1045,VLOOKUP(B1045,'Tournées Bus'!$J$3:$L$6,2,FALSE)))</f>
        <v>#N/A</v>
      </c>
      <c r="T1045" t="e">
        <f t="shared" si="33"/>
        <v>#N/A</v>
      </c>
    </row>
    <row r="1046" spans="1:20" x14ac:dyDescent="0.2">
      <c r="A1046" s="1">
        <v>42989</v>
      </c>
      <c r="B1046" t="s">
        <v>7</v>
      </c>
      <c r="C1046" t="s">
        <v>340</v>
      </c>
      <c r="D1046" t="s">
        <v>286</v>
      </c>
      <c r="E1046" t="s">
        <v>305</v>
      </c>
      <c r="F1046" s="1">
        <v>41650</v>
      </c>
      <c r="G1046" t="s">
        <v>170</v>
      </c>
      <c r="H1046">
        <v>1</v>
      </c>
      <c r="I1046">
        <v>0</v>
      </c>
      <c r="J1046">
        <v>0</v>
      </c>
      <c r="K1046" t="s">
        <v>207</v>
      </c>
      <c r="L1046">
        <v>2017</v>
      </c>
      <c r="M1046" t="s">
        <v>208</v>
      </c>
      <c r="N1046" s="14" t="str">
        <f t="shared" si="32"/>
        <v>SECK Ismaël</v>
      </c>
      <c r="O1046" s="14" t="str">
        <f>VLOOKUP(N1046,'Données Enfants'!$C$2:$F$298,4,FALSE)</f>
        <v>PS</v>
      </c>
      <c r="P1046" s="14" t="str">
        <f>VLOOKUP(N1046,'Données Enfants'!$C$2:$F$298,2,FALSE)</f>
        <v>Sans porc</v>
      </c>
      <c r="Q1046" s="14">
        <f>IF(MID(B1046,1,3)="Bus",VLOOKUP(N1046,'Données Bus'!$A$2:$B$90,2,FALSE),0)</f>
        <v>0</v>
      </c>
      <c r="R1046" s="14" t="str">
        <f>IF(Q1046&gt;0,VLOOKUP(N1046,'Données Bus'!$A$2:$C$90,3,FALSE),"")</f>
        <v/>
      </c>
      <c r="S1046" t="e">
        <f>IF(INDEX('Tournées Bus'!$C$4:$H$18,Q1046,VLOOKUP(B1046,'Tournées Bus'!$J$3:$L$6,2,FALSE))=0,INDEX('Tournées Bus'!$C$4:$H$18,Q1046,VLOOKUP(B1046,'Tournées Bus'!$J$3:$L$6,3,FALSE)),INDEX('Tournées Bus'!$C$4:$H$18,Q1046,VLOOKUP(B1046,'Tournées Bus'!$J$3:$L$6,2,FALSE)))</f>
        <v>#N/A</v>
      </c>
      <c r="T1046" t="e">
        <f t="shared" si="33"/>
        <v>#N/A</v>
      </c>
    </row>
    <row r="1047" spans="1:20" x14ac:dyDescent="0.2">
      <c r="A1047" s="1">
        <v>42989</v>
      </c>
      <c r="B1047" t="s">
        <v>7</v>
      </c>
      <c r="C1047" t="s">
        <v>340</v>
      </c>
      <c r="D1047" t="s">
        <v>325</v>
      </c>
      <c r="E1047" t="s">
        <v>326</v>
      </c>
      <c r="F1047" s="1">
        <v>41701</v>
      </c>
      <c r="G1047" t="s">
        <v>170</v>
      </c>
      <c r="H1047">
        <v>0</v>
      </c>
      <c r="I1047">
        <v>0</v>
      </c>
      <c r="J1047">
        <v>0</v>
      </c>
      <c r="K1047" t="s">
        <v>207</v>
      </c>
      <c r="L1047">
        <v>2017</v>
      </c>
      <c r="M1047" t="s">
        <v>208</v>
      </c>
      <c r="N1047" s="14" t="str">
        <f t="shared" si="32"/>
        <v>RABU SOMERS Antonin</v>
      </c>
      <c r="O1047" s="14" t="str">
        <f>VLOOKUP(N1047,'Données Enfants'!$C$2:$F$298,4,FALSE)</f>
        <v>PS</v>
      </c>
      <c r="P1047" s="14" t="str">
        <f>VLOOKUP(N1047,'Données Enfants'!$C$2:$F$298,2,FALSE)</f>
        <v>Standard</v>
      </c>
      <c r="Q1047" s="14">
        <f>IF(MID(B1047,1,3)="Bus",VLOOKUP(N1047,'Données Bus'!$A$2:$B$90,2,FALSE),0)</f>
        <v>0</v>
      </c>
      <c r="R1047" s="14" t="str">
        <f>IF(Q1047&gt;0,VLOOKUP(N1047,'Données Bus'!$A$2:$C$90,3,FALSE),"")</f>
        <v/>
      </c>
      <c r="S1047" t="e">
        <f>IF(INDEX('Tournées Bus'!$C$4:$H$18,Q1047,VLOOKUP(B1047,'Tournées Bus'!$J$3:$L$6,2,FALSE))=0,INDEX('Tournées Bus'!$C$4:$H$18,Q1047,VLOOKUP(B1047,'Tournées Bus'!$J$3:$L$6,3,FALSE)),INDEX('Tournées Bus'!$C$4:$H$18,Q1047,VLOOKUP(B1047,'Tournées Bus'!$J$3:$L$6,2,FALSE)))</f>
        <v>#N/A</v>
      </c>
      <c r="T1047" t="e">
        <f t="shared" si="33"/>
        <v>#N/A</v>
      </c>
    </row>
    <row r="1048" spans="1:20" x14ac:dyDescent="0.2">
      <c r="A1048" s="1">
        <v>42989</v>
      </c>
      <c r="B1048" t="s">
        <v>7</v>
      </c>
      <c r="C1048" t="s">
        <v>340</v>
      </c>
      <c r="D1048" t="s">
        <v>307</v>
      </c>
      <c r="E1048" t="s">
        <v>308</v>
      </c>
      <c r="F1048" s="1">
        <v>39474</v>
      </c>
      <c r="G1048" t="s">
        <v>165</v>
      </c>
      <c r="H1048">
        <v>1</v>
      </c>
      <c r="I1048">
        <v>0</v>
      </c>
      <c r="J1048">
        <v>0</v>
      </c>
      <c r="K1048" t="s">
        <v>207</v>
      </c>
      <c r="L1048">
        <v>2017</v>
      </c>
      <c r="M1048" t="s">
        <v>210</v>
      </c>
      <c r="N1048" s="14" t="str">
        <f t="shared" si="32"/>
        <v>TERRENI Flavia</v>
      </c>
      <c r="O1048" s="14" t="str">
        <f>VLOOKUP(N1048,'Données Enfants'!$C$2:$F$298,4,FALSE)</f>
        <v>CM1</v>
      </c>
      <c r="P1048" s="14" t="str">
        <f>VLOOKUP(N1048,'Données Enfants'!$C$2:$F$298,2,FALSE)</f>
        <v>Standard</v>
      </c>
      <c r="Q1048" s="14">
        <f>IF(MID(B1048,1,3)="Bus",VLOOKUP(N1048,'Données Bus'!$A$2:$B$90,2,FALSE),0)</f>
        <v>0</v>
      </c>
      <c r="R1048" s="14" t="str">
        <f>IF(Q1048&gt;0,VLOOKUP(N1048,'Données Bus'!$A$2:$C$90,3,FALSE),"")</f>
        <v/>
      </c>
      <c r="S1048" t="e">
        <f>IF(INDEX('Tournées Bus'!$C$4:$H$18,Q1048,VLOOKUP(B1048,'Tournées Bus'!$J$3:$L$6,2,FALSE))=0,INDEX('Tournées Bus'!$C$4:$H$18,Q1048,VLOOKUP(B1048,'Tournées Bus'!$J$3:$L$6,3,FALSE)),INDEX('Tournées Bus'!$C$4:$H$18,Q1048,VLOOKUP(B1048,'Tournées Bus'!$J$3:$L$6,2,FALSE)))</f>
        <v>#N/A</v>
      </c>
      <c r="T1048" t="e">
        <f t="shared" si="33"/>
        <v>#N/A</v>
      </c>
    </row>
    <row r="1049" spans="1:20" x14ac:dyDescent="0.2">
      <c r="A1049" s="1">
        <v>42989</v>
      </c>
      <c r="B1049" t="s">
        <v>7</v>
      </c>
      <c r="C1049" t="s">
        <v>340</v>
      </c>
      <c r="D1049" t="s">
        <v>309</v>
      </c>
      <c r="E1049" t="s">
        <v>310</v>
      </c>
      <c r="F1049" s="1">
        <v>41489</v>
      </c>
      <c r="G1049" t="s">
        <v>169</v>
      </c>
      <c r="H1049">
        <v>1</v>
      </c>
      <c r="I1049">
        <v>0</v>
      </c>
      <c r="J1049">
        <v>0</v>
      </c>
      <c r="K1049" t="s">
        <v>207</v>
      </c>
      <c r="L1049">
        <v>2017</v>
      </c>
      <c r="M1049" t="s">
        <v>208</v>
      </c>
      <c r="N1049" s="14" t="str">
        <f t="shared" si="32"/>
        <v>LEHMANN Liv</v>
      </c>
      <c r="O1049" s="14" t="str">
        <f>VLOOKUP(N1049,'Données Enfants'!$C$2:$F$298,4,FALSE)</f>
        <v>MS</v>
      </c>
      <c r="P1049" s="14" t="str">
        <f>VLOOKUP(N1049,'Données Enfants'!$C$2:$F$298,2,FALSE)</f>
        <v>Standard</v>
      </c>
      <c r="Q1049" s="14">
        <f>IF(MID(B1049,1,3)="Bus",VLOOKUP(N1049,'Données Bus'!$A$2:$B$90,2,FALSE),0)</f>
        <v>0</v>
      </c>
      <c r="R1049" s="14" t="str">
        <f>IF(Q1049&gt;0,VLOOKUP(N1049,'Données Bus'!$A$2:$C$90,3,FALSE),"")</f>
        <v/>
      </c>
      <c r="S1049" t="e">
        <f>IF(INDEX('Tournées Bus'!$C$4:$H$18,Q1049,VLOOKUP(B1049,'Tournées Bus'!$J$3:$L$6,2,FALSE))=0,INDEX('Tournées Bus'!$C$4:$H$18,Q1049,VLOOKUP(B1049,'Tournées Bus'!$J$3:$L$6,3,FALSE)),INDEX('Tournées Bus'!$C$4:$H$18,Q1049,VLOOKUP(B1049,'Tournées Bus'!$J$3:$L$6,2,FALSE)))</f>
        <v>#N/A</v>
      </c>
      <c r="T1049" t="e">
        <f t="shared" si="33"/>
        <v>#N/A</v>
      </c>
    </row>
    <row r="1050" spans="1:20" x14ac:dyDescent="0.2">
      <c r="A1050" s="1">
        <v>42989</v>
      </c>
      <c r="B1050" t="s">
        <v>7</v>
      </c>
      <c r="C1050" t="s">
        <v>340</v>
      </c>
      <c r="D1050" t="s">
        <v>309</v>
      </c>
      <c r="E1050" t="s">
        <v>311</v>
      </c>
      <c r="F1050" s="1">
        <v>40270</v>
      </c>
      <c r="G1050" t="s">
        <v>163</v>
      </c>
      <c r="H1050">
        <v>1</v>
      </c>
      <c r="I1050">
        <v>0</v>
      </c>
      <c r="J1050">
        <v>0</v>
      </c>
      <c r="K1050" t="s">
        <v>207</v>
      </c>
      <c r="L1050">
        <v>2017</v>
      </c>
      <c r="M1050" t="s">
        <v>210</v>
      </c>
      <c r="N1050" s="14" t="str">
        <f t="shared" si="32"/>
        <v>LEHMANN Abel</v>
      </c>
      <c r="O1050" s="14" t="str">
        <f>VLOOKUP(N1050,'Données Enfants'!$C$2:$F$298,4,FALSE)</f>
        <v>CE1</v>
      </c>
      <c r="P1050" s="14" t="str">
        <f>VLOOKUP(N1050,'Données Enfants'!$C$2:$F$298,2,FALSE)</f>
        <v>Standard</v>
      </c>
      <c r="Q1050" s="14">
        <f>IF(MID(B1050,1,3)="Bus",VLOOKUP(N1050,'Données Bus'!$A$2:$B$90,2,FALSE),0)</f>
        <v>0</v>
      </c>
      <c r="R1050" s="14" t="str">
        <f>IF(Q1050&gt;0,VLOOKUP(N1050,'Données Bus'!$A$2:$C$90,3,FALSE),"")</f>
        <v/>
      </c>
      <c r="S1050" t="e">
        <f>IF(INDEX('Tournées Bus'!$C$4:$H$18,Q1050,VLOOKUP(B1050,'Tournées Bus'!$J$3:$L$6,2,FALSE))=0,INDEX('Tournées Bus'!$C$4:$H$18,Q1050,VLOOKUP(B1050,'Tournées Bus'!$J$3:$L$6,3,FALSE)),INDEX('Tournées Bus'!$C$4:$H$18,Q1050,VLOOKUP(B1050,'Tournées Bus'!$J$3:$L$6,2,FALSE)))</f>
        <v>#N/A</v>
      </c>
      <c r="T1050" t="e">
        <f t="shared" si="33"/>
        <v>#N/A</v>
      </c>
    </row>
    <row r="1051" spans="1:20" x14ac:dyDescent="0.2">
      <c r="A1051" s="1">
        <v>42989</v>
      </c>
      <c r="B1051" t="s">
        <v>7</v>
      </c>
      <c r="C1051" t="s">
        <v>340</v>
      </c>
      <c r="D1051" t="s">
        <v>312</v>
      </c>
      <c r="E1051" t="s">
        <v>313</v>
      </c>
      <c r="F1051" s="1">
        <v>41869</v>
      </c>
      <c r="G1051" t="s">
        <v>170</v>
      </c>
      <c r="H1051">
        <v>1</v>
      </c>
      <c r="I1051">
        <v>0</v>
      </c>
      <c r="J1051">
        <v>0</v>
      </c>
      <c r="K1051" t="s">
        <v>207</v>
      </c>
      <c r="L1051">
        <v>2017</v>
      </c>
      <c r="M1051" t="s">
        <v>208</v>
      </c>
      <c r="N1051" s="14" t="str">
        <f t="shared" si="32"/>
        <v>CORREDOR IZQUIERDO Adriana</v>
      </c>
      <c r="O1051" s="14" t="str">
        <f>VLOOKUP(N1051,'Données Enfants'!$C$2:$F$298,4,FALSE)</f>
        <v>PS</v>
      </c>
      <c r="P1051" s="14" t="str">
        <f>VLOOKUP(N1051,'Données Enfants'!$C$2:$F$298,2,FALSE)</f>
        <v>Standard</v>
      </c>
      <c r="Q1051" s="14">
        <f>IF(MID(B1051,1,3)="Bus",VLOOKUP(N1051,'Données Bus'!$A$2:$B$90,2,FALSE),0)</f>
        <v>0</v>
      </c>
      <c r="R1051" s="14" t="str">
        <f>IF(Q1051&gt;0,VLOOKUP(N1051,'Données Bus'!$A$2:$C$90,3,FALSE),"")</f>
        <v/>
      </c>
      <c r="S1051" t="e">
        <f>IF(INDEX('Tournées Bus'!$C$4:$H$18,Q1051,VLOOKUP(B1051,'Tournées Bus'!$J$3:$L$6,2,FALSE))=0,INDEX('Tournées Bus'!$C$4:$H$18,Q1051,VLOOKUP(B1051,'Tournées Bus'!$J$3:$L$6,3,FALSE)),INDEX('Tournées Bus'!$C$4:$H$18,Q1051,VLOOKUP(B1051,'Tournées Bus'!$J$3:$L$6,2,FALSE)))</f>
        <v>#N/A</v>
      </c>
      <c r="T1051" t="e">
        <f t="shared" si="33"/>
        <v>#N/A</v>
      </c>
    </row>
    <row r="1052" spans="1:20" x14ac:dyDescent="0.2">
      <c r="A1052" s="1">
        <v>42989</v>
      </c>
      <c r="B1052" t="s">
        <v>7</v>
      </c>
      <c r="C1052" t="s">
        <v>340</v>
      </c>
      <c r="D1052" t="s">
        <v>471</v>
      </c>
      <c r="E1052" t="s">
        <v>472</v>
      </c>
      <c r="F1052" s="1">
        <v>41706</v>
      </c>
      <c r="G1052" t="s">
        <v>106</v>
      </c>
      <c r="H1052">
        <v>1</v>
      </c>
      <c r="I1052">
        <v>0</v>
      </c>
      <c r="J1052">
        <v>0</v>
      </c>
      <c r="K1052" t="s">
        <v>207</v>
      </c>
      <c r="L1052">
        <v>2017</v>
      </c>
      <c r="M1052" t="s">
        <v>208</v>
      </c>
      <c r="N1052" s="14" t="str">
        <f t="shared" si="32"/>
        <v>AUDEMA Ambroise</v>
      </c>
      <c r="O1052" s="14" t="str">
        <f>VLOOKUP(N1052,'Données Enfants'!$C$2:$F$298,4,FALSE)</f>
        <v>PS</v>
      </c>
      <c r="P1052" s="14" t="str">
        <f>VLOOKUP(N1052,'Données Enfants'!$C$2:$F$298,2,FALSE)</f>
        <v>Standard</v>
      </c>
      <c r="Q1052" s="14">
        <f>IF(MID(B1052,1,3)="Bus",VLOOKUP(N1052,'Données Bus'!$A$2:$B$90,2,FALSE),0)</f>
        <v>0</v>
      </c>
      <c r="R1052" s="14" t="str">
        <f>IF(Q1052&gt;0,VLOOKUP(N1052,'Données Bus'!$A$2:$C$90,3,FALSE),"")</f>
        <v/>
      </c>
      <c r="S1052" t="e">
        <f>IF(INDEX('Tournées Bus'!$C$4:$H$18,Q1052,VLOOKUP(B1052,'Tournées Bus'!$J$3:$L$6,2,FALSE))=0,INDEX('Tournées Bus'!$C$4:$H$18,Q1052,VLOOKUP(B1052,'Tournées Bus'!$J$3:$L$6,3,FALSE)),INDEX('Tournées Bus'!$C$4:$H$18,Q1052,VLOOKUP(B1052,'Tournées Bus'!$J$3:$L$6,2,FALSE)))</f>
        <v>#N/A</v>
      </c>
      <c r="T1052" t="e">
        <f t="shared" si="33"/>
        <v>#N/A</v>
      </c>
    </row>
    <row r="1053" spans="1:20" x14ac:dyDescent="0.2">
      <c r="A1053" s="1">
        <v>42989</v>
      </c>
      <c r="B1053" t="s">
        <v>7</v>
      </c>
      <c r="C1053" t="s">
        <v>340</v>
      </c>
      <c r="D1053" t="s">
        <v>473</v>
      </c>
      <c r="E1053" t="s">
        <v>383</v>
      </c>
      <c r="F1053" s="1">
        <v>41671</v>
      </c>
      <c r="G1053" t="s">
        <v>44</v>
      </c>
      <c r="H1053">
        <v>1</v>
      </c>
      <c r="I1053">
        <v>0</v>
      </c>
      <c r="J1053">
        <v>0</v>
      </c>
      <c r="K1053" t="s">
        <v>207</v>
      </c>
      <c r="L1053">
        <v>2017</v>
      </c>
      <c r="M1053" t="s">
        <v>208</v>
      </c>
      <c r="N1053" s="14" t="str">
        <f t="shared" si="32"/>
        <v>BAGLIN LEON Léo</v>
      </c>
      <c r="O1053" s="14" t="str">
        <f>VLOOKUP(N1053,'Données Enfants'!$C$2:$F$298,4,FALSE)</f>
        <v>PS</v>
      </c>
      <c r="P1053" s="14" t="str">
        <f>VLOOKUP(N1053,'Données Enfants'!$C$2:$F$298,2,FALSE)</f>
        <v>Standard</v>
      </c>
      <c r="Q1053" s="14">
        <f>IF(MID(B1053,1,3)="Bus",VLOOKUP(N1053,'Données Bus'!$A$2:$B$90,2,FALSE),0)</f>
        <v>0</v>
      </c>
      <c r="R1053" s="14" t="str">
        <f>IF(Q1053&gt;0,VLOOKUP(N1053,'Données Bus'!$A$2:$C$90,3,FALSE),"")</f>
        <v/>
      </c>
      <c r="S1053" t="e">
        <f>IF(INDEX('Tournées Bus'!$C$4:$H$18,Q1053,VLOOKUP(B1053,'Tournées Bus'!$J$3:$L$6,2,FALSE))=0,INDEX('Tournées Bus'!$C$4:$H$18,Q1053,VLOOKUP(B1053,'Tournées Bus'!$J$3:$L$6,3,FALSE)),INDEX('Tournées Bus'!$C$4:$H$18,Q1053,VLOOKUP(B1053,'Tournées Bus'!$J$3:$L$6,2,FALSE)))</f>
        <v>#N/A</v>
      </c>
      <c r="T1053" t="e">
        <f t="shared" si="33"/>
        <v>#N/A</v>
      </c>
    </row>
    <row r="1054" spans="1:20" x14ac:dyDescent="0.2">
      <c r="A1054" s="1">
        <v>42989</v>
      </c>
      <c r="B1054" t="s">
        <v>7</v>
      </c>
      <c r="C1054" t="s">
        <v>340</v>
      </c>
      <c r="D1054" t="s">
        <v>701</v>
      </c>
      <c r="E1054" t="s">
        <v>702</v>
      </c>
      <c r="F1054" s="1">
        <v>43084</v>
      </c>
      <c r="G1054" t="s">
        <v>169</v>
      </c>
      <c r="H1054">
        <v>0</v>
      </c>
      <c r="I1054">
        <v>0</v>
      </c>
      <c r="J1054">
        <v>0</v>
      </c>
      <c r="K1054" t="s">
        <v>207</v>
      </c>
      <c r="L1054">
        <v>2017</v>
      </c>
      <c r="M1054" t="s">
        <v>208</v>
      </c>
      <c r="N1054" s="14" t="str">
        <f t="shared" si="32"/>
        <v>BAKAJIKA Rayan Elikya</v>
      </c>
      <c r="O1054" s="14" t="str">
        <f>VLOOKUP(N1054,'Données Enfants'!$C$2:$F$298,4,FALSE)</f>
        <v>PS</v>
      </c>
      <c r="P1054" s="14" t="str">
        <f>VLOOKUP(N1054,'Données Enfants'!$C$2:$F$298,2,FALSE)</f>
        <v>Sans porc</v>
      </c>
      <c r="Q1054" s="14">
        <f>IF(MID(B1054,1,3)="Bus",VLOOKUP(N1054,'Données Bus'!$A$2:$B$90,2,FALSE),0)</f>
        <v>0</v>
      </c>
      <c r="R1054" s="14" t="str">
        <f>IF(Q1054&gt;0,VLOOKUP(N1054,'Données Bus'!$A$2:$C$90,3,FALSE),"")</f>
        <v/>
      </c>
      <c r="S1054" t="e">
        <f>IF(INDEX('Tournées Bus'!$C$4:$H$18,Q1054,VLOOKUP(B1054,'Tournées Bus'!$J$3:$L$6,2,FALSE))=0,INDEX('Tournées Bus'!$C$4:$H$18,Q1054,VLOOKUP(B1054,'Tournées Bus'!$J$3:$L$6,3,FALSE)),INDEX('Tournées Bus'!$C$4:$H$18,Q1054,VLOOKUP(B1054,'Tournées Bus'!$J$3:$L$6,2,FALSE)))</f>
        <v>#N/A</v>
      </c>
      <c r="T1054" t="e">
        <f t="shared" si="33"/>
        <v>#N/A</v>
      </c>
    </row>
    <row r="1055" spans="1:20" x14ac:dyDescent="0.2">
      <c r="A1055" s="1">
        <v>42989</v>
      </c>
      <c r="B1055" t="s">
        <v>7</v>
      </c>
      <c r="C1055" t="s">
        <v>340</v>
      </c>
      <c r="D1055" t="s">
        <v>474</v>
      </c>
      <c r="E1055" t="s">
        <v>475</v>
      </c>
      <c r="F1055" s="1">
        <v>41487</v>
      </c>
      <c r="G1055" t="s">
        <v>169</v>
      </c>
      <c r="H1055">
        <v>1</v>
      </c>
      <c r="I1055">
        <v>0</v>
      </c>
      <c r="J1055">
        <v>0</v>
      </c>
      <c r="K1055" t="s">
        <v>207</v>
      </c>
      <c r="L1055">
        <v>2017</v>
      </c>
      <c r="M1055" t="s">
        <v>208</v>
      </c>
      <c r="N1055" s="14" t="str">
        <f t="shared" si="32"/>
        <v>GREAU Gauthier</v>
      </c>
      <c r="O1055" s="14" t="str">
        <f>VLOOKUP(N1055,'Données Enfants'!$C$2:$F$298,4,FALSE)</f>
        <v>MS</v>
      </c>
      <c r="P1055" s="14" t="str">
        <f>VLOOKUP(N1055,'Données Enfants'!$C$2:$F$298,2,FALSE)</f>
        <v>Standard</v>
      </c>
      <c r="Q1055" s="14">
        <f>IF(MID(B1055,1,3)="Bus",VLOOKUP(N1055,'Données Bus'!$A$2:$B$90,2,FALSE),0)</f>
        <v>0</v>
      </c>
      <c r="R1055" s="14" t="str">
        <f>IF(Q1055&gt;0,VLOOKUP(N1055,'Données Bus'!$A$2:$C$90,3,FALSE),"")</f>
        <v/>
      </c>
      <c r="S1055" t="e">
        <f>IF(INDEX('Tournées Bus'!$C$4:$H$18,Q1055,VLOOKUP(B1055,'Tournées Bus'!$J$3:$L$6,2,FALSE))=0,INDEX('Tournées Bus'!$C$4:$H$18,Q1055,VLOOKUP(B1055,'Tournées Bus'!$J$3:$L$6,3,FALSE)),INDEX('Tournées Bus'!$C$4:$H$18,Q1055,VLOOKUP(B1055,'Tournées Bus'!$J$3:$L$6,2,FALSE)))</f>
        <v>#N/A</v>
      </c>
      <c r="T1055" t="e">
        <f t="shared" si="33"/>
        <v>#N/A</v>
      </c>
    </row>
    <row r="1056" spans="1:20" x14ac:dyDescent="0.2">
      <c r="A1056" s="1">
        <v>42989</v>
      </c>
      <c r="B1056" t="s">
        <v>7</v>
      </c>
      <c r="C1056" t="s">
        <v>340</v>
      </c>
      <c r="D1056" t="s">
        <v>476</v>
      </c>
      <c r="E1056" t="s">
        <v>342</v>
      </c>
      <c r="F1056" s="1">
        <v>40490</v>
      </c>
      <c r="G1056" t="s">
        <v>163</v>
      </c>
      <c r="H1056">
        <v>1</v>
      </c>
      <c r="I1056">
        <v>0</v>
      </c>
      <c r="J1056">
        <v>0</v>
      </c>
      <c r="K1056" t="s">
        <v>207</v>
      </c>
      <c r="L1056">
        <v>2017</v>
      </c>
      <c r="M1056" t="s">
        <v>210</v>
      </c>
      <c r="N1056" s="14" t="str">
        <f t="shared" si="32"/>
        <v>LAZARETH Hugo</v>
      </c>
      <c r="O1056" s="14" t="str">
        <f>VLOOKUP(N1056,'Données Enfants'!$C$2:$F$298,4,FALSE)</f>
        <v>CE1</v>
      </c>
      <c r="P1056" s="14" t="str">
        <f>VLOOKUP(N1056,'Données Enfants'!$C$2:$F$298,2,FALSE)</f>
        <v>Standard</v>
      </c>
      <c r="Q1056" s="14">
        <f>IF(MID(B1056,1,3)="Bus",VLOOKUP(N1056,'Données Bus'!$A$2:$B$90,2,FALSE),0)</f>
        <v>0</v>
      </c>
      <c r="R1056" s="14" t="str">
        <f>IF(Q1056&gt;0,VLOOKUP(N1056,'Données Bus'!$A$2:$C$90,3,FALSE),"")</f>
        <v/>
      </c>
      <c r="S1056" t="e">
        <f>IF(INDEX('Tournées Bus'!$C$4:$H$18,Q1056,VLOOKUP(B1056,'Tournées Bus'!$J$3:$L$6,2,FALSE))=0,INDEX('Tournées Bus'!$C$4:$H$18,Q1056,VLOOKUP(B1056,'Tournées Bus'!$J$3:$L$6,3,FALSE)),INDEX('Tournées Bus'!$C$4:$H$18,Q1056,VLOOKUP(B1056,'Tournées Bus'!$J$3:$L$6,2,FALSE)))</f>
        <v>#N/A</v>
      </c>
      <c r="T1056" t="e">
        <f t="shared" si="33"/>
        <v>#N/A</v>
      </c>
    </row>
    <row r="1057" spans="1:20" x14ac:dyDescent="0.2">
      <c r="A1057" s="1">
        <v>42989</v>
      </c>
      <c r="B1057" t="s">
        <v>7</v>
      </c>
      <c r="C1057" t="s">
        <v>340</v>
      </c>
      <c r="D1057" t="s">
        <v>476</v>
      </c>
      <c r="E1057" t="s">
        <v>385</v>
      </c>
      <c r="F1057" s="1">
        <v>41524</v>
      </c>
      <c r="G1057" t="s">
        <v>170</v>
      </c>
      <c r="H1057">
        <v>1</v>
      </c>
      <c r="I1057">
        <v>0</v>
      </c>
      <c r="J1057">
        <v>0</v>
      </c>
      <c r="K1057" t="s">
        <v>207</v>
      </c>
      <c r="L1057">
        <v>2017</v>
      </c>
      <c r="M1057" t="s">
        <v>208</v>
      </c>
      <c r="N1057" s="14" t="str">
        <f t="shared" si="32"/>
        <v>LAZARETH Jules</v>
      </c>
      <c r="O1057" s="14" t="str">
        <f>VLOOKUP(N1057,'Données Enfants'!$C$2:$F$298,4,FALSE)</f>
        <v>MS</v>
      </c>
      <c r="P1057" s="14" t="str">
        <f>VLOOKUP(N1057,'Données Enfants'!$C$2:$F$298,2,FALSE)</f>
        <v>Standard</v>
      </c>
      <c r="Q1057" s="14">
        <f>IF(MID(B1057,1,3)="Bus",VLOOKUP(N1057,'Données Bus'!$A$2:$B$90,2,FALSE),0)</f>
        <v>0</v>
      </c>
      <c r="R1057" s="14" t="str">
        <f>IF(Q1057&gt;0,VLOOKUP(N1057,'Données Bus'!$A$2:$C$90,3,FALSE),"")</f>
        <v/>
      </c>
      <c r="S1057" t="e">
        <f>IF(INDEX('Tournées Bus'!$C$4:$H$18,Q1057,VLOOKUP(B1057,'Tournées Bus'!$J$3:$L$6,2,FALSE))=0,INDEX('Tournées Bus'!$C$4:$H$18,Q1057,VLOOKUP(B1057,'Tournées Bus'!$J$3:$L$6,3,FALSE)),INDEX('Tournées Bus'!$C$4:$H$18,Q1057,VLOOKUP(B1057,'Tournées Bus'!$J$3:$L$6,2,FALSE)))</f>
        <v>#N/A</v>
      </c>
      <c r="T1057" t="e">
        <f t="shared" si="33"/>
        <v>#N/A</v>
      </c>
    </row>
    <row r="1058" spans="1:20" x14ac:dyDescent="0.2">
      <c r="A1058" s="1">
        <v>42989</v>
      </c>
      <c r="B1058" t="s">
        <v>7</v>
      </c>
      <c r="C1058" t="s">
        <v>340</v>
      </c>
      <c r="D1058" t="s">
        <v>477</v>
      </c>
      <c r="E1058" t="s">
        <v>264</v>
      </c>
      <c r="F1058" s="1">
        <v>39713</v>
      </c>
      <c r="G1058" t="s">
        <v>165</v>
      </c>
      <c r="H1058">
        <v>1</v>
      </c>
      <c r="I1058">
        <v>0</v>
      </c>
      <c r="J1058">
        <v>0</v>
      </c>
      <c r="K1058" t="s">
        <v>207</v>
      </c>
      <c r="L1058">
        <v>2017</v>
      </c>
      <c r="M1058" t="s">
        <v>210</v>
      </c>
      <c r="N1058" s="14" t="str">
        <f t="shared" si="32"/>
        <v>MALLET Ethan</v>
      </c>
      <c r="O1058" s="14" t="str">
        <f>VLOOKUP(N1058,'Données Enfants'!$C$2:$F$298,4,FALSE)</f>
        <v>CM1</v>
      </c>
      <c r="P1058" s="14" t="str">
        <f>VLOOKUP(N1058,'Données Enfants'!$C$2:$F$298,2,FALSE)</f>
        <v>Standard</v>
      </c>
      <c r="Q1058" s="14">
        <f>IF(MID(B1058,1,3)="Bus",VLOOKUP(N1058,'Données Bus'!$A$2:$B$90,2,FALSE),0)</f>
        <v>0</v>
      </c>
      <c r="R1058" s="14" t="str">
        <f>IF(Q1058&gt;0,VLOOKUP(N1058,'Données Bus'!$A$2:$C$90,3,FALSE),"")</f>
        <v/>
      </c>
      <c r="S1058" t="e">
        <f>IF(INDEX('Tournées Bus'!$C$4:$H$18,Q1058,VLOOKUP(B1058,'Tournées Bus'!$J$3:$L$6,2,FALSE))=0,INDEX('Tournées Bus'!$C$4:$H$18,Q1058,VLOOKUP(B1058,'Tournées Bus'!$J$3:$L$6,3,FALSE)),INDEX('Tournées Bus'!$C$4:$H$18,Q1058,VLOOKUP(B1058,'Tournées Bus'!$J$3:$L$6,2,FALSE)))</f>
        <v>#N/A</v>
      </c>
      <c r="T1058" t="e">
        <f t="shared" si="33"/>
        <v>#N/A</v>
      </c>
    </row>
    <row r="1059" spans="1:20" x14ac:dyDescent="0.2">
      <c r="A1059" s="1">
        <v>42989</v>
      </c>
      <c r="B1059" t="s">
        <v>7</v>
      </c>
      <c r="C1059" t="s">
        <v>340</v>
      </c>
      <c r="D1059" t="s">
        <v>477</v>
      </c>
      <c r="E1059" t="s">
        <v>423</v>
      </c>
      <c r="F1059" s="1">
        <v>40918</v>
      </c>
      <c r="G1059" t="s">
        <v>44</v>
      </c>
      <c r="H1059">
        <v>1</v>
      </c>
      <c r="I1059">
        <v>0</v>
      </c>
      <c r="J1059">
        <v>0</v>
      </c>
      <c r="K1059" t="s">
        <v>207</v>
      </c>
      <c r="L1059">
        <v>2017</v>
      </c>
      <c r="M1059" t="s">
        <v>208</v>
      </c>
      <c r="N1059" s="14" t="str">
        <f t="shared" si="32"/>
        <v>MALLET Chloé</v>
      </c>
      <c r="O1059" s="14" t="str">
        <f>VLOOKUP(N1059,'Données Enfants'!$C$2:$F$298,4,FALSE)</f>
        <v>GS</v>
      </c>
      <c r="P1059" s="14" t="str">
        <f>VLOOKUP(N1059,'Données Enfants'!$C$2:$F$298,2,FALSE)</f>
        <v>Standard</v>
      </c>
      <c r="Q1059" s="14">
        <f>IF(MID(B1059,1,3)="Bus",VLOOKUP(N1059,'Données Bus'!$A$2:$B$90,2,FALSE),0)</f>
        <v>0</v>
      </c>
      <c r="R1059" s="14" t="str">
        <f>IF(Q1059&gt;0,VLOOKUP(N1059,'Données Bus'!$A$2:$C$90,3,FALSE),"")</f>
        <v/>
      </c>
      <c r="S1059" t="e">
        <f>IF(INDEX('Tournées Bus'!$C$4:$H$18,Q1059,VLOOKUP(B1059,'Tournées Bus'!$J$3:$L$6,2,FALSE))=0,INDEX('Tournées Bus'!$C$4:$H$18,Q1059,VLOOKUP(B1059,'Tournées Bus'!$J$3:$L$6,3,FALSE)),INDEX('Tournées Bus'!$C$4:$H$18,Q1059,VLOOKUP(B1059,'Tournées Bus'!$J$3:$L$6,2,FALSE)))</f>
        <v>#N/A</v>
      </c>
      <c r="T1059" t="e">
        <f t="shared" si="33"/>
        <v>#N/A</v>
      </c>
    </row>
    <row r="1060" spans="1:20" x14ac:dyDescent="0.2">
      <c r="A1060" s="1">
        <v>42989</v>
      </c>
      <c r="B1060" t="s">
        <v>7</v>
      </c>
      <c r="C1060" t="s">
        <v>340</v>
      </c>
      <c r="D1060" t="s">
        <v>477</v>
      </c>
      <c r="E1060" t="s">
        <v>316</v>
      </c>
      <c r="F1060" s="1">
        <v>40265</v>
      </c>
      <c r="G1060" t="s">
        <v>163</v>
      </c>
      <c r="H1060">
        <v>1</v>
      </c>
      <c r="I1060">
        <v>0</v>
      </c>
      <c r="J1060">
        <v>0</v>
      </c>
      <c r="K1060" t="s">
        <v>207</v>
      </c>
      <c r="L1060">
        <v>2017</v>
      </c>
      <c r="M1060" t="s">
        <v>210</v>
      </c>
      <c r="N1060" s="14" t="str">
        <f t="shared" si="32"/>
        <v>MALLET Léa</v>
      </c>
      <c r="O1060" s="14" t="str">
        <f>VLOOKUP(N1060,'Données Enfants'!$C$2:$F$298,4,FALSE)</f>
        <v>CE1</v>
      </c>
      <c r="P1060" s="14" t="str">
        <f>VLOOKUP(N1060,'Données Enfants'!$C$2:$F$298,2,FALSE)</f>
        <v>Standard</v>
      </c>
      <c r="Q1060" s="14">
        <f>IF(MID(B1060,1,3)="Bus",VLOOKUP(N1060,'Données Bus'!$A$2:$B$90,2,FALSE),0)</f>
        <v>0</v>
      </c>
      <c r="R1060" s="14" t="str">
        <f>IF(Q1060&gt;0,VLOOKUP(N1060,'Données Bus'!$A$2:$C$90,3,FALSE),"")</f>
        <v/>
      </c>
      <c r="S1060" t="e">
        <f>IF(INDEX('Tournées Bus'!$C$4:$H$18,Q1060,VLOOKUP(B1060,'Tournées Bus'!$J$3:$L$6,2,FALSE))=0,INDEX('Tournées Bus'!$C$4:$H$18,Q1060,VLOOKUP(B1060,'Tournées Bus'!$J$3:$L$6,3,FALSE)),INDEX('Tournées Bus'!$C$4:$H$18,Q1060,VLOOKUP(B1060,'Tournées Bus'!$J$3:$L$6,2,FALSE)))</f>
        <v>#N/A</v>
      </c>
      <c r="T1060" t="e">
        <f t="shared" si="33"/>
        <v>#N/A</v>
      </c>
    </row>
    <row r="1061" spans="1:20" x14ac:dyDescent="0.2">
      <c r="A1061" s="1">
        <v>42989</v>
      </c>
      <c r="B1061" t="s">
        <v>7</v>
      </c>
      <c r="C1061" t="s">
        <v>340</v>
      </c>
      <c r="D1061" t="s">
        <v>478</v>
      </c>
      <c r="E1061" t="s">
        <v>479</v>
      </c>
      <c r="F1061" s="1">
        <v>40951</v>
      </c>
      <c r="G1061" t="s">
        <v>44</v>
      </c>
      <c r="H1061">
        <v>1</v>
      </c>
      <c r="I1061">
        <v>0</v>
      </c>
      <c r="J1061">
        <v>0</v>
      </c>
      <c r="K1061" t="s">
        <v>207</v>
      </c>
      <c r="L1061">
        <v>2017</v>
      </c>
      <c r="M1061" t="s">
        <v>208</v>
      </c>
      <c r="N1061" s="14" t="str">
        <f t="shared" si="32"/>
        <v>PERROTEAU Séléna</v>
      </c>
      <c r="O1061" s="14" t="str">
        <f>VLOOKUP(N1061,'Données Enfants'!$C$2:$F$298,4,FALSE)</f>
        <v>GS</v>
      </c>
      <c r="P1061" s="14" t="str">
        <f>VLOOKUP(N1061,'Données Enfants'!$C$2:$F$298,2,FALSE)</f>
        <v>Standard</v>
      </c>
      <c r="Q1061" s="14">
        <f>IF(MID(B1061,1,3)="Bus",VLOOKUP(N1061,'Données Bus'!$A$2:$B$90,2,FALSE),0)</f>
        <v>0</v>
      </c>
      <c r="R1061" s="14" t="str">
        <f>IF(Q1061&gt;0,VLOOKUP(N1061,'Données Bus'!$A$2:$C$90,3,FALSE),"")</f>
        <v/>
      </c>
      <c r="S1061" t="e">
        <f>IF(INDEX('Tournées Bus'!$C$4:$H$18,Q1061,VLOOKUP(B1061,'Tournées Bus'!$J$3:$L$6,2,FALSE))=0,INDEX('Tournées Bus'!$C$4:$H$18,Q1061,VLOOKUP(B1061,'Tournées Bus'!$J$3:$L$6,3,FALSE)),INDEX('Tournées Bus'!$C$4:$H$18,Q1061,VLOOKUP(B1061,'Tournées Bus'!$J$3:$L$6,2,FALSE)))</f>
        <v>#N/A</v>
      </c>
      <c r="T1061" t="e">
        <f t="shared" si="33"/>
        <v>#N/A</v>
      </c>
    </row>
    <row r="1062" spans="1:20" x14ac:dyDescent="0.2">
      <c r="A1062" s="1">
        <v>42989</v>
      </c>
      <c r="B1062" t="s">
        <v>7</v>
      </c>
      <c r="C1062" t="s">
        <v>340</v>
      </c>
      <c r="D1062" t="s">
        <v>478</v>
      </c>
      <c r="E1062" t="s">
        <v>480</v>
      </c>
      <c r="F1062" s="1">
        <v>40038</v>
      </c>
      <c r="G1062" t="s">
        <v>166</v>
      </c>
      <c r="H1062">
        <v>1</v>
      </c>
      <c r="I1062">
        <v>0</v>
      </c>
      <c r="J1062">
        <v>0</v>
      </c>
      <c r="K1062" t="s">
        <v>207</v>
      </c>
      <c r="L1062">
        <v>2017</v>
      </c>
      <c r="M1062" t="s">
        <v>210</v>
      </c>
      <c r="N1062" s="14" t="str">
        <f t="shared" si="32"/>
        <v>PERROTEAU Maëlia</v>
      </c>
      <c r="O1062" s="14" t="str">
        <f>VLOOKUP(N1062,'Données Enfants'!$C$2:$F$298,4,FALSE)</f>
        <v>CE2</v>
      </c>
      <c r="P1062" s="14" t="str">
        <f>VLOOKUP(N1062,'Données Enfants'!$C$2:$F$298,2,FALSE)</f>
        <v>Standard</v>
      </c>
      <c r="Q1062" s="14">
        <f>IF(MID(B1062,1,3)="Bus",VLOOKUP(N1062,'Données Bus'!$A$2:$B$90,2,FALSE),0)</f>
        <v>0</v>
      </c>
      <c r="R1062" s="14" t="str">
        <f>IF(Q1062&gt;0,VLOOKUP(N1062,'Données Bus'!$A$2:$C$90,3,FALSE),"")</f>
        <v/>
      </c>
      <c r="S1062" t="e">
        <f>IF(INDEX('Tournées Bus'!$C$4:$H$18,Q1062,VLOOKUP(B1062,'Tournées Bus'!$J$3:$L$6,2,FALSE))=0,INDEX('Tournées Bus'!$C$4:$H$18,Q1062,VLOOKUP(B1062,'Tournées Bus'!$J$3:$L$6,3,FALSE)),INDEX('Tournées Bus'!$C$4:$H$18,Q1062,VLOOKUP(B1062,'Tournées Bus'!$J$3:$L$6,2,FALSE)))</f>
        <v>#N/A</v>
      </c>
      <c r="T1062" t="e">
        <f t="shared" si="33"/>
        <v>#N/A</v>
      </c>
    </row>
    <row r="1063" spans="1:20" x14ac:dyDescent="0.2">
      <c r="A1063" s="1">
        <v>42989</v>
      </c>
      <c r="B1063" t="s">
        <v>7</v>
      </c>
      <c r="C1063" t="s">
        <v>340</v>
      </c>
      <c r="D1063" t="s">
        <v>481</v>
      </c>
      <c r="E1063" t="s">
        <v>482</v>
      </c>
      <c r="F1063" s="1">
        <v>41961</v>
      </c>
      <c r="G1063" t="s">
        <v>170</v>
      </c>
      <c r="H1063">
        <v>1</v>
      </c>
      <c r="I1063">
        <v>0</v>
      </c>
      <c r="J1063">
        <v>0</v>
      </c>
      <c r="K1063" t="s">
        <v>207</v>
      </c>
      <c r="L1063">
        <v>2017</v>
      </c>
      <c r="M1063" t="s">
        <v>208</v>
      </c>
      <c r="N1063" s="14" t="str">
        <f t="shared" si="32"/>
        <v>MACALOU Ndeye Ngone</v>
      </c>
      <c r="O1063" s="14" t="str">
        <f>VLOOKUP(N1063,'Données Enfants'!$C$2:$F$298,4,FALSE)</f>
        <v>PS</v>
      </c>
      <c r="P1063" s="14" t="str">
        <f>VLOOKUP(N1063,'Données Enfants'!$C$2:$F$298,2,FALSE)</f>
        <v>Sans porc</v>
      </c>
      <c r="Q1063" s="14">
        <f>IF(MID(B1063,1,3)="Bus",VLOOKUP(N1063,'Données Bus'!$A$2:$B$90,2,FALSE),0)</f>
        <v>0</v>
      </c>
      <c r="R1063" s="14" t="str">
        <f>IF(Q1063&gt;0,VLOOKUP(N1063,'Données Bus'!$A$2:$C$90,3,FALSE),"")</f>
        <v/>
      </c>
      <c r="S1063" t="e">
        <f>IF(INDEX('Tournées Bus'!$C$4:$H$18,Q1063,VLOOKUP(B1063,'Tournées Bus'!$J$3:$L$6,2,FALSE))=0,INDEX('Tournées Bus'!$C$4:$H$18,Q1063,VLOOKUP(B1063,'Tournées Bus'!$J$3:$L$6,3,FALSE)),INDEX('Tournées Bus'!$C$4:$H$18,Q1063,VLOOKUP(B1063,'Tournées Bus'!$J$3:$L$6,2,FALSE)))</f>
        <v>#N/A</v>
      </c>
      <c r="T1063" t="e">
        <f t="shared" si="33"/>
        <v>#N/A</v>
      </c>
    </row>
    <row r="1064" spans="1:20" x14ac:dyDescent="0.2">
      <c r="A1064" s="1">
        <v>42989</v>
      </c>
      <c r="B1064" t="s">
        <v>7</v>
      </c>
      <c r="C1064" t="s">
        <v>340</v>
      </c>
      <c r="D1064" t="s">
        <v>352</v>
      </c>
      <c r="E1064" t="s">
        <v>483</v>
      </c>
      <c r="F1064" s="1">
        <v>41866</v>
      </c>
      <c r="G1064" t="s">
        <v>106</v>
      </c>
      <c r="H1064">
        <v>1</v>
      </c>
      <c r="I1064">
        <v>0</v>
      </c>
      <c r="J1064">
        <v>0</v>
      </c>
      <c r="K1064" t="s">
        <v>207</v>
      </c>
      <c r="L1064">
        <v>2017</v>
      </c>
      <c r="M1064" t="s">
        <v>208</v>
      </c>
      <c r="N1064" s="14" t="str">
        <f t="shared" si="32"/>
        <v>BOCHATON Jean</v>
      </c>
      <c r="O1064" s="14" t="str">
        <f>VLOOKUP(N1064,'Données Enfants'!$C$2:$F$298,4,FALSE)</f>
        <v>PS</v>
      </c>
      <c r="P1064" s="14" t="str">
        <f>VLOOKUP(N1064,'Données Enfants'!$C$2:$F$298,2,FALSE)</f>
        <v>Standard</v>
      </c>
      <c r="Q1064" s="14">
        <f>IF(MID(B1064,1,3)="Bus",VLOOKUP(N1064,'Données Bus'!$A$2:$B$90,2,FALSE),0)</f>
        <v>0</v>
      </c>
      <c r="R1064" s="14" t="str">
        <f>IF(Q1064&gt;0,VLOOKUP(N1064,'Données Bus'!$A$2:$C$90,3,FALSE),"")</f>
        <v/>
      </c>
      <c r="S1064" t="e">
        <f>IF(INDEX('Tournées Bus'!$C$4:$H$18,Q1064,VLOOKUP(B1064,'Tournées Bus'!$J$3:$L$6,2,FALSE))=0,INDEX('Tournées Bus'!$C$4:$H$18,Q1064,VLOOKUP(B1064,'Tournées Bus'!$J$3:$L$6,3,FALSE)),INDEX('Tournées Bus'!$C$4:$H$18,Q1064,VLOOKUP(B1064,'Tournées Bus'!$J$3:$L$6,2,FALSE)))</f>
        <v>#N/A</v>
      </c>
      <c r="T1064" t="e">
        <f t="shared" si="33"/>
        <v>#N/A</v>
      </c>
    </row>
    <row r="1065" spans="1:20" x14ac:dyDescent="0.2">
      <c r="A1065" s="1">
        <v>42989</v>
      </c>
      <c r="B1065" t="s">
        <v>7</v>
      </c>
      <c r="C1065" t="s">
        <v>340</v>
      </c>
      <c r="D1065" t="s">
        <v>351</v>
      </c>
      <c r="E1065" t="s">
        <v>484</v>
      </c>
      <c r="F1065" s="1">
        <v>41642</v>
      </c>
      <c r="G1065" t="s">
        <v>44</v>
      </c>
      <c r="H1065">
        <v>1</v>
      </c>
      <c r="I1065">
        <v>0</v>
      </c>
      <c r="J1065">
        <v>0</v>
      </c>
      <c r="K1065" t="s">
        <v>207</v>
      </c>
      <c r="L1065">
        <v>2017</v>
      </c>
      <c r="M1065" t="s">
        <v>208</v>
      </c>
      <c r="N1065" s="14" t="str">
        <f t="shared" si="32"/>
        <v>BLANC Dimitry</v>
      </c>
      <c r="O1065" s="14" t="str">
        <f>VLOOKUP(N1065,'Données Enfants'!$C$2:$F$298,4,FALSE)</f>
        <v>PS</v>
      </c>
      <c r="P1065" s="14" t="str">
        <f>VLOOKUP(N1065,'Données Enfants'!$C$2:$F$298,2,FALSE)</f>
        <v>Standard</v>
      </c>
      <c r="Q1065" s="14">
        <f>IF(MID(B1065,1,3)="Bus",VLOOKUP(N1065,'Données Bus'!$A$2:$B$90,2,FALSE),0)</f>
        <v>0</v>
      </c>
      <c r="R1065" s="14" t="str">
        <f>IF(Q1065&gt;0,VLOOKUP(N1065,'Données Bus'!$A$2:$C$90,3,FALSE),"")</f>
        <v/>
      </c>
      <c r="S1065" t="e">
        <f>IF(INDEX('Tournées Bus'!$C$4:$H$18,Q1065,VLOOKUP(B1065,'Tournées Bus'!$J$3:$L$6,2,FALSE))=0,INDEX('Tournées Bus'!$C$4:$H$18,Q1065,VLOOKUP(B1065,'Tournées Bus'!$J$3:$L$6,3,FALSE)),INDEX('Tournées Bus'!$C$4:$H$18,Q1065,VLOOKUP(B1065,'Tournées Bus'!$J$3:$L$6,2,FALSE)))</f>
        <v>#N/A</v>
      </c>
      <c r="T1065" t="e">
        <f t="shared" si="33"/>
        <v>#N/A</v>
      </c>
    </row>
    <row r="1066" spans="1:20" x14ac:dyDescent="0.2">
      <c r="A1066" s="1">
        <v>42989</v>
      </c>
      <c r="B1066" t="s">
        <v>7</v>
      </c>
      <c r="C1066" t="s">
        <v>340</v>
      </c>
      <c r="D1066" t="s">
        <v>430</v>
      </c>
      <c r="E1066" t="s">
        <v>485</v>
      </c>
      <c r="F1066" s="1">
        <v>41657</v>
      </c>
      <c r="G1066" t="s">
        <v>169</v>
      </c>
      <c r="H1066">
        <v>1</v>
      </c>
      <c r="I1066">
        <v>0</v>
      </c>
      <c r="J1066">
        <v>0</v>
      </c>
      <c r="K1066" t="s">
        <v>207</v>
      </c>
      <c r="L1066">
        <v>2017</v>
      </c>
      <c r="M1066" t="s">
        <v>208</v>
      </c>
      <c r="N1066" s="14" t="str">
        <f t="shared" si="32"/>
        <v>MUFF Mathilde</v>
      </c>
      <c r="O1066" s="14" t="str">
        <f>VLOOKUP(N1066,'Données Enfants'!$C$2:$F$298,4,FALSE)</f>
        <v>PS</v>
      </c>
      <c r="P1066" s="14" t="str">
        <f>VLOOKUP(N1066,'Données Enfants'!$C$2:$F$298,2,FALSE)</f>
        <v>Standard</v>
      </c>
      <c r="Q1066" s="14">
        <f>IF(MID(B1066,1,3)="Bus",VLOOKUP(N1066,'Données Bus'!$A$2:$B$90,2,FALSE),0)</f>
        <v>0</v>
      </c>
      <c r="R1066" s="14" t="str">
        <f>IF(Q1066&gt;0,VLOOKUP(N1066,'Données Bus'!$A$2:$C$90,3,FALSE),"")</f>
        <v/>
      </c>
      <c r="S1066" t="e">
        <f>IF(INDEX('Tournées Bus'!$C$4:$H$18,Q1066,VLOOKUP(B1066,'Tournées Bus'!$J$3:$L$6,2,FALSE))=0,INDEX('Tournées Bus'!$C$4:$H$18,Q1066,VLOOKUP(B1066,'Tournées Bus'!$J$3:$L$6,3,FALSE)),INDEX('Tournées Bus'!$C$4:$H$18,Q1066,VLOOKUP(B1066,'Tournées Bus'!$J$3:$L$6,2,FALSE)))</f>
        <v>#N/A</v>
      </c>
      <c r="T1066" t="e">
        <f t="shared" si="33"/>
        <v>#N/A</v>
      </c>
    </row>
    <row r="1067" spans="1:20" x14ac:dyDescent="0.2">
      <c r="A1067" s="1">
        <v>42989</v>
      </c>
      <c r="B1067" t="s">
        <v>7</v>
      </c>
      <c r="C1067" t="s">
        <v>340</v>
      </c>
      <c r="D1067" t="s">
        <v>486</v>
      </c>
      <c r="E1067" t="s">
        <v>487</v>
      </c>
      <c r="F1067" s="1">
        <v>41673</v>
      </c>
      <c r="G1067" t="s">
        <v>44</v>
      </c>
      <c r="H1067">
        <v>1</v>
      </c>
      <c r="I1067">
        <v>0</v>
      </c>
      <c r="J1067">
        <v>0</v>
      </c>
      <c r="K1067" t="s">
        <v>207</v>
      </c>
      <c r="L1067">
        <v>2017</v>
      </c>
      <c r="M1067" t="s">
        <v>208</v>
      </c>
      <c r="N1067" s="14" t="str">
        <f t="shared" si="32"/>
        <v>DE CLERCQ GIULIA</v>
      </c>
      <c r="O1067" s="14" t="str">
        <f>VLOOKUP(N1067,'Données Enfants'!$C$2:$F$298,4,FALSE)</f>
        <v>PS</v>
      </c>
      <c r="P1067" s="14" t="str">
        <f>VLOOKUP(N1067,'Données Enfants'!$C$2:$F$298,2,FALSE)</f>
        <v>Standard</v>
      </c>
      <c r="Q1067" s="14">
        <f>IF(MID(B1067,1,3)="Bus",VLOOKUP(N1067,'Données Bus'!$A$2:$B$90,2,FALSE),0)</f>
        <v>0</v>
      </c>
      <c r="R1067" s="14" t="str">
        <f>IF(Q1067&gt;0,VLOOKUP(N1067,'Données Bus'!$A$2:$C$90,3,FALSE),"")</f>
        <v/>
      </c>
      <c r="S1067" t="e">
        <f>IF(INDEX('Tournées Bus'!$C$4:$H$18,Q1067,VLOOKUP(B1067,'Tournées Bus'!$J$3:$L$6,2,FALSE))=0,INDEX('Tournées Bus'!$C$4:$H$18,Q1067,VLOOKUP(B1067,'Tournées Bus'!$J$3:$L$6,3,FALSE)),INDEX('Tournées Bus'!$C$4:$H$18,Q1067,VLOOKUP(B1067,'Tournées Bus'!$J$3:$L$6,2,FALSE)))</f>
        <v>#N/A</v>
      </c>
      <c r="T1067" t="e">
        <f t="shared" si="33"/>
        <v>#N/A</v>
      </c>
    </row>
    <row r="1068" spans="1:20" x14ac:dyDescent="0.2">
      <c r="A1068" s="1">
        <v>42989</v>
      </c>
      <c r="B1068" t="s">
        <v>7</v>
      </c>
      <c r="C1068" t="s">
        <v>340</v>
      </c>
      <c r="D1068" t="s">
        <v>488</v>
      </c>
      <c r="E1068" t="s">
        <v>273</v>
      </c>
      <c r="F1068" s="1">
        <v>40654</v>
      </c>
      <c r="G1068" t="s">
        <v>168</v>
      </c>
      <c r="H1068">
        <v>1</v>
      </c>
      <c r="I1068">
        <v>0</v>
      </c>
      <c r="J1068">
        <v>0</v>
      </c>
      <c r="K1068" t="s">
        <v>207</v>
      </c>
      <c r="L1068">
        <v>2017</v>
      </c>
      <c r="M1068" t="s">
        <v>208</v>
      </c>
      <c r="N1068" s="14" t="str">
        <f t="shared" si="32"/>
        <v>DESPRES Nina</v>
      </c>
      <c r="O1068" s="14" t="str">
        <f>VLOOKUP(N1068,'Données Enfants'!$C$2:$F$298,4,FALSE)</f>
        <v>CP</v>
      </c>
      <c r="P1068" s="14" t="str">
        <f>VLOOKUP(N1068,'Données Enfants'!$C$2:$F$298,2,FALSE)</f>
        <v>Standard</v>
      </c>
      <c r="Q1068" s="14">
        <f>IF(MID(B1068,1,3)="Bus",VLOOKUP(N1068,'Données Bus'!$A$2:$B$90,2,FALSE),0)</f>
        <v>0</v>
      </c>
      <c r="R1068" s="14" t="str">
        <f>IF(Q1068&gt;0,VLOOKUP(N1068,'Données Bus'!$A$2:$C$90,3,FALSE),"")</f>
        <v/>
      </c>
      <c r="S1068" t="e">
        <f>IF(INDEX('Tournées Bus'!$C$4:$H$18,Q1068,VLOOKUP(B1068,'Tournées Bus'!$J$3:$L$6,2,FALSE))=0,INDEX('Tournées Bus'!$C$4:$H$18,Q1068,VLOOKUP(B1068,'Tournées Bus'!$J$3:$L$6,3,FALSE)),INDEX('Tournées Bus'!$C$4:$H$18,Q1068,VLOOKUP(B1068,'Tournées Bus'!$J$3:$L$6,2,FALSE)))</f>
        <v>#N/A</v>
      </c>
      <c r="T1068" t="e">
        <f t="shared" si="33"/>
        <v>#N/A</v>
      </c>
    </row>
    <row r="1069" spans="1:20" x14ac:dyDescent="0.2">
      <c r="A1069" s="1">
        <v>42989</v>
      </c>
      <c r="B1069" t="s">
        <v>7</v>
      </c>
      <c r="C1069" t="s">
        <v>340</v>
      </c>
      <c r="D1069" t="s">
        <v>488</v>
      </c>
      <c r="E1069" t="s">
        <v>489</v>
      </c>
      <c r="F1069" s="1">
        <v>41502</v>
      </c>
      <c r="G1069" t="s">
        <v>170</v>
      </c>
      <c r="H1069">
        <v>1</v>
      </c>
      <c r="I1069">
        <v>0</v>
      </c>
      <c r="J1069">
        <v>0</v>
      </c>
      <c r="K1069" t="s">
        <v>207</v>
      </c>
      <c r="L1069">
        <v>2017</v>
      </c>
      <c r="M1069" t="s">
        <v>208</v>
      </c>
      <c r="N1069" s="14" t="str">
        <f t="shared" si="32"/>
        <v>DESPRES Oscar</v>
      </c>
      <c r="O1069" s="14" t="str">
        <f>VLOOKUP(N1069,'Données Enfants'!$C$2:$F$298,4,FALSE)</f>
        <v>MS</v>
      </c>
      <c r="P1069" s="14" t="str">
        <f>VLOOKUP(N1069,'Données Enfants'!$C$2:$F$298,2,FALSE)</f>
        <v>Standard</v>
      </c>
      <c r="Q1069" s="14">
        <f>IF(MID(B1069,1,3)="Bus",VLOOKUP(N1069,'Données Bus'!$A$2:$B$90,2,FALSE),0)</f>
        <v>0</v>
      </c>
      <c r="R1069" s="14" t="str">
        <f>IF(Q1069&gt;0,VLOOKUP(N1069,'Données Bus'!$A$2:$C$90,3,FALSE),"")</f>
        <v/>
      </c>
      <c r="S1069" t="e">
        <f>IF(INDEX('Tournées Bus'!$C$4:$H$18,Q1069,VLOOKUP(B1069,'Tournées Bus'!$J$3:$L$6,2,FALSE))=0,INDEX('Tournées Bus'!$C$4:$H$18,Q1069,VLOOKUP(B1069,'Tournées Bus'!$J$3:$L$6,3,FALSE)),INDEX('Tournées Bus'!$C$4:$H$18,Q1069,VLOOKUP(B1069,'Tournées Bus'!$J$3:$L$6,2,FALSE)))</f>
        <v>#N/A</v>
      </c>
      <c r="T1069" t="e">
        <f t="shared" si="33"/>
        <v>#N/A</v>
      </c>
    </row>
    <row r="1070" spans="1:20" x14ac:dyDescent="0.2">
      <c r="A1070" s="1">
        <v>42989</v>
      </c>
      <c r="B1070" t="s">
        <v>7</v>
      </c>
      <c r="C1070" t="s">
        <v>340</v>
      </c>
      <c r="D1070" t="s">
        <v>490</v>
      </c>
      <c r="E1070" t="s">
        <v>491</v>
      </c>
      <c r="F1070" s="1">
        <v>39110</v>
      </c>
      <c r="G1070" t="s">
        <v>164</v>
      </c>
      <c r="H1070">
        <v>1</v>
      </c>
      <c r="I1070">
        <v>0</v>
      </c>
      <c r="J1070">
        <v>0</v>
      </c>
      <c r="K1070" t="s">
        <v>207</v>
      </c>
      <c r="L1070">
        <v>2017</v>
      </c>
      <c r="M1070" t="s">
        <v>210</v>
      </c>
      <c r="N1070" s="14" t="str">
        <f t="shared" si="32"/>
        <v>DUDOIT Antoine</v>
      </c>
      <c r="O1070" s="14" t="str">
        <f>VLOOKUP(N1070,'Données Enfants'!$C$2:$F$298,4,FALSE)</f>
        <v>CM2</v>
      </c>
      <c r="P1070" s="14" t="str">
        <f>VLOOKUP(N1070,'Données Enfants'!$C$2:$F$298,2,FALSE)</f>
        <v>Standard</v>
      </c>
      <c r="Q1070" s="14">
        <f>IF(MID(B1070,1,3)="Bus",VLOOKUP(N1070,'Données Bus'!$A$2:$B$90,2,FALSE),0)</f>
        <v>0</v>
      </c>
      <c r="R1070" s="14" t="str">
        <f>IF(Q1070&gt;0,VLOOKUP(N1070,'Données Bus'!$A$2:$C$90,3,FALSE),"")</f>
        <v/>
      </c>
      <c r="S1070" t="e">
        <f>IF(INDEX('Tournées Bus'!$C$4:$H$18,Q1070,VLOOKUP(B1070,'Tournées Bus'!$J$3:$L$6,2,FALSE))=0,INDEX('Tournées Bus'!$C$4:$H$18,Q1070,VLOOKUP(B1070,'Tournées Bus'!$J$3:$L$6,3,FALSE)),INDEX('Tournées Bus'!$C$4:$H$18,Q1070,VLOOKUP(B1070,'Tournées Bus'!$J$3:$L$6,2,FALSE)))</f>
        <v>#N/A</v>
      </c>
      <c r="T1070" t="e">
        <f t="shared" si="33"/>
        <v>#N/A</v>
      </c>
    </row>
    <row r="1071" spans="1:20" x14ac:dyDescent="0.2">
      <c r="A1071" s="1">
        <v>42989</v>
      </c>
      <c r="B1071" t="s">
        <v>7</v>
      </c>
      <c r="C1071" t="s">
        <v>340</v>
      </c>
      <c r="D1071" t="s">
        <v>254</v>
      </c>
      <c r="E1071" t="s">
        <v>314</v>
      </c>
      <c r="F1071" s="1">
        <v>41815</v>
      </c>
      <c r="G1071" t="s">
        <v>44</v>
      </c>
      <c r="H1071">
        <v>1</v>
      </c>
      <c r="I1071">
        <v>0</v>
      </c>
      <c r="J1071">
        <v>0</v>
      </c>
      <c r="K1071" t="s">
        <v>207</v>
      </c>
      <c r="L1071">
        <v>2017</v>
      </c>
      <c r="M1071" t="s">
        <v>208</v>
      </c>
      <c r="N1071" s="14" t="str">
        <f t="shared" si="32"/>
        <v>EL MRADMI Noham</v>
      </c>
      <c r="O1071" s="14" t="str">
        <f>VLOOKUP(N1071,'Données Enfants'!$C$2:$F$298,4,FALSE)</f>
        <v>PS</v>
      </c>
      <c r="P1071" s="14" t="str">
        <f>VLOOKUP(N1071,'Données Enfants'!$C$2:$F$298,2,FALSE)</f>
        <v>Sans porc</v>
      </c>
      <c r="Q1071" s="14">
        <f>IF(MID(B1071,1,3)="Bus",VLOOKUP(N1071,'Données Bus'!$A$2:$B$90,2,FALSE),0)</f>
        <v>0</v>
      </c>
      <c r="R1071" s="14" t="str">
        <f>IF(Q1071&gt;0,VLOOKUP(N1071,'Données Bus'!$A$2:$C$90,3,FALSE),"")</f>
        <v/>
      </c>
      <c r="S1071" t="e">
        <f>IF(INDEX('Tournées Bus'!$C$4:$H$18,Q1071,VLOOKUP(B1071,'Tournées Bus'!$J$3:$L$6,2,FALSE))=0,INDEX('Tournées Bus'!$C$4:$H$18,Q1071,VLOOKUP(B1071,'Tournées Bus'!$J$3:$L$6,3,FALSE)),INDEX('Tournées Bus'!$C$4:$H$18,Q1071,VLOOKUP(B1071,'Tournées Bus'!$J$3:$L$6,2,FALSE)))</f>
        <v>#N/A</v>
      </c>
      <c r="T1071" t="e">
        <f t="shared" si="33"/>
        <v>#N/A</v>
      </c>
    </row>
    <row r="1072" spans="1:20" x14ac:dyDescent="0.2">
      <c r="A1072" s="1">
        <v>42989</v>
      </c>
      <c r="B1072" t="s">
        <v>7</v>
      </c>
      <c r="C1072" t="s">
        <v>340</v>
      </c>
      <c r="D1072" t="s">
        <v>315</v>
      </c>
      <c r="E1072" t="s">
        <v>316</v>
      </c>
      <c r="F1072" s="1">
        <v>41422</v>
      </c>
      <c r="G1072" t="s">
        <v>170</v>
      </c>
      <c r="H1072">
        <v>1</v>
      </c>
      <c r="I1072">
        <v>0</v>
      </c>
      <c r="J1072">
        <v>0</v>
      </c>
      <c r="K1072" t="s">
        <v>207</v>
      </c>
      <c r="L1072">
        <v>2017</v>
      </c>
      <c r="M1072" t="s">
        <v>208</v>
      </c>
      <c r="N1072" s="14" t="str">
        <f t="shared" si="32"/>
        <v>DE CORDIER Léa</v>
      </c>
      <c r="O1072" s="14" t="str">
        <f>VLOOKUP(N1072,'Données Enfants'!$C$2:$F$298,4,FALSE)</f>
        <v>MS</v>
      </c>
      <c r="P1072" s="14" t="str">
        <f>VLOOKUP(N1072,'Données Enfants'!$C$2:$F$298,2,FALSE)</f>
        <v>Standard</v>
      </c>
      <c r="Q1072" s="14">
        <f>IF(MID(B1072,1,3)="Bus",VLOOKUP(N1072,'Données Bus'!$A$2:$B$90,2,FALSE),0)</f>
        <v>0</v>
      </c>
      <c r="R1072" s="14" t="str">
        <f>IF(Q1072&gt;0,VLOOKUP(N1072,'Données Bus'!$A$2:$C$90,3,FALSE),"")</f>
        <v/>
      </c>
      <c r="S1072" t="e">
        <f>IF(INDEX('Tournées Bus'!$C$4:$H$18,Q1072,VLOOKUP(B1072,'Tournées Bus'!$J$3:$L$6,2,FALSE))=0,INDEX('Tournées Bus'!$C$4:$H$18,Q1072,VLOOKUP(B1072,'Tournées Bus'!$J$3:$L$6,3,FALSE)),INDEX('Tournées Bus'!$C$4:$H$18,Q1072,VLOOKUP(B1072,'Tournées Bus'!$J$3:$L$6,2,FALSE)))</f>
        <v>#N/A</v>
      </c>
      <c r="T1072" t="e">
        <f t="shared" si="33"/>
        <v>#N/A</v>
      </c>
    </row>
    <row r="1073" spans="1:20" x14ac:dyDescent="0.2">
      <c r="A1073" s="1">
        <v>42989</v>
      </c>
      <c r="B1073" t="s">
        <v>7</v>
      </c>
      <c r="C1073" t="s">
        <v>340</v>
      </c>
      <c r="D1073" t="s">
        <v>315</v>
      </c>
      <c r="E1073" t="s">
        <v>317</v>
      </c>
      <c r="F1073" s="1">
        <v>40039</v>
      </c>
      <c r="G1073" t="s">
        <v>166</v>
      </c>
      <c r="H1073">
        <v>1</v>
      </c>
      <c r="I1073">
        <v>0</v>
      </c>
      <c r="J1073">
        <v>0</v>
      </c>
      <c r="K1073" t="s">
        <v>207</v>
      </c>
      <c r="L1073">
        <v>2017</v>
      </c>
      <c r="M1073" t="s">
        <v>210</v>
      </c>
      <c r="N1073" s="14" t="str">
        <f t="shared" si="32"/>
        <v>DE CORDIER Kylian</v>
      </c>
      <c r="O1073" s="14" t="str">
        <f>VLOOKUP(N1073,'Données Enfants'!$C$2:$F$298,4,FALSE)</f>
        <v>CE2</v>
      </c>
      <c r="P1073" s="14" t="str">
        <f>VLOOKUP(N1073,'Données Enfants'!$C$2:$F$298,2,FALSE)</f>
        <v>Standard</v>
      </c>
      <c r="Q1073" s="14">
        <f>IF(MID(B1073,1,3)="Bus",VLOOKUP(N1073,'Données Bus'!$A$2:$B$90,2,FALSE),0)</f>
        <v>0</v>
      </c>
      <c r="R1073" s="14" t="str">
        <f>IF(Q1073&gt;0,VLOOKUP(N1073,'Données Bus'!$A$2:$C$90,3,FALSE),"")</f>
        <v/>
      </c>
      <c r="S1073" t="e">
        <f>IF(INDEX('Tournées Bus'!$C$4:$H$18,Q1073,VLOOKUP(B1073,'Tournées Bus'!$J$3:$L$6,2,FALSE))=0,INDEX('Tournées Bus'!$C$4:$H$18,Q1073,VLOOKUP(B1073,'Tournées Bus'!$J$3:$L$6,3,FALSE)),INDEX('Tournées Bus'!$C$4:$H$18,Q1073,VLOOKUP(B1073,'Tournées Bus'!$J$3:$L$6,2,FALSE)))</f>
        <v>#N/A</v>
      </c>
      <c r="T1073" t="e">
        <f t="shared" si="33"/>
        <v>#N/A</v>
      </c>
    </row>
    <row r="1074" spans="1:20" x14ac:dyDescent="0.2">
      <c r="A1074" s="1">
        <v>42989</v>
      </c>
      <c r="B1074" t="s">
        <v>7</v>
      </c>
      <c r="C1074" t="s">
        <v>340</v>
      </c>
      <c r="D1074" t="s">
        <v>435</v>
      </c>
      <c r="E1074" t="s">
        <v>463</v>
      </c>
      <c r="F1074" s="1">
        <v>41908</v>
      </c>
      <c r="G1074" t="s">
        <v>44</v>
      </c>
      <c r="H1074">
        <v>1</v>
      </c>
      <c r="I1074">
        <v>0</v>
      </c>
      <c r="J1074">
        <v>0</v>
      </c>
      <c r="K1074" t="s">
        <v>207</v>
      </c>
      <c r="L1074">
        <v>2017</v>
      </c>
      <c r="M1074" t="s">
        <v>208</v>
      </c>
      <c r="N1074" s="14" t="str">
        <f t="shared" si="32"/>
        <v>PAYEN Clément</v>
      </c>
      <c r="O1074" s="14" t="str">
        <f>VLOOKUP(N1074,'Données Enfants'!$C$2:$F$298,4,FALSE)</f>
        <v>PS</v>
      </c>
      <c r="P1074" s="14" t="str">
        <f>VLOOKUP(N1074,'Données Enfants'!$C$2:$F$298,2,FALSE)</f>
        <v>Standard</v>
      </c>
      <c r="Q1074" s="14">
        <f>IF(MID(B1074,1,3)="Bus",VLOOKUP(N1074,'Données Bus'!$A$2:$B$90,2,FALSE),0)</f>
        <v>0</v>
      </c>
      <c r="R1074" s="14" t="str">
        <f>IF(Q1074&gt;0,VLOOKUP(N1074,'Données Bus'!$A$2:$C$90,3,FALSE),"")</f>
        <v/>
      </c>
      <c r="S1074" t="e">
        <f>IF(INDEX('Tournées Bus'!$C$4:$H$18,Q1074,VLOOKUP(B1074,'Tournées Bus'!$J$3:$L$6,2,FALSE))=0,INDEX('Tournées Bus'!$C$4:$H$18,Q1074,VLOOKUP(B1074,'Tournées Bus'!$J$3:$L$6,3,FALSE)),INDEX('Tournées Bus'!$C$4:$H$18,Q1074,VLOOKUP(B1074,'Tournées Bus'!$J$3:$L$6,2,FALSE)))</f>
        <v>#N/A</v>
      </c>
      <c r="T1074" t="e">
        <f t="shared" si="33"/>
        <v>#N/A</v>
      </c>
    </row>
    <row r="1075" spans="1:20" x14ac:dyDescent="0.2">
      <c r="A1075" s="1">
        <v>42989</v>
      </c>
      <c r="B1075" t="s">
        <v>7</v>
      </c>
      <c r="C1075" t="s">
        <v>340</v>
      </c>
      <c r="D1075" t="s">
        <v>492</v>
      </c>
      <c r="E1075" t="s">
        <v>493</v>
      </c>
      <c r="F1075" s="1">
        <v>43016</v>
      </c>
      <c r="G1075" t="s">
        <v>44</v>
      </c>
      <c r="H1075">
        <v>1</v>
      </c>
      <c r="I1075">
        <v>0</v>
      </c>
      <c r="J1075">
        <v>0</v>
      </c>
      <c r="K1075" t="s">
        <v>207</v>
      </c>
      <c r="L1075">
        <v>2017</v>
      </c>
      <c r="M1075" t="s">
        <v>208</v>
      </c>
      <c r="N1075" s="14" t="str">
        <f t="shared" si="32"/>
        <v>VUILLET Louise</v>
      </c>
      <c r="O1075" s="14" t="str">
        <f>VLOOKUP(N1075,'Données Enfants'!$C$2:$F$298,4,FALSE)</f>
        <v>PS</v>
      </c>
      <c r="P1075" s="14" t="str">
        <f>VLOOKUP(N1075,'Données Enfants'!$C$2:$F$298,2,FALSE)</f>
        <v>Standard</v>
      </c>
      <c r="Q1075" s="14">
        <f>IF(MID(B1075,1,3)="Bus",VLOOKUP(N1075,'Données Bus'!$A$2:$B$90,2,FALSE),0)</f>
        <v>0</v>
      </c>
      <c r="R1075" s="14" t="str">
        <f>IF(Q1075&gt;0,VLOOKUP(N1075,'Données Bus'!$A$2:$C$90,3,FALSE),"")</f>
        <v/>
      </c>
      <c r="S1075" t="e">
        <f>IF(INDEX('Tournées Bus'!$C$4:$H$18,Q1075,VLOOKUP(B1075,'Tournées Bus'!$J$3:$L$6,2,FALSE))=0,INDEX('Tournées Bus'!$C$4:$H$18,Q1075,VLOOKUP(B1075,'Tournées Bus'!$J$3:$L$6,3,FALSE)),INDEX('Tournées Bus'!$C$4:$H$18,Q1075,VLOOKUP(B1075,'Tournées Bus'!$J$3:$L$6,2,FALSE)))</f>
        <v>#N/A</v>
      </c>
      <c r="T1075" t="e">
        <f t="shared" si="33"/>
        <v>#N/A</v>
      </c>
    </row>
    <row r="1076" spans="1:20" x14ac:dyDescent="0.2">
      <c r="A1076" s="1">
        <v>42989</v>
      </c>
      <c r="B1076" t="s">
        <v>7</v>
      </c>
      <c r="C1076" t="s">
        <v>340</v>
      </c>
      <c r="D1076" t="s">
        <v>416</v>
      </c>
      <c r="E1076" t="s">
        <v>494</v>
      </c>
      <c r="F1076" s="1">
        <v>41887</v>
      </c>
      <c r="G1076" t="s">
        <v>169</v>
      </c>
      <c r="H1076">
        <v>1</v>
      </c>
      <c r="I1076">
        <v>0</v>
      </c>
      <c r="J1076">
        <v>0</v>
      </c>
      <c r="K1076" t="s">
        <v>207</v>
      </c>
      <c r="L1076">
        <v>2017</v>
      </c>
      <c r="M1076" t="s">
        <v>208</v>
      </c>
      <c r="N1076" s="14" t="str">
        <f t="shared" si="32"/>
        <v>LE REVEREND Raphaël</v>
      </c>
      <c r="O1076" s="14" t="str">
        <f>VLOOKUP(N1076,'Données Enfants'!$C$2:$F$298,4,FALSE)</f>
        <v>PS</v>
      </c>
      <c r="P1076" s="14" t="str">
        <f>VLOOKUP(N1076,'Données Enfants'!$C$2:$F$298,2,FALSE)</f>
        <v>Standard</v>
      </c>
      <c r="Q1076" s="14">
        <f>IF(MID(B1076,1,3)="Bus",VLOOKUP(N1076,'Données Bus'!$A$2:$B$90,2,FALSE),0)</f>
        <v>0</v>
      </c>
      <c r="R1076" s="14" t="str">
        <f>IF(Q1076&gt;0,VLOOKUP(N1076,'Données Bus'!$A$2:$C$90,3,FALSE),"")</f>
        <v/>
      </c>
      <c r="S1076" t="e">
        <f>IF(INDEX('Tournées Bus'!$C$4:$H$18,Q1076,VLOOKUP(B1076,'Tournées Bus'!$J$3:$L$6,2,FALSE))=0,INDEX('Tournées Bus'!$C$4:$H$18,Q1076,VLOOKUP(B1076,'Tournées Bus'!$J$3:$L$6,3,FALSE)),INDEX('Tournées Bus'!$C$4:$H$18,Q1076,VLOOKUP(B1076,'Tournées Bus'!$J$3:$L$6,2,FALSE)))</f>
        <v>#N/A</v>
      </c>
      <c r="T1076" t="e">
        <f t="shared" si="33"/>
        <v>#N/A</v>
      </c>
    </row>
    <row r="1077" spans="1:20" x14ac:dyDescent="0.2">
      <c r="A1077" s="1">
        <v>42989</v>
      </c>
      <c r="B1077" t="s">
        <v>7</v>
      </c>
      <c r="C1077" t="s">
        <v>340</v>
      </c>
      <c r="D1077" t="s">
        <v>495</v>
      </c>
      <c r="E1077" t="s">
        <v>433</v>
      </c>
      <c r="F1077" s="1">
        <v>41824</v>
      </c>
      <c r="G1077" t="s">
        <v>106</v>
      </c>
      <c r="H1077">
        <v>1</v>
      </c>
      <c r="I1077">
        <v>0</v>
      </c>
      <c r="J1077">
        <v>0</v>
      </c>
      <c r="K1077" t="s">
        <v>207</v>
      </c>
      <c r="L1077">
        <v>2017</v>
      </c>
      <c r="M1077" t="s">
        <v>208</v>
      </c>
      <c r="N1077" s="14" t="str">
        <f t="shared" si="32"/>
        <v>MIRANDA KIEFFER Enzo</v>
      </c>
      <c r="O1077" s="14" t="str">
        <f>VLOOKUP(N1077,'Données Enfants'!$C$2:$F$298,4,FALSE)</f>
        <v>PS</v>
      </c>
      <c r="P1077" s="14" t="str">
        <f>VLOOKUP(N1077,'Données Enfants'!$C$2:$F$298,2,FALSE)</f>
        <v>Standard</v>
      </c>
      <c r="Q1077" s="14">
        <f>IF(MID(B1077,1,3)="Bus",VLOOKUP(N1077,'Données Bus'!$A$2:$B$90,2,FALSE),0)</f>
        <v>0</v>
      </c>
      <c r="R1077" s="14" t="str">
        <f>IF(Q1077&gt;0,VLOOKUP(N1077,'Données Bus'!$A$2:$C$90,3,FALSE),"")</f>
        <v/>
      </c>
      <c r="S1077" t="e">
        <f>IF(INDEX('Tournées Bus'!$C$4:$H$18,Q1077,VLOOKUP(B1077,'Tournées Bus'!$J$3:$L$6,2,FALSE))=0,INDEX('Tournées Bus'!$C$4:$H$18,Q1077,VLOOKUP(B1077,'Tournées Bus'!$J$3:$L$6,3,FALSE)),INDEX('Tournées Bus'!$C$4:$H$18,Q1077,VLOOKUP(B1077,'Tournées Bus'!$J$3:$L$6,2,FALSE)))</f>
        <v>#N/A</v>
      </c>
      <c r="T1077" t="e">
        <f t="shared" si="33"/>
        <v>#N/A</v>
      </c>
    </row>
    <row r="1078" spans="1:20" x14ac:dyDescent="0.2">
      <c r="A1078" s="1">
        <v>42989</v>
      </c>
      <c r="B1078" t="s">
        <v>7</v>
      </c>
      <c r="C1078" t="s">
        <v>340</v>
      </c>
      <c r="D1078" t="s">
        <v>454</v>
      </c>
      <c r="E1078" t="s">
        <v>328</v>
      </c>
      <c r="F1078" s="1">
        <v>41902</v>
      </c>
      <c r="G1078" t="s">
        <v>106</v>
      </c>
      <c r="H1078">
        <v>1</v>
      </c>
      <c r="I1078">
        <v>0</v>
      </c>
      <c r="J1078">
        <v>0</v>
      </c>
      <c r="K1078" t="s">
        <v>207</v>
      </c>
      <c r="L1078">
        <v>2017</v>
      </c>
      <c r="M1078" t="s">
        <v>208</v>
      </c>
      <c r="N1078" s="14" t="str">
        <f t="shared" si="32"/>
        <v>TEDETTI Charly</v>
      </c>
      <c r="O1078" s="14" t="str">
        <f>VLOOKUP(N1078,'Données Enfants'!$C$2:$F$298,4,FALSE)</f>
        <v>PS</v>
      </c>
      <c r="P1078" s="14" t="str">
        <f>VLOOKUP(N1078,'Données Enfants'!$C$2:$F$298,2,FALSE)</f>
        <v>Standard</v>
      </c>
      <c r="Q1078" s="14">
        <f>IF(MID(B1078,1,3)="Bus",VLOOKUP(N1078,'Données Bus'!$A$2:$B$90,2,FALSE),0)</f>
        <v>0</v>
      </c>
      <c r="R1078" s="14" t="str">
        <f>IF(Q1078&gt;0,VLOOKUP(N1078,'Données Bus'!$A$2:$C$90,3,FALSE),"")</f>
        <v/>
      </c>
      <c r="S1078" t="e">
        <f>IF(INDEX('Tournées Bus'!$C$4:$H$18,Q1078,VLOOKUP(B1078,'Tournées Bus'!$J$3:$L$6,2,FALSE))=0,INDEX('Tournées Bus'!$C$4:$H$18,Q1078,VLOOKUP(B1078,'Tournées Bus'!$J$3:$L$6,3,FALSE)),INDEX('Tournées Bus'!$C$4:$H$18,Q1078,VLOOKUP(B1078,'Tournées Bus'!$J$3:$L$6,2,FALSE)))</f>
        <v>#N/A</v>
      </c>
      <c r="T1078" t="e">
        <f t="shared" si="33"/>
        <v>#N/A</v>
      </c>
    </row>
    <row r="1079" spans="1:20" x14ac:dyDescent="0.2">
      <c r="A1079" s="1">
        <v>42989</v>
      </c>
      <c r="B1079" t="s">
        <v>7</v>
      </c>
      <c r="C1079" t="s">
        <v>340</v>
      </c>
      <c r="D1079" t="s">
        <v>496</v>
      </c>
      <c r="E1079" t="s">
        <v>423</v>
      </c>
      <c r="F1079" s="1">
        <v>41865</v>
      </c>
      <c r="G1079" t="s">
        <v>169</v>
      </c>
      <c r="H1079">
        <v>1</v>
      </c>
      <c r="I1079">
        <v>0</v>
      </c>
      <c r="J1079">
        <v>0</v>
      </c>
      <c r="K1079" t="s">
        <v>207</v>
      </c>
      <c r="L1079">
        <v>2017</v>
      </c>
      <c r="M1079" t="s">
        <v>208</v>
      </c>
      <c r="N1079" s="14" t="str">
        <f t="shared" si="32"/>
        <v>BENED Chloé</v>
      </c>
      <c r="O1079" s="14" t="str">
        <f>VLOOKUP(N1079,'Données Enfants'!$C$2:$F$298,4,FALSE)</f>
        <v>PS</v>
      </c>
      <c r="P1079" s="14" t="str">
        <f>VLOOKUP(N1079,'Données Enfants'!$C$2:$F$298,2,FALSE)</f>
        <v>Standard</v>
      </c>
      <c r="Q1079" s="14">
        <f>IF(MID(B1079,1,3)="Bus",VLOOKUP(N1079,'Données Bus'!$A$2:$B$90,2,FALSE),0)</f>
        <v>0</v>
      </c>
      <c r="R1079" s="14" t="str">
        <f>IF(Q1079&gt;0,VLOOKUP(N1079,'Données Bus'!$A$2:$C$90,3,FALSE),"")</f>
        <v/>
      </c>
      <c r="S1079" t="e">
        <f>IF(INDEX('Tournées Bus'!$C$4:$H$18,Q1079,VLOOKUP(B1079,'Tournées Bus'!$J$3:$L$6,2,FALSE))=0,INDEX('Tournées Bus'!$C$4:$H$18,Q1079,VLOOKUP(B1079,'Tournées Bus'!$J$3:$L$6,3,FALSE)),INDEX('Tournées Bus'!$C$4:$H$18,Q1079,VLOOKUP(B1079,'Tournées Bus'!$J$3:$L$6,2,FALSE)))</f>
        <v>#N/A</v>
      </c>
      <c r="T1079" t="e">
        <f t="shared" si="33"/>
        <v>#N/A</v>
      </c>
    </row>
    <row r="1080" spans="1:20" x14ac:dyDescent="0.2">
      <c r="A1080" s="1">
        <v>42989</v>
      </c>
      <c r="B1080" t="s">
        <v>7</v>
      </c>
      <c r="C1080" t="s">
        <v>340</v>
      </c>
      <c r="D1080" t="s">
        <v>497</v>
      </c>
      <c r="E1080" t="s">
        <v>333</v>
      </c>
      <c r="F1080" s="1">
        <v>41614</v>
      </c>
      <c r="G1080" t="s">
        <v>170</v>
      </c>
      <c r="H1080">
        <v>1</v>
      </c>
      <c r="I1080">
        <v>0</v>
      </c>
      <c r="J1080">
        <v>0</v>
      </c>
      <c r="K1080" t="s">
        <v>207</v>
      </c>
      <c r="L1080">
        <v>2017</v>
      </c>
      <c r="M1080" t="s">
        <v>208</v>
      </c>
      <c r="N1080" s="14" t="str">
        <f t="shared" si="32"/>
        <v>MARCOS Lola</v>
      </c>
      <c r="O1080" s="14" t="str">
        <f>VLOOKUP(N1080,'Données Enfants'!$C$2:$F$298,4,FALSE)</f>
        <v>MS</v>
      </c>
      <c r="P1080" s="14" t="str">
        <f>VLOOKUP(N1080,'Données Enfants'!$C$2:$F$298,2,FALSE)</f>
        <v>Standard</v>
      </c>
      <c r="Q1080" s="14">
        <f>IF(MID(B1080,1,3)="Bus",VLOOKUP(N1080,'Données Bus'!$A$2:$B$90,2,FALSE),0)</f>
        <v>0</v>
      </c>
      <c r="R1080" s="14" t="str">
        <f>IF(Q1080&gt;0,VLOOKUP(N1080,'Données Bus'!$A$2:$C$90,3,FALSE),"")</f>
        <v/>
      </c>
      <c r="S1080" t="e">
        <f>IF(INDEX('Tournées Bus'!$C$4:$H$18,Q1080,VLOOKUP(B1080,'Tournées Bus'!$J$3:$L$6,2,FALSE))=0,INDEX('Tournées Bus'!$C$4:$H$18,Q1080,VLOOKUP(B1080,'Tournées Bus'!$J$3:$L$6,3,FALSE)),INDEX('Tournées Bus'!$C$4:$H$18,Q1080,VLOOKUP(B1080,'Tournées Bus'!$J$3:$L$6,2,FALSE)))</f>
        <v>#N/A</v>
      </c>
      <c r="T1080" t="e">
        <f t="shared" si="33"/>
        <v>#N/A</v>
      </c>
    </row>
    <row r="1081" spans="1:20" x14ac:dyDescent="0.2">
      <c r="A1081" s="1">
        <v>42989</v>
      </c>
      <c r="B1081" t="s">
        <v>7</v>
      </c>
      <c r="C1081" t="s">
        <v>340</v>
      </c>
      <c r="D1081" t="s">
        <v>498</v>
      </c>
      <c r="E1081" t="s">
        <v>499</v>
      </c>
      <c r="F1081" s="1">
        <v>39528</v>
      </c>
      <c r="G1081" t="s">
        <v>165</v>
      </c>
      <c r="H1081">
        <v>1</v>
      </c>
      <c r="I1081">
        <v>0</v>
      </c>
      <c r="J1081">
        <v>0</v>
      </c>
      <c r="K1081" t="s">
        <v>207</v>
      </c>
      <c r="L1081">
        <v>2017</v>
      </c>
      <c r="M1081" t="s">
        <v>210</v>
      </c>
      <c r="N1081" s="14" t="str">
        <f t="shared" si="32"/>
        <v>MELIANI Rayan Ayoub</v>
      </c>
      <c r="O1081" s="14" t="str">
        <f>VLOOKUP(N1081,'Données Enfants'!$C$2:$F$298,4,FALSE)</f>
        <v>CM1</v>
      </c>
      <c r="P1081" s="14" t="str">
        <f>VLOOKUP(N1081,'Données Enfants'!$C$2:$F$298,2,FALSE)</f>
        <v>Sans viande</v>
      </c>
      <c r="Q1081" s="14">
        <f>IF(MID(B1081,1,3)="Bus",VLOOKUP(N1081,'Données Bus'!$A$2:$B$90,2,FALSE),0)</f>
        <v>0</v>
      </c>
      <c r="R1081" s="14" t="str">
        <f>IF(Q1081&gt;0,VLOOKUP(N1081,'Données Bus'!$A$2:$C$90,3,FALSE),"")</f>
        <v/>
      </c>
      <c r="S1081" t="e">
        <f>IF(INDEX('Tournées Bus'!$C$4:$H$18,Q1081,VLOOKUP(B1081,'Tournées Bus'!$J$3:$L$6,2,FALSE))=0,INDEX('Tournées Bus'!$C$4:$H$18,Q1081,VLOOKUP(B1081,'Tournées Bus'!$J$3:$L$6,3,FALSE)),INDEX('Tournées Bus'!$C$4:$H$18,Q1081,VLOOKUP(B1081,'Tournées Bus'!$J$3:$L$6,2,FALSE)))</f>
        <v>#N/A</v>
      </c>
      <c r="T1081" t="e">
        <f t="shared" si="33"/>
        <v>#N/A</v>
      </c>
    </row>
    <row r="1082" spans="1:20" x14ac:dyDescent="0.2">
      <c r="A1082" s="1">
        <v>42989</v>
      </c>
      <c r="B1082" t="s">
        <v>7</v>
      </c>
      <c r="C1082" t="s">
        <v>340</v>
      </c>
      <c r="D1082" t="s">
        <v>500</v>
      </c>
      <c r="E1082" t="s">
        <v>501</v>
      </c>
      <c r="F1082" s="1">
        <v>39861</v>
      </c>
      <c r="G1082" t="s">
        <v>166</v>
      </c>
      <c r="H1082">
        <v>1</v>
      </c>
      <c r="I1082">
        <v>0</v>
      </c>
      <c r="J1082">
        <v>0</v>
      </c>
      <c r="K1082" t="s">
        <v>207</v>
      </c>
      <c r="L1082">
        <v>2017</v>
      </c>
      <c r="M1082" t="s">
        <v>210</v>
      </c>
      <c r="N1082" s="14" t="str">
        <f t="shared" si="32"/>
        <v>MOUNDJI Keziah</v>
      </c>
      <c r="O1082" s="14" t="str">
        <f>VLOOKUP(N1082,'Données Enfants'!$C$2:$F$298,4,FALSE)</f>
        <v>CE2</v>
      </c>
      <c r="P1082" s="14" t="str">
        <f>VLOOKUP(N1082,'Données Enfants'!$C$2:$F$298,2,FALSE)</f>
        <v>Sans porc</v>
      </c>
      <c r="Q1082" s="14">
        <f>IF(MID(B1082,1,3)="Bus",VLOOKUP(N1082,'Données Bus'!$A$2:$B$90,2,FALSE),0)</f>
        <v>0</v>
      </c>
      <c r="R1082" s="14" t="str">
        <f>IF(Q1082&gt;0,VLOOKUP(N1082,'Données Bus'!$A$2:$C$90,3,FALSE),"")</f>
        <v/>
      </c>
      <c r="S1082" t="e">
        <f>IF(INDEX('Tournées Bus'!$C$4:$H$18,Q1082,VLOOKUP(B1082,'Tournées Bus'!$J$3:$L$6,2,FALSE))=0,INDEX('Tournées Bus'!$C$4:$H$18,Q1082,VLOOKUP(B1082,'Tournées Bus'!$J$3:$L$6,3,FALSE)),INDEX('Tournées Bus'!$C$4:$H$18,Q1082,VLOOKUP(B1082,'Tournées Bus'!$J$3:$L$6,2,FALSE)))</f>
        <v>#N/A</v>
      </c>
      <c r="T1082" t="e">
        <f t="shared" si="33"/>
        <v>#N/A</v>
      </c>
    </row>
    <row r="1083" spans="1:20" x14ac:dyDescent="0.2">
      <c r="A1083" s="1">
        <v>42989</v>
      </c>
      <c r="B1083" t="s">
        <v>7</v>
      </c>
      <c r="C1083" t="s">
        <v>340</v>
      </c>
      <c r="D1083" t="s">
        <v>859</v>
      </c>
      <c r="E1083" t="s">
        <v>860</v>
      </c>
      <c r="F1083" s="1">
        <v>42978</v>
      </c>
      <c r="G1083" t="s">
        <v>847</v>
      </c>
      <c r="H1083">
        <v>1</v>
      </c>
      <c r="I1083">
        <v>0</v>
      </c>
      <c r="J1083">
        <v>0</v>
      </c>
      <c r="K1083" t="s">
        <v>207</v>
      </c>
      <c r="L1083">
        <v>2017</v>
      </c>
      <c r="M1083" t="s">
        <v>208</v>
      </c>
      <c r="N1083" s="14" t="str">
        <f t="shared" si="32"/>
        <v>HARDIVILLE Pascal</v>
      </c>
      <c r="O1083" s="14" t="str">
        <f>VLOOKUP(N1083,'Données Enfants'!$C$2:$F$298,4,FALSE)</f>
        <v>Autre</v>
      </c>
      <c r="P1083" s="14" t="str">
        <f>VLOOKUP(N1083,'Données Enfants'!$C$2:$F$298,2,FALSE)</f>
        <v>Standard</v>
      </c>
      <c r="Q1083" s="14">
        <f>IF(MID(B1083,1,3)="Bus",VLOOKUP(N1083,'Données Bus'!$A$2:$B$90,2,FALSE),0)</f>
        <v>0</v>
      </c>
      <c r="R1083" s="14" t="str">
        <f>IF(Q1083&gt;0,VLOOKUP(N1083,'Données Bus'!$A$2:$C$90,3,FALSE),"")</f>
        <v/>
      </c>
      <c r="S1083" t="e">
        <f>IF(INDEX('Tournées Bus'!$C$4:$H$18,Q1083,VLOOKUP(B1083,'Tournées Bus'!$J$3:$L$6,2,FALSE))=0,INDEX('Tournées Bus'!$C$4:$H$18,Q1083,VLOOKUP(B1083,'Tournées Bus'!$J$3:$L$6,3,FALSE)),INDEX('Tournées Bus'!$C$4:$H$18,Q1083,VLOOKUP(B1083,'Tournées Bus'!$J$3:$L$6,2,FALSE)))</f>
        <v>#N/A</v>
      </c>
      <c r="T1083" t="e">
        <f t="shared" si="33"/>
        <v>#N/A</v>
      </c>
    </row>
    <row r="1084" spans="1:20" x14ac:dyDescent="0.2">
      <c r="A1084" s="1">
        <v>42990</v>
      </c>
      <c r="B1084" t="s">
        <v>7</v>
      </c>
      <c r="C1084" t="s">
        <v>340</v>
      </c>
      <c r="D1084" t="s">
        <v>205</v>
      </c>
      <c r="E1084" t="s">
        <v>206</v>
      </c>
      <c r="F1084" s="1">
        <v>41166</v>
      </c>
      <c r="G1084" t="s">
        <v>106</v>
      </c>
      <c r="H1084">
        <v>1</v>
      </c>
      <c r="I1084">
        <v>0</v>
      </c>
      <c r="J1084">
        <v>0</v>
      </c>
      <c r="K1084" t="s">
        <v>207</v>
      </c>
      <c r="L1084">
        <v>2017</v>
      </c>
      <c r="M1084" t="s">
        <v>208</v>
      </c>
      <c r="N1084" s="14" t="str">
        <f t="shared" si="32"/>
        <v>ABBIATECI Alexandre</v>
      </c>
      <c r="O1084" s="14" t="str">
        <f>VLOOKUP(N1084,'Données Enfants'!$C$2:$F$298,4,FALSE)</f>
        <v>GS</v>
      </c>
      <c r="P1084" s="14" t="str">
        <f>VLOOKUP(N1084,'Données Enfants'!$C$2:$F$298,2,FALSE)</f>
        <v>Standard</v>
      </c>
      <c r="Q1084" s="14">
        <f>IF(MID(B1084,1,3)="Bus",VLOOKUP(N1084,'Données Bus'!$A$2:$B$90,2,FALSE),0)</f>
        <v>0</v>
      </c>
      <c r="R1084" s="14" t="str">
        <f>IF(Q1084&gt;0,VLOOKUP(N1084,'Données Bus'!$A$2:$C$90,3,FALSE),"")</f>
        <v/>
      </c>
      <c r="S1084" t="e">
        <f>IF(INDEX('Tournées Bus'!$C$4:$H$18,Q1084,VLOOKUP(B1084,'Tournées Bus'!$J$3:$L$6,2,FALSE))=0,INDEX('Tournées Bus'!$C$4:$H$18,Q1084,VLOOKUP(B1084,'Tournées Bus'!$J$3:$L$6,3,FALSE)),INDEX('Tournées Bus'!$C$4:$H$18,Q1084,VLOOKUP(B1084,'Tournées Bus'!$J$3:$L$6,2,FALSE)))</f>
        <v>#N/A</v>
      </c>
      <c r="T1084" t="e">
        <f t="shared" si="33"/>
        <v>#N/A</v>
      </c>
    </row>
    <row r="1085" spans="1:20" x14ac:dyDescent="0.2">
      <c r="A1085" s="1">
        <v>42990</v>
      </c>
      <c r="B1085" t="s">
        <v>7</v>
      </c>
      <c r="C1085" t="s">
        <v>340</v>
      </c>
      <c r="D1085" t="s">
        <v>205</v>
      </c>
      <c r="E1085" t="s">
        <v>209</v>
      </c>
      <c r="F1085" s="1">
        <v>40234</v>
      </c>
      <c r="G1085" t="s">
        <v>163</v>
      </c>
      <c r="H1085">
        <v>1</v>
      </c>
      <c r="I1085">
        <v>0</v>
      </c>
      <c r="J1085">
        <v>0</v>
      </c>
      <c r="K1085" t="s">
        <v>207</v>
      </c>
      <c r="L1085">
        <v>2017</v>
      </c>
      <c r="M1085" t="s">
        <v>210</v>
      </c>
      <c r="N1085" s="14" t="str">
        <f t="shared" si="32"/>
        <v>ABBIATECI Mathieu</v>
      </c>
      <c r="O1085" s="14" t="str">
        <f>VLOOKUP(N1085,'Données Enfants'!$C$2:$F$298,4,FALSE)</f>
        <v>CE1</v>
      </c>
      <c r="P1085" s="14" t="str">
        <f>VLOOKUP(N1085,'Données Enfants'!$C$2:$F$298,2,FALSE)</f>
        <v>Standard</v>
      </c>
      <c r="Q1085" s="14">
        <f>IF(MID(B1085,1,3)="Bus",VLOOKUP(N1085,'Données Bus'!$A$2:$B$90,2,FALSE),0)</f>
        <v>0</v>
      </c>
      <c r="R1085" s="14" t="str">
        <f>IF(Q1085&gt;0,VLOOKUP(N1085,'Données Bus'!$A$2:$C$90,3,FALSE),"")</f>
        <v/>
      </c>
      <c r="S1085" t="e">
        <f>IF(INDEX('Tournées Bus'!$C$4:$H$18,Q1085,VLOOKUP(B1085,'Tournées Bus'!$J$3:$L$6,2,FALSE))=0,INDEX('Tournées Bus'!$C$4:$H$18,Q1085,VLOOKUP(B1085,'Tournées Bus'!$J$3:$L$6,3,FALSE)),INDEX('Tournées Bus'!$C$4:$H$18,Q1085,VLOOKUP(B1085,'Tournées Bus'!$J$3:$L$6,2,FALSE)))</f>
        <v>#N/A</v>
      </c>
      <c r="T1085" t="e">
        <f t="shared" si="33"/>
        <v>#N/A</v>
      </c>
    </row>
    <row r="1086" spans="1:20" x14ac:dyDescent="0.2">
      <c r="A1086" s="1">
        <v>42990</v>
      </c>
      <c r="B1086" t="s">
        <v>7</v>
      </c>
      <c r="C1086" t="s">
        <v>340</v>
      </c>
      <c r="D1086" t="s">
        <v>217</v>
      </c>
      <c r="E1086" t="s">
        <v>218</v>
      </c>
      <c r="F1086" s="1">
        <v>41303</v>
      </c>
      <c r="G1086" t="s">
        <v>169</v>
      </c>
      <c r="H1086">
        <v>0</v>
      </c>
      <c r="I1086">
        <v>0</v>
      </c>
      <c r="J1086">
        <v>0</v>
      </c>
      <c r="K1086" t="s">
        <v>207</v>
      </c>
      <c r="L1086">
        <v>2017</v>
      </c>
      <c r="M1086" t="s">
        <v>208</v>
      </c>
      <c r="N1086" s="14" t="str">
        <f t="shared" si="32"/>
        <v>ALPERN David</v>
      </c>
      <c r="O1086" s="14" t="str">
        <f>VLOOKUP(N1086,'Données Enfants'!$C$2:$F$298,4,FALSE)</f>
        <v>MS</v>
      </c>
      <c r="P1086" s="14" t="str">
        <f>VLOOKUP(N1086,'Données Enfants'!$C$2:$F$298,2,FALSE)</f>
        <v>Standard</v>
      </c>
      <c r="Q1086" s="14">
        <f>IF(MID(B1086,1,3)="Bus",VLOOKUP(N1086,'Données Bus'!$A$2:$B$90,2,FALSE),0)</f>
        <v>0</v>
      </c>
      <c r="R1086" s="14" t="str">
        <f>IF(Q1086&gt;0,VLOOKUP(N1086,'Données Bus'!$A$2:$C$90,3,FALSE),"")</f>
        <v/>
      </c>
      <c r="S1086" t="e">
        <f>IF(INDEX('Tournées Bus'!$C$4:$H$18,Q1086,VLOOKUP(B1086,'Tournées Bus'!$J$3:$L$6,2,FALSE))=0,INDEX('Tournées Bus'!$C$4:$H$18,Q1086,VLOOKUP(B1086,'Tournées Bus'!$J$3:$L$6,3,FALSE)),INDEX('Tournées Bus'!$C$4:$H$18,Q1086,VLOOKUP(B1086,'Tournées Bus'!$J$3:$L$6,2,FALSE)))</f>
        <v>#N/A</v>
      </c>
      <c r="T1086" t="e">
        <f t="shared" si="33"/>
        <v>#N/A</v>
      </c>
    </row>
    <row r="1087" spans="1:20" x14ac:dyDescent="0.2">
      <c r="A1087" s="1">
        <v>42990</v>
      </c>
      <c r="B1087" t="s">
        <v>7</v>
      </c>
      <c r="C1087" t="s">
        <v>340</v>
      </c>
      <c r="D1087" t="s">
        <v>524</v>
      </c>
      <c r="E1087" t="s">
        <v>525</v>
      </c>
      <c r="F1087" s="1">
        <v>39823</v>
      </c>
      <c r="G1087" t="s">
        <v>166</v>
      </c>
      <c r="H1087">
        <v>0</v>
      </c>
      <c r="I1087">
        <v>0</v>
      </c>
      <c r="J1087">
        <v>0</v>
      </c>
      <c r="K1087" t="s">
        <v>207</v>
      </c>
      <c r="L1087">
        <v>2017</v>
      </c>
      <c r="M1087" t="s">
        <v>210</v>
      </c>
      <c r="N1087" s="14" t="str">
        <f t="shared" si="32"/>
        <v>ANDRÉ Clara</v>
      </c>
      <c r="O1087" s="14" t="str">
        <f>VLOOKUP(N1087,'Données Enfants'!$C$2:$F$298,4,FALSE)</f>
        <v>CE2</v>
      </c>
      <c r="P1087" s="14" t="str">
        <f>VLOOKUP(N1087,'Données Enfants'!$C$2:$F$298,2,FALSE)</f>
        <v>Standard</v>
      </c>
      <c r="Q1087" s="14">
        <f>IF(MID(B1087,1,3)="Bus",VLOOKUP(N1087,'Données Bus'!$A$2:$B$90,2,FALSE),0)</f>
        <v>0</v>
      </c>
      <c r="R1087" s="14" t="str">
        <f>IF(Q1087&gt;0,VLOOKUP(N1087,'Données Bus'!$A$2:$C$90,3,FALSE),"")</f>
        <v/>
      </c>
      <c r="S1087" t="e">
        <f>IF(INDEX('Tournées Bus'!$C$4:$H$18,Q1087,VLOOKUP(B1087,'Tournées Bus'!$J$3:$L$6,2,FALSE))=0,INDEX('Tournées Bus'!$C$4:$H$18,Q1087,VLOOKUP(B1087,'Tournées Bus'!$J$3:$L$6,3,FALSE)),INDEX('Tournées Bus'!$C$4:$H$18,Q1087,VLOOKUP(B1087,'Tournées Bus'!$J$3:$L$6,2,FALSE)))</f>
        <v>#N/A</v>
      </c>
      <c r="T1087" t="e">
        <f t="shared" si="33"/>
        <v>#N/A</v>
      </c>
    </row>
    <row r="1088" spans="1:20" x14ac:dyDescent="0.2">
      <c r="A1088" s="1">
        <v>42990</v>
      </c>
      <c r="B1088" t="s">
        <v>7</v>
      </c>
      <c r="C1088" t="s">
        <v>340</v>
      </c>
      <c r="D1088" t="s">
        <v>219</v>
      </c>
      <c r="E1088" t="s">
        <v>220</v>
      </c>
      <c r="F1088" s="1">
        <v>41221</v>
      </c>
      <c r="G1088" t="s">
        <v>44</v>
      </c>
      <c r="H1088">
        <v>0</v>
      </c>
      <c r="I1088">
        <v>0</v>
      </c>
      <c r="J1088">
        <v>0</v>
      </c>
      <c r="K1088" t="s">
        <v>207</v>
      </c>
      <c r="L1088">
        <v>2017</v>
      </c>
      <c r="M1088" t="s">
        <v>208</v>
      </c>
      <c r="N1088" s="14" t="str">
        <f t="shared" si="32"/>
        <v>BABIN Timéo</v>
      </c>
      <c r="O1088" s="14" t="str">
        <f>VLOOKUP(N1088,'Données Enfants'!$C$2:$F$298,4,FALSE)</f>
        <v>GS</v>
      </c>
      <c r="P1088" s="14" t="str">
        <f>VLOOKUP(N1088,'Données Enfants'!$C$2:$F$298,2,FALSE)</f>
        <v>Standard</v>
      </c>
      <c r="Q1088" s="14">
        <f>IF(MID(B1088,1,3)="Bus",VLOOKUP(N1088,'Données Bus'!$A$2:$B$90,2,FALSE),0)</f>
        <v>0</v>
      </c>
      <c r="R1088" s="14" t="str">
        <f>IF(Q1088&gt;0,VLOOKUP(N1088,'Données Bus'!$A$2:$C$90,3,FALSE),"")</f>
        <v/>
      </c>
      <c r="S1088" t="e">
        <f>IF(INDEX('Tournées Bus'!$C$4:$H$18,Q1088,VLOOKUP(B1088,'Tournées Bus'!$J$3:$L$6,2,FALSE))=0,INDEX('Tournées Bus'!$C$4:$H$18,Q1088,VLOOKUP(B1088,'Tournées Bus'!$J$3:$L$6,3,FALSE)),INDEX('Tournées Bus'!$C$4:$H$18,Q1088,VLOOKUP(B1088,'Tournées Bus'!$J$3:$L$6,2,FALSE)))</f>
        <v>#N/A</v>
      </c>
      <c r="T1088" t="e">
        <f t="shared" si="33"/>
        <v>#N/A</v>
      </c>
    </row>
    <row r="1089" spans="1:20" x14ac:dyDescent="0.2">
      <c r="A1089" s="1">
        <v>42990</v>
      </c>
      <c r="B1089" t="s">
        <v>7</v>
      </c>
      <c r="C1089" t="s">
        <v>340</v>
      </c>
      <c r="D1089" t="s">
        <v>341</v>
      </c>
      <c r="E1089" t="s">
        <v>342</v>
      </c>
      <c r="F1089" s="1">
        <v>39300</v>
      </c>
      <c r="G1089" t="s">
        <v>164</v>
      </c>
      <c r="H1089">
        <v>1</v>
      </c>
      <c r="I1089">
        <v>0</v>
      </c>
      <c r="J1089">
        <v>0</v>
      </c>
      <c r="K1089" t="s">
        <v>207</v>
      </c>
      <c r="L1089">
        <v>2017</v>
      </c>
      <c r="M1089" t="s">
        <v>210</v>
      </c>
      <c r="N1089" s="14" t="str">
        <f t="shared" si="32"/>
        <v>BARNABE Hugo</v>
      </c>
      <c r="O1089" s="14" t="str">
        <f>VLOOKUP(N1089,'Données Enfants'!$C$2:$F$298,4,FALSE)</f>
        <v>CM2</v>
      </c>
      <c r="P1089" s="14" t="str">
        <f>VLOOKUP(N1089,'Données Enfants'!$C$2:$F$298,2,FALSE)</f>
        <v>Standard</v>
      </c>
      <c r="Q1089" s="14">
        <f>IF(MID(B1089,1,3)="Bus",VLOOKUP(N1089,'Données Bus'!$A$2:$B$90,2,FALSE),0)</f>
        <v>0</v>
      </c>
      <c r="R1089" s="14" t="str">
        <f>IF(Q1089&gt;0,VLOOKUP(N1089,'Données Bus'!$A$2:$C$90,3,FALSE),"")</f>
        <v/>
      </c>
      <c r="S1089" t="e">
        <f>IF(INDEX('Tournées Bus'!$C$4:$H$18,Q1089,VLOOKUP(B1089,'Tournées Bus'!$J$3:$L$6,2,FALSE))=0,INDEX('Tournées Bus'!$C$4:$H$18,Q1089,VLOOKUP(B1089,'Tournées Bus'!$J$3:$L$6,3,FALSE)),INDEX('Tournées Bus'!$C$4:$H$18,Q1089,VLOOKUP(B1089,'Tournées Bus'!$J$3:$L$6,2,FALSE)))</f>
        <v>#N/A</v>
      </c>
      <c r="T1089" t="e">
        <f t="shared" si="33"/>
        <v>#N/A</v>
      </c>
    </row>
    <row r="1090" spans="1:20" x14ac:dyDescent="0.2">
      <c r="A1090" s="1">
        <v>42990</v>
      </c>
      <c r="B1090" t="s">
        <v>7</v>
      </c>
      <c r="C1090" t="s">
        <v>340</v>
      </c>
      <c r="D1090" t="s">
        <v>343</v>
      </c>
      <c r="E1090" t="s">
        <v>344</v>
      </c>
      <c r="F1090" s="1">
        <v>40788</v>
      </c>
      <c r="G1090" t="s">
        <v>168</v>
      </c>
      <c r="H1090">
        <v>1</v>
      </c>
      <c r="I1090">
        <v>0</v>
      </c>
      <c r="J1090">
        <v>0</v>
      </c>
      <c r="K1090" t="s">
        <v>207</v>
      </c>
      <c r="L1090">
        <v>2017</v>
      </c>
      <c r="M1090" t="s">
        <v>208</v>
      </c>
      <c r="N1090" s="14" t="str">
        <f t="shared" ref="N1090:N1153" si="34">CONCATENATE(D1090," ",E1090)</f>
        <v>BAUNOV Artem</v>
      </c>
      <c r="O1090" s="14" t="str">
        <f>VLOOKUP(N1090,'Données Enfants'!$C$2:$F$298,4,FALSE)</f>
        <v>CP</v>
      </c>
      <c r="P1090" s="14" t="str">
        <f>VLOOKUP(N1090,'Données Enfants'!$C$2:$F$298,2,FALSE)</f>
        <v>Standard</v>
      </c>
      <c r="Q1090" s="14">
        <f>IF(MID(B1090,1,3)="Bus",VLOOKUP(N1090,'Données Bus'!$A$2:$B$90,2,FALSE),0)</f>
        <v>0</v>
      </c>
      <c r="R1090" s="14" t="str">
        <f>IF(Q1090&gt;0,VLOOKUP(N1090,'Données Bus'!$A$2:$C$90,3,FALSE),"")</f>
        <v/>
      </c>
      <c r="S1090" t="e">
        <f>IF(INDEX('Tournées Bus'!$C$4:$H$18,Q1090,VLOOKUP(B1090,'Tournées Bus'!$J$3:$L$6,2,FALSE))=0,INDEX('Tournées Bus'!$C$4:$H$18,Q1090,VLOOKUP(B1090,'Tournées Bus'!$J$3:$L$6,3,FALSE)),INDEX('Tournées Bus'!$C$4:$H$18,Q1090,VLOOKUP(B1090,'Tournées Bus'!$J$3:$L$6,2,FALSE)))</f>
        <v>#N/A</v>
      </c>
      <c r="T1090" t="e">
        <f t="shared" ref="T1090:T1153" si="35">MID(S1090,1,4)</f>
        <v>#N/A</v>
      </c>
    </row>
    <row r="1091" spans="1:20" x14ac:dyDescent="0.2">
      <c r="A1091" s="1">
        <v>42990</v>
      </c>
      <c r="B1091" t="s">
        <v>7</v>
      </c>
      <c r="C1091" t="s">
        <v>340</v>
      </c>
      <c r="D1091" t="s">
        <v>345</v>
      </c>
      <c r="E1091" t="s">
        <v>346</v>
      </c>
      <c r="F1091" s="1">
        <v>40672</v>
      </c>
      <c r="G1091" t="s">
        <v>168</v>
      </c>
      <c r="H1091">
        <v>1</v>
      </c>
      <c r="I1091">
        <v>0</v>
      </c>
      <c r="J1091">
        <v>0</v>
      </c>
      <c r="K1091" t="s">
        <v>207</v>
      </c>
      <c r="L1091">
        <v>2017</v>
      </c>
      <c r="M1091" t="s">
        <v>208</v>
      </c>
      <c r="N1091" s="14" t="str">
        <f t="shared" si="34"/>
        <v>BELMOND CHOLLET Yûna</v>
      </c>
      <c r="O1091" s="14" t="str">
        <f>VLOOKUP(N1091,'Données Enfants'!$C$2:$F$298,4,FALSE)</f>
        <v>CP</v>
      </c>
      <c r="P1091" s="14" t="str">
        <f>VLOOKUP(N1091,'Données Enfants'!$C$2:$F$298,2,FALSE)</f>
        <v>Standard</v>
      </c>
      <c r="Q1091" s="14">
        <f>IF(MID(B1091,1,3)="Bus",VLOOKUP(N1091,'Données Bus'!$A$2:$B$90,2,FALSE),0)</f>
        <v>0</v>
      </c>
      <c r="R1091" s="14" t="str">
        <f>IF(Q1091&gt;0,VLOOKUP(N1091,'Données Bus'!$A$2:$C$90,3,FALSE),"")</f>
        <v/>
      </c>
      <c r="S1091" t="e">
        <f>IF(INDEX('Tournées Bus'!$C$4:$H$18,Q1091,VLOOKUP(B1091,'Tournées Bus'!$J$3:$L$6,2,FALSE))=0,INDEX('Tournées Bus'!$C$4:$H$18,Q1091,VLOOKUP(B1091,'Tournées Bus'!$J$3:$L$6,3,FALSE)),INDEX('Tournées Bus'!$C$4:$H$18,Q1091,VLOOKUP(B1091,'Tournées Bus'!$J$3:$L$6,2,FALSE)))</f>
        <v>#N/A</v>
      </c>
      <c r="T1091" t="e">
        <f t="shared" si="35"/>
        <v>#N/A</v>
      </c>
    </row>
    <row r="1092" spans="1:20" x14ac:dyDescent="0.2">
      <c r="A1092" s="1">
        <v>42990</v>
      </c>
      <c r="B1092" t="s">
        <v>7</v>
      </c>
      <c r="C1092" t="s">
        <v>340</v>
      </c>
      <c r="D1092" t="s">
        <v>221</v>
      </c>
      <c r="E1092" t="s">
        <v>222</v>
      </c>
      <c r="F1092" s="1">
        <v>39646</v>
      </c>
      <c r="G1092" t="s">
        <v>165</v>
      </c>
      <c r="H1092">
        <v>1</v>
      </c>
      <c r="I1092">
        <v>0</v>
      </c>
      <c r="J1092">
        <v>0</v>
      </c>
      <c r="K1092" t="s">
        <v>207</v>
      </c>
      <c r="L1092">
        <v>2017</v>
      </c>
      <c r="M1092" t="s">
        <v>210</v>
      </c>
      <c r="N1092" s="14" t="str">
        <f t="shared" si="34"/>
        <v>BEN ROMDANE Hilal</v>
      </c>
      <c r="O1092" s="14" t="str">
        <f>VLOOKUP(N1092,'Données Enfants'!$C$2:$F$298,4,FALSE)</f>
        <v>CM1</v>
      </c>
      <c r="P1092" s="14" t="str">
        <f>VLOOKUP(N1092,'Données Enfants'!$C$2:$F$298,2,FALSE)</f>
        <v>Sans viande</v>
      </c>
      <c r="Q1092" s="14">
        <f>IF(MID(B1092,1,3)="Bus",VLOOKUP(N1092,'Données Bus'!$A$2:$B$90,2,FALSE),0)</f>
        <v>0</v>
      </c>
      <c r="R1092" s="14" t="str">
        <f>IF(Q1092&gt;0,VLOOKUP(N1092,'Données Bus'!$A$2:$C$90,3,FALSE),"")</f>
        <v/>
      </c>
      <c r="S1092" t="e">
        <f>IF(INDEX('Tournées Bus'!$C$4:$H$18,Q1092,VLOOKUP(B1092,'Tournées Bus'!$J$3:$L$6,2,FALSE))=0,INDEX('Tournées Bus'!$C$4:$H$18,Q1092,VLOOKUP(B1092,'Tournées Bus'!$J$3:$L$6,3,FALSE)),INDEX('Tournées Bus'!$C$4:$H$18,Q1092,VLOOKUP(B1092,'Tournées Bus'!$J$3:$L$6,2,FALSE)))</f>
        <v>#N/A</v>
      </c>
      <c r="T1092" t="e">
        <f t="shared" si="35"/>
        <v>#N/A</v>
      </c>
    </row>
    <row r="1093" spans="1:20" x14ac:dyDescent="0.2">
      <c r="A1093" s="1">
        <v>42990</v>
      </c>
      <c r="B1093" t="s">
        <v>7</v>
      </c>
      <c r="C1093" t="s">
        <v>340</v>
      </c>
      <c r="D1093" t="s">
        <v>221</v>
      </c>
      <c r="E1093" t="s">
        <v>223</v>
      </c>
      <c r="F1093" s="1">
        <v>39646</v>
      </c>
      <c r="G1093" t="s">
        <v>165</v>
      </c>
      <c r="H1093">
        <v>1</v>
      </c>
      <c r="I1093">
        <v>0</v>
      </c>
      <c r="J1093">
        <v>0</v>
      </c>
      <c r="K1093" t="s">
        <v>207</v>
      </c>
      <c r="L1093">
        <v>2017</v>
      </c>
      <c r="M1093" t="s">
        <v>210</v>
      </c>
      <c r="N1093" s="14" t="str">
        <f t="shared" si="34"/>
        <v>BEN ROMDANE Younès</v>
      </c>
      <c r="O1093" s="14" t="str">
        <f>VLOOKUP(N1093,'Données Enfants'!$C$2:$F$298,4,FALSE)</f>
        <v>CM1</v>
      </c>
      <c r="P1093" s="14" t="str">
        <f>VLOOKUP(N1093,'Données Enfants'!$C$2:$F$298,2,FALSE)</f>
        <v>Sans viande</v>
      </c>
      <c r="Q1093" s="14">
        <f>IF(MID(B1093,1,3)="Bus",VLOOKUP(N1093,'Données Bus'!$A$2:$B$90,2,FALSE),0)</f>
        <v>0</v>
      </c>
      <c r="R1093" s="14" t="str">
        <f>IF(Q1093&gt;0,VLOOKUP(N1093,'Données Bus'!$A$2:$C$90,3,FALSE),"")</f>
        <v/>
      </c>
      <c r="S1093" t="e">
        <f>IF(INDEX('Tournées Bus'!$C$4:$H$18,Q1093,VLOOKUP(B1093,'Tournées Bus'!$J$3:$L$6,2,FALSE))=0,INDEX('Tournées Bus'!$C$4:$H$18,Q1093,VLOOKUP(B1093,'Tournées Bus'!$J$3:$L$6,3,FALSE)),INDEX('Tournées Bus'!$C$4:$H$18,Q1093,VLOOKUP(B1093,'Tournées Bus'!$J$3:$L$6,2,FALSE)))</f>
        <v>#N/A</v>
      </c>
      <c r="T1093" t="e">
        <f t="shared" si="35"/>
        <v>#N/A</v>
      </c>
    </row>
    <row r="1094" spans="1:20" x14ac:dyDescent="0.2">
      <c r="A1094" s="1">
        <v>42990</v>
      </c>
      <c r="B1094" t="s">
        <v>7</v>
      </c>
      <c r="C1094" t="s">
        <v>340</v>
      </c>
      <c r="D1094" t="s">
        <v>347</v>
      </c>
      <c r="E1094" t="s">
        <v>230</v>
      </c>
      <c r="F1094" s="1">
        <v>41458</v>
      </c>
      <c r="G1094" t="s">
        <v>170</v>
      </c>
      <c r="H1094">
        <v>1</v>
      </c>
      <c r="I1094">
        <v>0</v>
      </c>
      <c r="J1094">
        <v>0</v>
      </c>
      <c r="K1094" t="s">
        <v>207</v>
      </c>
      <c r="L1094">
        <v>2017</v>
      </c>
      <c r="M1094" t="s">
        <v>208</v>
      </c>
      <c r="N1094" s="14" t="str">
        <f t="shared" si="34"/>
        <v>BENOIST FAYE Emma</v>
      </c>
      <c r="O1094" s="14" t="str">
        <f>VLOOKUP(N1094,'Données Enfants'!$C$2:$F$298,4,FALSE)</f>
        <v>MS</v>
      </c>
      <c r="P1094" s="14" t="str">
        <f>VLOOKUP(N1094,'Données Enfants'!$C$2:$F$298,2,FALSE)</f>
        <v>Standard</v>
      </c>
      <c r="Q1094" s="14">
        <f>IF(MID(B1094,1,3)="Bus",VLOOKUP(N1094,'Données Bus'!$A$2:$B$90,2,FALSE),0)</f>
        <v>0</v>
      </c>
      <c r="R1094" s="14" t="str">
        <f>IF(Q1094&gt;0,VLOOKUP(N1094,'Données Bus'!$A$2:$C$90,3,FALSE),"")</f>
        <v/>
      </c>
      <c r="S1094" t="e">
        <f>IF(INDEX('Tournées Bus'!$C$4:$H$18,Q1094,VLOOKUP(B1094,'Tournées Bus'!$J$3:$L$6,2,FALSE))=0,INDEX('Tournées Bus'!$C$4:$H$18,Q1094,VLOOKUP(B1094,'Tournées Bus'!$J$3:$L$6,3,FALSE)),INDEX('Tournées Bus'!$C$4:$H$18,Q1094,VLOOKUP(B1094,'Tournées Bus'!$J$3:$L$6,2,FALSE)))</f>
        <v>#N/A</v>
      </c>
      <c r="T1094" t="e">
        <f t="shared" si="35"/>
        <v>#N/A</v>
      </c>
    </row>
    <row r="1095" spans="1:20" x14ac:dyDescent="0.2">
      <c r="A1095" s="1">
        <v>42990</v>
      </c>
      <c r="B1095" t="s">
        <v>7</v>
      </c>
      <c r="C1095" t="s">
        <v>340</v>
      </c>
      <c r="D1095" t="s">
        <v>348</v>
      </c>
      <c r="E1095" t="s">
        <v>349</v>
      </c>
      <c r="F1095" s="1">
        <v>39271</v>
      </c>
      <c r="G1095" t="s">
        <v>164</v>
      </c>
      <c r="H1095">
        <v>1</v>
      </c>
      <c r="I1095">
        <v>0</v>
      </c>
      <c r="J1095">
        <v>0</v>
      </c>
      <c r="K1095" t="s">
        <v>207</v>
      </c>
      <c r="L1095">
        <v>2017</v>
      </c>
      <c r="M1095" t="s">
        <v>210</v>
      </c>
      <c r="N1095" s="14" t="str">
        <f t="shared" si="34"/>
        <v>BLAIN Eléonore</v>
      </c>
      <c r="O1095" s="14" t="str">
        <f>VLOOKUP(N1095,'Données Enfants'!$C$2:$F$298,4,FALSE)</f>
        <v>CM2</v>
      </c>
      <c r="P1095" s="14" t="str">
        <f>VLOOKUP(N1095,'Données Enfants'!$C$2:$F$298,2,FALSE)</f>
        <v>Standard</v>
      </c>
      <c r="Q1095" s="14">
        <f>IF(MID(B1095,1,3)="Bus",VLOOKUP(N1095,'Données Bus'!$A$2:$B$90,2,FALSE),0)</f>
        <v>0</v>
      </c>
      <c r="R1095" s="14" t="str">
        <f>IF(Q1095&gt;0,VLOOKUP(N1095,'Données Bus'!$A$2:$C$90,3,FALSE),"")</f>
        <v/>
      </c>
      <c r="S1095" t="e">
        <f>IF(INDEX('Tournées Bus'!$C$4:$H$18,Q1095,VLOOKUP(B1095,'Tournées Bus'!$J$3:$L$6,2,FALSE))=0,INDEX('Tournées Bus'!$C$4:$H$18,Q1095,VLOOKUP(B1095,'Tournées Bus'!$J$3:$L$6,3,FALSE)),INDEX('Tournées Bus'!$C$4:$H$18,Q1095,VLOOKUP(B1095,'Tournées Bus'!$J$3:$L$6,2,FALSE)))</f>
        <v>#N/A</v>
      </c>
      <c r="T1095" t="e">
        <f t="shared" si="35"/>
        <v>#N/A</v>
      </c>
    </row>
    <row r="1096" spans="1:20" x14ac:dyDescent="0.2">
      <c r="A1096" s="1">
        <v>42990</v>
      </c>
      <c r="B1096" t="s">
        <v>7</v>
      </c>
      <c r="C1096" t="s">
        <v>340</v>
      </c>
      <c r="D1096" t="s">
        <v>348</v>
      </c>
      <c r="E1096" t="s">
        <v>350</v>
      </c>
      <c r="F1096" s="1">
        <v>41364</v>
      </c>
      <c r="G1096" t="s">
        <v>169</v>
      </c>
      <c r="H1096">
        <v>1</v>
      </c>
      <c r="I1096">
        <v>0</v>
      </c>
      <c r="J1096">
        <v>0</v>
      </c>
      <c r="K1096" t="s">
        <v>207</v>
      </c>
      <c r="L1096">
        <v>2017</v>
      </c>
      <c r="M1096" t="s">
        <v>208</v>
      </c>
      <c r="N1096" s="14" t="str">
        <f t="shared" si="34"/>
        <v>BLAIN Rebecca</v>
      </c>
      <c r="O1096" s="14" t="str">
        <f>VLOOKUP(N1096,'Données Enfants'!$C$2:$F$298,4,FALSE)</f>
        <v>MS</v>
      </c>
      <c r="P1096" s="14" t="str">
        <f>VLOOKUP(N1096,'Données Enfants'!$C$2:$F$298,2,FALSE)</f>
        <v>Standard</v>
      </c>
      <c r="Q1096" s="14">
        <f>IF(MID(B1096,1,3)="Bus",VLOOKUP(N1096,'Données Bus'!$A$2:$B$90,2,FALSE),0)</f>
        <v>0</v>
      </c>
      <c r="R1096" s="14" t="str">
        <f>IF(Q1096&gt;0,VLOOKUP(N1096,'Données Bus'!$A$2:$C$90,3,FALSE),"")</f>
        <v/>
      </c>
      <c r="S1096" t="e">
        <f>IF(INDEX('Tournées Bus'!$C$4:$H$18,Q1096,VLOOKUP(B1096,'Tournées Bus'!$J$3:$L$6,2,FALSE))=0,INDEX('Tournées Bus'!$C$4:$H$18,Q1096,VLOOKUP(B1096,'Tournées Bus'!$J$3:$L$6,3,FALSE)),INDEX('Tournées Bus'!$C$4:$H$18,Q1096,VLOOKUP(B1096,'Tournées Bus'!$J$3:$L$6,2,FALSE)))</f>
        <v>#N/A</v>
      </c>
      <c r="T1096" t="e">
        <f t="shared" si="35"/>
        <v>#N/A</v>
      </c>
    </row>
    <row r="1097" spans="1:20" x14ac:dyDescent="0.2">
      <c r="A1097" s="1">
        <v>42990</v>
      </c>
      <c r="B1097" t="s">
        <v>7</v>
      </c>
      <c r="C1097" t="s">
        <v>340</v>
      </c>
      <c r="D1097" t="s">
        <v>351</v>
      </c>
      <c r="E1097" t="s">
        <v>225</v>
      </c>
      <c r="F1097" s="1">
        <v>39603</v>
      </c>
      <c r="G1097" t="s">
        <v>165</v>
      </c>
      <c r="H1097">
        <v>1</v>
      </c>
      <c r="I1097">
        <v>0</v>
      </c>
      <c r="J1097">
        <v>0</v>
      </c>
      <c r="K1097" t="s">
        <v>207</v>
      </c>
      <c r="L1097">
        <v>2017</v>
      </c>
      <c r="M1097" t="s">
        <v>210</v>
      </c>
      <c r="N1097" s="14" t="str">
        <f t="shared" si="34"/>
        <v>BLANC Anthony</v>
      </c>
      <c r="O1097" s="14" t="str">
        <f>VLOOKUP(N1097,'Données Enfants'!$C$2:$F$298,4,FALSE)</f>
        <v>CM1</v>
      </c>
      <c r="P1097" s="14" t="str">
        <f>VLOOKUP(N1097,'Données Enfants'!$C$2:$F$298,2,FALSE)</f>
        <v>Standard</v>
      </c>
      <c r="Q1097" s="14">
        <f>IF(MID(B1097,1,3)="Bus",VLOOKUP(N1097,'Données Bus'!$A$2:$B$90,2,FALSE),0)</f>
        <v>0</v>
      </c>
      <c r="R1097" s="14" t="str">
        <f>IF(Q1097&gt;0,VLOOKUP(N1097,'Données Bus'!$A$2:$C$90,3,FALSE),"")</f>
        <v/>
      </c>
      <c r="S1097" t="e">
        <f>IF(INDEX('Tournées Bus'!$C$4:$H$18,Q1097,VLOOKUP(B1097,'Tournées Bus'!$J$3:$L$6,2,FALSE))=0,INDEX('Tournées Bus'!$C$4:$H$18,Q1097,VLOOKUP(B1097,'Tournées Bus'!$J$3:$L$6,3,FALSE)),INDEX('Tournées Bus'!$C$4:$H$18,Q1097,VLOOKUP(B1097,'Tournées Bus'!$J$3:$L$6,2,FALSE)))</f>
        <v>#N/A</v>
      </c>
      <c r="T1097" t="e">
        <f t="shared" si="35"/>
        <v>#N/A</v>
      </c>
    </row>
    <row r="1098" spans="1:20" x14ac:dyDescent="0.2">
      <c r="A1098" s="1">
        <v>42990</v>
      </c>
      <c r="B1098" t="s">
        <v>7</v>
      </c>
      <c r="C1098" t="s">
        <v>340</v>
      </c>
      <c r="D1098" t="s">
        <v>352</v>
      </c>
      <c r="E1098" t="s">
        <v>353</v>
      </c>
      <c r="F1098" s="1">
        <v>40418</v>
      </c>
      <c r="G1098" t="s">
        <v>163</v>
      </c>
      <c r="H1098">
        <v>1</v>
      </c>
      <c r="I1098">
        <v>0</v>
      </c>
      <c r="J1098">
        <v>0</v>
      </c>
      <c r="K1098" t="s">
        <v>207</v>
      </c>
      <c r="L1098">
        <v>2017</v>
      </c>
      <c r="M1098" t="s">
        <v>210</v>
      </c>
      <c r="N1098" s="14" t="str">
        <f t="shared" si="34"/>
        <v>BOCHATON Lina</v>
      </c>
      <c r="O1098" s="14" t="str">
        <f>VLOOKUP(N1098,'Données Enfants'!$C$2:$F$298,4,FALSE)</f>
        <v>CE1</v>
      </c>
      <c r="P1098" s="14" t="str">
        <f>VLOOKUP(N1098,'Données Enfants'!$C$2:$F$298,2,FALSE)</f>
        <v>Standard</v>
      </c>
      <c r="Q1098" s="14">
        <f>IF(MID(B1098,1,3)="Bus",VLOOKUP(N1098,'Données Bus'!$A$2:$B$90,2,FALSE),0)</f>
        <v>0</v>
      </c>
      <c r="R1098" s="14" t="str">
        <f>IF(Q1098&gt;0,VLOOKUP(N1098,'Données Bus'!$A$2:$C$90,3,FALSE),"")</f>
        <v/>
      </c>
      <c r="S1098" t="e">
        <f>IF(INDEX('Tournées Bus'!$C$4:$H$18,Q1098,VLOOKUP(B1098,'Tournées Bus'!$J$3:$L$6,2,FALSE))=0,INDEX('Tournées Bus'!$C$4:$H$18,Q1098,VLOOKUP(B1098,'Tournées Bus'!$J$3:$L$6,3,FALSE)),INDEX('Tournées Bus'!$C$4:$H$18,Q1098,VLOOKUP(B1098,'Tournées Bus'!$J$3:$L$6,2,FALSE)))</f>
        <v>#N/A</v>
      </c>
      <c r="T1098" t="e">
        <f t="shared" si="35"/>
        <v>#N/A</v>
      </c>
    </row>
    <row r="1099" spans="1:20" x14ac:dyDescent="0.2">
      <c r="A1099" s="1">
        <v>42990</v>
      </c>
      <c r="B1099" t="s">
        <v>7</v>
      </c>
      <c r="C1099" t="s">
        <v>340</v>
      </c>
      <c r="D1099" t="s">
        <v>226</v>
      </c>
      <c r="E1099" t="s">
        <v>227</v>
      </c>
      <c r="F1099" s="1">
        <v>40006</v>
      </c>
      <c r="G1099" t="s">
        <v>166</v>
      </c>
      <c r="H1099">
        <v>1</v>
      </c>
      <c r="I1099">
        <v>0</v>
      </c>
      <c r="J1099">
        <v>0</v>
      </c>
      <c r="K1099" t="s">
        <v>207</v>
      </c>
      <c r="L1099">
        <v>2017</v>
      </c>
      <c r="M1099" t="s">
        <v>210</v>
      </c>
      <c r="N1099" s="14" t="str">
        <f t="shared" si="34"/>
        <v>BOUILLEZ Elise</v>
      </c>
      <c r="O1099" s="14" t="str">
        <f>VLOOKUP(N1099,'Données Enfants'!$C$2:$F$298,4,FALSE)</f>
        <v>CE2</v>
      </c>
      <c r="P1099" s="14" t="str">
        <f>VLOOKUP(N1099,'Données Enfants'!$C$2:$F$298,2,FALSE)</f>
        <v>Standard</v>
      </c>
      <c r="Q1099" s="14">
        <f>IF(MID(B1099,1,3)="Bus",VLOOKUP(N1099,'Données Bus'!$A$2:$B$90,2,FALSE),0)</f>
        <v>0</v>
      </c>
      <c r="R1099" s="14" t="str">
        <f>IF(Q1099&gt;0,VLOOKUP(N1099,'Données Bus'!$A$2:$C$90,3,FALSE),"")</f>
        <v/>
      </c>
      <c r="S1099" t="e">
        <f>IF(INDEX('Tournées Bus'!$C$4:$H$18,Q1099,VLOOKUP(B1099,'Tournées Bus'!$J$3:$L$6,2,FALSE))=0,INDEX('Tournées Bus'!$C$4:$H$18,Q1099,VLOOKUP(B1099,'Tournées Bus'!$J$3:$L$6,3,FALSE)),INDEX('Tournées Bus'!$C$4:$H$18,Q1099,VLOOKUP(B1099,'Tournées Bus'!$J$3:$L$6,2,FALSE)))</f>
        <v>#N/A</v>
      </c>
      <c r="T1099" t="e">
        <f t="shared" si="35"/>
        <v>#N/A</v>
      </c>
    </row>
    <row r="1100" spans="1:20" x14ac:dyDescent="0.2">
      <c r="A1100" s="1">
        <v>42990</v>
      </c>
      <c r="B1100" t="s">
        <v>7</v>
      </c>
      <c r="C1100" t="s">
        <v>340</v>
      </c>
      <c r="D1100" t="s">
        <v>354</v>
      </c>
      <c r="E1100" t="s">
        <v>355</v>
      </c>
      <c r="F1100" s="1">
        <v>41607</v>
      </c>
      <c r="G1100" t="s">
        <v>170</v>
      </c>
      <c r="H1100">
        <v>1</v>
      </c>
      <c r="I1100">
        <v>0</v>
      </c>
      <c r="J1100">
        <v>0</v>
      </c>
      <c r="K1100" t="s">
        <v>207</v>
      </c>
      <c r="L1100">
        <v>2017</v>
      </c>
      <c r="M1100" t="s">
        <v>208</v>
      </c>
      <c r="N1100" s="14" t="str">
        <f t="shared" si="34"/>
        <v>BRAHMI Ilan</v>
      </c>
      <c r="O1100" s="14" t="str">
        <f>VLOOKUP(N1100,'Données Enfants'!$C$2:$F$298,4,FALSE)</f>
        <v>MS</v>
      </c>
      <c r="P1100" s="14" t="str">
        <f>VLOOKUP(N1100,'Données Enfants'!$C$2:$F$298,2,FALSE)</f>
        <v>Standard</v>
      </c>
      <c r="Q1100" s="14">
        <f>IF(MID(B1100,1,3)="Bus",VLOOKUP(N1100,'Données Bus'!$A$2:$B$90,2,FALSE),0)</f>
        <v>0</v>
      </c>
      <c r="R1100" s="14" t="str">
        <f>IF(Q1100&gt;0,VLOOKUP(N1100,'Données Bus'!$A$2:$C$90,3,FALSE),"")</f>
        <v/>
      </c>
      <c r="S1100" t="e">
        <f>IF(INDEX('Tournées Bus'!$C$4:$H$18,Q1100,VLOOKUP(B1100,'Tournées Bus'!$J$3:$L$6,2,FALSE))=0,INDEX('Tournées Bus'!$C$4:$H$18,Q1100,VLOOKUP(B1100,'Tournées Bus'!$J$3:$L$6,3,FALSE)),INDEX('Tournées Bus'!$C$4:$H$18,Q1100,VLOOKUP(B1100,'Tournées Bus'!$J$3:$L$6,2,FALSE)))</f>
        <v>#N/A</v>
      </c>
      <c r="T1100" t="e">
        <f t="shared" si="35"/>
        <v>#N/A</v>
      </c>
    </row>
    <row r="1101" spans="1:20" x14ac:dyDescent="0.2">
      <c r="A1101" s="1">
        <v>42990</v>
      </c>
      <c r="B1101" t="s">
        <v>7</v>
      </c>
      <c r="C1101" t="s">
        <v>340</v>
      </c>
      <c r="D1101" t="s">
        <v>356</v>
      </c>
      <c r="E1101" t="s">
        <v>357</v>
      </c>
      <c r="F1101" s="1">
        <v>41376</v>
      </c>
      <c r="G1101" t="s">
        <v>169</v>
      </c>
      <c r="H1101">
        <v>1</v>
      </c>
      <c r="I1101">
        <v>0</v>
      </c>
      <c r="J1101">
        <v>0</v>
      </c>
      <c r="K1101" t="s">
        <v>207</v>
      </c>
      <c r="L1101">
        <v>2017</v>
      </c>
      <c r="M1101" t="s">
        <v>208</v>
      </c>
      <c r="N1101" s="14" t="str">
        <f t="shared" si="34"/>
        <v>BREBION Ted</v>
      </c>
      <c r="O1101" s="14" t="str">
        <f>VLOOKUP(N1101,'Données Enfants'!$C$2:$F$298,4,FALSE)</f>
        <v>MS</v>
      </c>
      <c r="P1101" s="14" t="str">
        <f>VLOOKUP(N1101,'Données Enfants'!$C$2:$F$298,2,FALSE)</f>
        <v>Standard</v>
      </c>
      <c r="Q1101" s="14">
        <f>IF(MID(B1101,1,3)="Bus",VLOOKUP(N1101,'Données Bus'!$A$2:$B$90,2,FALSE),0)</f>
        <v>0</v>
      </c>
      <c r="R1101" s="14" t="str">
        <f>IF(Q1101&gt;0,VLOOKUP(N1101,'Données Bus'!$A$2:$C$90,3,FALSE),"")</f>
        <v/>
      </c>
      <c r="S1101" t="e">
        <f>IF(INDEX('Tournées Bus'!$C$4:$H$18,Q1101,VLOOKUP(B1101,'Tournées Bus'!$J$3:$L$6,2,FALSE))=0,INDEX('Tournées Bus'!$C$4:$H$18,Q1101,VLOOKUP(B1101,'Tournées Bus'!$J$3:$L$6,3,FALSE)),INDEX('Tournées Bus'!$C$4:$H$18,Q1101,VLOOKUP(B1101,'Tournées Bus'!$J$3:$L$6,2,FALSE)))</f>
        <v>#N/A</v>
      </c>
      <c r="T1101" t="e">
        <f t="shared" si="35"/>
        <v>#N/A</v>
      </c>
    </row>
    <row r="1102" spans="1:20" x14ac:dyDescent="0.2">
      <c r="A1102" s="1">
        <v>42990</v>
      </c>
      <c r="B1102" t="s">
        <v>7</v>
      </c>
      <c r="C1102" t="s">
        <v>340</v>
      </c>
      <c r="D1102" t="s">
        <v>356</v>
      </c>
      <c r="E1102" t="s">
        <v>358</v>
      </c>
      <c r="F1102" s="1">
        <v>41376</v>
      </c>
      <c r="G1102" t="s">
        <v>170</v>
      </c>
      <c r="H1102">
        <v>1</v>
      </c>
      <c r="I1102">
        <v>0</v>
      </c>
      <c r="J1102">
        <v>0</v>
      </c>
      <c r="K1102" t="s">
        <v>207</v>
      </c>
      <c r="L1102">
        <v>2017</v>
      </c>
      <c r="M1102" t="s">
        <v>208</v>
      </c>
      <c r="N1102" s="14" t="str">
        <f t="shared" si="34"/>
        <v>BREBION Tim</v>
      </c>
      <c r="O1102" s="14" t="str">
        <f>VLOOKUP(N1102,'Données Enfants'!$C$2:$F$298,4,FALSE)</f>
        <v>MS</v>
      </c>
      <c r="P1102" s="14" t="str">
        <f>VLOOKUP(N1102,'Données Enfants'!$C$2:$F$298,2,FALSE)</f>
        <v>Standard</v>
      </c>
      <c r="Q1102" s="14">
        <f>IF(MID(B1102,1,3)="Bus",VLOOKUP(N1102,'Données Bus'!$A$2:$B$90,2,FALSE),0)</f>
        <v>0</v>
      </c>
      <c r="R1102" s="14" t="str">
        <f>IF(Q1102&gt;0,VLOOKUP(N1102,'Données Bus'!$A$2:$C$90,3,FALSE),"")</f>
        <v/>
      </c>
      <c r="S1102" t="e">
        <f>IF(INDEX('Tournées Bus'!$C$4:$H$18,Q1102,VLOOKUP(B1102,'Tournées Bus'!$J$3:$L$6,2,FALSE))=0,INDEX('Tournées Bus'!$C$4:$H$18,Q1102,VLOOKUP(B1102,'Tournées Bus'!$J$3:$L$6,3,FALSE)),INDEX('Tournées Bus'!$C$4:$H$18,Q1102,VLOOKUP(B1102,'Tournées Bus'!$J$3:$L$6,2,FALSE)))</f>
        <v>#N/A</v>
      </c>
      <c r="T1102" t="e">
        <f t="shared" si="35"/>
        <v>#N/A</v>
      </c>
    </row>
    <row r="1103" spans="1:20" x14ac:dyDescent="0.2">
      <c r="A1103" s="1">
        <v>42990</v>
      </c>
      <c r="B1103" t="s">
        <v>7</v>
      </c>
      <c r="C1103" t="s">
        <v>340</v>
      </c>
      <c r="D1103" t="s">
        <v>334</v>
      </c>
      <c r="E1103" t="s">
        <v>335</v>
      </c>
      <c r="F1103" s="1">
        <v>40376</v>
      </c>
      <c r="G1103" t="s">
        <v>163</v>
      </c>
      <c r="H1103">
        <v>1</v>
      </c>
      <c r="I1103">
        <v>0</v>
      </c>
      <c r="J1103">
        <v>0</v>
      </c>
      <c r="K1103" t="s">
        <v>207</v>
      </c>
      <c r="L1103">
        <v>2017</v>
      </c>
      <c r="M1103" t="s">
        <v>210</v>
      </c>
      <c r="N1103" s="14" t="str">
        <f t="shared" si="34"/>
        <v>BUISSON Sarah</v>
      </c>
      <c r="O1103" s="14" t="str">
        <f>VLOOKUP(N1103,'Données Enfants'!$C$2:$F$298,4,FALSE)</f>
        <v>CE1</v>
      </c>
      <c r="P1103" s="14" t="str">
        <f>VLOOKUP(N1103,'Données Enfants'!$C$2:$F$298,2,FALSE)</f>
        <v>Standard</v>
      </c>
      <c r="Q1103" s="14">
        <f>IF(MID(B1103,1,3)="Bus",VLOOKUP(N1103,'Données Bus'!$A$2:$B$90,2,FALSE),0)</f>
        <v>0</v>
      </c>
      <c r="R1103" s="14" t="str">
        <f>IF(Q1103&gt;0,VLOOKUP(N1103,'Données Bus'!$A$2:$C$90,3,FALSE),"")</f>
        <v/>
      </c>
      <c r="S1103" t="e">
        <f>IF(INDEX('Tournées Bus'!$C$4:$H$18,Q1103,VLOOKUP(B1103,'Tournées Bus'!$J$3:$L$6,2,FALSE))=0,INDEX('Tournées Bus'!$C$4:$H$18,Q1103,VLOOKUP(B1103,'Tournées Bus'!$J$3:$L$6,3,FALSE)),INDEX('Tournées Bus'!$C$4:$H$18,Q1103,VLOOKUP(B1103,'Tournées Bus'!$J$3:$L$6,2,FALSE)))</f>
        <v>#N/A</v>
      </c>
      <c r="T1103" t="e">
        <f t="shared" si="35"/>
        <v>#N/A</v>
      </c>
    </row>
    <row r="1104" spans="1:20" x14ac:dyDescent="0.2">
      <c r="A1104" s="1">
        <v>42990</v>
      </c>
      <c r="B1104" t="s">
        <v>7</v>
      </c>
      <c r="C1104" t="s">
        <v>340</v>
      </c>
      <c r="D1104" t="s">
        <v>359</v>
      </c>
      <c r="E1104" t="s">
        <v>360</v>
      </c>
      <c r="F1104" s="1">
        <v>39790</v>
      </c>
      <c r="G1104" t="s">
        <v>165</v>
      </c>
      <c r="H1104">
        <v>1</v>
      </c>
      <c r="I1104">
        <v>0</v>
      </c>
      <c r="J1104">
        <v>0</v>
      </c>
      <c r="K1104" t="s">
        <v>207</v>
      </c>
      <c r="L1104">
        <v>2017</v>
      </c>
      <c r="M1104" t="s">
        <v>210</v>
      </c>
      <c r="N1104" s="14" t="str">
        <f t="shared" si="34"/>
        <v>BURBAN Alix</v>
      </c>
      <c r="O1104" s="14" t="str">
        <f>VLOOKUP(N1104,'Données Enfants'!$C$2:$F$298,4,FALSE)</f>
        <v>CM1</v>
      </c>
      <c r="P1104" s="14" t="str">
        <f>VLOOKUP(N1104,'Données Enfants'!$C$2:$F$298,2,FALSE)</f>
        <v>Standard</v>
      </c>
      <c r="Q1104" s="14">
        <f>IF(MID(B1104,1,3)="Bus",VLOOKUP(N1104,'Données Bus'!$A$2:$B$90,2,FALSE),0)</f>
        <v>0</v>
      </c>
      <c r="R1104" s="14" t="str">
        <f>IF(Q1104&gt;0,VLOOKUP(N1104,'Données Bus'!$A$2:$C$90,3,FALSE),"")</f>
        <v/>
      </c>
      <c r="S1104" t="e">
        <f>IF(INDEX('Tournées Bus'!$C$4:$H$18,Q1104,VLOOKUP(B1104,'Tournées Bus'!$J$3:$L$6,2,FALSE))=0,INDEX('Tournées Bus'!$C$4:$H$18,Q1104,VLOOKUP(B1104,'Tournées Bus'!$J$3:$L$6,3,FALSE)),INDEX('Tournées Bus'!$C$4:$H$18,Q1104,VLOOKUP(B1104,'Tournées Bus'!$J$3:$L$6,2,FALSE)))</f>
        <v>#N/A</v>
      </c>
      <c r="T1104" t="e">
        <f t="shared" si="35"/>
        <v>#N/A</v>
      </c>
    </row>
    <row r="1105" spans="1:20" x14ac:dyDescent="0.2">
      <c r="A1105" s="1">
        <v>42990</v>
      </c>
      <c r="B1105" t="s">
        <v>7</v>
      </c>
      <c r="C1105" t="s">
        <v>340</v>
      </c>
      <c r="D1105" t="s">
        <v>359</v>
      </c>
      <c r="E1105" t="s">
        <v>361</v>
      </c>
      <c r="F1105" s="1">
        <v>39790</v>
      </c>
      <c r="G1105" t="s">
        <v>165</v>
      </c>
      <c r="H1105">
        <v>1</v>
      </c>
      <c r="I1105">
        <v>0</v>
      </c>
      <c r="J1105">
        <v>0</v>
      </c>
      <c r="K1105" t="s">
        <v>207</v>
      </c>
      <c r="L1105">
        <v>2017</v>
      </c>
      <c r="M1105" t="s">
        <v>210</v>
      </c>
      <c r="N1105" s="14" t="str">
        <f t="shared" si="34"/>
        <v>BURBAN Telma</v>
      </c>
      <c r="O1105" s="14" t="str">
        <f>VLOOKUP(N1105,'Données Enfants'!$C$2:$F$298,4,FALSE)</f>
        <v>CM1</v>
      </c>
      <c r="P1105" s="14" t="str">
        <f>VLOOKUP(N1105,'Données Enfants'!$C$2:$F$298,2,FALSE)</f>
        <v>Standard</v>
      </c>
      <c r="Q1105" s="14">
        <f>IF(MID(B1105,1,3)="Bus",VLOOKUP(N1105,'Données Bus'!$A$2:$B$90,2,FALSE),0)</f>
        <v>0</v>
      </c>
      <c r="R1105" s="14" t="str">
        <f>IF(Q1105&gt;0,VLOOKUP(N1105,'Données Bus'!$A$2:$C$90,3,FALSE),"")</f>
        <v/>
      </c>
      <c r="S1105" t="e">
        <f>IF(INDEX('Tournées Bus'!$C$4:$H$18,Q1105,VLOOKUP(B1105,'Tournées Bus'!$J$3:$L$6,2,FALSE))=0,INDEX('Tournées Bus'!$C$4:$H$18,Q1105,VLOOKUP(B1105,'Tournées Bus'!$J$3:$L$6,3,FALSE)),INDEX('Tournées Bus'!$C$4:$H$18,Q1105,VLOOKUP(B1105,'Tournées Bus'!$J$3:$L$6,2,FALSE)))</f>
        <v>#N/A</v>
      </c>
      <c r="T1105" t="e">
        <f t="shared" si="35"/>
        <v>#N/A</v>
      </c>
    </row>
    <row r="1106" spans="1:20" x14ac:dyDescent="0.2">
      <c r="A1106" s="1">
        <v>42990</v>
      </c>
      <c r="B1106" t="s">
        <v>7</v>
      </c>
      <c r="C1106" t="s">
        <v>340</v>
      </c>
      <c r="D1106" t="s">
        <v>228</v>
      </c>
      <c r="E1106" t="s">
        <v>220</v>
      </c>
      <c r="F1106" s="1">
        <v>39780</v>
      </c>
      <c r="G1106" t="s">
        <v>165</v>
      </c>
      <c r="H1106">
        <v>1</v>
      </c>
      <c r="I1106">
        <v>0</v>
      </c>
      <c r="J1106">
        <v>0</v>
      </c>
      <c r="K1106" t="s">
        <v>207</v>
      </c>
      <c r="L1106">
        <v>2017</v>
      </c>
      <c r="M1106" t="s">
        <v>210</v>
      </c>
      <c r="N1106" s="14" t="str">
        <f t="shared" si="34"/>
        <v>BURGAUD Timéo</v>
      </c>
      <c r="O1106" s="14" t="str">
        <f>VLOOKUP(N1106,'Données Enfants'!$C$2:$F$298,4,FALSE)</f>
        <v>CM1</v>
      </c>
      <c r="P1106" s="14" t="str">
        <f>VLOOKUP(N1106,'Données Enfants'!$C$2:$F$298,2,FALSE)</f>
        <v>Standard</v>
      </c>
      <c r="Q1106" s="14">
        <f>IF(MID(B1106,1,3)="Bus",VLOOKUP(N1106,'Données Bus'!$A$2:$B$90,2,FALSE),0)</f>
        <v>0</v>
      </c>
      <c r="R1106" s="14" t="str">
        <f>IF(Q1106&gt;0,VLOOKUP(N1106,'Données Bus'!$A$2:$C$90,3,FALSE),"")</f>
        <v/>
      </c>
      <c r="S1106" t="e">
        <f>IF(INDEX('Tournées Bus'!$C$4:$H$18,Q1106,VLOOKUP(B1106,'Tournées Bus'!$J$3:$L$6,2,FALSE))=0,INDEX('Tournées Bus'!$C$4:$H$18,Q1106,VLOOKUP(B1106,'Tournées Bus'!$J$3:$L$6,3,FALSE)),INDEX('Tournées Bus'!$C$4:$H$18,Q1106,VLOOKUP(B1106,'Tournées Bus'!$J$3:$L$6,2,FALSE)))</f>
        <v>#N/A</v>
      </c>
      <c r="T1106" t="e">
        <f t="shared" si="35"/>
        <v>#N/A</v>
      </c>
    </row>
    <row r="1107" spans="1:20" x14ac:dyDescent="0.2">
      <c r="A1107" s="1">
        <v>42990</v>
      </c>
      <c r="B1107" t="s">
        <v>7</v>
      </c>
      <c r="C1107" t="s">
        <v>340</v>
      </c>
      <c r="D1107" t="s">
        <v>362</v>
      </c>
      <c r="E1107" t="s">
        <v>363</v>
      </c>
      <c r="F1107" s="1">
        <v>40603</v>
      </c>
      <c r="G1107" t="s">
        <v>168</v>
      </c>
      <c r="H1107">
        <v>1</v>
      </c>
      <c r="I1107">
        <v>0</v>
      </c>
      <c r="J1107">
        <v>0</v>
      </c>
      <c r="K1107" t="s">
        <v>207</v>
      </c>
      <c r="L1107">
        <v>2017</v>
      </c>
      <c r="M1107" t="s">
        <v>208</v>
      </c>
      <c r="N1107" s="14" t="str">
        <f t="shared" si="34"/>
        <v>BURNAT Nico</v>
      </c>
      <c r="O1107" s="14" t="str">
        <f>VLOOKUP(N1107,'Données Enfants'!$C$2:$F$298,4,FALSE)</f>
        <v>CP</v>
      </c>
      <c r="P1107" s="14" t="str">
        <f>VLOOKUP(N1107,'Données Enfants'!$C$2:$F$298,2,FALSE)</f>
        <v>Standard</v>
      </c>
      <c r="Q1107" s="14">
        <f>IF(MID(B1107,1,3)="Bus",VLOOKUP(N1107,'Données Bus'!$A$2:$B$90,2,FALSE),0)</f>
        <v>0</v>
      </c>
      <c r="R1107" s="14" t="str">
        <f>IF(Q1107&gt;0,VLOOKUP(N1107,'Données Bus'!$A$2:$C$90,3,FALSE),"")</f>
        <v/>
      </c>
      <c r="S1107" t="e">
        <f>IF(INDEX('Tournées Bus'!$C$4:$H$18,Q1107,VLOOKUP(B1107,'Tournées Bus'!$J$3:$L$6,2,FALSE))=0,INDEX('Tournées Bus'!$C$4:$H$18,Q1107,VLOOKUP(B1107,'Tournées Bus'!$J$3:$L$6,3,FALSE)),INDEX('Tournées Bus'!$C$4:$H$18,Q1107,VLOOKUP(B1107,'Tournées Bus'!$J$3:$L$6,2,FALSE)))</f>
        <v>#N/A</v>
      </c>
      <c r="T1107" t="e">
        <f t="shared" si="35"/>
        <v>#N/A</v>
      </c>
    </row>
    <row r="1108" spans="1:20" x14ac:dyDescent="0.2">
      <c r="A1108" s="1">
        <v>42990</v>
      </c>
      <c r="B1108" t="s">
        <v>7</v>
      </c>
      <c r="C1108" t="s">
        <v>340</v>
      </c>
      <c r="D1108" t="s">
        <v>364</v>
      </c>
      <c r="E1108" t="s">
        <v>279</v>
      </c>
      <c r="F1108" s="1">
        <v>40264</v>
      </c>
      <c r="G1108" t="s">
        <v>163</v>
      </c>
      <c r="H1108">
        <v>1</v>
      </c>
      <c r="I1108">
        <v>0</v>
      </c>
      <c r="J1108">
        <v>0</v>
      </c>
      <c r="K1108" t="s">
        <v>207</v>
      </c>
      <c r="L1108">
        <v>2017</v>
      </c>
      <c r="M1108" t="s">
        <v>210</v>
      </c>
      <c r="N1108" s="14" t="str">
        <f t="shared" si="34"/>
        <v>BUYSSENS Alice</v>
      </c>
      <c r="O1108" s="14" t="str">
        <f>VLOOKUP(N1108,'Données Enfants'!$C$2:$F$298,4,FALSE)</f>
        <v>CE1</v>
      </c>
      <c r="P1108" s="14" t="str">
        <f>VLOOKUP(N1108,'Données Enfants'!$C$2:$F$298,2,FALSE)</f>
        <v>Standard</v>
      </c>
      <c r="Q1108" s="14">
        <f>IF(MID(B1108,1,3)="Bus",VLOOKUP(N1108,'Données Bus'!$A$2:$B$90,2,FALSE),0)</f>
        <v>0</v>
      </c>
      <c r="R1108" s="14" t="str">
        <f>IF(Q1108&gt;0,VLOOKUP(N1108,'Données Bus'!$A$2:$C$90,3,FALSE),"")</f>
        <v/>
      </c>
      <c r="S1108" t="e">
        <f>IF(INDEX('Tournées Bus'!$C$4:$H$18,Q1108,VLOOKUP(B1108,'Tournées Bus'!$J$3:$L$6,2,FALSE))=0,INDEX('Tournées Bus'!$C$4:$H$18,Q1108,VLOOKUP(B1108,'Tournées Bus'!$J$3:$L$6,3,FALSE)),INDEX('Tournées Bus'!$C$4:$H$18,Q1108,VLOOKUP(B1108,'Tournées Bus'!$J$3:$L$6,2,FALSE)))</f>
        <v>#N/A</v>
      </c>
      <c r="T1108" t="e">
        <f t="shared" si="35"/>
        <v>#N/A</v>
      </c>
    </row>
    <row r="1109" spans="1:20" x14ac:dyDescent="0.2">
      <c r="A1109" s="1">
        <v>42990</v>
      </c>
      <c r="B1109" t="s">
        <v>7</v>
      </c>
      <c r="C1109" t="s">
        <v>340</v>
      </c>
      <c r="D1109" t="s">
        <v>364</v>
      </c>
      <c r="E1109" t="s">
        <v>365</v>
      </c>
      <c r="F1109" s="1">
        <v>39722</v>
      </c>
      <c r="G1109" t="s">
        <v>165</v>
      </c>
      <c r="H1109">
        <v>1</v>
      </c>
      <c r="I1109">
        <v>0</v>
      </c>
      <c r="J1109">
        <v>0</v>
      </c>
      <c r="K1109" t="s">
        <v>207</v>
      </c>
      <c r="L1109">
        <v>2017</v>
      </c>
      <c r="M1109" t="s">
        <v>210</v>
      </c>
      <c r="N1109" s="14" t="str">
        <f t="shared" si="34"/>
        <v>BUYSSENS Lou</v>
      </c>
      <c r="O1109" s="14" t="str">
        <f>VLOOKUP(N1109,'Données Enfants'!$C$2:$F$298,4,FALSE)</f>
        <v>CM1</v>
      </c>
      <c r="P1109" s="14" t="str">
        <f>VLOOKUP(N1109,'Données Enfants'!$C$2:$F$298,2,FALSE)</f>
        <v>Standard</v>
      </c>
      <c r="Q1109" s="14">
        <f>IF(MID(B1109,1,3)="Bus",VLOOKUP(N1109,'Données Bus'!$A$2:$B$90,2,FALSE),0)</f>
        <v>0</v>
      </c>
      <c r="R1109" s="14" t="str">
        <f>IF(Q1109&gt;0,VLOOKUP(N1109,'Données Bus'!$A$2:$C$90,3,FALSE),"")</f>
        <v/>
      </c>
      <c r="S1109" t="e">
        <f>IF(INDEX('Tournées Bus'!$C$4:$H$18,Q1109,VLOOKUP(B1109,'Tournées Bus'!$J$3:$L$6,2,FALSE))=0,INDEX('Tournées Bus'!$C$4:$H$18,Q1109,VLOOKUP(B1109,'Tournées Bus'!$J$3:$L$6,3,FALSE)),INDEX('Tournées Bus'!$C$4:$H$18,Q1109,VLOOKUP(B1109,'Tournées Bus'!$J$3:$L$6,2,FALSE)))</f>
        <v>#N/A</v>
      </c>
      <c r="T1109" t="e">
        <f t="shared" si="35"/>
        <v>#N/A</v>
      </c>
    </row>
    <row r="1110" spans="1:20" x14ac:dyDescent="0.2">
      <c r="A1110" s="1">
        <v>42990</v>
      </c>
      <c r="B1110" t="s">
        <v>7</v>
      </c>
      <c r="C1110" t="s">
        <v>340</v>
      </c>
      <c r="D1110" t="s">
        <v>469</v>
      </c>
      <c r="E1110" t="s">
        <v>470</v>
      </c>
      <c r="F1110" s="1">
        <v>39222</v>
      </c>
      <c r="G1110" t="s">
        <v>164</v>
      </c>
      <c r="H1110">
        <v>0</v>
      </c>
      <c r="I1110">
        <v>0</v>
      </c>
      <c r="J1110">
        <v>0</v>
      </c>
      <c r="K1110" t="s">
        <v>207</v>
      </c>
      <c r="L1110">
        <v>2017</v>
      </c>
      <c r="M1110" t="s">
        <v>210</v>
      </c>
      <c r="N1110" s="14" t="str">
        <f t="shared" si="34"/>
        <v>CAISSO-RUIZ Estéban</v>
      </c>
      <c r="O1110" s="14" t="str">
        <f>VLOOKUP(N1110,'Données Enfants'!$C$2:$F$298,4,FALSE)</f>
        <v>CM2</v>
      </c>
      <c r="P1110" s="14" t="str">
        <f>VLOOKUP(N1110,'Données Enfants'!$C$2:$F$298,2,FALSE)</f>
        <v>Standard</v>
      </c>
      <c r="Q1110" s="14">
        <f>IF(MID(B1110,1,3)="Bus",VLOOKUP(N1110,'Données Bus'!$A$2:$B$90,2,FALSE),0)</f>
        <v>0</v>
      </c>
      <c r="R1110" s="14" t="str">
        <f>IF(Q1110&gt;0,VLOOKUP(N1110,'Données Bus'!$A$2:$C$90,3,FALSE),"")</f>
        <v/>
      </c>
      <c r="S1110" t="e">
        <f>IF(INDEX('Tournées Bus'!$C$4:$H$18,Q1110,VLOOKUP(B1110,'Tournées Bus'!$J$3:$L$6,2,FALSE))=0,INDEX('Tournées Bus'!$C$4:$H$18,Q1110,VLOOKUP(B1110,'Tournées Bus'!$J$3:$L$6,3,FALSE)),INDEX('Tournées Bus'!$C$4:$H$18,Q1110,VLOOKUP(B1110,'Tournées Bus'!$J$3:$L$6,2,FALSE)))</f>
        <v>#N/A</v>
      </c>
      <c r="T1110" t="e">
        <f t="shared" si="35"/>
        <v>#N/A</v>
      </c>
    </row>
    <row r="1111" spans="1:20" x14ac:dyDescent="0.2">
      <c r="A1111" s="1">
        <v>42990</v>
      </c>
      <c r="B1111" t="s">
        <v>7</v>
      </c>
      <c r="C1111" t="s">
        <v>340</v>
      </c>
      <c r="D1111" t="s">
        <v>502</v>
      </c>
      <c r="E1111" t="s">
        <v>503</v>
      </c>
      <c r="F1111" s="1">
        <v>41460</v>
      </c>
      <c r="G1111" t="s">
        <v>170</v>
      </c>
      <c r="H1111">
        <v>1</v>
      </c>
      <c r="I1111">
        <v>0</v>
      </c>
      <c r="J1111">
        <v>0</v>
      </c>
      <c r="K1111" t="s">
        <v>207</v>
      </c>
      <c r="L1111">
        <v>2017</v>
      </c>
      <c r="M1111" t="s">
        <v>208</v>
      </c>
      <c r="N1111" s="14" t="str">
        <f t="shared" si="34"/>
        <v>CELLARD Léonie</v>
      </c>
      <c r="O1111" s="14" t="str">
        <f>VLOOKUP(N1111,'Données Enfants'!$C$2:$F$298,4,FALSE)</f>
        <v>MS</v>
      </c>
      <c r="P1111" s="14" t="str">
        <f>VLOOKUP(N1111,'Données Enfants'!$C$2:$F$298,2,FALSE)</f>
        <v>Standard</v>
      </c>
      <c r="Q1111" s="14">
        <f>IF(MID(B1111,1,3)="Bus",VLOOKUP(N1111,'Données Bus'!$A$2:$B$90,2,FALSE),0)</f>
        <v>0</v>
      </c>
      <c r="R1111" s="14" t="str">
        <f>IF(Q1111&gt;0,VLOOKUP(N1111,'Données Bus'!$A$2:$C$90,3,FALSE),"")</f>
        <v/>
      </c>
      <c r="S1111" t="e">
        <f>IF(INDEX('Tournées Bus'!$C$4:$H$18,Q1111,VLOOKUP(B1111,'Tournées Bus'!$J$3:$L$6,2,FALSE))=0,INDEX('Tournées Bus'!$C$4:$H$18,Q1111,VLOOKUP(B1111,'Tournées Bus'!$J$3:$L$6,3,FALSE)),INDEX('Tournées Bus'!$C$4:$H$18,Q1111,VLOOKUP(B1111,'Tournées Bus'!$J$3:$L$6,2,FALSE)))</f>
        <v>#N/A</v>
      </c>
      <c r="T1111" t="e">
        <f t="shared" si="35"/>
        <v>#N/A</v>
      </c>
    </row>
    <row r="1112" spans="1:20" x14ac:dyDescent="0.2">
      <c r="A1112" s="1">
        <v>42990</v>
      </c>
      <c r="B1112" t="s">
        <v>7</v>
      </c>
      <c r="C1112" t="s">
        <v>340</v>
      </c>
      <c r="D1112" t="s">
        <v>502</v>
      </c>
      <c r="E1112" t="s">
        <v>493</v>
      </c>
      <c r="F1112" s="1">
        <v>40537</v>
      </c>
      <c r="G1112" t="s">
        <v>167</v>
      </c>
      <c r="H1112">
        <v>1</v>
      </c>
      <c r="I1112">
        <v>0</v>
      </c>
      <c r="J1112">
        <v>0</v>
      </c>
      <c r="K1112" t="s">
        <v>207</v>
      </c>
      <c r="L1112">
        <v>2017</v>
      </c>
      <c r="M1112" t="s">
        <v>210</v>
      </c>
      <c r="N1112" s="14" t="str">
        <f t="shared" si="34"/>
        <v>CELLARD Louise</v>
      </c>
      <c r="O1112" s="14" t="str">
        <f>VLOOKUP(N1112,'Données Enfants'!$C$2:$F$298,4,FALSE)</f>
        <v>CE1</v>
      </c>
      <c r="P1112" s="14" t="str">
        <f>VLOOKUP(N1112,'Données Enfants'!$C$2:$F$298,2,FALSE)</f>
        <v>Standard</v>
      </c>
      <c r="Q1112" s="14">
        <f>IF(MID(B1112,1,3)="Bus",VLOOKUP(N1112,'Données Bus'!$A$2:$B$90,2,FALSE),0)</f>
        <v>0</v>
      </c>
      <c r="R1112" s="14" t="str">
        <f>IF(Q1112&gt;0,VLOOKUP(N1112,'Données Bus'!$A$2:$C$90,3,FALSE),"")</f>
        <v/>
      </c>
      <c r="S1112" t="e">
        <f>IF(INDEX('Tournées Bus'!$C$4:$H$18,Q1112,VLOOKUP(B1112,'Tournées Bus'!$J$3:$L$6,2,FALSE))=0,INDEX('Tournées Bus'!$C$4:$H$18,Q1112,VLOOKUP(B1112,'Tournées Bus'!$J$3:$L$6,3,FALSE)),INDEX('Tournées Bus'!$C$4:$H$18,Q1112,VLOOKUP(B1112,'Tournées Bus'!$J$3:$L$6,2,FALSE)))</f>
        <v>#N/A</v>
      </c>
      <c r="T1112" t="e">
        <f t="shared" si="35"/>
        <v>#N/A</v>
      </c>
    </row>
    <row r="1113" spans="1:20" x14ac:dyDescent="0.2">
      <c r="A1113" s="1">
        <v>42990</v>
      </c>
      <c r="B1113" t="s">
        <v>7</v>
      </c>
      <c r="C1113" t="s">
        <v>340</v>
      </c>
      <c r="D1113" t="s">
        <v>229</v>
      </c>
      <c r="E1113" t="s">
        <v>230</v>
      </c>
      <c r="F1113" s="1">
        <v>40470</v>
      </c>
      <c r="G1113" t="s">
        <v>163</v>
      </c>
      <c r="H1113">
        <v>1</v>
      </c>
      <c r="I1113">
        <v>0</v>
      </c>
      <c r="J1113">
        <v>0</v>
      </c>
      <c r="K1113" t="s">
        <v>207</v>
      </c>
      <c r="L1113">
        <v>2017</v>
      </c>
      <c r="M1113" t="s">
        <v>210</v>
      </c>
      <c r="N1113" s="14" t="str">
        <f t="shared" si="34"/>
        <v>CETTOUR MEUNIER Emma</v>
      </c>
      <c r="O1113" s="14" t="str">
        <f>VLOOKUP(N1113,'Données Enfants'!$C$2:$F$298,4,FALSE)</f>
        <v>CE1</v>
      </c>
      <c r="P1113" s="14" t="str">
        <f>VLOOKUP(N1113,'Données Enfants'!$C$2:$F$298,2,FALSE)</f>
        <v>Standard</v>
      </c>
      <c r="Q1113" s="14">
        <f>IF(MID(B1113,1,3)="Bus",VLOOKUP(N1113,'Données Bus'!$A$2:$B$90,2,FALSE),0)</f>
        <v>0</v>
      </c>
      <c r="R1113" s="14" t="str">
        <f>IF(Q1113&gt;0,VLOOKUP(N1113,'Données Bus'!$A$2:$C$90,3,FALSE),"")</f>
        <v/>
      </c>
      <c r="S1113" t="e">
        <f>IF(INDEX('Tournées Bus'!$C$4:$H$18,Q1113,VLOOKUP(B1113,'Tournées Bus'!$J$3:$L$6,2,FALSE))=0,INDEX('Tournées Bus'!$C$4:$H$18,Q1113,VLOOKUP(B1113,'Tournées Bus'!$J$3:$L$6,3,FALSE)),INDEX('Tournées Bus'!$C$4:$H$18,Q1113,VLOOKUP(B1113,'Tournées Bus'!$J$3:$L$6,2,FALSE)))</f>
        <v>#N/A</v>
      </c>
      <c r="T1113" t="e">
        <f t="shared" si="35"/>
        <v>#N/A</v>
      </c>
    </row>
    <row r="1114" spans="1:20" x14ac:dyDescent="0.2">
      <c r="A1114" s="1">
        <v>42990</v>
      </c>
      <c r="B1114" t="s">
        <v>7</v>
      </c>
      <c r="C1114" t="s">
        <v>340</v>
      </c>
      <c r="D1114" t="s">
        <v>229</v>
      </c>
      <c r="E1114" t="s">
        <v>231</v>
      </c>
      <c r="F1114" s="1">
        <v>41290</v>
      </c>
      <c r="G1114" t="s">
        <v>170</v>
      </c>
      <c r="H1114">
        <v>1</v>
      </c>
      <c r="I1114">
        <v>0</v>
      </c>
      <c r="J1114">
        <v>0</v>
      </c>
      <c r="K1114" t="s">
        <v>207</v>
      </c>
      <c r="L1114">
        <v>2017</v>
      </c>
      <c r="M1114" t="s">
        <v>208</v>
      </c>
      <c r="N1114" s="14" t="str">
        <f t="shared" si="34"/>
        <v>CETTOUR MEUNIER Margot</v>
      </c>
      <c r="O1114" s="14" t="str">
        <f>VLOOKUP(N1114,'Données Enfants'!$C$2:$F$298,4,FALSE)</f>
        <v>MS</v>
      </c>
      <c r="P1114" s="14" t="str">
        <f>VLOOKUP(N1114,'Données Enfants'!$C$2:$F$298,2,FALSE)</f>
        <v>Standard</v>
      </c>
      <c r="Q1114" s="14">
        <f>IF(MID(B1114,1,3)="Bus",VLOOKUP(N1114,'Données Bus'!$A$2:$B$90,2,FALSE),0)</f>
        <v>0</v>
      </c>
      <c r="R1114" s="14" t="str">
        <f>IF(Q1114&gt;0,VLOOKUP(N1114,'Données Bus'!$A$2:$C$90,3,FALSE),"")</f>
        <v/>
      </c>
      <c r="S1114" t="e">
        <f>IF(INDEX('Tournées Bus'!$C$4:$H$18,Q1114,VLOOKUP(B1114,'Tournées Bus'!$J$3:$L$6,2,FALSE))=0,INDEX('Tournées Bus'!$C$4:$H$18,Q1114,VLOOKUP(B1114,'Tournées Bus'!$J$3:$L$6,3,FALSE)),INDEX('Tournées Bus'!$C$4:$H$18,Q1114,VLOOKUP(B1114,'Tournées Bus'!$J$3:$L$6,2,FALSE)))</f>
        <v>#N/A</v>
      </c>
      <c r="T1114" t="e">
        <f t="shared" si="35"/>
        <v>#N/A</v>
      </c>
    </row>
    <row r="1115" spans="1:20" x14ac:dyDescent="0.2">
      <c r="A1115" s="1">
        <v>42990</v>
      </c>
      <c r="B1115" t="s">
        <v>7</v>
      </c>
      <c r="C1115" t="s">
        <v>340</v>
      </c>
      <c r="D1115" t="s">
        <v>366</v>
      </c>
      <c r="E1115" t="s">
        <v>367</v>
      </c>
      <c r="F1115" s="1">
        <v>40581</v>
      </c>
      <c r="G1115" t="s">
        <v>167</v>
      </c>
      <c r="H1115">
        <v>1</v>
      </c>
      <c r="I1115">
        <v>0</v>
      </c>
      <c r="J1115">
        <v>0</v>
      </c>
      <c r="K1115" t="s">
        <v>207</v>
      </c>
      <c r="L1115">
        <v>2017</v>
      </c>
      <c r="M1115" t="s">
        <v>208</v>
      </c>
      <c r="N1115" s="14" t="str">
        <f t="shared" si="34"/>
        <v>CHACHKINE Elie</v>
      </c>
      <c r="O1115" s="14" t="str">
        <f>VLOOKUP(N1115,'Données Enfants'!$C$2:$F$298,4,FALSE)</f>
        <v>CP</v>
      </c>
      <c r="P1115" s="14" t="str">
        <f>VLOOKUP(N1115,'Données Enfants'!$C$2:$F$298,2,FALSE)</f>
        <v>Standard</v>
      </c>
      <c r="Q1115" s="14">
        <f>IF(MID(B1115,1,3)="Bus",VLOOKUP(N1115,'Données Bus'!$A$2:$B$90,2,FALSE),0)</f>
        <v>0</v>
      </c>
      <c r="R1115" s="14" t="str">
        <f>IF(Q1115&gt;0,VLOOKUP(N1115,'Données Bus'!$A$2:$C$90,3,FALSE),"")</f>
        <v/>
      </c>
      <c r="S1115" t="e">
        <f>IF(INDEX('Tournées Bus'!$C$4:$H$18,Q1115,VLOOKUP(B1115,'Tournées Bus'!$J$3:$L$6,2,FALSE))=0,INDEX('Tournées Bus'!$C$4:$H$18,Q1115,VLOOKUP(B1115,'Tournées Bus'!$J$3:$L$6,3,FALSE)),INDEX('Tournées Bus'!$C$4:$H$18,Q1115,VLOOKUP(B1115,'Tournées Bus'!$J$3:$L$6,2,FALSE)))</f>
        <v>#N/A</v>
      </c>
      <c r="T1115" t="e">
        <f t="shared" si="35"/>
        <v>#N/A</v>
      </c>
    </row>
    <row r="1116" spans="1:20" x14ac:dyDescent="0.2">
      <c r="A1116" s="1">
        <v>42990</v>
      </c>
      <c r="B1116" t="s">
        <v>7</v>
      </c>
      <c r="C1116" t="s">
        <v>340</v>
      </c>
      <c r="D1116" t="s">
        <v>504</v>
      </c>
      <c r="E1116" t="s">
        <v>303</v>
      </c>
      <c r="F1116" s="1">
        <v>40994</v>
      </c>
      <c r="G1116" t="s">
        <v>44</v>
      </c>
      <c r="H1116">
        <v>1</v>
      </c>
      <c r="I1116">
        <v>0</v>
      </c>
      <c r="J1116">
        <v>0</v>
      </c>
      <c r="K1116" t="s">
        <v>207</v>
      </c>
      <c r="L1116">
        <v>2017</v>
      </c>
      <c r="M1116" t="s">
        <v>208</v>
      </c>
      <c r="N1116" s="14" t="str">
        <f t="shared" si="34"/>
        <v>CHATELAIN Enora</v>
      </c>
      <c r="O1116" s="14" t="str">
        <f>VLOOKUP(N1116,'Données Enfants'!$C$2:$F$298,4,FALSE)</f>
        <v>GS</v>
      </c>
      <c r="P1116" s="14" t="str">
        <f>VLOOKUP(N1116,'Données Enfants'!$C$2:$F$298,2,FALSE)</f>
        <v>Standard</v>
      </c>
      <c r="Q1116" s="14">
        <f>IF(MID(B1116,1,3)="Bus",VLOOKUP(N1116,'Données Bus'!$A$2:$B$90,2,FALSE),0)</f>
        <v>0</v>
      </c>
      <c r="R1116" s="14" t="str">
        <f>IF(Q1116&gt;0,VLOOKUP(N1116,'Données Bus'!$A$2:$C$90,3,FALSE),"")</f>
        <v/>
      </c>
      <c r="S1116" t="e">
        <f>IF(INDEX('Tournées Bus'!$C$4:$H$18,Q1116,VLOOKUP(B1116,'Tournées Bus'!$J$3:$L$6,2,FALSE))=0,INDEX('Tournées Bus'!$C$4:$H$18,Q1116,VLOOKUP(B1116,'Tournées Bus'!$J$3:$L$6,3,FALSE)),INDEX('Tournées Bus'!$C$4:$H$18,Q1116,VLOOKUP(B1116,'Tournées Bus'!$J$3:$L$6,2,FALSE)))</f>
        <v>#N/A</v>
      </c>
      <c r="T1116" t="e">
        <f t="shared" si="35"/>
        <v>#N/A</v>
      </c>
    </row>
    <row r="1117" spans="1:20" x14ac:dyDescent="0.2">
      <c r="A1117" s="1">
        <v>42990</v>
      </c>
      <c r="B1117" t="s">
        <v>7</v>
      </c>
      <c r="C1117" t="s">
        <v>340</v>
      </c>
      <c r="D1117" t="s">
        <v>370</v>
      </c>
      <c r="E1117" t="s">
        <v>371</v>
      </c>
      <c r="F1117" s="1">
        <v>41367</v>
      </c>
      <c r="G1117" t="s">
        <v>169</v>
      </c>
      <c r="H1117">
        <v>1</v>
      </c>
      <c r="I1117">
        <v>0</v>
      </c>
      <c r="J1117">
        <v>0</v>
      </c>
      <c r="K1117" t="s">
        <v>207</v>
      </c>
      <c r="L1117">
        <v>2017</v>
      </c>
      <c r="M1117" t="s">
        <v>208</v>
      </c>
      <c r="N1117" s="14" t="str">
        <f t="shared" si="34"/>
        <v>CHERUBINI Baptiste</v>
      </c>
      <c r="O1117" s="14" t="str">
        <f>VLOOKUP(N1117,'Données Enfants'!$C$2:$F$298,4,FALSE)</f>
        <v>MS</v>
      </c>
      <c r="P1117" s="14" t="str">
        <f>VLOOKUP(N1117,'Données Enfants'!$C$2:$F$298,2,FALSE)</f>
        <v>Standard</v>
      </c>
      <c r="Q1117" s="14">
        <f>IF(MID(B1117,1,3)="Bus",VLOOKUP(N1117,'Données Bus'!$A$2:$B$90,2,FALSE),0)</f>
        <v>0</v>
      </c>
      <c r="R1117" s="14" t="str">
        <f>IF(Q1117&gt;0,VLOOKUP(N1117,'Données Bus'!$A$2:$C$90,3,FALSE),"")</f>
        <v/>
      </c>
      <c r="S1117" t="e">
        <f>IF(INDEX('Tournées Bus'!$C$4:$H$18,Q1117,VLOOKUP(B1117,'Tournées Bus'!$J$3:$L$6,2,FALSE))=0,INDEX('Tournées Bus'!$C$4:$H$18,Q1117,VLOOKUP(B1117,'Tournées Bus'!$J$3:$L$6,3,FALSE)),INDEX('Tournées Bus'!$C$4:$H$18,Q1117,VLOOKUP(B1117,'Tournées Bus'!$J$3:$L$6,2,FALSE)))</f>
        <v>#N/A</v>
      </c>
      <c r="T1117" t="e">
        <f t="shared" si="35"/>
        <v>#N/A</v>
      </c>
    </row>
    <row r="1118" spans="1:20" x14ac:dyDescent="0.2">
      <c r="A1118" s="1">
        <v>42990</v>
      </c>
      <c r="B1118" t="s">
        <v>7</v>
      </c>
      <c r="C1118" t="s">
        <v>340</v>
      </c>
      <c r="D1118" t="s">
        <v>370</v>
      </c>
      <c r="E1118" t="s">
        <v>372</v>
      </c>
      <c r="F1118" s="1">
        <v>40771</v>
      </c>
      <c r="G1118" t="s">
        <v>168</v>
      </c>
      <c r="H1118">
        <v>1</v>
      </c>
      <c r="I1118">
        <v>0</v>
      </c>
      <c r="J1118">
        <v>0</v>
      </c>
      <c r="K1118" t="s">
        <v>207</v>
      </c>
      <c r="L1118">
        <v>2017</v>
      </c>
      <c r="M1118" t="s">
        <v>208</v>
      </c>
      <c r="N1118" s="14" t="str">
        <f t="shared" si="34"/>
        <v>CHERUBINI Lise</v>
      </c>
      <c r="O1118" s="14" t="str">
        <f>VLOOKUP(N1118,'Données Enfants'!$C$2:$F$298,4,FALSE)</f>
        <v>CP</v>
      </c>
      <c r="P1118" s="14" t="str">
        <f>VLOOKUP(N1118,'Données Enfants'!$C$2:$F$298,2,FALSE)</f>
        <v>Standard</v>
      </c>
      <c r="Q1118" s="14">
        <f>IF(MID(B1118,1,3)="Bus",VLOOKUP(N1118,'Données Bus'!$A$2:$B$90,2,FALSE),0)</f>
        <v>0</v>
      </c>
      <c r="R1118" s="14" t="str">
        <f>IF(Q1118&gt;0,VLOOKUP(N1118,'Données Bus'!$A$2:$C$90,3,FALSE),"")</f>
        <v/>
      </c>
      <c r="S1118" t="e">
        <f>IF(INDEX('Tournées Bus'!$C$4:$H$18,Q1118,VLOOKUP(B1118,'Tournées Bus'!$J$3:$L$6,2,FALSE))=0,INDEX('Tournées Bus'!$C$4:$H$18,Q1118,VLOOKUP(B1118,'Tournées Bus'!$J$3:$L$6,3,FALSE)),INDEX('Tournées Bus'!$C$4:$H$18,Q1118,VLOOKUP(B1118,'Tournées Bus'!$J$3:$L$6,2,FALSE)))</f>
        <v>#N/A</v>
      </c>
      <c r="T1118" t="e">
        <f t="shared" si="35"/>
        <v>#N/A</v>
      </c>
    </row>
    <row r="1119" spans="1:20" x14ac:dyDescent="0.2">
      <c r="A1119" s="1">
        <v>42990</v>
      </c>
      <c r="B1119" t="s">
        <v>7</v>
      </c>
      <c r="C1119" t="s">
        <v>340</v>
      </c>
      <c r="D1119" t="s">
        <v>370</v>
      </c>
      <c r="E1119" t="s">
        <v>373</v>
      </c>
      <c r="F1119" s="1">
        <v>39890</v>
      </c>
      <c r="G1119" t="s">
        <v>163</v>
      </c>
      <c r="H1119">
        <v>1</v>
      </c>
      <c r="I1119">
        <v>0</v>
      </c>
      <c r="J1119">
        <v>0</v>
      </c>
      <c r="K1119" t="s">
        <v>207</v>
      </c>
      <c r="L1119">
        <v>2017</v>
      </c>
      <c r="M1119" t="s">
        <v>210</v>
      </c>
      <c r="N1119" s="14" t="str">
        <f t="shared" si="34"/>
        <v>CHERUBINI Natan</v>
      </c>
      <c r="O1119" s="14" t="str">
        <f>VLOOKUP(N1119,'Données Enfants'!$C$2:$F$298,4,FALSE)</f>
        <v>CE2</v>
      </c>
      <c r="P1119" s="14" t="str">
        <f>VLOOKUP(N1119,'Données Enfants'!$C$2:$F$298,2,FALSE)</f>
        <v>Standard</v>
      </c>
      <c r="Q1119" s="14">
        <f>IF(MID(B1119,1,3)="Bus",VLOOKUP(N1119,'Données Bus'!$A$2:$B$90,2,FALSE),0)</f>
        <v>0</v>
      </c>
      <c r="R1119" s="14" t="str">
        <f>IF(Q1119&gt;0,VLOOKUP(N1119,'Données Bus'!$A$2:$C$90,3,FALSE),"")</f>
        <v/>
      </c>
      <c r="S1119" t="e">
        <f>IF(INDEX('Tournées Bus'!$C$4:$H$18,Q1119,VLOOKUP(B1119,'Tournées Bus'!$J$3:$L$6,2,FALSE))=0,INDEX('Tournées Bus'!$C$4:$H$18,Q1119,VLOOKUP(B1119,'Tournées Bus'!$J$3:$L$6,3,FALSE)),INDEX('Tournées Bus'!$C$4:$H$18,Q1119,VLOOKUP(B1119,'Tournées Bus'!$J$3:$L$6,2,FALSE)))</f>
        <v>#N/A</v>
      </c>
      <c r="T1119" t="e">
        <f t="shared" si="35"/>
        <v>#N/A</v>
      </c>
    </row>
    <row r="1120" spans="1:20" x14ac:dyDescent="0.2">
      <c r="A1120" s="1">
        <v>42990</v>
      </c>
      <c r="B1120" t="s">
        <v>7</v>
      </c>
      <c r="C1120" t="s">
        <v>340</v>
      </c>
      <c r="D1120" t="s">
        <v>336</v>
      </c>
      <c r="E1120" t="s">
        <v>337</v>
      </c>
      <c r="F1120" s="1">
        <v>41162</v>
      </c>
      <c r="G1120" t="s">
        <v>44</v>
      </c>
      <c r="H1120">
        <v>1</v>
      </c>
      <c r="I1120">
        <v>0</v>
      </c>
      <c r="J1120">
        <v>0</v>
      </c>
      <c r="K1120" t="s">
        <v>207</v>
      </c>
      <c r="L1120">
        <v>2017</v>
      </c>
      <c r="M1120" t="s">
        <v>208</v>
      </c>
      <c r="N1120" s="14" t="str">
        <f t="shared" si="34"/>
        <v>CHRAMDHI Owen</v>
      </c>
      <c r="O1120" s="14" t="str">
        <f>VLOOKUP(N1120,'Données Enfants'!$C$2:$F$298,4,FALSE)</f>
        <v>GS</v>
      </c>
      <c r="P1120" s="14" t="str">
        <f>VLOOKUP(N1120,'Données Enfants'!$C$2:$F$298,2,FALSE)</f>
        <v>Standard</v>
      </c>
      <c r="Q1120" s="14">
        <f>IF(MID(B1120,1,3)="Bus",VLOOKUP(N1120,'Données Bus'!$A$2:$B$90,2,FALSE),0)</f>
        <v>0</v>
      </c>
      <c r="R1120" s="14" t="str">
        <f>IF(Q1120&gt;0,VLOOKUP(N1120,'Données Bus'!$A$2:$C$90,3,FALSE),"")</f>
        <v/>
      </c>
      <c r="S1120" t="e">
        <f>IF(INDEX('Tournées Bus'!$C$4:$H$18,Q1120,VLOOKUP(B1120,'Tournées Bus'!$J$3:$L$6,2,FALSE))=0,INDEX('Tournées Bus'!$C$4:$H$18,Q1120,VLOOKUP(B1120,'Tournées Bus'!$J$3:$L$6,3,FALSE)),INDEX('Tournées Bus'!$C$4:$H$18,Q1120,VLOOKUP(B1120,'Tournées Bus'!$J$3:$L$6,2,FALSE)))</f>
        <v>#N/A</v>
      </c>
      <c r="T1120" t="e">
        <f t="shared" si="35"/>
        <v>#N/A</v>
      </c>
    </row>
    <row r="1121" spans="1:20" x14ac:dyDescent="0.2">
      <c r="A1121" s="1">
        <v>42990</v>
      </c>
      <c r="B1121" t="s">
        <v>7</v>
      </c>
      <c r="C1121" t="s">
        <v>340</v>
      </c>
      <c r="D1121" t="s">
        <v>374</v>
      </c>
      <c r="E1121" t="s">
        <v>375</v>
      </c>
      <c r="F1121" s="1">
        <v>40179</v>
      </c>
      <c r="G1121" t="s">
        <v>163</v>
      </c>
      <c r="H1121">
        <v>1</v>
      </c>
      <c r="I1121">
        <v>0</v>
      </c>
      <c r="J1121">
        <v>0</v>
      </c>
      <c r="K1121" t="s">
        <v>207</v>
      </c>
      <c r="L1121">
        <v>2017</v>
      </c>
      <c r="M1121" t="s">
        <v>210</v>
      </c>
      <c r="N1121" s="14" t="str">
        <f t="shared" si="34"/>
        <v>CONIGLIARO Natéo</v>
      </c>
      <c r="O1121" s="14" t="str">
        <f>VLOOKUP(N1121,'Données Enfants'!$C$2:$F$298,4,FALSE)</f>
        <v>CE1</v>
      </c>
      <c r="P1121" s="14" t="str">
        <f>VLOOKUP(N1121,'Données Enfants'!$C$2:$F$298,2,FALSE)</f>
        <v>Standard</v>
      </c>
      <c r="Q1121" s="14">
        <f>IF(MID(B1121,1,3)="Bus",VLOOKUP(N1121,'Données Bus'!$A$2:$B$90,2,FALSE),0)</f>
        <v>0</v>
      </c>
      <c r="R1121" s="14" t="str">
        <f>IF(Q1121&gt;0,VLOOKUP(N1121,'Données Bus'!$A$2:$C$90,3,FALSE),"")</f>
        <v/>
      </c>
      <c r="S1121" t="e">
        <f>IF(INDEX('Tournées Bus'!$C$4:$H$18,Q1121,VLOOKUP(B1121,'Tournées Bus'!$J$3:$L$6,2,FALSE))=0,INDEX('Tournées Bus'!$C$4:$H$18,Q1121,VLOOKUP(B1121,'Tournées Bus'!$J$3:$L$6,3,FALSE)),INDEX('Tournées Bus'!$C$4:$H$18,Q1121,VLOOKUP(B1121,'Tournées Bus'!$J$3:$L$6,2,FALSE)))</f>
        <v>#N/A</v>
      </c>
      <c r="T1121" t="e">
        <f t="shared" si="35"/>
        <v>#N/A</v>
      </c>
    </row>
    <row r="1122" spans="1:20" x14ac:dyDescent="0.2">
      <c r="A1122" s="1">
        <v>42990</v>
      </c>
      <c r="B1122" t="s">
        <v>7</v>
      </c>
      <c r="C1122" t="s">
        <v>340</v>
      </c>
      <c r="D1122" t="s">
        <v>376</v>
      </c>
      <c r="E1122" t="s">
        <v>377</v>
      </c>
      <c r="F1122" s="1">
        <v>41383</v>
      </c>
      <c r="G1122" t="s">
        <v>170</v>
      </c>
      <c r="H1122">
        <v>1</v>
      </c>
      <c r="I1122">
        <v>0</v>
      </c>
      <c r="J1122">
        <v>0</v>
      </c>
      <c r="K1122" t="s">
        <v>207</v>
      </c>
      <c r="L1122">
        <v>2017</v>
      </c>
      <c r="M1122" t="s">
        <v>208</v>
      </c>
      <c r="N1122" s="14" t="str">
        <f t="shared" si="34"/>
        <v>COSTINHA Matéo</v>
      </c>
      <c r="O1122" s="14" t="str">
        <f>VLOOKUP(N1122,'Données Enfants'!$C$2:$F$298,4,FALSE)</f>
        <v>MS</v>
      </c>
      <c r="P1122" s="14" t="str">
        <f>VLOOKUP(N1122,'Données Enfants'!$C$2:$F$298,2,FALSE)</f>
        <v>Standard</v>
      </c>
      <c r="Q1122" s="14">
        <f>IF(MID(B1122,1,3)="Bus",VLOOKUP(N1122,'Données Bus'!$A$2:$B$90,2,FALSE),0)</f>
        <v>0</v>
      </c>
      <c r="R1122" s="14" t="str">
        <f>IF(Q1122&gt;0,VLOOKUP(N1122,'Données Bus'!$A$2:$C$90,3,FALSE),"")</f>
        <v/>
      </c>
      <c r="S1122" t="e">
        <f>IF(INDEX('Tournées Bus'!$C$4:$H$18,Q1122,VLOOKUP(B1122,'Tournées Bus'!$J$3:$L$6,2,FALSE))=0,INDEX('Tournées Bus'!$C$4:$H$18,Q1122,VLOOKUP(B1122,'Tournées Bus'!$J$3:$L$6,3,FALSE)),INDEX('Tournées Bus'!$C$4:$H$18,Q1122,VLOOKUP(B1122,'Tournées Bus'!$J$3:$L$6,2,FALSE)))</f>
        <v>#N/A</v>
      </c>
      <c r="T1122" t="e">
        <f t="shared" si="35"/>
        <v>#N/A</v>
      </c>
    </row>
    <row r="1123" spans="1:20" x14ac:dyDescent="0.2">
      <c r="A1123" s="1">
        <v>42990</v>
      </c>
      <c r="B1123" t="s">
        <v>7</v>
      </c>
      <c r="C1123" t="s">
        <v>340</v>
      </c>
      <c r="D1123" t="s">
        <v>378</v>
      </c>
      <c r="E1123" t="s">
        <v>379</v>
      </c>
      <c r="F1123" s="1">
        <v>39107</v>
      </c>
      <c r="G1123" t="s">
        <v>164</v>
      </c>
      <c r="H1123">
        <v>1</v>
      </c>
      <c r="I1123">
        <v>0</v>
      </c>
      <c r="J1123">
        <v>0</v>
      </c>
      <c r="K1123" t="s">
        <v>207</v>
      </c>
      <c r="L1123">
        <v>2017</v>
      </c>
      <c r="M1123" t="s">
        <v>210</v>
      </c>
      <c r="N1123" s="14" t="str">
        <f t="shared" si="34"/>
        <v>COUPRIE VILLADANGOS Malena</v>
      </c>
      <c r="O1123" s="14" t="str">
        <f>VLOOKUP(N1123,'Données Enfants'!$C$2:$F$298,4,FALSE)</f>
        <v>CM2</v>
      </c>
      <c r="P1123" s="14" t="str">
        <f>VLOOKUP(N1123,'Données Enfants'!$C$2:$F$298,2,FALSE)</f>
        <v>Standard</v>
      </c>
      <c r="Q1123" s="14">
        <f>IF(MID(B1123,1,3)="Bus",VLOOKUP(N1123,'Données Bus'!$A$2:$B$90,2,FALSE),0)</f>
        <v>0</v>
      </c>
      <c r="R1123" s="14" t="str">
        <f>IF(Q1123&gt;0,VLOOKUP(N1123,'Données Bus'!$A$2:$C$90,3,FALSE),"")</f>
        <v/>
      </c>
      <c r="S1123" t="e">
        <f>IF(INDEX('Tournées Bus'!$C$4:$H$18,Q1123,VLOOKUP(B1123,'Tournées Bus'!$J$3:$L$6,2,FALSE))=0,INDEX('Tournées Bus'!$C$4:$H$18,Q1123,VLOOKUP(B1123,'Tournées Bus'!$J$3:$L$6,3,FALSE)),INDEX('Tournées Bus'!$C$4:$H$18,Q1123,VLOOKUP(B1123,'Tournées Bus'!$J$3:$L$6,2,FALSE)))</f>
        <v>#N/A</v>
      </c>
      <c r="T1123" t="e">
        <f t="shared" si="35"/>
        <v>#N/A</v>
      </c>
    </row>
    <row r="1124" spans="1:20" x14ac:dyDescent="0.2">
      <c r="A1124" s="1">
        <v>42990</v>
      </c>
      <c r="B1124" t="s">
        <v>7</v>
      </c>
      <c r="C1124" t="s">
        <v>340</v>
      </c>
      <c r="D1124" t="s">
        <v>380</v>
      </c>
      <c r="E1124" t="s">
        <v>381</v>
      </c>
      <c r="F1124" s="1">
        <v>40995</v>
      </c>
      <c r="G1124" t="s">
        <v>106</v>
      </c>
      <c r="H1124">
        <v>1</v>
      </c>
      <c r="I1124">
        <v>0</v>
      </c>
      <c r="J1124">
        <v>0</v>
      </c>
      <c r="K1124" t="s">
        <v>207</v>
      </c>
      <c r="L1124">
        <v>2017</v>
      </c>
      <c r="M1124" t="s">
        <v>208</v>
      </c>
      <c r="N1124" s="14" t="str">
        <f t="shared" si="34"/>
        <v>CRETON Célya</v>
      </c>
      <c r="O1124" s="14" t="str">
        <f>VLOOKUP(N1124,'Données Enfants'!$C$2:$F$298,4,FALSE)</f>
        <v>GS</v>
      </c>
      <c r="P1124" s="14" t="str">
        <f>VLOOKUP(N1124,'Données Enfants'!$C$2:$F$298,2,FALSE)</f>
        <v>Standard</v>
      </c>
      <c r="Q1124" s="14">
        <f>IF(MID(B1124,1,3)="Bus",VLOOKUP(N1124,'Données Bus'!$A$2:$B$90,2,FALSE),0)</f>
        <v>0</v>
      </c>
      <c r="R1124" s="14" t="str">
        <f>IF(Q1124&gt;0,VLOOKUP(N1124,'Données Bus'!$A$2:$C$90,3,FALSE),"")</f>
        <v/>
      </c>
      <c r="S1124" t="e">
        <f>IF(INDEX('Tournées Bus'!$C$4:$H$18,Q1124,VLOOKUP(B1124,'Tournées Bus'!$J$3:$L$6,2,FALSE))=0,INDEX('Tournées Bus'!$C$4:$H$18,Q1124,VLOOKUP(B1124,'Tournées Bus'!$J$3:$L$6,3,FALSE)),INDEX('Tournées Bus'!$C$4:$H$18,Q1124,VLOOKUP(B1124,'Tournées Bus'!$J$3:$L$6,2,FALSE)))</f>
        <v>#N/A</v>
      </c>
      <c r="T1124" t="e">
        <f t="shared" si="35"/>
        <v>#N/A</v>
      </c>
    </row>
    <row r="1125" spans="1:20" x14ac:dyDescent="0.2">
      <c r="A1125" s="1">
        <v>42990</v>
      </c>
      <c r="B1125" t="s">
        <v>7</v>
      </c>
      <c r="C1125" t="s">
        <v>340</v>
      </c>
      <c r="D1125" t="s">
        <v>234</v>
      </c>
      <c r="E1125" t="s">
        <v>235</v>
      </c>
      <c r="F1125" s="1">
        <v>40973</v>
      </c>
      <c r="G1125" t="s">
        <v>106</v>
      </c>
      <c r="H1125">
        <v>1</v>
      </c>
      <c r="I1125">
        <v>0</v>
      </c>
      <c r="J1125">
        <v>0</v>
      </c>
      <c r="K1125" t="s">
        <v>207</v>
      </c>
      <c r="L1125">
        <v>2017</v>
      </c>
      <c r="M1125" t="s">
        <v>208</v>
      </c>
      <c r="N1125" s="14" t="str">
        <f t="shared" si="34"/>
        <v>DALBERGUE Peter</v>
      </c>
      <c r="O1125" s="14" t="str">
        <f>VLOOKUP(N1125,'Données Enfants'!$C$2:$F$298,4,FALSE)</f>
        <v>GS</v>
      </c>
      <c r="P1125" s="14" t="str">
        <f>VLOOKUP(N1125,'Données Enfants'!$C$2:$F$298,2,FALSE)</f>
        <v>Standard</v>
      </c>
      <c r="Q1125" s="14">
        <f>IF(MID(B1125,1,3)="Bus",VLOOKUP(N1125,'Données Bus'!$A$2:$B$90,2,FALSE),0)</f>
        <v>0</v>
      </c>
      <c r="R1125" s="14" t="str">
        <f>IF(Q1125&gt;0,VLOOKUP(N1125,'Données Bus'!$A$2:$C$90,3,FALSE),"")</f>
        <v/>
      </c>
      <c r="S1125" t="e">
        <f>IF(INDEX('Tournées Bus'!$C$4:$H$18,Q1125,VLOOKUP(B1125,'Tournées Bus'!$J$3:$L$6,2,FALSE))=0,INDEX('Tournées Bus'!$C$4:$H$18,Q1125,VLOOKUP(B1125,'Tournées Bus'!$J$3:$L$6,3,FALSE)),INDEX('Tournées Bus'!$C$4:$H$18,Q1125,VLOOKUP(B1125,'Tournées Bus'!$J$3:$L$6,2,FALSE)))</f>
        <v>#N/A</v>
      </c>
      <c r="T1125" t="e">
        <f t="shared" si="35"/>
        <v>#N/A</v>
      </c>
    </row>
    <row r="1126" spans="1:20" x14ac:dyDescent="0.2">
      <c r="A1126" s="1">
        <v>42990</v>
      </c>
      <c r="B1126" t="s">
        <v>7</v>
      </c>
      <c r="C1126" t="s">
        <v>340</v>
      </c>
      <c r="D1126" t="s">
        <v>382</v>
      </c>
      <c r="E1126" t="s">
        <v>383</v>
      </c>
      <c r="F1126" s="1">
        <v>39346</v>
      </c>
      <c r="G1126" t="s">
        <v>164</v>
      </c>
      <c r="H1126">
        <v>0</v>
      </c>
      <c r="I1126">
        <v>0</v>
      </c>
      <c r="J1126">
        <v>0</v>
      </c>
      <c r="K1126" t="s">
        <v>207</v>
      </c>
      <c r="L1126">
        <v>2017</v>
      </c>
      <c r="M1126" t="s">
        <v>210</v>
      </c>
      <c r="N1126" s="14" t="str">
        <f t="shared" si="34"/>
        <v>DEBERT Léo</v>
      </c>
      <c r="O1126" s="14" t="str">
        <f>VLOOKUP(N1126,'Données Enfants'!$C$2:$F$298,4,FALSE)</f>
        <v>CM2</v>
      </c>
      <c r="P1126" s="14" t="str">
        <f>VLOOKUP(N1126,'Données Enfants'!$C$2:$F$298,2,FALSE)</f>
        <v>Standard</v>
      </c>
      <c r="Q1126" s="14">
        <f>IF(MID(B1126,1,3)="Bus",VLOOKUP(N1126,'Données Bus'!$A$2:$B$90,2,FALSE),0)</f>
        <v>0</v>
      </c>
      <c r="R1126" s="14" t="str">
        <f>IF(Q1126&gt;0,VLOOKUP(N1126,'Données Bus'!$A$2:$C$90,3,FALSE),"")</f>
        <v/>
      </c>
      <c r="S1126" t="e">
        <f>IF(INDEX('Tournées Bus'!$C$4:$H$18,Q1126,VLOOKUP(B1126,'Tournées Bus'!$J$3:$L$6,2,FALSE))=0,INDEX('Tournées Bus'!$C$4:$H$18,Q1126,VLOOKUP(B1126,'Tournées Bus'!$J$3:$L$6,3,FALSE)),INDEX('Tournées Bus'!$C$4:$H$18,Q1126,VLOOKUP(B1126,'Tournées Bus'!$J$3:$L$6,2,FALSE)))</f>
        <v>#N/A</v>
      </c>
      <c r="T1126" t="e">
        <f t="shared" si="35"/>
        <v>#N/A</v>
      </c>
    </row>
    <row r="1127" spans="1:20" x14ac:dyDescent="0.2">
      <c r="A1127" s="1">
        <v>42990</v>
      </c>
      <c r="B1127" t="s">
        <v>7</v>
      </c>
      <c r="C1127" t="s">
        <v>340</v>
      </c>
      <c r="D1127" t="s">
        <v>382</v>
      </c>
      <c r="E1127" t="s">
        <v>505</v>
      </c>
      <c r="F1127" s="1">
        <v>40215</v>
      </c>
      <c r="G1127" t="s">
        <v>167</v>
      </c>
      <c r="H1127">
        <v>0</v>
      </c>
      <c r="I1127">
        <v>0</v>
      </c>
      <c r="J1127">
        <v>0</v>
      </c>
      <c r="K1127" t="s">
        <v>207</v>
      </c>
      <c r="L1127">
        <v>2017</v>
      </c>
      <c r="M1127" t="s">
        <v>210</v>
      </c>
      <c r="N1127" s="14" t="str">
        <f t="shared" si="34"/>
        <v>DEBERT Terry</v>
      </c>
      <c r="O1127" s="14" t="str">
        <f>VLOOKUP(N1127,'Données Enfants'!$C$2:$F$298,4,FALSE)</f>
        <v>CE1</v>
      </c>
      <c r="P1127" s="14" t="str">
        <f>VLOOKUP(N1127,'Données Enfants'!$C$2:$F$298,2,FALSE)</f>
        <v>Standard</v>
      </c>
      <c r="Q1127" s="14">
        <f>IF(MID(B1127,1,3)="Bus",VLOOKUP(N1127,'Données Bus'!$A$2:$B$90,2,FALSE),0)</f>
        <v>0</v>
      </c>
      <c r="R1127" s="14" t="str">
        <f>IF(Q1127&gt;0,VLOOKUP(N1127,'Données Bus'!$A$2:$C$90,3,FALSE),"")</f>
        <v/>
      </c>
      <c r="S1127" t="e">
        <f>IF(INDEX('Tournées Bus'!$C$4:$H$18,Q1127,VLOOKUP(B1127,'Tournées Bus'!$J$3:$L$6,2,FALSE))=0,INDEX('Tournées Bus'!$C$4:$H$18,Q1127,VLOOKUP(B1127,'Tournées Bus'!$J$3:$L$6,3,FALSE)),INDEX('Tournées Bus'!$C$4:$H$18,Q1127,VLOOKUP(B1127,'Tournées Bus'!$J$3:$L$6,2,FALSE)))</f>
        <v>#N/A</v>
      </c>
      <c r="T1127" t="e">
        <f t="shared" si="35"/>
        <v>#N/A</v>
      </c>
    </row>
    <row r="1128" spans="1:20" x14ac:dyDescent="0.2">
      <c r="A1128" s="1">
        <v>42990</v>
      </c>
      <c r="B1128" t="s">
        <v>7</v>
      </c>
      <c r="C1128" t="s">
        <v>340</v>
      </c>
      <c r="D1128" t="s">
        <v>236</v>
      </c>
      <c r="E1128" t="s">
        <v>237</v>
      </c>
      <c r="F1128" s="1">
        <v>39386</v>
      </c>
      <c r="G1128" t="s">
        <v>164</v>
      </c>
      <c r="H1128">
        <v>1</v>
      </c>
      <c r="I1128">
        <v>0</v>
      </c>
      <c r="J1128">
        <v>0</v>
      </c>
      <c r="K1128" t="s">
        <v>207</v>
      </c>
      <c r="L1128">
        <v>2017</v>
      </c>
      <c r="M1128" t="s">
        <v>210</v>
      </c>
      <c r="N1128" s="14" t="str">
        <f t="shared" si="34"/>
        <v>DELLENBACH Milla</v>
      </c>
      <c r="O1128" s="14" t="str">
        <f>VLOOKUP(N1128,'Données Enfants'!$C$2:$F$298,4,FALSE)</f>
        <v>CM2</v>
      </c>
      <c r="P1128" s="14" t="str">
        <f>VLOOKUP(N1128,'Données Enfants'!$C$2:$F$298,2,FALSE)</f>
        <v>Standard</v>
      </c>
      <c r="Q1128" s="14">
        <f>IF(MID(B1128,1,3)="Bus",VLOOKUP(N1128,'Données Bus'!$A$2:$B$90,2,FALSE),0)</f>
        <v>0</v>
      </c>
      <c r="R1128" s="14" t="str">
        <f>IF(Q1128&gt;0,VLOOKUP(N1128,'Données Bus'!$A$2:$C$90,3,FALSE),"")</f>
        <v/>
      </c>
      <c r="S1128" t="e">
        <f>IF(INDEX('Tournées Bus'!$C$4:$H$18,Q1128,VLOOKUP(B1128,'Tournées Bus'!$J$3:$L$6,2,FALSE))=0,INDEX('Tournées Bus'!$C$4:$H$18,Q1128,VLOOKUP(B1128,'Tournées Bus'!$J$3:$L$6,3,FALSE)),INDEX('Tournées Bus'!$C$4:$H$18,Q1128,VLOOKUP(B1128,'Tournées Bus'!$J$3:$L$6,2,FALSE)))</f>
        <v>#N/A</v>
      </c>
      <c r="T1128" t="e">
        <f t="shared" si="35"/>
        <v>#N/A</v>
      </c>
    </row>
    <row r="1129" spans="1:20" x14ac:dyDescent="0.2">
      <c r="A1129" s="1">
        <v>42990</v>
      </c>
      <c r="B1129" t="s">
        <v>7</v>
      </c>
      <c r="C1129" t="s">
        <v>340</v>
      </c>
      <c r="D1129" t="s">
        <v>384</v>
      </c>
      <c r="E1129" t="s">
        <v>385</v>
      </c>
      <c r="F1129" s="1">
        <v>41199</v>
      </c>
      <c r="G1129" t="s">
        <v>106</v>
      </c>
      <c r="H1129">
        <v>1</v>
      </c>
      <c r="I1129">
        <v>0</v>
      </c>
      <c r="J1129">
        <v>0</v>
      </c>
      <c r="K1129" t="s">
        <v>207</v>
      </c>
      <c r="L1129">
        <v>2017</v>
      </c>
      <c r="M1129" t="s">
        <v>208</v>
      </c>
      <c r="N1129" s="14" t="str">
        <f t="shared" si="34"/>
        <v>DELPLANQUE Jules</v>
      </c>
      <c r="O1129" s="14" t="str">
        <f>VLOOKUP(N1129,'Données Enfants'!$C$2:$F$298,4,FALSE)</f>
        <v>GS</v>
      </c>
      <c r="P1129" s="14" t="str">
        <f>VLOOKUP(N1129,'Données Enfants'!$C$2:$F$298,2,FALSE)</f>
        <v>Standard</v>
      </c>
      <c r="Q1129" s="14">
        <f>IF(MID(B1129,1,3)="Bus",VLOOKUP(N1129,'Données Bus'!$A$2:$B$90,2,FALSE),0)</f>
        <v>0</v>
      </c>
      <c r="R1129" s="14" t="str">
        <f>IF(Q1129&gt;0,VLOOKUP(N1129,'Données Bus'!$A$2:$C$90,3,FALSE),"")</f>
        <v/>
      </c>
      <c r="S1129" t="e">
        <f>IF(INDEX('Tournées Bus'!$C$4:$H$18,Q1129,VLOOKUP(B1129,'Tournées Bus'!$J$3:$L$6,2,FALSE))=0,INDEX('Tournées Bus'!$C$4:$H$18,Q1129,VLOOKUP(B1129,'Tournées Bus'!$J$3:$L$6,3,FALSE)),INDEX('Tournées Bus'!$C$4:$H$18,Q1129,VLOOKUP(B1129,'Tournées Bus'!$J$3:$L$6,2,FALSE)))</f>
        <v>#N/A</v>
      </c>
      <c r="T1129" t="e">
        <f t="shared" si="35"/>
        <v>#N/A</v>
      </c>
    </row>
    <row r="1130" spans="1:20" x14ac:dyDescent="0.2">
      <c r="A1130" s="1">
        <v>42990</v>
      </c>
      <c r="B1130" t="s">
        <v>7</v>
      </c>
      <c r="C1130" t="s">
        <v>340</v>
      </c>
      <c r="D1130" t="s">
        <v>530</v>
      </c>
      <c r="E1130" t="s">
        <v>493</v>
      </c>
      <c r="F1130" s="1">
        <v>41628</v>
      </c>
      <c r="G1130" t="s">
        <v>170</v>
      </c>
      <c r="H1130">
        <v>0</v>
      </c>
      <c r="I1130">
        <v>0</v>
      </c>
      <c r="J1130">
        <v>0</v>
      </c>
      <c r="K1130" t="s">
        <v>207</v>
      </c>
      <c r="L1130">
        <v>2017</v>
      </c>
      <c r="M1130" t="s">
        <v>208</v>
      </c>
      <c r="N1130" s="14" t="str">
        <f t="shared" si="34"/>
        <v>DEPIERRE Louise</v>
      </c>
      <c r="O1130" s="14" t="str">
        <f>VLOOKUP(N1130,'Données Enfants'!$C$2:$F$298,4,FALSE)</f>
        <v>MS</v>
      </c>
      <c r="P1130" s="14" t="str">
        <f>VLOOKUP(N1130,'Données Enfants'!$C$2:$F$298,2,FALSE)</f>
        <v>Standard</v>
      </c>
      <c r="Q1130" s="14">
        <f>IF(MID(B1130,1,3)="Bus",VLOOKUP(N1130,'Données Bus'!$A$2:$B$90,2,FALSE),0)</f>
        <v>0</v>
      </c>
      <c r="R1130" s="14" t="str">
        <f>IF(Q1130&gt;0,VLOOKUP(N1130,'Données Bus'!$A$2:$C$90,3,FALSE),"")</f>
        <v/>
      </c>
      <c r="S1130" t="e">
        <f>IF(INDEX('Tournées Bus'!$C$4:$H$18,Q1130,VLOOKUP(B1130,'Tournées Bus'!$J$3:$L$6,2,FALSE))=0,INDEX('Tournées Bus'!$C$4:$H$18,Q1130,VLOOKUP(B1130,'Tournées Bus'!$J$3:$L$6,3,FALSE)),INDEX('Tournées Bus'!$C$4:$H$18,Q1130,VLOOKUP(B1130,'Tournées Bus'!$J$3:$L$6,2,FALSE)))</f>
        <v>#N/A</v>
      </c>
      <c r="T1130" t="e">
        <f t="shared" si="35"/>
        <v>#N/A</v>
      </c>
    </row>
    <row r="1131" spans="1:20" x14ac:dyDescent="0.2">
      <c r="A1131" s="1">
        <v>42990</v>
      </c>
      <c r="B1131" t="s">
        <v>7</v>
      </c>
      <c r="C1131" t="s">
        <v>340</v>
      </c>
      <c r="D1131" t="s">
        <v>327</v>
      </c>
      <c r="E1131" t="s">
        <v>328</v>
      </c>
      <c r="F1131" s="1">
        <v>40917</v>
      </c>
      <c r="G1131" t="s">
        <v>44</v>
      </c>
      <c r="H1131">
        <v>1</v>
      </c>
      <c r="I1131">
        <v>0</v>
      </c>
      <c r="J1131">
        <v>0</v>
      </c>
      <c r="K1131" t="s">
        <v>207</v>
      </c>
      <c r="L1131">
        <v>2017</v>
      </c>
      <c r="M1131" t="s">
        <v>208</v>
      </c>
      <c r="N1131" s="14" t="str">
        <f t="shared" si="34"/>
        <v>DESCLAUX Charly</v>
      </c>
      <c r="O1131" s="14" t="str">
        <f>VLOOKUP(N1131,'Données Enfants'!$C$2:$F$298,4,FALSE)</f>
        <v>GS</v>
      </c>
      <c r="P1131" s="14" t="str">
        <f>VLOOKUP(N1131,'Données Enfants'!$C$2:$F$298,2,FALSE)</f>
        <v>Standard</v>
      </c>
      <c r="Q1131" s="14">
        <f>IF(MID(B1131,1,3)="Bus",VLOOKUP(N1131,'Données Bus'!$A$2:$B$90,2,FALSE),0)</f>
        <v>0</v>
      </c>
      <c r="R1131" s="14" t="str">
        <f>IF(Q1131&gt;0,VLOOKUP(N1131,'Données Bus'!$A$2:$C$90,3,FALSE),"")</f>
        <v/>
      </c>
      <c r="S1131" t="e">
        <f>IF(INDEX('Tournées Bus'!$C$4:$H$18,Q1131,VLOOKUP(B1131,'Tournées Bus'!$J$3:$L$6,2,FALSE))=0,INDEX('Tournées Bus'!$C$4:$H$18,Q1131,VLOOKUP(B1131,'Tournées Bus'!$J$3:$L$6,3,FALSE)),INDEX('Tournées Bus'!$C$4:$H$18,Q1131,VLOOKUP(B1131,'Tournées Bus'!$J$3:$L$6,2,FALSE)))</f>
        <v>#N/A</v>
      </c>
      <c r="T1131" t="e">
        <f t="shared" si="35"/>
        <v>#N/A</v>
      </c>
    </row>
    <row r="1132" spans="1:20" x14ac:dyDescent="0.2">
      <c r="A1132" s="1">
        <v>42990</v>
      </c>
      <c r="B1132" t="s">
        <v>7</v>
      </c>
      <c r="C1132" t="s">
        <v>340</v>
      </c>
      <c r="D1132" t="s">
        <v>238</v>
      </c>
      <c r="E1132" t="s">
        <v>239</v>
      </c>
      <c r="F1132" s="1">
        <v>40372</v>
      </c>
      <c r="G1132" t="s">
        <v>163</v>
      </c>
      <c r="H1132">
        <v>1</v>
      </c>
      <c r="I1132">
        <v>0</v>
      </c>
      <c r="J1132">
        <v>0</v>
      </c>
      <c r="K1132" t="s">
        <v>207</v>
      </c>
      <c r="L1132">
        <v>2017</v>
      </c>
      <c r="M1132" t="s">
        <v>210</v>
      </c>
      <c r="N1132" s="14" t="str">
        <f t="shared" si="34"/>
        <v>DESIR Honoré</v>
      </c>
      <c r="O1132" s="14" t="str">
        <f>VLOOKUP(N1132,'Données Enfants'!$C$2:$F$298,4,FALSE)</f>
        <v>CE1</v>
      </c>
      <c r="P1132" s="14" t="str">
        <f>VLOOKUP(N1132,'Données Enfants'!$C$2:$F$298,2,FALSE)</f>
        <v>Standard</v>
      </c>
      <c r="Q1132" s="14">
        <f>IF(MID(B1132,1,3)="Bus",VLOOKUP(N1132,'Données Bus'!$A$2:$B$90,2,FALSE),0)</f>
        <v>0</v>
      </c>
      <c r="R1132" s="14" t="str">
        <f>IF(Q1132&gt;0,VLOOKUP(N1132,'Données Bus'!$A$2:$C$90,3,FALSE),"")</f>
        <v/>
      </c>
      <c r="S1132" t="e">
        <f>IF(INDEX('Tournées Bus'!$C$4:$H$18,Q1132,VLOOKUP(B1132,'Tournées Bus'!$J$3:$L$6,2,FALSE))=0,INDEX('Tournées Bus'!$C$4:$H$18,Q1132,VLOOKUP(B1132,'Tournées Bus'!$J$3:$L$6,3,FALSE)),INDEX('Tournées Bus'!$C$4:$H$18,Q1132,VLOOKUP(B1132,'Tournées Bus'!$J$3:$L$6,2,FALSE)))</f>
        <v>#N/A</v>
      </c>
      <c r="T1132" t="e">
        <f t="shared" si="35"/>
        <v>#N/A</v>
      </c>
    </row>
    <row r="1133" spans="1:20" x14ac:dyDescent="0.2">
      <c r="A1133" s="1">
        <v>42990</v>
      </c>
      <c r="B1133" t="s">
        <v>7</v>
      </c>
      <c r="C1133" t="s">
        <v>340</v>
      </c>
      <c r="D1133" t="s">
        <v>238</v>
      </c>
      <c r="E1133" t="s">
        <v>240</v>
      </c>
      <c r="F1133" s="1">
        <v>39094</v>
      </c>
      <c r="G1133" t="s">
        <v>164</v>
      </c>
      <c r="H1133">
        <v>1</v>
      </c>
      <c r="I1133">
        <v>0</v>
      </c>
      <c r="J1133">
        <v>0</v>
      </c>
      <c r="K1133" t="s">
        <v>207</v>
      </c>
      <c r="L1133">
        <v>2017</v>
      </c>
      <c r="M1133" t="s">
        <v>210</v>
      </c>
      <c r="N1133" s="14" t="str">
        <f t="shared" si="34"/>
        <v>DESIR Odette</v>
      </c>
      <c r="O1133" s="14" t="str">
        <f>VLOOKUP(N1133,'Données Enfants'!$C$2:$F$298,4,FALSE)</f>
        <v>CM2</v>
      </c>
      <c r="P1133" s="14" t="str">
        <f>VLOOKUP(N1133,'Données Enfants'!$C$2:$F$298,2,FALSE)</f>
        <v>Standard</v>
      </c>
      <c r="Q1133" s="14">
        <f>IF(MID(B1133,1,3)="Bus",VLOOKUP(N1133,'Données Bus'!$A$2:$B$90,2,FALSE),0)</f>
        <v>0</v>
      </c>
      <c r="R1133" s="14" t="str">
        <f>IF(Q1133&gt;0,VLOOKUP(N1133,'Données Bus'!$A$2:$C$90,3,FALSE),"")</f>
        <v/>
      </c>
      <c r="S1133" t="e">
        <f>IF(INDEX('Tournées Bus'!$C$4:$H$18,Q1133,VLOOKUP(B1133,'Tournées Bus'!$J$3:$L$6,2,FALSE))=0,INDEX('Tournées Bus'!$C$4:$H$18,Q1133,VLOOKUP(B1133,'Tournées Bus'!$J$3:$L$6,3,FALSE)),INDEX('Tournées Bus'!$C$4:$H$18,Q1133,VLOOKUP(B1133,'Tournées Bus'!$J$3:$L$6,2,FALSE)))</f>
        <v>#N/A</v>
      </c>
      <c r="T1133" t="e">
        <f t="shared" si="35"/>
        <v>#N/A</v>
      </c>
    </row>
    <row r="1134" spans="1:20" x14ac:dyDescent="0.2">
      <c r="A1134" s="1">
        <v>42990</v>
      </c>
      <c r="B1134" t="s">
        <v>7</v>
      </c>
      <c r="C1134" t="s">
        <v>340</v>
      </c>
      <c r="D1134" t="s">
        <v>386</v>
      </c>
      <c r="E1134" t="s">
        <v>387</v>
      </c>
      <c r="F1134" s="1">
        <v>41360</v>
      </c>
      <c r="G1134" t="s">
        <v>170</v>
      </c>
      <c r="H1134">
        <v>1</v>
      </c>
      <c r="I1134">
        <v>0</v>
      </c>
      <c r="J1134">
        <v>0</v>
      </c>
      <c r="K1134" t="s">
        <v>207</v>
      </c>
      <c r="L1134">
        <v>2017</v>
      </c>
      <c r="M1134" t="s">
        <v>208</v>
      </c>
      <c r="N1134" s="14" t="str">
        <f t="shared" si="34"/>
        <v>DETRAZ Matéa</v>
      </c>
      <c r="O1134" s="14" t="str">
        <f>VLOOKUP(N1134,'Données Enfants'!$C$2:$F$298,4,FALSE)</f>
        <v>MS</v>
      </c>
      <c r="P1134" s="14" t="str">
        <f>VLOOKUP(N1134,'Données Enfants'!$C$2:$F$298,2,FALSE)</f>
        <v>Standard</v>
      </c>
      <c r="Q1134" s="14">
        <f>IF(MID(B1134,1,3)="Bus",VLOOKUP(N1134,'Données Bus'!$A$2:$B$90,2,FALSE),0)</f>
        <v>0</v>
      </c>
      <c r="R1134" s="14" t="str">
        <f>IF(Q1134&gt;0,VLOOKUP(N1134,'Données Bus'!$A$2:$C$90,3,FALSE),"")</f>
        <v/>
      </c>
      <c r="S1134" t="e">
        <f>IF(INDEX('Tournées Bus'!$C$4:$H$18,Q1134,VLOOKUP(B1134,'Tournées Bus'!$J$3:$L$6,2,FALSE))=0,INDEX('Tournées Bus'!$C$4:$H$18,Q1134,VLOOKUP(B1134,'Tournées Bus'!$J$3:$L$6,3,FALSE)),INDEX('Tournées Bus'!$C$4:$H$18,Q1134,VLOOKUP(B1134,'Tournées Bus'!$J$3:$L$6,2,FALSE)))</f>
        <v>#N/A</v>
      </c>
      <c r="T1134" t="e">
        <f t="shared" si="35"/>
        <v>#N/A</v>
      </c>
    </row>
    <row r="1135" spans="1:20" x14ac:dyDescent="0.2">
      <c r="A1135" s="1">
        <v>42990</v>
      </c>
      <c r="B1135" t="s">
        <v>7</v>
      </c>
      <c r="C1135" t="s">
        <v>340</v>
      </c>
      <c r="D1135" t="s">
        <v>241</v>
      </c>
      <c r="E1135" t="s">
        <v>242</v>
      </c>
      <c r="F1135" s="1">
        <v>39522</v>
      </c>
      <c r="G1135" t="s">
        <v>165</v>
      </c>
      <c r="H1135">
        <v>1</v>
      </c>
      <c r="I1135">
        <v>0</v>
      </c>
      <c r="J1135">
        <v>0</v>
      </c>
      <c r="K1135" t="s">
        <v>207</v>
      </c>
      <c r="L1135">
        <v>2017</v>
      </c>
      <c r="M1135" t="s">
        <v>210</v>
      </c>
      <c r="N1135" s="14" t="str">
        <f t="shared" si="34"/>
        <v>DEVIGNY Lyséa</v>
      </c>
      <c r="O1135" s="14" t="str">
        <f>VLOOKUP(N1135,'Données Enfants'!$C$2:$F$298,4,FALSE)</f>
        <v>CM1</v>
      </c>
      <c r="P1135" s="14" t="str">
        <f>VLOOKUP(N1135,'Données Enfants'!$C$2:$F$298,2,FALSE)</f>
        <v>Standard</v>
      </c>
      <c r="Q1135" s="14">
        <f>IF(MID(B1135,1,3)="Bus",VLOOKUP(N1135,'Données Bus'!$A$2:$B$90,2,FALSE),0)</f>
        <v>0</v>
      </c>
      <c r="R1135" s="14" t="str">
        <f>IF(Q1135&gt;0,VLOOKUP(N1135,'Données Bus'!$A$2:$C$90,3,FALSE),"")</f>
        <v/>
      </c>
      <c r="S1135" t="e">
        <f>IF(INDEX('Tournées Bus'!$C$4:$H$18,Q1135,VLOOKUP(B1135,'Tournées Bus'!$J$3:$L$6,2,FALSE))=0,INDEX('Tournées Bus'!$C$4:$H$18,Q1135,VLOOKUP(B1135,'Tournées Bus'!$J$3:$L$6,3,FALSE)),INDEX('Tournées Bus'!$C$4:$H$18,Q1135,VLOOKUP(B1135,'Tournées Bus'!$J$3:$L$6,2,FALSE)))</f>
        <v>#N/A</v>
      </c>
      <c r="T1135" t="e">
        <f t="shared" si="35"/>
        <v>#N/A</v>
      </c>
    </row>
    <row r="1136" spans="1:20" x14ac:dyDescent="0.2">
      <c r="A1136" s="1">
        <v>42990</v>
      </c>
      <c r="B1136" t="s">
        <v>7</v>
      </c>
      <c r="C1136" t="s">
        <v>340</v>
      </c>
      <c r="D1136" t="s">
        <v>241</v>
      </c>
      <c r="E1136" t="s">
        <v>243</v>
      </c>
      <c r="F1136" s="1">
        <v>40078</v>
      </c>
      <c r="G1136" t="s">
        <v>166</v>
      </c>
      <c r="H1136">
        <v>1</v>
      </c>
      <c r="I1136">
        <v>0</v>
      </c>
      <c r="J1136">
        <v>0</v>
      </c>
      <c r="K1136" t="s">
        <v>207</v>
      </c>
      <c r="L1136">
        <v>2017</v>
      </c>
      <c r="M1136" t="s">
        <v>210</v>
      </c>
      <c r="N1136" s="14" t="str">
        <f t="shared" si="34"/>
        <v>DEVIGNY Ryan</v>
      </c>
      <c r="O1136" s="14" t="str">
        <f>VLOOKUP(N1136,'Données Enfants'!$C$2:$F$298,4,FALSE)</f>
        <v>CE2</v>
      </c>
      <c r="P1136" s="14" t="str">
        <f>VLOOKUP(N1136,'Données Enfants'!$C$2:$F$298,2,FALSE)</f>
        <v>Standard</v>
      </c>
      <c r="Q1136" s="14">
        <f>IF(MID(B1136,1,3)="Bus",VLOOKUP(N1136,'Données Bus'!$A$2:$B$90,2,FALSE),0)</f>
        <v>0</v>
      </c>
      <c r="R1136" s="14" t="str">
        <f>IF(Q1136&gt;0,VLOOKUP(N1136,'Données Bus'!$A$2:$C$90,3,FALSE),"")</f>
        <v/>
      </c>
      <c r="S1136" t="e">
        <f>IF(INDEX('Tournées Bus'!$C$4:$H$18,Q1136,VLOOKUP(B1136,'Tournées Bus'!$J$3:$L$6,2,FALSE))=0,INDEX('Tournées Bus'!$C$4:$H$18,Q1136,VLOOKUP(B1136,'Tournées Bus'!$J$3:$L$6,3,FALSE)),INDEX('Tournées Bus'!$C$4:$H$18,Q1136,VLOOKUP(B1136,'Tournées Bus'!$J$3:$L$6,2,FALSE)))</f>
        <v>#N/A</v>
      </c>
      <c r="T1136" t="e">
        <f t="shared" si="35"/>
        <v>#N/A</v>
      </c>
    </row>
    <row r="1137" spans="1:20" x14ac:dyDescent="0.2">
      <c r="A1137" s="1">
        <v>42990</v>
      </c>
      <c r="B1137" t="s">
        <v>7</v>
      </c>
      <c r="C1137" t="s">
        <v>340</v>
      </c>
      <c r="D1137" t="s">
        <v>388</v>
      </c>
      <c r="E1137" t="s">
        <v>389</v>
      </c>
      <c r="F1137" s="1">
        <v>40851</v>
      </c>
      <c r="G1137" t="s">
        <v>168</v>
      </c>
      <c r="H1137">
        <v>1</v>
      </c>
      <c r="I1137">
        <v>0</v>
      </c>
      <c r="J1137">
        <v>0</v>
      </c>
      <c r="K1137" t="s">
        <v>207</v>
      </c>
      <c r="L1137">
        <v>2017</v>
      </c>
      <c r="M1137" t="s">
        <v>208</v>
      </c>
      <c r="N1137" s="14" t="str">
        <f t="shared" si="34"/>
        <v>DOZOUL Nolan</v>
      </c>
      <c r="O1137" s="14" t="str">
        <f>VLOOKUP(N1137,'Données Enfants'!$C$2:$F$298,4,FALSE)</f>
        <v>CP</v>
      </c>
      <c r="P1137" s="14" t="str">
        <f>VLOOKUP(N1137,'Données Enfants'!$C$2:$F$298,2,FALSE)</f>
        <v>Standard</v>
      </c>
      <c r="Q1137" s="14">
        <f>IF(MID(B1137,1,3)="Bus",VLOOKUP(N1137,'Données Bus'!$A$2:$B$90,2,FALSE),0)</f>
        <v>0</v>
      </c>
      <c r="R1137" s="14" t="str">
        <f>IF(Q1137&gt;0,VLOOKUP(N1137,'Données Bus'!$A$2:$C$90,3,FALSE),"")</f>
        <v/>
      </c>
      <c r="S1137" t="e">
        <f>IF(INDEX('Tournées Bus'!$C$4:$H$18,Q1137,VLOOKUP(B1137,'Tournées Bus'!$J$3:$L$6,2,FALSE))=0,INDEX('Tournées Bus'!$C$4:$H$18,Q1137,VLOOKUP(B1137,'Tournées Bus'!$J$3:$L$6,3,FALSE)),INDEX('Tournées Bus'!$C$4:$H$18,Q1137,VLOOKUP(B1137,'Tournées Bus'!$J$3:$L$6,2,FALSE)))</f>
        <v>#N/A</v>
      </c>
      <c r="T1137" t="e">
        <f t="shared" si="35"/>
        <v>#N/A</v>
      </c>
    </row>
    <row r="1138" spans="1:20" x14ac:dyDescent="0.2">
      <c r="A1138" s="1">
        <v>42990</v>
      </c>
      <c r="B1138" t="s">
        <v>7</v>
      </c>
      <c r="C1138" t="s">
        <v>340</v>
      </c>
      <c r="D1138" t="s">
        <v>837</v>
      </c>
      <c r="E1138" t="s">
        <v>247</v>
      </c>
      <c r="F1138" s="1">
        <v>40702</v>
      </c>
      <c r="G1138" t="s">
        <v>168</v>
      </c>
      <c r="H1138">
        <v>1</v>
      </c>
      <c r="I1138">
        <v>0</v>
      </c>
      <c r="J1138">
        <v>0</v>
      </c>
      <c r="K1138" t="s">
        <v>207</v>
      </c>
      <c r="L1138">
        <v>2017</v>
      </c>
      <c r="M1138" t="s">
        <v>208</v>
      </c>
      <c r="N1138" s="14" t="str">
        <f t="shared" si="34"/>
        <v>DUBOIS LOUKIL Liam</v>
      </c>
      <c r="O1138" s="14" t="str">
        <f>VLOOKUP(N1138,'Données Enfants'!$C$2:$F$298,4,FALSE)</f>
        <v>CP</v>
      </c>
      <c r="P1138" s="14" t="str">
        <f>VLOOKUP(N1138,'Données Enfants'!$C$2:$F$298,2,FALSE)</f>
        <v>Standard</v>
      </c>
      <c r="Q1138" s="14">
        <f>IF(MID(B1138,1,3)="Bus",VLOOKUP(N1138,'Données Bus'!$A$2:$B$90,2,FALSE),0)</f>
        <v>0</v>
      </c>
      <c r="R1138" s="14" t="str">
        <f>IF(Q1138&gt;0,VLOOKUP(N1138,'Données Bus'!$A$2:$C$90,3,FALSE),"")</f>
        <v/>
      </c>
      <c r="S1138" t="e">
        <f>IF(INDEX('Tournées Bus'!$C$4:$H$18,Q1138,VLOOKUP(B1138,'Tournées Bus'!$J$3:$L$6,2,FALSE))=0,INDEX('Tournées Bus'!$C$4:$H$18,Q1138,VLOOKUP(B1138,'Tournées Bus'!$J$3:$L$6,3,FALSE)),INDEX('Tournées Bus'!$C$4:$H$18,Q1138,VLOOKUP(B1138,'Tournées Bus'!$J$3:$L$6,2,FALSE)))</f>
        <v>#N/A</v>
      </c>
      <c r="T1138" t="e">
        <f t="shared" si="35"/>
        <v>#N/A</v>
      </c>
    </row>
    <row r="1139" spans="1:20" x14ac:dyDescent="0.2">
      <c r="A1139" s="1">
        <v>42990</v>
      </c>
      <c r="B1139" t="s">
        <v>7</v>
      </c>
      <c r="C1139" t="s">
        <v>340</v>
      </c>
      <c r="D1139" t="s">
        <v>250</v>
      </c>
      <c r="E1139" t="s">
        <v>251</v>
      </c>
      <c r="F1139" s="1">
        <v>40932</v>
      </c>
      <c r="G1139" t="s">
        <v>106</v>
      </c>
      <c r="H1139">
        <v>1</v>
      </c>
      <c r="I1139">
        <v>0</v>
      </c>
      <c r="J1139">
        <v>0</v>
      </c>
      <c r="K1139" t="s">
        <v>207</v>
      </c>
      <c r="L1139">
        <v>2017</v>
      </c>
      <c r="M1139" t="s">
        <v>208</v>
      </c>
      <c r="N1139" s="14" t="str">
        <f t="shared" si="34"/>
        <v>DUVAL Matys</v>
      </c>
      <c r="O1139" s="14" t="str">
        <f>VLOOKUP(N1139,'Données Enfants'!$C$2:$F$298,4,FALSE)</f>
        <v>GS</v>
      </c>
      <c r="P1139" s="14" t="str">
        <f>VLOOKUP(N1139,'Données Enfants'!$C$2:$F$298,2,FALSE)</f>
        <v>Standard</v>
      </c>
      <c r="Q1139" s="14">
        <f>IF(MID(B1139,1,3)="Bus",VLOOKUP(N1139,'Données Bus'!$A$2:$B$90,2,FALSE),0)</f>
        <v>0</v>
      </c>
      <c r="R1139" s="14" t="str">
        <f>IF(Q1139&gt;0,VLOOKUP(N1139,'Données Bus'!$A$2:$C$90,3,FALSE),"")</f>
        <v/>
      </c>
      <c r="S1139" t="e">
        <f>IF(INDEX('Tournées Bus'!$C$4:$H$18,Q1139,VLOOKUP(B1139,'Tournées Bus'!$J$3:$L$6,2,FALSE))=0,INDEX('Tournées Bus'!$C$4:$H$18,Q1139,VLOOKUP(B1139,'Tournées Bus'!$J$3:$L$6,3,FALSE)),INDEX('Tournées Bus'!$C$4:$H$18,Q1139,VLOOKUP(B1139,'Tournées Bus'!$J$3:$L$6,2,FALSE)))</f>
        <v>#N/A</v>
      </c>
      <c r="T1139" t="e">
        <f t="shared" si="35"/>
        <v>#N/A</v>
      </c>
    </row>
    <row r="1140" spans="1:20" x14ac:dyDescent="0.2">
      <c r="A1140" s="1">
        <v>42990</v>
      </c>
      <c r="B1140" t="s">
        <v>7</v>
      </c>
      <c r="C1140" t="s">
        <v>340</v>
      </c>
      <c r="D1140" t="s">
        <v>252</v>
      </c>
      <c r="E1140" t="s">
        <v>253</v>
      </c>
      <c r="F1140" s="1">
        <v>41126</v>
      </c>
      <c r="G1140" t="s">
        <v>106</v>
      </c>
      <c r="H1140">
        <v>0</v>
      </c>
      <c r="I1140">
        <v>0</v>
      </c>
      <c r="J1140">
        <v>0</v>
      </c>
      <c r="K1140" t="s">
        <v>207</v>
      </c>
      <c r="L1140">
        <v>2017</v>
      </c>
      <c r="M1140" t="s">
        <v>208</v>
      </c>
      <c r="N1140" s="14" t="str">
        <f t="shared" si="34"/>
        <v>DUVAL MICHOUD Jade</v>
      </c>
      <c r="O1140" s="14" t="str">
        <f>VLOOKUP(N1140,'Données Enfants'!$C$2:$F$298,4,FALSE)</f>
        <v>GS</v>
      </c>
      <c r="P1140" s="14" t="str">
        <f>VLOOKUP(N1140,'Données Enfants'!$C$2:$F$298,2,FALSE)</f>
        <v>Standard</v>
      </c>
      <c r="Q1140" s="14">
        <f>IF(MID(B1140,1,3)="Bus",VLOOKUP(N1140,'Données Bus'!$A$2:$B$90,2,FALSE),0)</f>
        <v>0</v>
      </c>
      <c r="R1140" s="14" t="str">
        <f>IF(Q1140&gt;0,VLOOKUP(N1140,'Données Bus'!$A$2:$C$90,3,FALSE),"")</f>
        <v/>
      </c>
      <c r="S1140" t="e">
        <f>IF(INDEX('Tournées Bus'!$C$4:$H$18,Q1140,VLOOKUP(B1140,'Tournées Bus'!$J$3:$L$6,2,FALSE))=0,INDEX('Tournées Bus'!$C$4:$H$18,Q1140,VLOOKUP(B1140,'Tournées Bus'!$J$3:$L$6,3,FALSE)),INDEX('Tournées Bus'!$C$4:$H$18,Q1140,VLOOKUP(B1140,'Tournées Bus'!$J$3:$L$6,2,FALSE)))</f>
        <v>#N/A</v>
      </c>
      <c r="T1140" t="e">
        <f t="shared" si="35"/>
        <v>#N/A</v>
      </c>
    </row>
    <row r="1141" spans="1:20" x14ac:dyDescent="0.2">
      <c r="A1141" s="1">
        <v>42990</v>
      </c>
      <c r="B1141" t="s">
        <v>7</v>
      </c>
      <c r="C1141" t="s">
        <v>340</v>
      </c>
      <c r="D1141" t="s">
        <v>390</v>
      </c>
      <c r="E1141" t="s">
        <v>281</v>
      </c>
      <c r="F1141" s="1">
        <v>40871</v>
      </c>
      <c r="G1141" t="s">
        <v>167</v>
      </c>
      <c r="H1141">
        <v>1</v>
      </c>
      <c r="I1141">
        <v>0</v>
      </c>
      <c r="J1141">
        <v>0</v>
      </c>
      <c r="K1141" t="s">
        <v>207</v>
      </c>
      <c r="L1141">
        <v>2017</v>
      </c>
      <c r="M1141" t="s">
        <v>208</v>
      </c>
      <c r="N1141" s="14" t="str">
        <f t="shared" si="34"/>
        <v>EDMOND Lilou</v>
      </c>
      <c r="O1141" s="14" t="str">
        <f>VLOOKUP(N1141,'Données Enfants'!$C$2:$F$298,4,FALSE)</f>
        <v>CP</v>
      </c>
      <c r="P1141" s="14" t="str">
        <f>VLOOKUP(N1141,'Données Enfants'!$C$2:$F$298,2,FALSE)</f>
        <v>Standard</v>
      </c>
      <c r="Q1141" s="14">
        <f>IF(MID(B1141,1,3)="Bus",VLOOKUP(N1141,'Données Bus'!$A$2:$B$90,2,FALSE),0)</f>
        <v>0</v>
      </c>
      <c r="R1141" s="14" t="str">
        <f>IF(Q1141&gt;0,VLOOKUP(N1141,'Données Bus'!$A$2:$C$90,3,FALSE),"")</f>
        <v/>
      </c>
      <c r="S1141" t="e">
        <f>IF(INDEX('Tournées Bus'!$C$4:$H$18,Q1141,VLOOKUP(B1141,'Tournées Bus'!$J$3:$L$6,2,FALSE))=0,INDEX('Tournées Bus'!$C$4:$H$18,Q1141,VLOOKUP(B1141,'Tournées Bus'!$J$3:$L$6,3,FALSE)),INDEX('Tournées Bus'!$C$4:$H$18,Q1141,VLOOKUP(B1141,'Tournées Bus'!$J$3:$L$6,2,FALSE)))</f>
        <v>#N/A</v>
      </c>
      <c r="T1141" t="e">
        <f t="shared" si="35"/>
        <v>#N/A</v>
      </c>
    </row>
    <row r="1142" spans="1:20" x14ac:dyDescent="0.2">
      <c r="A1142" s="1">
        <v>42990</v>
      </c>
      <c r="B1142" t="s">
        <v>7</v>
      </c>
      <c r="C1142" t="s">
        <v>340</v>
      </c>
      <c r="D1142" t="s">
        <v>390</v>
      </c>
      <c r="E1142" t="s">
        <v>391</v>
      </c>
      <c r="F1142" s="1">
        <v>39092</v>
      </c>
      <c r="G1142" t="s">
        <v>164</v>
      </c>
      <c r="H1142">
        <v>1</v>
      </c>
      <c r="I1142">
        <v>0</v>
      </c>
      <c r="J1142">
        <v>0</v>
      </c>
      <c r="K1142" t="s">
        <v>207</v>
      </c>
      <c r="L1142">
        <v>2017</v>
      </c>
      <c r="M1142" t="s">
        <v>210</v>
      </c>
      <c r="N1142" s="14" t="str">
        <f t="shared" si="34"/>
        <v>EDMOND Quentin</v>
      </c>
      <c r="O1142" s="14" t="str">
        <f>VLOOKUP(N1142,'Données Enfants'!$C$2:$F$298,4,FALSE)</f>
        <v>CM2</v>
      </c>
      <c r="P1142" s="14" t="str">
        <f>VLOOKUP(N1142,'Données Enfants'!$C$2:$F$298,2,FALSE)</f>
        <v>Standard</v>
      </c>
      <c r="Q1142" s="14">
        <f>IF(MID(B1142,1,3)="Bus",VLOOKUP(N1142,'Données Bus'!$A$2:$B$90,2,FALSE),0)</f>
        <v>0</v>
      </c>
      <c r="R1142" s="14" t="str">
        <f>IF(Q1142&gt;0,VLOOKUP(N1142,'Données Bus'!$A$2:$C$90,3,FALSE),"")</f>
        <v/>
      </c>
      <c r="S1142" t="e">
        <f>IF(INDEX('Tournées Bus'!$C$4:$H$18,Q1142,VLOOKUP(B1142,'Tournées Bus'!$J$3:$L$6,2,FALSE))=0,INDEX('Tournées Bus'!$C$4:$H$18,Q1142,VLOOKUP(B1142,'Tournées Bus'!$J$3:$L$6,3,FALSE)),INDEX('Tournées Bus'!$C$4:$H$18,Q1142,VLOOKUP(B1142,'Tournées Bus'!$J$3:$L$6,2,FALSE)))</f>
        <v>#N/A</v>
      </c>
      <c r="T1142" t="e">
        <f t="shared" si="35"/>
        <v>#N/A</v>
      </c>
    </row>
    <row r="1143" spans="1:20" x14ac:dyDescent="0.2">
      <c r="A1143" s="1">
        <v>42990</v>
      </c>
      <c r="B1143" t="s">
        <v>7</v>
      </c>
      <c r="C1143" t="s">
        <v>340</v>
      </c>
      <c r="D1143" t="s">
        <v>254</v>
      </c>
      <c r="E1143" t="s">
        <v>255</v>
      </c>
      <c r="F1143" s="1">
        <v>40439</v>
      </c>
      <c r="G1143" t="s">
        <v>167</v>
      </c>
      <c r="H1143">
        <v>1</v>
      </c>
      <c r="I1143">
        <v>0</v>
      </c>
      <c r="J1143">
        <v>0</v>
      </c>
      <c r="K1143" t="s">
        <v>207</v>
      </c>
      <c r="L1143">
        <v>2017</v>
      </c>
      <c r="M1143" t="s">
        <v>210</v>
      </c>
      <c r="N1143" s="14" t="str">
        <f t="shared" si="34"/>
        <v>EL MRADMI Marwane</v>
      </c>
      <c r="O1143" s="14" t="str">
        <f>VLOOKUP(N1143,'Données Enfants'!$C$2:$F$298,4,FALSE)</f>
        <v>CE1</v>
      </c>
      <c r="P1143" s="14" t="str">
        <f>VLOOKUP(N1143,'Données Enfants'!$C$2:$F$298,2,FALSE)</f>
        <v>Sans porc</v>
      </c>
      <c r="Q1143" s="14">
        <f>IF(MID(B1143,1,3)="Bus",VLOOKUP(N1143,'Données Bus'!$A$2:$B$90,2,FALSE),0)</f>
        <v>0</v>
      </c>
      <c r="R1143" s="14" t="str">
        <f>IF(Q1143&gt;0,VLOOKUP(N1143,'Données Bus'!$A$2:$C$90,3,FALSE),"")</f>
        <v/>
      </c>
      <c r="S1143" t="e">
        <f>IF(INDEX('Tournées Bus'!$C$4:$H$18,Q1143,VLOOKUP(B1143,'Tournées Bus'!$J$3:$L$6,2,FALSE))=0,INDEX('Tournées Bus'!$C$4:$H$18,Q1143,VLOOKUP(B1143,'Tournées Bus'!$J$3:$L$6,3,FALSE)),INDEX('Tournées Bus'!$C$4:$H$18,Q1143,VLOOKUP(B1143,'Tournées Bus'!$J$3:$L$6,2,FALSE)))</f>
        <v>#N/A</v>
      </c>
      <c r="T1143" t="e">
        <f t="shared" si="35"/>
        <v>#N/A</v>
      </c>
    </row>
    <row r="1144" spans="1:20" x14ac:dyDescent="0.2">
      <c r="A1144" s="1">
        <v>42990</v>
      </c>
      <c r="B1144" t="s">
        <v>7</v>
      </c>
      <c r="C1144" t="s">
        <v>340</v>
      </c>
      <c r="D1144" t="s">
        <v>322</v>
      </c>
      <c r="E1144" t="s">
        <v>323</v>
      </c>
      <c r="F1144" s="1">
        <v>40972</v>
      </c>
      <c r="G1144" t="s">
        <v>106</v>
      </c>
      <c r="H1144">
        <v>1</v>
      </c>
      <c r="I1144">
        <v>0</v>
      </c>
      <c r="J1144">
        <v>0</v>
      </c>
      <c r="K1144" t="s">
        <v>207</v>
      </c>
      <c r="L1144">
        <v>2017</v>
      </c>
      <c r="M1144" t="s">
        <v>208</v>
      </c>
      <c r="N1144" s="14" t="str">
        <f t="shared" si="34"/>
        <v>ELLENRIEDER Célian</v>
      </c>
      <c r="O1144" s="14" t="str">
        <f>VLOOKUP(N1144,'Données Enfants'!$C$2:$F$298,4,FALSE)</f>
        <v>GS</v>
      </c>
      <c r="P1144" s="14" t="str">
        <f>VLOOKUP(N1144,'Données Enfants'!$C$2:$F$298,2,FALSE)</f>
        <v>Standard</v>
      </c>
      <c r="Q1144" s="14">
        <f>IF(MID(B1144,1,3)="Bus",VLOOKUP(N1144,'Données Bus'!$A$2:$B$90,2,FALSE),0)</f>
        <v>0</v>
      </c>
      <c r="R1144" s="14" t="str">
        <f>IF(Q1144&gt;0,VLOOKUP(N1144,'Données Bus'!$A$2:$C$90,3,FALSE),"")</f>
        <v/>
      </c>
      <c r="S1144" t="e">
        <f>IF(INDEX('Tournées Bus'!$C$4:$H$18,Q1144,VLOOKUP(B1144,'Tournées Bus'!$J$3:$L$6,2,FALSE))=0,INDEX('Tournées Bus'!$C$4:$H$18,Q1144,VLOOKUP(B1144,'Tournées Bus'!$J$3:$L$6,3,FALSE)),INDEX('Tournées Bus'!$C$4:$H$18,Q1144,VLOOKUP(B1144,'Tournées Bus'!$J$3:$L$6,2,FALSE)))</f>
        <v>#N/A</v>
      </c>
      <c r="T1144" t="e">
        <f t="shared" si="35"/>
        <v>#N/A</v>
      </c>
    </row>
    <row r="1145" spans="1:20" x14ac:dyDescent="0.2">
      <c r="A1145" s="1">
        <v>42990</v>
      </c>
      <c r="B1145" t="s">
        <v>7</v>
      </c>
      <c r="C1145" t="s">
        <v>340</v>
      </c>
      <c r="D1145" t="s">
        <v>506</v>
      </c>
      <c r="E1145" t="s">
        <v>230</v>
      </c>
      <c r="F1145" s="1">
        <v>40864</v>
      </c>
      <c r="G1145" t="s">
        <v>167</v>
      </c>
      <c r="H1145">
        <v>1</v>
      </c>
      <c r="I1145">
        <v>0</v>
      </c>
      <c r="J1145">
        <v>0</v>
      </c>
      <c r="K1145" t="s">
        <v>207</v>
      </c>
      <c r="L1145">
        <v>2017</v>
      </c>
      <c r="M1145" t="s">
        <v>208</v>
      </c>
      <c r="N1145" s="14" t="str">
        <f t="shared" si="34"/>
        <v>FAVRE Emma</v>
      </c>
      <c r="O1145" s="14" t="str">
        <f>VLOOKUP(N1145,'Données Enfants'!$C$2:$F$298,4,FALSE)</f>
        <v>CP</v>
      </c>
      <c r="P1145" s="14" t="str">
        <f>VLOOKUP(N1145,'Données Enfants'!$C$2:$F$298,2,FALSE)</f>
        <v>Standard</v>
      </c>
      <c r="Q1145" s="14">
        <f>IF(MID(B1145,1,3)="Bus",VLOOKUP(N1145,'Données Bus'!$A$2:$B$90,2,FALSE),0)</f>
        <v>0</v>
      </c>
      <c r="R1145" s="14" t="str">
        <f>IF(Q1145&gt;0,VLOOKUP(N1145,'Données Bus'!$A$2:$C$90,3,FALSE),"")</f>
        <v/>
      </c>
      <c r="S1145" t="e">
        <f>IF(INDEX('Tournées Bus'!$C$4:$H$18,Q1145,VLOOKUP(B1145,'Tournées Bus'!$J$3:$L$6,2,FALSE))=0,INDEX('Tournées Bus'!$C$4:$H$18,Q1145,VLOOKUP(B1145,'Tournées Bus'!$J$3:$L$6,3,FALSE)),INDEX('Tournées Bus'!$C$4:$H$18,Q1145,VLOOKUP(B1145,'Tournées Bus'!$J$3:$L$6,2,FALSE)))</f>
        <v>#N/A</v>
      </c>
      <c r="T1145" t="e">
        <f t="shared" si="35"/>
        <v>#N/A</v>
      </c>
    </row>
    <row r="1146" spans="1:20" x14ac:dyDescent="0.2">
      <c r="A1146" s="1">
        <v>42990</v>
      </c>
      <c r="B1146" t="s">
        <v>7</v>
      </c>
      <c r="C1146" t="s">
        <v>340</v>
      </c>
      <c r="D1146" t="s">
        <v>392</v>
      </c>
      <c r="E1146" t="s">
        <v>367</v>
      </c>
      <c r="F1146" s="1">
        <v>39991</v>
      </c>
      <c r="G1146" t="s">
        <v>166</v>
      </c>
      <c r="H1146">
        <v>1</v>
      </c>
      <c r="I1146">
        <v>0</v>
      </c>
      <c r="J1146">
        <v>0</v>
      </c>
      <c r="K1146" t="s">
        <v>207</v>
      </c>
      <c r="L1146">
        <v>2017</v>
      </c>
      <c r="M1146" t="s">
        <v>210</v>
      </c>
      <c r="N1146" s="14" t="str">
        <f t="shared" si="34"/>
        <v>FERACO Elie</v>
      </c>
      <c r="O1146" s="14" t="str">
        <f>VLOOKUP(N1146,'Données Enfants'!$C$2:$F$298,4,FALSE)</f>
        <v>CE2</v>
      </c>
      <c r="P1146" s="14" t="str">
        <f>VLOOKUP(N1146,'Données Enfants'!$C$2:$F$298,2,FALSE)</f>
        <v>Standard</v>
      </c>
      <c r="Q1146" s="14">
        <f>IF(MID(B1146,1,3)="Bus",VLOOKUP(N1146,'Données Bus'!$A$2:$B$90,2,FALSE),0)</f>
        <v>0</v>
      </c>
      <c r="R1146" s="14" t="str">
        <f>IF(Q1146&gt;0,VLOOKUP(N1146,'Données Bus'!$A$2:$C$90,3,FALSE),"")</f>
        <v/>
      </c>
      <c r="S1146" t="e">
        <f>IF(INDEX('Tournées Bus'!$C$4:$H$18,Q1146,VLOOKUP(B1146,'Tournées Bus'!$J$3:$L$6,2,FALSE))=0,INDEX('Tournées Bus'!$C$4:$H$18,Q1146,VLOOKUP(B1146,'Tournées Bus'!$J$3:$L$6,3,FALSE)),INDEX('Tournées Bus'!$C$4:$H$18,Q1146,VLOOKUP(B1146,'Tournées Bus'!$J$3:$L$6,2,FALSE)))</f>
        <v>#N/A</v>
      </c>
      <c r="T1146" t="e">
        <f t="shared" si="35"/>
        <v>#N/A</v>
      </c>
    </row>
    <row r="1147" spans="1:20" x14ac:dyDescent="0.2">
      <c r="A1147" s="1">
        <v>42990</v>
      </c>
      <c r="B1147" t="s">
        <v>7</v>
      </c>
      <c r="C1147" t="s">
        <v>340</v>
      </c>
      <c r="D1147" t="s">
        <v>392</v>
      </c>
      <c r="E1147" t="s">
        <v>393</v>
      </c>
      <c r="F1147" s="1">
        <v>39490</v>
      </c>
      <c r="G1147" t="s">
        <v>165</v>
      </c>
      <c r="H1147">
        <v>1</v>
      </c>
      <c r="I1147">
        <v>0</v>
      </c>
      <c r="J1147">
        <v>0</v>
      </c>
      <c r="K1147" t="s">
        <v>207</v>
      </c>
      <c r="L1147">
        <v>2017</v>
      </c>
      <c r="M1147" t="s">
        <v>210</v>
      </c>
      <c r="N1147" s="14" t="str">
        <f t="shared" si="34"/>
        <v>FERACO Sasha</v>
      </c>
      <c r="O1147" s="14" t="str">
        <f>VLOOKUP(N1147,'Données Enfants'!$C$2:$F$298,4,FALSE)</f>
        <v>CM1</v>
      </c>
      <c r="P1147" s="14" t="str">
        <f>VLOOKUP(N1147,'Données Enfants'!$C$2:$F$298,2,FALSE)</f>
        <v>Standard</v>
      </c>
      <c r="Q1147" s="14">
        <f>IF(MID(B1147,1,3)="Bus",VLOOKUP(N1147,'Données Bus'!$A$2:$B$90,2,FALSE),0)</f>
        <v>0</v>
      </c>
      <c r="R1147" s="14" t="str">
        <f>IF(Q1147&gt;0,VLOOKUP(N1147,'Données Bus'!$A$2:$C$90,3,FALSE),"")</f>
        <v/>
      </c>
      <c r="S1147" t="e">
        <f>IF(INDEX('Tournées Bus'!$C$4:$H$18,Q1147,VLOOKUP(B1147,'Tournées Bus'!$J$3:$L$6,2,FALSE))=0,INDEX('Tournées Bus'!$C$4:$H$18,Q1147,VLOOKUP(B1147,'Tournées Bus'!$J$3:$L$6,3,FALSE)),INDEX('Tournées Bus'!$C$4:$H$18,Q1147,VLOOKUP(B1147,'Tournées Bus'!$J$3:$L$6,2,FALSE)))</f>
        <v>#N/A</v>
      </c>
      <c r="T1147" t="e">
        <f t="shared" si="35"/>
        <v>#N/A</v>
      </c>
    </row>
    <row r="1148" spans="1:20" x14ac:dyDescent="0.2">
      <c r="A1148" s="1">
        <v>42990</v>
      </c>
      <c r="B1148" t="s">
        <v>7</v>
      </c>
      <c r="C1148" t="s">
        <v>340</v>
      </c>
      <c r="D1148" t="s">
        <v>394</v>
      </c>
      <c r="E1148" t="s">
        <v>395</v>
      </c>
      <c r="F1148" s="1">
        <v>40196</v>
      </c>
      <c r="G1148" t="s">
        <v>163</v>
      </c>
      <c r="H1148">
        <v>0</v>
      </c>
      <c r="I1148">
        <v>0</v>
      </c>
      <c r="J1148">
        <v>0</v>
      </c>
      <c r="K1148" t="s">
        <v>207</v>
      </c>
      <c r="L1148">
        <v>2017</v>
      </c>
      <c r="M1148" t="s">
        <v>210</v>
      </c>
      <c r="N1148" s="14" t="str">
        <f t="shared" si="34"/>
        <v>FRANCESCHINI-SAINTON Paul</v>
      </c>
      <c r="O1148" s="14" t="str">
        <f>VLOOKUP(N1148,'Données Enfants'!$C$2:$F$298,4,FALSE)</f>
        <v>CE1</v>
      </c>
      <c r="P1148" s="14" t="str">
        <f>VLOOKUP(N1148,'Données Enfants'!$C$2:$F$298,2,FALSE)</f>
        <v>Standard</v>
      </c>
      <c r="Q1148" s="14">
        <f>IF(MID(B1148,1,3)="Bus",VLOOKUP(N1148,'Données Bus'!$A$2:$B$90,2,FALSE),0)</f>
        <v>0</v>
      </c>
      <c r="R1148" s="14" t="str">
        <f>IF(Q1148&gt;0,VLOOKUP(N1148,'Données Bus'!$A$2:$C$90,3,FALSE),"")</f>
        <v/>
      </c>
      <c r="S1148" t="e">
        <f>IF(INDEX('Tournées Bus'!$C$4:$H$18,Q1148,VLOOKUP(B1148,'Tournées Bus'!$J$3:$L$6,2,FALSE))=0,INDEX('Tournées Bus'!$C$4:$H$18,Q1148,VLOOKUP(B1148,'Tournées Bus'!$J$3:$L$6,3,FALSE)),INDEX('Tournées Bus'!$C$4:$H$18,Q1148,VLOOKUP(B1148,'Tournées Bus'!$J$3:$L$6,2,FALSE)))</f>
        <v>#N/A</v>
      </c>
      <c r="T1148" t="e">
        <f t="shared" si="35"/>
        <v>#N/A</v>
      </c>
    </row>
    <row r="1149" spans="1:20" x14ac:dyDescent="0.2">
      <c r="A1149" s="1">
        <v>42990</v>
      </c>
      <c r="B1149" t="s">
        <v>7</v>
      </c>
      <c r="C1149" t="s">
        <v>340</v>
      </c>
      <c r="D1149" t="s">
        <v>398</v>
      </c>
      <c r="E1149" t="s">
        <v>399</v>
      </c>
      <c r="F1149" s="1">
        <v>40770</v>
      </c>
      <c r="G1149" t="s">
        <v>168</v>
      </c>
      <c r="H1149">
        <v>1</v>
      </c>
      <c r="I1149">
        <v>0</v>
      </c>
      <c r="J1149">
        <v>0</v>
      </c>
      <c r="K1149" t="s">
        <v>207</v>
      </c>
      <c r="L1149">
        <v>2017</v>
      </c>
      <c r="M1149" t="s">
        <v>208</v>
      </c>
      <c r="N1149" s="14" t="str">
        <f t="shared" si="34"/>
        <v>GAUTIER Alessia</v>
      </c>
      <c r="O1149" s="14" t="str">
        <f>VLOOKUP(N1149,'Données Enfants'!$C$2:$F$298,4,FALSE)</f>
        <v>CP</v>
      </c>
      <c r="P1149" s="14" t="str">
        <f>VLOOKUP(N1149,'Données Enfants'!$C$2:$F$298,2,FALSE)</f>
        <v>Standard</v>
      </c>
      <c r="Q1149" s="14">
        <f>IF(MID(B1149,1,3)="Bus",VLOOKUP(N1149,'Données Bus'!$A$2:$B$90,2,FALSE),0)</f>
        <v>0</v>
      </c>
      <c r="R1149" s="14" t="str">
        <f>IF(Q1149&gt;0,VLOOKUP(N1149,'Données Bus'!$A$2:$C$90,3,FALSE),"")</f>
        <v/>
      </c>
      <c r="S1149" t="e">
        <f>IF(INDEX('Tournées Bus'!$C$4:$H$18,Q1149,VLOOKUP(B1149,'Tournées Bus'!$J$3:$L$6,2,FALSE))=0,INDEX('Tournées Bus'!$C$4:$H$18,Q1149,VLOOKUP(B1149,'Tournées Bus'!$J$3:$L$6,3,FALSE)),INDEX('Tournées Bus'!$C$4:$H$18,Q1149,VLOOKUP(B1149,'Tournées Bus'!$J$3:$L$6,2,FALSE)))</f>
        <v>#N/A</v>
      </c>
      <c r="T1149" t="e">
        <f t="shared" si="35"/>
        <v>#N/A</v>
      </c>
    </row>
    <row r="1150" spans="1:20" x14ac:dyDescent="0.2">
      <c r="A1150" s="1">
        <v>42990</v>
      </c>
      <c r="B1150" t="s">
        <v>7</v>
      </c>
      <c r="C1150" t="s">
        <v>340</v>
      </c>
      <c r="D1150" t="s">
        <v>400</v>
      </c>
      <c r="E1150" t="s">
        <v>401</v>
      </c>
      <c r="F1150" s="1">
        <v>39307</v>
      </c>
      <c r="G1150" t="s">
        <v>164</v>
      </c>
      <c r="H1150">
        <v>1</v>
      </c>
      <c r="I1150">
        <v>0</v>
      </c>
      <c r="J1150">
        <v>0</v>
      </c>
      <c r="K1150" t="s">
        <v>207</v>
      </c>
      <c r="L1150">
        <v>2017</v>
      </c>
      <c r="M1150" t="s">
        <v>210</v>
      </c>
      <c r="N1150" s="14" t="str">
        <f t="shared" si="34"/>
        <v>GENOIS Pauline</v>
      </c>
      <c r="O1150" s="14" t="str">
        <f>VLOOKUP(N1150,'Données Enfants'!$C$2:$F$298,4,FALSE)</f>
        <v>CM2</v>
      </c>
      <c r="P1150" s="14" t="str">
        <f>VLOOKUP(N1150,'Données Enfants'!$C$2:$F$298,2,FALSE)</f>
        <v>Standard</v>
      </c>
      <c r="Q1150" s="14">
        <f>IF(MID(B1150,1,3)="Bus",VLOOKUP(N1150,'Données Bus'!$A$2:$B$90,2,FALSE),0)</f>
        <v>0</v>
      </c>
      <c r="R1150" s="14" t="str">
        <f>IF(Q1150&gt;0,VLOOKUP(N1150,'Données Bus'!$A$2:$C$90,3,FALSE),"")</f>
        <v/>
      </c>
      <c r="S1150" t="e">
        <f>IF(INDEX('Tournées Bus'!$C$4:$H$18,Q1150,VLOOKUP(B1150,'Tournées Bus'!$J$3:$L$6,2,FALSE))=0,INDEX('Tournées Bus'!$C$4:$H$18,Q1150,VLOOKUP(B1150,'Tournées Bus'!$J$3:$L$6,3,FALSE)),INDEX('Tournées Bus'!$C$4:$H$18,Q1150,VLOOKUP(B1150,'Tournées Bus'!$J$3:$L$6,2,FALSE)))</f>
        <v>#N/A</v>
      </c>
      <c r="T1150" t="e">
        <f t="shared" si="35"/>
        <v>#N/A</v>
      </c>
    </row>
    <row r="1151" spans="1:20" x14ac:dyDescent="0.2">
      <c r="A1151" s="1">
        <v>42990</v>
      </c>
      <c r="B1151" t="s">
        <v>7</v>
      </c>
      <c r="C1151" t="s">
        <v>340</v>
      </c>
      <c r="D1151" t="s">
        <v>402</v>
      </c>
      <c r="E1151" t="s">
        <v>403</v>
      </c>
      <c r="F1151" s="1">
        <v>39755</v>
      </c>
      <c r="G1151" t="s">
        <v>165</v>
      </c>
      <c r="H1151">
        <v>1</v>
      </c>
      <c r="I1151">
        <v>0</v>
      </c>
      <c r="J1151">
        <v>0</v>
      </c>
      <c r="K1151" t="s">
        <v>207</v>
      </c>
      <c r="L1151">
        <v>2017</v>
      </c>
      <c r="M1151" t="s">
        <v>210</v>
      </c>
      <c r="N1151" s="14" t="str">
        <f t="shared" si="34"/>
        <v>GERUSZ Tristan</v>
      </c>
      <c r="O1151" s="14" t="str">
        <f>VLOOKUP(N1151,'Données Enfants'!$C$2:$F$298,4,FALSE)</f>
        <v>CM1</v>
      </c>
      <c r="P1151" s="14" t="str">
        <f>VLOOKUP(N1151,'Données Enfants'!$C$2:$F$298,2,FALSE)</f>
        <v>Standard</v>
      </c>
      <c r="Q1151" s="14">
        <f>IF(MID(B1151,1,3)="Bus",VLOOKUP(N1151,'Données Bus'!$A$2:$B$90,2,FALSE),0)</f>
        <v>0</v>
      </c>
      <c r="R1151" s="14" t="str">
        <f>IF(Q1151&gt;0,VLOOKUP(N1151,'Données Bus'!$A$2:$C$90,3,FALSE),"")</f>
        <v/>
      </c>
      <c r="S1151" t="e">
        <f>IF(INDEX('Tournées Bus'!$C$4:$H$18,Q1151,VLOOKUP(B1151,'Tournées Bus'!$J$3:$L$6,2,FALSE))=0,INDEX('Tournées Bus'!$C$4:$H$18,Q1151,VLOOKUP(B1151,'Tournées Bus'!$J$3:$L$6,3,FALSE)),INDEX('Tournées Bus'!$C$4:$H$18,Q1151,VLOOKUP(B1151,'Tournées Bus'!$J$3:$L$6,2,FALSE)))</f>
        <v>#N/A</v>
      </c>
      <c r="T1151" t="e">
        <f t="shared" si="35"/>
        <v>#N/A</v>
      </c>
    </row>
    <row r="1152" spans="1:20" x14ac:dyDescent="0.2">
      <c r="A1152" s="1">
        <v>42990</v>
      </c>
      <c r="B1152" t="s">
        <v>7</v>
      </c>
      <c r="C1152" t="s">
        <v>340</v>
      </c>
      <c r="D1152" t="s">
        <v>404</v>
      </c>
      <c r="E1152" t="s">
        <v>405</v>
      </c>
      <c r="F1152" s="1">
        <v>41329</v>
      </c>
      <c r="G1152" t="s">
        <v>169</v>
      </c>
      <c r="H1152">
        <v>1</v>
      </c>
      <c r="I1152">
        <v>0</v>
      </c>
      <c r="J1152">
        <v>0</v>
      </c>
      <c r="K1152" t="s">
        <v>207</v>
      </c>
      <c r="L1152">
        <v>2017</v>
      </c>
      <c r="M1152" t="s">
        <v>208</v>
      </c>
      <c r="N1152" s="14" t="str">
        <f t="shared" si="34"/>
        <v>GILLET Naëly</v>
      </c>
      <c r="O1152" s="14" t="str">
        <f>VLOOKUP(N1152,'Données Enfants'!$C$2:$F$298,4,FALSE)</f>
        <v>MS</v>
      </c>
      <c r="P1152" s="14" t="str">
        <f>VLOOKUP(N1152,'Données Enfants'!$C$2:$F$298,2,FALSE)</f>
        <v>Standard</v>
      </c>
      <c r="Q1152" s="14">
        <f>IF(MID(B1152,1,3)="Bus",VLOOKUP(N1152,'Données Bus'!$A$2:$B$90,2,FALSE),0)</f>
        <v>0</v>
      </c>
      <c r="R1152" s="14" t="str">
        <f>IF(Q1152&gt;0,VLOOKUP(N1152,'Données Bus'!$A$2:$C$90,3,FALSE),"")</f>
        <v/>
      </c>
      <c r="S1152" t="e">
        <f>IF(INDEX('Tournées Bus'!$C$4:$H$18,Q1152,VLOOKUP(B1152,'Tournées Bus'!$J$3:$L$6,2,FALSE))=0,INDEX('Tournées Bus'!$C$4:$H$18,Q1152,VLOOKUP(B1152,'Tournées Bus'!$J$3:$L$6,3,FALSE)),INDEX('Tournées Bus'!$C$4:$H$18,Q1152,VLOOKUP(B1152,'Tournées Bus'!$J$3:$L$6,2,FALSE)))</f>
        <v>#N/A</v>
      </c>
      <c r="T1152" t="e">
        <f t="shared" si="35"/>
        <v>#N/A</v>
      </c>
    </row>
    <row r="1153" spans="1:20" x14ac:dyDescent="0.2">
      <c r="A1153" s="1">
        <v>42990</v>
      </c>
      <c r="B1153" t="s">
        <v>7</v>
      </c>
      <c r="C1153" t="s">
        <v>340</v>
      </c>
      <c r="D1153" t="s">
        <v>547</v>
      </c>
      <c r="E1153" t="s">
        <v>279</v>
      </c>
      <c r="F1153" s="1">
        <v>41348</v>
      </c>
      <c r="G1153" t="s">
        <v>169</v>
      </c>
      <c r="H1153">
        <v>1</v>
      </c>
      <c r="I1153">
        <v>0</v>
      </c>
      <c r="J1153">
        <v>0</v>
      </c>
      <c r="K1153" t="s">
        <v>207</v>
      </c>
      <c r="L1153">
        <v>2017</v>
      </c>
      <c r="M1153" t="s">
        <v>208</v>
      </c>
      <c r="N1153" s="14" t="str">
        <f t="shared" si="34"/>
        <v>GRANDJEAN Alice</v>
      </c>
      <c r="O1153" s="14" t="str">
        <f>VLOOKUP(N1153,'Données Enfants'!$C$2:$F$298,4,FALSE)</f>
        <v>MS</v>
      </c>
      <c r="P1153" s="14" t="str">
        <f>VLOOKUP(N1153,'Données Enfants'!$C$2:$F$298,2,FALSE)</f>
        <v>Standard</v>
      </c>
      <c r="Q1153" s="14">
        <f>IF(MID(B1153,1,3)="Bus",VLOOKUP(N1153,'Données Bus'!$A$2:$B$90,2,FALSE),0)</f>
        <v>0</v>
      </c>
      <c r="R1153" s="14" t="str">
        <f>IF(Q1153&gt;0,VLOOKUP(N1153,'Données Bus'!$A$2:$C$90,3,FALSE),"")</f>
        <v/>
      </c>
      <c r="S1153" t="e">
        <f>IF(INDEX('Tournées Bus'!$C$4:$H$18,Q1153,VLOOKUP(B1153,'Tournées Bus'!$J$3:$L$6,2,FALSE))=0,INDEX('Tournées Bus'!$C$4:$H$18,Q1153,VLOOKUP(B1153,'Tournées Bus'!$J$3:$L$6,3,FALSE)),INDEX('Tournées Bus'!$C$4:$H$18,Q1153,VLOOKUP(B1153,'Tournées Bus'!$J$3:$L$6,2,FALSE)))</f>
        <v>#N/A</v>
      </c>
      <c r="T1153" t="e">
        <f t="shared" si="35"/>
        <v>#N/A</v>
      </c>
    </row>
    <row r="1154" spans="1:20" x14ac:dyDescent="0.2">
      <c r="A1154" s="1">
        <v>42990</v>
      </c>
      <c r="B1154" t="s">
        <v>7</v>
      </c>
      <c r="C1154" t="s">
        <v>340</v>
      </c>
      <c r="D1154" t="s">
        <v>547</v>
      </c>
      <c r="E1154" t="s">
        <v>548</v>
      </c>
      <c r="F1154" s="1">
        <v>40545</v>
      </c>
      <c r="G1154" t="s">
        <v>168</v>
      </c>
      <c r="H1154">
        <v>1</v>
      </c>
      <c r="I1154">
        <v>0</v>
      </c>
      <c r="J1154">
        <v>0</v>
      </c>
      <c r="K1154" t="s">
        <v>207</v>
      </c>
      <c r="L1154">
        <v>2017</v>
      </c>
      <c r="M1154" t="s">
        <v>208</v>
      </c>
      <c r="N1154" s="14" t="str">
        <f t="shared" ref="N1154:N1217" si="36">CONCATENATE(D1154," ",E1154)</f>
        <v>GRANDJEAN Lucie</v>
      </c>
      <c r="O1154" s="14" t="str">
        <f>VLOOKUP(N1154,'Données Enfants'!$C$2:$F$298,4,FALSE)</f>
        <v>CP</v>
      </c>
      <c r="P1154" s="14" t="str">
        <f>VLOOKUP(N1154,'Données Enfants'!$C$2:$F$298,2,FALSE)</f>
        <v>Standard</v>
      </c>
      <c r="Q1154" s="14">
        <f>IF(MID(B1154,1,3)="Bus",VLOOKUP(N1154,'Données Bus'!$A$2:$B$90,2,FALSE),0)</f>
        <v>0</v>
      </c>
      <c r="R1154" s="14" t="str">
        <f>IF(Q1154&gt;0,VLOOKUP(N1154,'Données Bus'!$A$2:$C$90,3,FALSE),"")</f>
        <v/>
      </c>
      <c r="S1154" t="e">
        <f>IF(INDEX('Tournées Bus'!$C$4:$H$18,Q1154,VLOOKUP(B1154,'Tournées Bus'!$J$3:$L$6,2,FALSE))=0,INDEX('Tournées Bus'!$C$4:$H$18,Q1154,VLOOKUP(B1154,'Tournées Bus'!$J$3:$L$6,3,FALSE)),INDEX('Tournées Bus'!$C$4:$H$18,Q1154,VLOOKUP(B1154,'Tournées Bus'!$J$3:$L$6,2,FALSE)))</f>
        <v>#N/A</v>
      </c>
      <c r="T1154" t="e">
        <f t="shared" ref="T1154:T1217" si="37">MID(S1154,1,4)</f>
        <v>#N/A</v>
      </c>
    </row>
    <row r="1155" spans="1:20" x14ac:dyDescent="0.2">
      <c r="A1155" s="1">
        <v>42990</v>
      </c>
      <c r="B1155" t="s">
        <v>7</v>
      </c>
      <c r="C1155" t="s">
        <v>340</v>
      </c>
      <c r="D1155" t="s">
        <v>406</v>
      </c>
      <c r="E1155" t="s">
        <v>407</v>
      </c>
      <c r="F1155" s="1">
        <v>40521</v>
      </c>
      <c r="G1155" t="s">
        <v>163</v>
      </c>
      <c r="H1155">
        <v>1</v>
      </c>
      <c r="I1155">
        <v>0</v>
      </c>
      <c r="J1155">
        <v>0</v>
      </c>
      <c r="K1155" t="s">
        <v>207</v>
      </c>
      <c r="L1155">
        <v>2017</v>
      </c>
      <c r="M1155" t="s">
        <v>210</v>
      </c>
      <c r="N1155" s="14" t="str">
        <f t="shared" si="36"/>
        <v>GRANJUX Kenza</v>
      </c>
      <c r="O1155" s="14" t="str">
        <f>VLOOKUP(N1155,'Données Enfants'!$C$2:$F$298,4,FALSE)</f>
        <v>CE1</v>
      </c>
      <c r="P1155" s="14" t="str">
        <f>VLOOKUP(N1155,'Données Enfants'!$C$2:$F$298,2,FALSE)</f>
        <v>Standard</v>
      </c>
      <c r="Q1155" s="14">
        <f>IF(MID(B1155,1,3)="Bus",VLOOKUP(N1155,'Données Bus'!$A$2:$B$90,2,FALSE),0)</f>
        <v>0</v>
      </c>
      <c r="R1155" s="14" t="str">
        <f>IF(Q1155&gt;0,VLOOKUP(N1155,'Données Bus'!$A$2:$C$90,3,FALSE),"")</f>
        <v/>
      </c>
      <c r="S1155" t="e">
        <f>IF(INDEX('Tournées Bus'!$C$4:$H$18,Q1155,VLOOKUP(B1155,'Tournées Bus'!$J$3:$L$6,2,FALSE))=0,INDEX('Tournées Bus'!$C$4:$H$18,Q1155,VLOOKUP(B1155,'Tournées Bus'!$J$3:$L$6,3,FALSE)),INDEX('Tournées Bus'!$C$4:$H$18,Q1155,VLOOKUP(B1155,'Tournées Bus'!$J$3:$L$6,2,FALSE)))</f>
        <v>#N/A</v>
      </c>
      <c r="T1155" t="e">
        <f t="shared" si="37"/>
        <v>#N/A</v>
      </c>
    </row>
    <row r="1156" spans="1:20" x14ac:dyDescent="0.2">
      <c r="A1156" s="1">
        <v>42990</v>
      </c>
      <c r="B1156" t="s">
        <v>7</v>
      </c>
      <c r="C1156" t="s">
        <v>340</v>
      </c>
      <c r="D1156" t="s">
        <v>406</v>
      </c>
      <c r="E1156" t="s">
        <v>408</v>
      </c>
      <c r="F1156" s="1">
        <v>41097</v>
      </c>
      <c r="G1156" t="s">
        <v>44</v>
      </c>
      <c r="H1156">
        <v>1</v>
      </c>
      <c r="I1156">
        <v>0</v>
      </c>
      <c r="J1156">
        <v>0</v>
      </c>
      <c r="K1156" t="s">
        <v>207</v>
      </c>
      <c r="L1156">
        <v>2017</v>
      </c>
      <c r="M1156" t="s">
        <v>208</v>
      </c>
      <c r="N1156" s="14" t="str">
        <f t="shared" si="36"/>
        <v>GRANJUX Timeo</v>
      </c>
      <c r="O1156" s="14" t="str">
        <f>VLOOKUP(N1156,'Données Enfants'!$C$2:$F$298,4,FALSE)</f>
        <v>GS</v>
      </c>
      <c r="P1156" s="14" t="str">
        <f>VLOOKUP(N1156,'Données Enfants'!$C$2:$F$298,2,FALSE)</f>
        <v>Standard</v>
      </c>
      <c r="Q1156" s="14">
        <f>IF(MID(B1156,1,3)="Bus",VLOOKUP(N1156,'Données Bus'!$A$2:$B$90,2,FALSE),0)</f>
        <v>0</v>
      </c>
      <c r="R1156" s="14" t="str">
        <f>IF(Q1156&gt;0,VLOOKUP(N1156,'Données Bus'!$A$2:$C$90,3,FALSE),"")</f>
        <v/>
      </c>
      <c r="S1156" t="e">
        <f>IF(INDEX('Tournées Bus'!$C$4:$H$18,Q1156,VLOOKUP(B1156,'Tournées Bus'!$J$3:$L$6,2,FALSE))=0,INDEX('Tournées Bus'!$C$4:$H$18,Q1156,VLOOKUP(B1156,'Tournées Bus'!$J$3:$L$6,3,FALSE)),INDEX('Tournées Bus'!$C$4:$H$18,Q1156,VLOOKUP(B1156,'Tournées Bus'!$J$3:$L$6,2,FALSE)))</f>
        <v>#N/A</v>
      </c>
      <c r="T1156" t="e">
        <f t="shared" si="37"/>
        <v>#N/A</v>
      </c>
    </row>
    <row r="1157" spans="1:20" x14ac:dyDescent="0.2">
      <c r="A1157" s="1">
        <v>42990</v>
      </c>
      <c r="B1157" t="s">
        <v>7</v>
      </c>
      <c r="C1157" t="s">
        <v>340</v>
      </c>
      <c r="D1157" t="s">
        <v>338</v>
      </c>
      <c r="E1157" t="s">
        <v>339</v>
      </c>
      <c r="F1157" s="1">
        <v>41570</v>
      </c>
      <c r="G1157" t="s">
        <v>169</v>
      </c>
      <c r="H1157">
        <v>1</v>
      </c>
      <c r="I1157">
        <v>0</v>
      </c>
      <c r="J1157">
        <v>0</v>
      </c>
      <c r="K1157" t="s">
        <v>207</v>
      </c>
      <c r="L1157">
        <v>2017</v>
      </c>
      <c r="M1157" t="s">
        <v>208</v>
      </c>
      <c r="N1157" s="14" t="str">
        <f t="shared" si="36"/>
        <v>GUEIT RANALDI Valentine</v>
      </c>
      <c r="O1157" s="14" t="str">
        <f>VLOOKUP(N1157,'Données Enfants'!$C$2:$F$298,4,FALSE)</f>
        <v>MS</v>
      </c>
      <c r="P1157" s="14" t="str">
        <f>VLOOKUP(N1157,'Données Enfants'!$C$2:$F$298,2,FALSE)</f>
        <v>Standard</v>
      </c>
      <c r="Q1157" s="14">
        <f>IF(MID(B1157,1,3)="Bus",VLOOKUP(N1157,'Données Bus'!$A$2:$B$90,2,FALSE),0)</f>
        <v>0</v>
      </c>
      <c r="R1157" s="14" t="str">
        <f>IF(Q1157&gt;0,VLOOKUP(N1157,'Données Bus'!$A$2:$C$90,3,FALSE),"")</f>
        <v/>
      </c>
      <c r="S1157" t="e">
        <f>IF(INDEX('Tournées Bus'!$C$4:$H$18,Q1157,VLOOKUP(B1157,'Tournées Bus'!$J$3:$L$6,2,FALSE))=0,INDEX('Tournées Bus'!$C$4:$H$18,Q1157,VLOOKUP(B1157,'Tournées Bus'!$J$3:$L$6,3,FALSE)),INDEX('Tournées Bus'!$C$4:$H$18,Q1157,VLOOKUP(B1157,'Tournées Bus'!$J$3:$L$6,2,FALSE)))</f>
        <v>#N/A</v>
      </c>
      <c r="T1157" t="e">
        <f t="shared" si="37"/>
        <v>#N/A</v>
      </c>
    </row>
    <row r="1158" spans="1:20" x14ac:dyDescent="0.2">
      <c r="A1158" s="1">
        <v>42990</v>
      </c>
      <c r="B1158" t="s">
        <v>7</v>
      </c>
      <c r="C1158" t="s">
        <v>340</v>
      </c>
      <c r="D1158" t="s">
        <v>409</v>
      </c>
      <c r="E1158" t="s">
        <v>410</v>
      </c>
      <c r="F1158" s="1">
        <v>40108</v>
      </c>
      <c r="G1158" t="s">
        <v>166</v>
      </c>
      <c r="H1158">
        <v>1</v>
      </c>
      <c r="I1158">
        <v>0</v>
      </c>
      <c r="J1158">
        <v>0</v>
      </c>
      <c r="K1158" t="s">
        <v>207</v>
      </c>
      <c r="L1158">
        <v>2017</v>
      </c>
      <c r="M1158" t="s">
        <v>210</v>
      </c>
      <c r="N1158" s="14" t="str">
        <f t="shared" si="36"/>
        <v>HAMIMID Soan</v>
      </c>
      <c r="O1158" s="14" t="str">
        <f>VLOOKUP(N1158,'Données Enfants'!$C$2:$F$298,4,FALSE)</f>
        <v>CE2</v>
      </c>
      <c r="P1158" s="14" t="str">
        <f>VLOOKUP(N1158,'Données Enfants'!$C$2:$F$298,2,FALSE)</f>
        <v>Sans porc</v>
      </c>
      <c r="Q1158" s="14">
        <f>IF(MID(B1158,1,3)="Bus",VLOOKUP(N1158,'Données Bus'!$A$2:$B$90,2,FALSE),0)</f>
        <v>0</v>
      </c>
      <c r="R1158" s="14" t="str">
        <f>IF(Q1158&gt;0,VLOOKUP(N1158,'Données Bus'!$A$2:$C$90,3,FALSE),"")</f>
        <v/>
      </c>
      <c r="S1158" t="e">
        <f>IF(INDEX('Tournées Bus'!$C$4:$H$18,Q1158,VLOOKUP(B1158,'Tournées Bus'!$J$3:$L$6,2,FALSE))=0,INDEX('Tournées Bus'!$C$4:$H$18,Q1158,VLOOKUP(B1158,'Tournées Bus'!$J$3:$L$6,3,FALSE)),INDEX('Tournées Bus'!$C$4:$H$18,Q1158,VLOOKUP(B1158,'Tournées Bus'!$J$3:$L$6,2,FALSE)))</f>
        <v>#N/A</v>
      </c>
      <c r="T1158" t="e">
        <f t="shared" si="37"/>
        <v>#N/A</v>
      </c>
    </row>
    <row r="1159" spans="1:20" x14ac:dyDescent="0.2">
      <c r="A1159" s="1">
        <v>42990</v>
      </c>
      <c r="B1159" t="s">
        <v>7</v>
      </c>
      <c r="C1159" t="s">
        <v>340</v>
      </c>
      <c r="D1159" t="s">
        <v>411</v>
      </c>
      <c r="E1159" t="s">
        <v>371</v>
      </c>
      <c r="F1159" s="1">
        <v>40537</v>
      </c>
      <c r="G1159" t="s">
        <v>163</v>
      </c>
      <c r="H1159">
        <v>1</v>
      </c>
      <c r="I1159">
        <v>0</v>
      </c>
      <c r="J1159">
        <v>0</v>
      </c>
      <c r="K1159" t="s">
        <v>207</v>
      </c>
      <c r="L1159">
        <v>2017</v>
      </c>
      <c r="M1159" t="s">
        <v>210</v>
      </c>
      <c r="N1159" s="14" t="str">
        <f t="shared" si="36"/>
        <v>HERMET Baptiste</v>
      </c>
      <c r="O1159" s="14" t="str">
        <f>VLOOKUP(N1159,'Données Enfants'!$C$2:$F$298,4,FALSE)</f>
        <v>CE1</v>
      </c>
      <c r="P1159" s="14" t="str">
        <f>VLOOKUP(N1159,'Données Enfants'!$C$2:$F$298,2,FALSE)</f>
        <v>Standard</v>
      </c>
      <c r="Q1159" s="14">
        <f>IF(MID(B1159,1,3)="Bus",VLOOKUP(N1159,'Données Bus'!$A$2:$B$90,2,FALSE),0)</f>
        <v>0</v>
      </c>
      <c r="R1159" s="14" t="str">
        <f>IF(Q1159&gt;0,VLOOKUP(N1159,'Données Bus'!$A$2:$C$90,3,FALSE),"")</f>
        <v/>
      </c>
      <c r="S1159" t="e">
        <f>IF(INDEX('Tournées Bus'!$C$4:$H$18,Q1159,VLOOKUP(B1159,'Tournées Bus'!$J$3:$L$6,2,FALSE))=0,INDEX('Tournées Bus'!$C$4:$H$18,Q1159,VLOOKUP(B1159,'Tournées Bus'!$J$3:$L$6,3,FALSE)),INDEX('Tournées Bus'!$C$4:$H$18,Q1159,VLOOKUP(B1159,'Tournées Bus'!$J$3:$L$6,2,FALSE)))</f>
        <v>#N/A</v>
      </c>
      <c r="T1159" t="e">
        <f t="shared" si="37"/>
        <v>#N/A</v>
      </c>
    </row>
    <row r="1160" spans="1:20" x14ac:dyDescent="0.2">
      <c r="A1160" s="1">
        <v>42990</v>
      </c>
      <c r="B1160" t="s">
        <v>7</v>
      </c>
      <c r="C1160" t="s">
        <v>340</v>
      </c>
      <c r="D1160" t="s">
        <v>411</v>
      </c>
      <c r="E1160" t="s">
        <v>412</v>
      </c>
      <c r="F1160" s="1">
        <v>41493</v>
      </c>
      <c r="G1160" t="s">
        <v>169</v>
      </c>
      <c r="H1160">
        <v>1</v>
      </c>
      <c r="I1160">
        <v>0</v>
      </c>
      <c r="J1160">
        <v>0</v>
      </c>
      <c r="K1160" t="s">
        <v>207</v>
      </c>
      <c r="L1160">
        <v>2017</v>
      </c>
      <c r="M1160" t="s">
        <v>208</v>
      </c>
      <c r="N1160" s="14" t="str">
        <f t="shared" si="36"/>
        <v>HERMET Laurianne</v>
      </c>
      <c r="O1160" s="14" t="str">
        <f>VLOOKUP(N1160,'Données Enfants'!$C$2:$F$298,4,FALSE)</f>
        <v>MS</v>
      </c>
      <c r="P1160" s="14" t="str">
        <f>VLOOKUP(N1160,'Données Enfants'!$C$2:$F$298,2,FALSE)</f>
        <v>Standard</v>
      </c>
      <c r="Q1160" s="14">
        <f>IF(MID(B1160,1,3)="Bus",VLOOKUP(N1160,'Données Bus'!$A$2:$B$90,2,FALSE),0)</f>
        <v>0</v>
      </c>
      <c r="R1160" s="14" t="str">
        <f>IF(Q1160&gt;0,VLOOKUP(N1160,'Données Bus'!$A$2:$C$90,3,FALSE),"")</f>
        <v/>
      </c>
      <c r="S1160" t="e">
        <f>IF(INDEX('Tournées Bus'!$C$4:$H$18,Q1160,VLOOKUP(B1160,'Tournées Bus'!$J$3:$L$6,2,FALSE))=0,INDEX('Tournées Bus'!$C$4:$H$18,Q1160,VLOOKUP(B1160,'Tournées Bus'!$J$3:$L$6,3,FALSE)),INDEX('Tournées Bus'!$C$4:$H$18,Q1160,VLOOKUP(B1160,'Tournées Bus'!$J$3:$L$6,2,FALSE)))</f>
        <v>#N/A</v>
      </c>
      <c r="T1160" t="e">
        <f t="shared" si="37"/>
        <v>#N/A</v>
      </c>
    </row>
    <row r="1161" spans="1:20" x14ac:dyDescent="0.2">
      <c r="A1161" s="1">
        <v>42990</v>
      </c>
      <c r="B1161" t="s">
        <v>7</v>
      </c>
      <c r="C1161" t="s">
        <v>340</v>
      </c>
      <c r="D1161" t="s">
        <v>329</v>
      </c>
      <c r="E1161" t="s">
        <v>330</v>
      </c>
      <c r="F1161" s="1">
        <v>41371</v>
      </c>
      <c r="G1161" t="s">
        <v>169</v>
      </c>
      <c r="H1161">
        <v>1</v>
      </c>
      <c r="I1161">
        <v>0</v>
      </c>
      <c r="J1161">
        <v>0</v>
      </c>
      <c r="K1161" t="s">
        <v>207</v>
      </c>
      <c r="L1161">
        <v>2017</v>
      </c>
      <c r="M1161" t="s">
        <v>208</v>
      </c>
      <c r="N1161" s="14" t="str">
        <f t="shared" si="36"/>
        <v>IKOUBEL Jeanne</v>
      </c>
      <c r="O1161" s="14" t="str">
        <f>VLOOKUP(N1161,'Données Enfants'!$C$2:$F$298,4,FALSE)</f>
        <v>MS</v>
      </c>
      <c r="P1161" s="14" t="str">
        <f>VLOOKUP(N1161,'Données Enfants'!$C$2:$F$298,2,FALSE)</f>
        <v>Standard</v>
      </c>
      <c r="Q1161" s="14">
        <f>IF(MID(B1161,1,3)="Bus",VLOOKUP(N1161,'Données Bus'!$A$2:$B$90,2,FALSE),0)</f>
        <v>0</v>
      </c>
      <c r="R1161" s="14" t="str">
        <f>IF(Q1161&gt;0,VLOOKUP(N1161,'Données Bus'!$A$2:$C$90,3,FALSE),"")</f>
        <v/>
      </c>
      <c r="S1161" t="e">
        <f>IF(INDEX('Tournées Bus'!$C$4:$H$18,Q1161,VLOOKUP(B1161,'Tournées Bus'!$J$3:$L$6,2,FALSE))=0,INDEX('Tournées Bus'!$C$4:$H$18,Q1161,VLOOKUP(B1161,'Tournées Bus'!$J$3:$L$6,3,FALSE)),INDEX('Tournées Bus'!$C$4:$H$18,Q1161,VLOOKUP(B1161,'Tournées Bus'!$J$3:$L$6,2,FALSE)))</f>
        <v>#N/A</v>
      </c>
      <c r="T1161" t="e">
        <f t="shared" si="37"/>
        <v>#N/A</v>
      </c>
    </row>
    <row r="1162" spans="1:20" x14ac:dyDescent="0.2">
      <c r="A1162" s="1">
        <v>42990</v>
      </c>
      <c r="B1162" t="s">
        <v>7</v>
      </c>
      <c r="C1162" t="s">
        <v>340</v>
      </c>
      <c r="D1162" t="s">
        <v>507</v>
      </c>
      <c r="E1162" t="s">
        <v>508</v>
      </c>
      <c r="F1162" s="1">
        <v>41161</v>
      </c>
      <c r="G1162" t="s">
        <v>106</v>
      </c>
      <c r="H1162">
        <v>1</v>
      </c>
      <c r="I1162">
        <v>0</v>
      </c>
      <c r="J1162">
        <v>0</v>
      </c>
      <c r="K1162" t="s">
        <v>207</v>
      </c>
      <c r="L1162">
        <v>2017</v>
      </c>
      <c r="M1162" t="s">
        <v>208</v>
      </c>
      <c r="N1162" s="14" t="str">
        <f t="shared" si="36"/>
        <v>JACQUIN Zoé</v>
      </c>
      <c r="O1162" s="14" t="str">
        <f>VLOOKUP(N1162,'Données Enfants'!$C$2:$F$298,4,FALSE)</f>
        <v>GS</v>
      </c>
      <c r="P1162" s="14" t="str">
        <f>VLOOKUP(N1162,'Données Enfants'!$C$2:$F$298,2,FALSE)</f>
        <v>Standard</v>
      </c>
      <c r="Q1162" s="14">
        <f>IF(MID(B1162,1,3)="Bus",VLOOKUP(N1162,'Données Bus'!$A$2:$B$90,2,FALSE),0)</f>
        <v>0</v>
      </c>
      <c r="R1162" s="14" t="str">
        <f>IF(Q1162&gt;0,VLOOKUP(N1162,'Données Bus'!$A$2:$C$90,3,FALSE),"")</f>
        <v/>
      </c>
      <c r="S1162" t="e">
        <f>IF(INDEX('Tournées Bus'!$C$4:$H$18,Q1162,VLOOKUP(B1162,'Tournées Bus'!$J$3:$L$6,2,FALSE))=0,INDEX('Tournées Bus'!$C$4:$H$18,Q1162,VLOOKUP(B1162,'Tournées Bus'!$J$3:$L$6,3,FALSE)),INDEX('Tournées Bus'!$C$4:$H$18,Q1162,VLOOKUP(B1162,'Tournées Bus'!$J$3:$L$6,2,FALSE)))</f>
        <v>#N/A</v>
      </c>
      <c r="T1162" t="e">
        <f t="shared" si="37"/>
        <v>#N/A</v>
      </c>
    </row>
    <row r="1163" spans="1:20" x14ac:dyDescent="0.2">
      <c r="A1163" s="1">
        <v>42990</v>
      </c>
      <c r="B1163" t="s">
        <v>7</v>
      </c>
      <c r="C1163" t="s">
        <v>340</v>
      </c>
      <c r="D1163" t="s">
        <v>531</v>
      </c>
      <c r="E1163" t="s">
        <v>532</v>
      </c>
      <c r="F1163" s="1">
        <v>40681</v>
      </c>
      <c r="G1163" t="s">
        <v>167</v>
      </c>
      <c r="H1163">
        <v>1</v>
      </c>
      <c r="I1163">
        <v>0</v>
      </c>
      <c r="J1163">
        <v>0</v>
      </c>
      <c r="K1163" t="s">
        <v>207</v>
      </c>
      <c r="L1163">
        <v>2017</v>
      </c>
      <c r="M1163" t="s">
        <v>208</v>
      </c>
      <c r="N1163" s="14" t="str">
        <f t="shared" si="36"/>
        <v>JAILLET Manon</v>
      </c>
      <c r="O1163" s="14" t="str">
        <f>VLOOKUP(N1163,'Données Enfants'!$C$2:$F$298,4,FALSE)</f>
        <v>CP</v>
      </c>
      <c r="P1163" s="14" t="str">
        <f>VLOOKUP(N1163,'Données Enfants'!$C$2:$F$298,2,FALSE)</f>
        <v>Standard</v>
      </c>
      <c r="Q1163" s="14">
        <f>IF(MID(B1163,1,3)="Bus",VLOOKUP(N1163,'Données Bus'!$A$2:$B$90,2,FALSE),0)</f>
        <v>0</v>
      </c>
      <c r="R1163" s="14" t="str">
        <f>IF(Q1163&gt;0,VLOOKUP(N1163,'Données Bus'!$A$2:$C$90,3,FALSE),"")</f>
        <v/>
      </c>
      <c r="S1163" t="e">
        <f>IF(INDEX('Tournées Bus'!$C$4:$H$18,Q1163,VLOOKUP(B1163,'Tournées Bus'!$J$3:$L$6,2,FALSE))=0,INDEX('Tournées Bus'!$C$4:$H$18,Q1163,VLOOKUP(B1163,'Tournées Bus'!$J$3:$L$6,3,FALSE)),INDEX('Tournées Bus'!$C$4:$H$18,Q1163,VLOOKUP(B1163,'Tournées Bus'!$J$3:$L$6,2,FALSE)))</f>
        <v>#N/A</v>
      </c>
      <c r="T1163" t="e">
        <f t="shared" si="37"/>
        <v>#N/A</v>
      </c>
    </row>
    <row r="1164" spans="1:20" x14ac:dyDescent="0.2">
      <c r="A1164" s="1">
        <v>42990</v>
      </c>
      <c r="B1164" t="s">
        <v>7</v>
      </c>
      <c r="C1164" t="s">
        <v>340</v>
      </c>
      <c r="D1164" t="s">
        <v>413</v>
      </c>
      <c r="E1164" t="s">
        <v>393</v>
      </c>
      <c r="F1164" s="1">
        <v>40880</v>
      </c>
      <c r="G1164" t="s">
        <v>168</v>
      </c>
      <c r="H1164">
        <v>1</v>
      </c>
      <c r="I1164">
        <v>0</v>
      </c>
      <c r="J1164">
        <v>0</v>
      </c>
      <c r="K1164" t="s">
        <v>207</v>
      </c>
      <c r="L1164">
        <v>2017</v>
      </c>
      <c r="M1164" t="s">
        <v>208</v>
      </c>
      <c r="N1164" s="14" t="str">
        <f t="shared" si="36"/>
        <v>JELASSI Sasha</v>
      </c>
      <c r="O1164" s="14" t="str">
        <f>VLOOKUP(N1164,'Données Enfants'!$C$2:$F$298,4,FALSE)</f>
        <v>CP</v>
      </c>
      <c r="P1164" s="14" t="str">
        <f>VLOOKUP(N1164,'Données Enfants'!$C$2:$F$298,2,FALSE)</f>
        <v>Standard</v>
      </c>
      <c r="Q1164" s="14">
        <f>IF(MID(B1164,1,3)="Bus",VLOOKUP(N1164,'Données Bus'!$A$2:$B$90,2,FALSE),0)</f>
        <v>0</v>
      </c>
      <c r="R1164" s="14" t="str">
        <f>IF(Q1164&gt;0,VLOOKUP(N1164,'Données Bus'!$A$2:$C$90,3,FALSE),"")</f>
        <v/>
      </c>
      <c r="S1164" t="e">
        <f>IF(INDEX('Tournées Bus'!$C$4:$H$18,Q1164,VLOOKUP(B1164,'Tournées Bus'!$J$3:$L$6,2,FALSE))=0,INDEX('Tournées Bus'!$C$4:$H$18,Q1164,VLOOKUP(B1164,'Tournées Bus'!$J$3:$L$6,3,FALSE)),INDEX('Tournées Bus'!$C$4:$H$18,Q1164,VLOOKUP(B1164,'Tournées Bus'!$J$3:$L$6,2,FALSE)))</f>
        <v>#N/A</v>
      </c>
      <c r="T1164" t="e">
        <f t="shared" si="37"/>
        <v>#N/A</v>
      </c>
    </row>
    <row r="1165" spans="1:20" x14ac:dyDescent="0.2">
      <c r="A1165" s="1">
        <v>42990</v>
      </c>
      <c r="B1165" t="s">
        <v>7</v>
      </c>
      <c r="C1165" t="s">
        <v>340</v>
      </c>
      <c r="D1165" t="s">
        <v>265</v>
      </c>
      <c r="E1165" t="s">
        <v>266</v>
      </c>
      <c r="F1165" s="1">
        <v>40707</v>
      </c>
      <c r="G1165" t="s">
        <v>168</v>
      </c>
      <c r="H1165">
        <v>0</v>
      </c>
      <c r="I1165">
        <v>0</v>
      </c>
      <c r="J1165">
        <v>0</v>
      </c>
      <c r="K1165" t="s">
        <v>207</v>
      </c>
      <c r="L1165">
        <v>2017</v>
      </c>
      <c r="M1165" t="s">
        <v>208</v>
      </c>
      <c r="N1165" s="14" t="str">
        <f t="shared" si="36"/>
        <v>KOSUMI Audrina</v>
      </c>
      <c r="O1165" s="14" t="str">
        <f>VLOOKUP(N1165,'Données Enfants'!$C$2:$F$298,4,FALSE)</f>
        <v>CP</v>
      </c>
      <c r="P1165" s="14" t="str">
        <f>VLOOKUP(N1165,'Données Enfants'!$C$2:$F$298,2,FALSE)</f>
        <v>Standard</v>
      </c>
      <c r="Q1165" s="14">
        <f>IF(MID(B1165,1,3)="Bus",VLOOKUP(N1165,'Données Bus'!$A$2:$B$90,2,FALSE),0)</f>
        <v>0</v>
      </c>
      <c r="R1165" s="14" t="str">
        <f>IF(Q1165&gt;0,VLOOKUP(N1165,'Données Bus'!$A$2:$C$90,3,FALSE),"")</f>
        <v/>
      </c>
      <c r="S1165" t="e">
        <f>IF(INDEX('Tournées Bus'!$C$4:$H$18,Q1165,VLOOKUP(B1165,'Tournées Bus'!$J$3:$L$6,2,FALSE))=0,INDEX('Tournées Bus'!$C$4:$H$18,Q1165,VLOOKUP(B1165,'Tournées Bus'!$J$3:$L$6,3,FALSE)),INDEX('Tournées Bus'!$C$4:$H$18,Q1165,VLOOKUP(B1165,'Tournées Bus'!$J$3:$L$6,2,FALSE)))</f>
        <v>#N/A</v>
      </c>
      <c r="T1165" t="e">
        <f t="shared" si="37"/>
        <v>#N/A</v>
      </c>
    </row>
    <row r="1166" spans="1:20" x14ac:dyDescent="0.2">
      <c r="A1166" s="1">
        <v>42990</v>
      </c>
      <c r="B1166" t="s">
        <v>7</v>
      </c>
      <c r="C1166" t="s">
        <v>340</v>
      </c>
      <c r="D1166" t="s">
        <v>414</v>
      </c>
      <c r="E1166" t="s">
        <v>415</v>
      </c>
      <c r="F1166" s="1">
        <v>40308</v>
      </c>
      <c r="G1166" t="s">
        <v>167</v>
      </c>
      <c r="H1166">
        <v>1</v>
      </c>
      <c r="I1166">
        <v>0</v>
      </c>
      <c r="J1166">
        <v>0</v>
      </c>
      <c r="K1166" t="s">
        <v>207</v>
      </c>
      <c r="L1166">
        <v>2017</v>
      </c>
      <c r="M1166" t="s">
        <v>210</v>
      </c>
      <c r="N1166" s="14" t="str">
        <f t="shared" si="36"/>
        <v>LACROIX Dylan</v>
      </c>
      <c r="O1166" s="14" t="str">
        <f>VLOOKUP(N1166,'Données Enfants'!$C$2:$F$298,4,FALSE)</f>
        <v>CE1</v>
      </c>
      <c r="P1166" s="14" t="str">
        <f>VLOOKUP(N1166,'Données Enfants'!$C$2:$F$298,2,FALSE)</f>
        <v>Standard</v>
      </c>
      <c r="Q1166" s="14">
        <f>IF(MID(B1166,1,3)="Bus",VLOOKUP(N1166,'Données Bus'!$A$2:$B$90,2,FALSE),0)</f>
        <v>0</v>
      </c>
      <c r="R1166" s="14" t="str">
        <f>IF(Q1166&gt;0,VLOOKUP(N1166,'Données Bus'!$A$2:$C$90,3,FALSE),"")</f>
        <v/>
      </c>
      <c r="S1166" t="e">
        <f>IF(INDEX('Tournées Bus'!$C$4:$H$18,Q1166,VLOOKUP(B1166,'Tournées Bus'!$J$3:$L$6,2,FALSE))=0,INDEX('Tournées Bus'!$C$4:$H$18,Q1166,VLOOKUP(B1166,'Tournées Bus'!$J$3:$L$6,3,FALSE)),INDEX('Tournées Bus'!$C$4:$H$18,Q1166,VLOOKUP(B1166,'Tournées Bus'!$J$3:$L$6,2,FALSE)))</f>
        <v>#N/A</v>
      </c>
      <c r="T1166" t="e">
        <f t="shared" si="37"/>
        <v>#N/A</v>
      </c>
    </row>
    <row r="1167" spans="1:20" x14ac:dyDescent="0.2">
      <c r="A1167" s="1">
        <v>42990</v>
      </c>
      <c r="B1167" t="s">
        <v>7</v>
      </c>
      <c r="C1167" t="s">
        <v>340</v>
      </c>
      <c r="D1167" t="s">
        <v>509</v>
      </c>
      <c r="E1167" t="s">
        <v>510</v>
      </c>
      <c r="F1167" s="1">
        <v>41630</v>
      </c>
      <c r="G1167" t="s">
        <v>170</v>
      </c>
      <c r="H1167">
        <v>1</v>
      </c>
      <c r="I1167">
        <v>0</v>
      </c>
      <c r="J1167">
        <v>0</v>
      </c>
      <c r="K1167" t="s">
        <v>207</v>
      </c>
      <c r="L1167">
        <v>2017</v>
      </c>
      <c r="M1167" t="s">
        <v>208</v>
      </c>
      <c r="N1167" s="14" t="str">
        <f t="shared" si="36"/>
        <v>LAMERE Thomas</v>
      </c>
      <c r="O1167" s="14" t="str">
        <f>VLOOKUP(N1167,'Données Enfants'!$C$2:$F$298,4,FALSE)</f>
        <v>MS</v>
      </c>
      <c r="P1167" s="14" t="str">
        <f>VLOOKUP(N1167,'Données Enfants'!$C$2:$F$298,2,FALSE)</f>
        <v>Standard</v>
      </c>
      <c r="Q1167" s="14">
        <f>IF(MID(B1167,1,3)="Bus",VLOOKUP(N1167,'Données Bus'!$A$2:$B$90,2,FALSE),0)</f>
        <v>0</v>
      </c>
      <c r="R1167" s="14" t="str">
        <f>IF(Q1167&gt;0,VLOOKUP(N1167,'Données Bus'!$A$2:$C$90,3,FALSE),"")</f>
        <v/>
      </c>
      <c r="S1167" t="e">
        <f>IF(INDEX('Tournées Bus'!$C$4:$H$18,Q1167,VLOOKUP(B1167,'Tournées Bus'!$J$3:$L$6,2,FALSE))=0,INDEX('Tournées Bus'!$C$4:$H$18,Q1167,VLOOKUP(B1167,'Tournées Bus'!$J$3:$L$6,3,FALSE)),INDEX('Tournées Bus'!$C$4:$H$18,Q1167,VLOOKUP(B1167,'Tournées Bus'!$J$3:$L$6,2,FALSE)))</f>
        <v>#N/A</v>
      </c>
      <c r="T1167" t="e">
        <f t="shared" si="37"/>
        <v>#N/A</v>
      </c>
    </row>
    <row r="1168" spans="1:20" x14ac:dyDescent="0.2">
      <c r="A1168" s="1">
        <v>42990</v>
      </c>
      <c r="B1168" t="s">
        <v>7</v>
      </c>
      <c r="C1168" t="s">
        <v>340</v>
      </c>
      <c r="D1168" t="s">
        <v>675</v>
      </c>
      <c r="E1168" t="s">
        <v>676</v>
      </c>
      <c r="F1168" s="1">
        <v>40567</v>
      </c>
      <c r="G1168" t="s">
        <v>168</v>
      </c>
      <c r="H1168">
        <v>1</v>
      </c>
      <c r="I1168">
        <v>0</v>
      </c>
      <c r="J1168">
        <v>0</v>
      </c>
      <c r="K1168" t="s">
        <v>207</v>
      </c>
      <c r="L1168">
        <v>2017</v>
      </c>
      <c r="M1168" t="s">
        <v>208</v>
      </c>
      <c r="N1168" s="14" t="str">
        <f t="shared" si="36"/>
        <v>LE BOURGEOIS Oyan</v>
      </c>
      <c r="O1168" s="14" t="str">
        <f>VLOOKUP(N1168,'Données Enfants'!$C$2:$F$298,4,FALSE)</f>
        <v>CP</v>
      </c>
      <c r="P1168" s="14" t="str">
        <f>VLOOKUP(N1168,'Données Enfants'!$C$2:$F$298,2,FALSE)</f>
        <v>Standard</v>
      </c>
      <c r="Q1168" s="14">
        <f>IF(MID(B1168,1,3)="Bus",VLOOKUP(N1168,'Données Bus'!$A$2:$B$90,2,FALSE),0)</f>
        <v>0</v>
      </c>
      <c r="R1168" s="14" t="str">
        <f>IF(Q1168&gt;0,VLOOKUP(N1168,'Données Bus'!$A$2:$C$90,3,FALSE),"")</f>
        <v/>
      </c>
      <c r="S1168" t="e">
        <f>IF(INDEX('Tournées Bus'!$C$4:$H$18,Q1168,VLOOKUP(B1168,'Tournées Bus'!$J$3:$L$6,2,FALSE))=0,INDEX('Tournées Bus'!$C$4:$H$18,Q1168,VLOOKUP(B1168,'Tournées Bus'!$J$3:$L$6,3,FALSE)),INDEX('Tournées Bus'!$C$4:$H$18,Q1168,VLOOKUP(B1168,'Tournées Bus'!$J$3:$L$6,2,FALSE)))</f>
        <v>#N/A</v>
      </c>
      <c r="T1168" t="e">
        <f t="shared" si="37"/>
        <v>#N/A</v>
      </c>
    </row>
    <row r="1169" spans="1:20" x14ac:dyDescent="0.2">
      <c r="A1169" s="1">
        <v>42990</v>
      </c>
      <c r="B1169" t="s">
        <v>7</v>
      </c>
      <c r="C1169" t="s">
        <v>340</v>
      </c>
      <c r="D1169" t="s">
        <v>416</v>
      </c>
      <c r="E1169" t="s">
        <v>417</v>
      </c>
      <c r="F1169" s="1">
        <v>40045</v>
      </c>
      <c r="G1169" t="s">
        <v>163</v>
      </c>
      <c r="H1169">
        <v>1</v>
      </c>
      <c r="I1169">
        <v>0</v>
      </c>
      <c r="J1169">
        <v>0</v>
      </c>
      <c r="K1169" t="s">
        <v>207</v>
      </c>
      <c r="L1169">
        <v>2017</v>
      </c>
      <c r="M1169" t="s">
        <v>210</v>
      </c>
      <c r="N1169" s="14" t="str">
        <f t="shared" si="36"/>
        <v>LE REVEREND Grégoire</v>
      </c>
      <c r="O1169" s="14" t="str">
        <f>VLOOKUP(N1169,'Données Enfants'!$C$2:$F$298,4,FALSE)</f>
        <v>CE2</v>
      </c>
      <c r="P1169" s="14" t="str">
        <f>VLOOKUP(N1169,'Données Enfants'!$C$2:$F$298,2,FALSE)</f>
        <v>Standard</v>
      </c>
      <c r="Q1169" s="14">
        <f>IF(MID(B1169,1,3)="Bus",VLOOKUP(N1169,'Données Bus'!$A$2:$B$90,2,FALSE),0)</f>
        <v>0</v>
      </c>
      <c r="R1169" s="14" t="str">
        <f>IF(Q1169&gt;0,VLOOKUP(N1169,'Données Bus'!$A$2:$C$90,3,FALSE),"")</f>
        <v/>
      </c>
      <c r="S1169" t="e">
        <f>IF(INDEX('Tournées Bus'!$C$4:$H$18,Q1169,VLOOKUP(B1169,'Tournées Bus'!$J$3:$L$6,2,FALSE))=0,INDEX('Tournées Bus'!$C$4:$H$18,Q1169,VLOOKUP(B1169,'Tournées Bus'!$J$3:$L$6,3,FALSE)),INDEX('Tournées Bus'!$C$4:$H$18,Q1169,VLOOKUP(B1169,'Tournées Bus'!$J$3:$L$6,2,FALSE)))</f>
        <v>#N/A</v>
      </c>
      <c r="T1169" t="e">
        <f t="shared" si="37"/>
        <v>#N/A</v>
      </c>
    </row>
    <row r="1170" spans="1:20" x14ac:dyDescent="0.2">
      <c r="A1170" s="1">
        <v>42990</v>
      </c>
      <c r="B1170" t="s">
        <v>7</v>
      </c>
      <c r="C1170" t="s">
        <v>340</v>
      </c>
      <c r="D1170" t="s">
        <v>416</v>
      </c>
      <c r="E1170" t="s">
        <v>418</v>
      </c>
      <c r="F1170" s="1">
        <v>40800</v>
      </c>
      <c r="G1170" t="s">
        <v>168</v>
      </c>
      <c r="H1170">
        <v>1</v>
      </c>
      <c r="I1170">
        <v>0</v>
      </c>
      <c r="J1170">
        <v>0</v>
      </c>
      <c r="K1170" t="s">
        <v>207</v>
      </c>
      <c r="L1170">
        <v>2017</v>
      </c>
      <c r="M1170" t="s">
        <v>208</v>
      </c>
      <c r="N1170" s="14" t="str">
        <f t="shared" si="36"/>
        <v>LE REVEREND Hector</v>
      </c>
      <c r="O1170" s="14" t="str">
        <f>VLOOKUP(N1170,'Données Enfants'!$C$2:$F$298,4,FALSE)</f>
        <v>CP</v>
      </c>
      <c r="P1170" s="14" t="str">
        <f>VLOOKUP(N1170,'Données Enfants'!$C$2:$F$298,2,FALSE)</f>
        <v>Standard</v>
      </c>
      <c r="Q1170" s="14">
        <f>IF(MID(B1170,1,3)="Bus",VLOOKUP(N1170,'Données Bus'!$A$2:$B$90,2,FALSE),0)</f>
        <v>0</v>
      </c>
      <c r="R1170" s="14" t="str">
        <f>IF(Q1170&gt;0,VLOOKUP(N1170,'Données Bus'!$A$2:$C$90,3,FALSE),"")</f>
        <v/>
      </c>
      <c r="S1170" t="e">
        <f>IF(INDEX('Tournées Bus'!$C$4:$H$18,Q1170,VLOOKUP(B1170,'Tournées Bus'!$J$3:$L$6,2,FALSE))=0,INDEX('Tournées Bus'!$C$4:$H$18,Q1170,VLOOKUP(B1170,'Tournées Bus'!$J$3:$L$6,3,FALSE)),INDEX('Tournées Bus'!$C$4:$H$18,Q1170,VLOOKUP(B1170,'Tournées Bus'!$J$3:$L$6,2,FALSE)))</f>
        <v>#N/A</v>
      </c>
      <c r="T1170" t="e">
        <f t="shared" si="37"/>
        <v>#N/A</v>
      </c>
    </row>
    <row r="1171" spans="1:20" x14ac:dyDescent="0.2">
      <c r="A1171" s="1">
        <v>42990</v>
      </c>
      <c r="B1171" t="s">
        <v>7</v>
      </c>
      <c r="C1171" t="s">
        <v>340</v>
      </c>
      <c r="D1171" t="s">
        <v>419</v>
      </c>
      <c r="E1171" t="s">
        <v>420</v>
      </c>
      <c r="F1171" s="1">
        <v>40014</v>
      </c>
      <c r="G1171" t="s">
        <v>166</v>
      </c>
      <c r="H1171">
        <v>1</v>
      </c>
      <c r="I1171">
        <v>0</v>
      </c>
      <c r="J1171">
        <v>0</v>
      </c>
      <c r="K1171" t="s">
        <v>207</v>
      </c>
      <c r="L1171">
        <v>2017</v>
      </c>
      <c r="M1171" t="s">
        <v>210</v>
      </c>
      <c r="N1171" s="14" t="str">
        <f t="shared" si="36"/>
        <v>LEFRANCOIS Soren</v>
      </c>
      <c r="O1171" s="14" t="str">
        <f>VLOOKUP(N1171,'Données Enfants'!$C$2:$F$298,4,FALSE)</f>
        <v>CE2</v>
      </c>
      <c r="P1171" s="14" t="str">
        <f>VLOOKUP(N1171,'Données Enfants'!$C$2:$F$298,2,FALSE)</f>
        <v>Standard</v>
      </c>
      <c r="Q1171" s="14">
        <f>IF(MID(B1171,1,3)="Bus",VLOOKUP(N1171,'Données Bus'!$A$2:$B$90,2,FALSE),0)</f>
        <v>0</v>
      </c>
      <c r="R1171" s="14" t="str">
        <f>IF(Q1171&gt;0,VLOOKUP(N1171,'Données Bus'!$A$2:$C$90,3,FALSE),"")</f>
        <v/>
      </c>
      <c r="S1171" t="e">
        <f>IF(INDEX('Tournées Bus'!$C$4:$H$18,Q1171,VLOOKUP(B1171,'Tournées Bus'!$J$3:$L$6,2,FALSE))=0,INDEX('Tournées Bus'!$C$4:$H$18,Q1171,VLOOKUP(B1171,'Tournées Bus'!$J$3:$L$6,3,FALSE)),INDEX('Tournées Bus'!$C$4:$H$18,Q1171,VLOOKUP(B1171,'Tournées Bus'!$J$3:$L$6,2,FALSE)))</f>
        <v>#N/A</v>
      </c>
      <c r="T1171" t="e">
        <f t="shared" si="37"/>
        <v>#N/A</v>
      </c>
    </row>
    <row r="1172" spans="1:20" x14ac:dyDescent="0.2">
      <c r="A1172" s="1">
        <v>42990</v>
      </c>
      <c r="B1172" t="s">
        <v>7</v>
      </c>
      <c r="C1172" t="s">
        <v>340</v>
      </c>
      <c r="D1172" t="s">
        <v>511</v>
      </c>
      <c r="E1172" t="s">
        <v>494</v>
      </c>
      <c r="F1172" s="1">
        <v>39657</v>
      </c>
      <c r="G1172" t="s">
        <v>165</v>
      </c>
      <c r="H1172">
        <v>1</v>
      </c>
      <c r="I1172">
        <v>0</v>
      </c>
      <c r="J1172">
        <v>0</v>
      </c>
      <c r="K1172" t="s">
        <v>207</v>
      </c>
      <c r="L1172">
        <v>2017</v>
      </c>
      <c r="M1172" t="s">
        <v>210</v>
      </c>
      <c r="N1172" s="14" t="str">
        <f t="shared" si="36"/>
        <v>LEMAITRE Raphaël</v>
      </c>
      <c r="O1172" s="14" t="str">
        <f>VLOOKUP(N1172,'Données Enfants'!$C$2:$F$298,4,FALSE)</f>
        <v>CM1</v>
      </c>
      <c r="P1172" s="14" t="str">
        <f>VLOOKUP(N1172,'Données Enfants'!$C$2:$F$298,2,FALSE)</f>
        <v>Standard</v>
      </c>
      <c r="Q1172" s="14">
        <f>IF(MID(B1172,1,3)="Bus",VLOOKUP(N1172,'Données Bus'!$A$2:$B$90,2,FALSE),0)</f>
        <v>0</v>
      </c>
      <c r="R1172" s="14" t="str">
        <f>IF(Q1172&gt;0,VLOOKUP(N1172,'Données Bus'!$A$2:$C$90,3,FALSE),"")</f>
        <v/>
      </c>
      <c r="S1172" t="e">
        <f>IF(INDEX('Tournées Bus'!$C$4:$H$18,Q1172,VLOOKUP(B1172,'Tournées Bus'!$J$3:$L$6,2,FALSE))=0,INDEX('Tournées Bus'!$C$4:$H$18,Q1172,VLOOKUP(B1172,'Tournées Bus'!$J$3:$L$6,3,FALSE)),INDEX('Tournées Bus'!$C$4:$H$18,Q1172,VLOOKUP(B1172,'Tournées Bus'!$J$3:$L$6,2,FALSE)))</f>
        <v>#N/A</v>
      </c>
      <c r="T1172" t="e">
        <f t="shared" si="37"/>
        <v>#N/A</v>
      </c>
    </row>
    <row r="1173" spans="1:20" x14ac:dyDescent="0.2">
      <c r="A1173" s="1">
        <v>42990</v>
      </c>
      <c r="B1173" t="s">
        <v>7</v>
      </c>
      <c r="C1173" t="s">
        <v>340</v>
      </c>
      <c r="D1173" t="s">
        <v>421</v>
      </c>
      <c r="E1173" t="s">
        <v>353</v>
      </c>
      <c r="F1173" s="1">
        <v>39760</v>
      </c>
      <c r="G1173" t="s">
        <v>165</v>
      </c>
      <c r="H1173">
        <v>1</v>
      </c>
      <c r="I1173">
        <v>0</v>
      </c>
      <c r="J1173">
        <v>0</v>
      </c>
      <c r="K1173" t="s">
        <v>207</v>
      </c>
      <c r="L1173">
        <v>2017</v>
      </c>
      <c r="M1173" t="s">
        <v>210</v>
      </c>
      <c r="N1173" s="14" t="str">
        <f t="shared" si="36"/>
        <v>LEONARDUZZI Lina</v>
      </c>
      <c r="O1173" s="14" t="str">
        <f>VLOOKUP(N1173,'Données Enfants'!$C$2:$F$298,4,FALSE)</f>
        <v>CM1</v>
      </c>
      <c r="P1173" s="14" t="str">
        <f>VLOOKUP(N1173,'Données Enfants'!$C$2:$F$298,2,FALSE)</f>
        <v>Standard</v>
      </c>
      <c r="Q1173" s="14">
        <f>IF(MID(B1173,1,3)="Bus",VLOOKUP(N1173,'Données Bus'!$A$2:$B$90,2,FALSE),0)</f>
        <v>0</v>
      </c>
      <c r="R1173" s="14" t="str">
        <f>IF(Q1173&gt;0,VLOOKUP(N1173,'Données Bus'!$A$2:$C$90,3,FALSE),"")</f>
        <v/>
      </c>
      <c r="S1173" t="e">
        <f>IF(INDEX('Tournées Bus'!$C$4:$H$18,Q1173,VLOOKUP(B1173,'Tournées Bus'!$J$3:$L$6,2,FALSE))=0,INDEX('Tournées Bus'!$C$4:$H$18,Q1173,VLOOKUP(B1173,'Tournées Bus'!$J$3:$L$6,3,FALSE)),INDEX('Tournées Bus'!$C$4:$H$18,Q1173,VLOOKUP(B1173,'Tournées Bus'!$J$3:$L$6,2,FALSE)))</f>
        <v>#N/A</v>
      </c>
      <c r="T1173" t="e">
        <f t="shared" si="37"/>
        <v>#N/A</v>
      </c>
    </row>
    <row r="1174" spans="1:20" x14ac:dyDescent="0.2">
      <c r="A1174" s="1">
        <v>42990</v>
      </c>
      <c r="B1174" t="s">
        <v>7</v>
      </c>
      <c r="C1174" t="s">
        <v>340</v>
      </c>
      <c r="D1174" t="s">
        <v>422</v>
      </c>
      <c r="E1174" t="s">
        <v>423</v>
      </c>
      <c r="F1174" s="1">
        <v>41076</v>
      </c>
      <c r="G1174" t="s">
        <v>106</v>
      </c>
      <c r="H1174">
        <v>1</v>
      </c>
      <c r="I1174">
        <v>0</v>
      </c>
      <c r="J1174">
        <v>0</v>
      </c>
      <c r="K1174" t="s">
        <v>207</v>
      </c>
      <c r="L1174">
        <v>2017</v>
      </c>
      <c r="M1174" t="s">
        <v>208</v>
      </c>
      <c r="N1174" s="14" t="str">
        <f t="shared" si="36"/>
        <v>LIAUDET Chloé</v>
      </c>
      <c r="O1174" s="14" t="str">
        <f>VLOOKUP(N1174,'Données Enfants'!$C$2:$F$298,4,FALSE)</f>
        <v>GS</v>
      </c>
      <c r="P1174" s="14" t="str">
        <f>VLOOKUP(N1174,'Données Enfants'!$C$2:$F$298,2,FALSE)</f>
        <v>Standard</v>
      </c>
      <c r="Q1174" s="14">
        <f>IF(MID(B1174,1,3)="Bus",VLOOKUP(N1174,'Données Bus'!$A$2:$B$90,2,FALSE),0)</f>
        <v>0</v>
      </c>
      <c r="R1174" s="14" t="str">
        <f>IF(Q1174&gt;0,VLOOKUP(N1174,'Données Bus'!$A$2:$C$90,3,FALSE),"")</f>
        <v/>
      </c>
      <c r="S1174" t="e">
        <f>IF(INDEX('Tournées Bus'!$C$4:$H$18,Q1174,VLOOKUP(B1174,'Tournées Bus'!$J$3:$L$6,2,FALSE))=0,INDEX('Tournées Bus'!$C$4:$H$18,Q1174,VLOOKUP(B1174,'Tournées Bus'!$J$3:$L$6,3,FALSE)),INDEX('Tournées Bus'!$C$4:$H$18,Q1174,VLOOKUP(B1174,'Tournées Bus'!$J$3:$L$6,2,FALSE)))</f>
        <v>#N/A</v>
      </c>
      <c r="T1174" t="e">
        <f t="shared" si="37"/>
        <v>#N/A</v>
      </c>
    </row>
    <row r="1175" spans="1:20" x14ac:dyDescent="0.2">
      <c r="A1175" s="1">
        <v>42990</v>
      </c>
      <c r="B1175" t="s">
        <v>7</v>
      </c>
      <c r="C1175" t="s">
        <v>340</v>
      </c>
      <c r="D1175" t="s">
        <v>422</v>
      </c>
      <c r="E1175" t="s">
        <v>424</v>
      </c>
      <c r="F1175" s="1">
        <v>39534</v>
      </c>
      <c r="G1175" t="s">
        <v>165</v>
      </c>
      <c r="H1175">
        <v>1</v>
      </c>
      <c r="I1175">
        <v>0</v>
      </c>
      <c r="J1175">
        <v>0</v>
      </c>
      <c r="K1175" t="s">
        <v>207</v>
      </c>
      <c r="L1175">
        <v>2017</v>
      </c>
      <c r="M1175" t="s">
        <v>210</v>
      </c>
      <c r="N1175" s="14" t="str">
        <f t="shared" si="36"/>
        <v>LIAUDET Elisa</v>
      </c>
      <c r="O1175" s="14" t="str">
        <f>VLOOKUP(N1175,'Données Enfants'!$C$2:$F$298,4,FALSE)</f>
        <v>CM1</v>
      </c>
      <c r="P1175" s="14" t="str">
        <f>VLOOKUP(N1175,'Données Enfants'!$C$2:$F$298,2,FALSE)</f>
        <v>Standard</v>
      </c>
      <c r="Q1175" s="14">
        <f>IF(MID(B1175,1,3)="Bus",VLOOKUP(N1175,'Données Bus'!$A$2:$B$90,2,FALSE),0)</f>
        <v>0</v>
      </c>
      <c r="R1175" s="14" t="str">
        <f>IF(Q1175&gt;0,VLOOKUP(N1175,'Données Bus'!$A$2:$C$90,3,FALSE),"")</f>
        <v/>
      </c>
      <c r="S1175" t="e">
        <f>IF(INDEX('Tournées Bus'!$C$4:$H$18,Q1175,VLOOKUP(B1175,'Tournées Bus'!$J$3:$L$6,2,FALSE))=0,INDEX('Tournées Bus'!$C$4:$H$18,Q1175,VLOOKUP(B1175,'Tournées Bus'!$J$3:$L$6,3,FALSE)),INDEX('Tournées Bus'!$C$4:$H$18,Q1175,VLOOKUP(B1175,'Tournées Bus'!$J$3:$L$6,2,FALSE)))</f>
        <v>#N/A</v>
      </c>
      <c r="T1175" t="e">
        <f t="shared" si="37"/>
        <v>#N/A</v>
      </c>
    </row>
    <row r="1176" spans="1:20" x14ac:dyDescent="0.2">
      <c r="A1176" s="1">
        <v>42990</v>
      </c>
      <c r="B1176" t="s">
        <v>7</v>
      </c>
      <c r="C1176" t="s">
        <v>340</v>
      </c>
      <c r="D1176" t="s">
        <v>425</v>
      </c>
      <c r="E1176" t="s">
        <v>326</v>
      </c>
      <c r="F1176" s="1">
        <v>40918</v>
      </c>
      <c r="G1176" t="s">
        <v>168</v>
      </c>
      <c r="H1176">
        <v>1</v>
      </c>
      <c r="I1176">
        <v>0</v>
      </c>
      <c r="J1176">
        <v>0</v>
      </c>
      <c r="K1176" t="s">
        <v>207</v>
      </c>
      <c r="L1176">
        <v>2017</v>
      </c>
      <c r="M1176" t="s">
        <v>208</v>
      </c>
      <c r="N1176" s="14" t="str">
        <f t="shared" si="36"/>
        <v>MALAURIE Antonin</v>
      </c>
      <c r="O1176" s="14" t="str">
        <f>VLOOKUP(N1176,'Données Enfants'!$C$2:$F$298,4,FALSE)</f>
        <v>CP</v>
      </c>
      <c r="P1176" s="14" t="str">
        <f>VLOOKUP(N1176,'Données Enfants'!$C$2:$F$298,2,FALSE)</f>
        <v>Standard</v>
      </c>
      <c r="Q1176" s="14">
        <f>IF(MID(B1176,1,3)="Bus",VLOOKUP(N1176,'Données Bus'!$A$2:$B$90,2,FALSE),0)</f>
        <v>0</v>
      </c>
      <c r="R1176" s="14" t="str">
        <f>IF(Q1176&gt;0,VLOOKUP(N1176,'Données Bus'!$A$2:$C$90,3,FALSE),"")</f>
        <v/>
      </c>
      <c r="S1176" t="e">
        <f>IF(INDEX('Tournées Bus'!$C$4:$H$18,Q1176,VLOOKUP(B1176,'Tournées Bus'!$J$3:$L$6,2,FALSE))=0,INDEX('Tournées Bus'!$C$4:$H$18,Q1176,VLOOKUP(B1176,'Tournées Bus'!$J$3:$L$6,3,FALSE)),INDEX('Tournées Bus'!$C$4:$H$18,Q1176,VLOOKUP(B1176,'Tournées Bus'!$J$3:$L$6,2,FALSE)))</f>
        <v>#N/A</v>
      </c>
      <c r="T1176" t="e">
        <f t="shared" si="37"/>
        <v>#N/A</v>
      </c>
    </row>
    <row r="1177" spans="1:20" x14ac:dyDescent="0.2">
      <c r="A1177" s="1">
        <v>42990</v>
      </c>
      <c r="B1177" t="s">
        <v>7</v>
      </c>
      <c r="C1177" t="s">
        <v>340</v>
      </c>
      <c r="D1177" t="s">
        <v>512</v>
      </c>
      <c r="E1177" t="s">
        <v>513</v>
      </c>
      <c r="F1177" s="1">
        <v>39414</v>
      </c>
      <c r="G1177" t="s">
        <v>164</v>
      </c>
      <c r="H1177">
        <v>1</v>
      </c>
      <c r="I1177">
        <v>0</v>
      </c>
      <c r="J1177">
        <v>0</v>
      </c>
      <c r="K1177" t="s">
        <v>207</v>
      </c>
      <c r="L1177">
        <v>2017</v>
      </c>
      <c r="M1177" t="s">
        <v>210</v>
      </c>
      <c r="N1177" s="14" t="str">
        <f t="shared" si="36"/>
        <v>MALPERTUIS Maëva</v>
      </c>
      <c r="O1177" s="14" t="str">
        <f>VLOOKUP(N1177,'Données Enfants'!$C$2:$F$298,4,FALSE)</f>
        <v>CM2</v>
      </c>
      <c r="P1177" s="14" t="str">
        <f>VLOOKUP(N1177,'Données Enfants'!$C$2:$F$298,2,FALSE)</f>
        <v>Standard</v>
      </c>
      <c r="Q1177" s="14">
        <f>IF(MID(B1177,1,3)="Bus",VLOOKUP(N1177,'Données Bus'!$A$2:$B$90,2,FALSE),0)</f>
        <v>0</v>
      </c>
      <c r="R1177" s="14" t="str">
        <f>IF(Q1177&gt;0,VLOOKUP(N1177,'Données Bus'!$A$2:$C$90,3,FALSE),"")</f>
        <v/>
      </c>
      <c r="S1177" t="e">
        <f>IF(INDEX('Tournées Bus'!$C$4:$H$18,Q1177,VLOOKUP(B1177,'Tournées Bus'!$J$3:$L$6,2,FALSE))=0,INDEX('Tournées Bus'!$C$4:$H$18,Q1177,VLOOKUP(B1177,'Tournées Bus'!$J$3:$L$6,3,FALSE)),INDEX('Tournées Bus'!$C$4:$H$18,Q1177,VLOOKUP(B1177,'Tournées Bus'!$J$3:$L$6,2,FALSE)))</f>
        <v>#N/A</v>
      </c>
      <c r="T1177" t="e">
        <f t="shared" si="37"/>
        <v>#N/A</v>
      </c>
    </row>
    <row r="1178" spans="1:20" x14ac:dyDescent="0.2">
      <c r="A1178" s="1">
        <v>42990</v>
      </c>
      <c r="B1178" t="s">
        <v>7</v>
      </c>
      <c r="C1178" t="s">
        <v>340</v>
      </c>
      <c r="D1178" t="s">
        <v>426</v>
      </c>
      <c r="E1178" t="s">
        <v>427</v>
      </c>
      <c r="F1178" s="1">
        <v>39466</v>
      </c>
      <c r="G1178" t="s">
        <v>165</v>
      </c>
      <c r="H1178">
        <v>1</v>
      </c>
      <c r="I1178">
        <v>0</v>
      </c>
      <c r="J1178">
        <v>0</v>
      </c>
      <c r="K1178" t="s">
        <v>207</v>
      </c>
      <c r="L1178">
        <v>2017</v>
      </c>
      <c r="M1178" t="s">
        <v>210</v>
      </c>
      <c r="N1178" s="14" t="str">
        <f t="shared" si="36"/>
        <v>MARTIN Gautier</v>
      </c>
      <c r="O1178" s="14" t="str">
        <f>VLOOKUP(N1178,'Données Enfants'!$C$2:$F$298,4,FALSE)</f>
        <v>CM1</v>
      </c>
      <c r="P1178" s="14" t="str">
        <f>VLOOKUP(N1178,'Données Enfants'!$C$2:$F$298,2,FALSE)</f>
        <v>Standard</v>
      </c>
      <c r="Q1178" s="14">
        <f>IF(MID(B1178,1,3)="Bus",VLOOKUP(N1178,'Données Bus'!$A$2:$B$90,2,FALSE),0)</f>
        <v>0</v>
      </c>
      <c r="R1178" s="14" t="str">
        <f>IF(Q1178&gt;0,VLOOKUP(N1178,'Données Bus'!$A$2:$C$90,3,FALSE),"")</f>
        <v/>
      </c>
      <c r="S1178" t="e">
        <f>IF(INDEX('Tournées Bus'!$C$4:$H$18,Q1178,VLOOKUP(B1178,'Tournées Bus'!$J$3:$L$6,2,FALSE))=0,INDEX('Tournées Bus'!$C$4:$H$18,Q1178,VLOOKUP(B1178,'Tournées Bus'!$J$3:$L$6,3,FALSE)),INDEX('Tournées Bus'!$C$4:$H$18,Q1178,VLOOKUP(B1178,'Tournées Bus'!$J$3:$L$6,2,FALSE)))</f>
        <v>#N/A</v>
      </c>
      <c r="T1178" t="e">
        <f t="shared" si="37"/>
        <v>#N/A</v>
      </c>
    </row>
    <row r="1179" spans="1:20" x14ac:dyDescent="0.2">
      <c r="A1179" s="1">
        <v>42990</v>
      </c>
      <c r="B1179" t="s">
        <v>7</v>
      </c>
      <c r="C1179" t="s">
        <v>340</v>
      </c>
      <c r="D1179" t="s">
        <v>274</v>
      </c>
      <c r="E1179" t="s">
        <v>275</v>
      </c>
      <c r="F1179" s="1">
        <v>40836</v>
      </c>
      <c r="G1179" t="s">
        <v>167</v>
      </c>
      <c r="H1179">
        <v>1</v>
      </c>
      <c r="I1179">
        <v>0</v>
      </c>
      <c r="J1179">
        <v>0</v>
      </c>
      <c r="K1179" t="s">
        <v>207</v>
      </c>
      <c r="L1179">
        <v>2017</v>
      </c>
      <c r="M1179" t="s">
        <v>208</v>
      </c>
      <c r="N1179" s="14" t="str">
        <f t="shared" si="36"/>
        <v>MONTES Mattéo</v>
      </c>
      <c r="O1179" s="14" t="str">
        <f>VLOOKUP(N1179,'Données Enfants'!$C$2:$F$298,4,FALSE)</f>
        <v>CP</v>
      </c>
      <c r="P1179" s="14" t="str">
        <f>VLOOKUP(N1179,'Données Enfants'!$C$2:$F$298,2,FALSE)</f>
        <v>Standard</v>
      </c>
      <c r="Q1179" s="14">
        <f>IF(MID(B1179,1,3)="Bus",VLOOKUP(N1179,'Données Bus'!$A$2:$B$90,2,FALSE),0)</f>
        <v>0</v>
      </c>
      <c r="R1179" s="14" t="str">
        <f>IF(Q1179&gt;0,VLOOKUP(N1179,'Données Bus'!$A$2:$C$90,3,FALSE),"")</f>
        <v/>
      </c>
      <c r="S1179" t="e">
        <f>IF(INDEX('Tournées Bus'!$C$4:$H$18,Q1179,VLOOKUP(B1179,'Tournées Bus'!$J$3:$L$6,2,FALSE))=0,INDEX('Tournées Bus'!$C$4:$H$18,Q1179,VLOOKUP(B1179,'Tournées Bus'!$J$3:$L$6,3,FALSE)),INDEX('Tournées Bus'!$C$4:$H$18,Q1179,VLOOKUP(B1179,'Tournées Bus'!$J$3:$L$6,2,FALSE)))</f>
        <v>#N/A</v>
      </c>
      <c r="T1179" t="e">
        <f t="shared" si="37"/>
        <v>#N/A</v>
      </c>
    </row>
    <row r="1180" spans="1:20" x14ac:dyDescent="0.2">
      <c r="A1180" s="1">
        <v>42990</v>
      </c>
      <c r="B1180" t="s">
        <v>7</v>
      </c>
      <c r="C1180" t="s">
        <v>340</v>
      </c>
      <c r="D1180" t="s">
        <v>428</v>
      </c>
      <c r="E1180" t="s">
        <v>429</v>
      </c>
      <c r="F1180" s="1">
        <v>40224</v>
      </c>
      <c r="G1180" t="s">
        <v>163</v>
      </c>
      <c r="H1180">
        <v>1</v>
      </c>
      <c r="I1180">
        <v>0</v>
      </c>
      <c r="J1180">
        <v>0</v>
      </c>
      <c r="K1180" t="s">
        <v>207</v>
      </c>
      <c r="L1180">
        <v>2017</v>
      </c>
      <c r="M1180" t="s">
        <v>210</v>
      </c>
      <c r="N1180" s="14" t="str">
        <f t="shared" si="36"/>
        <v>MORIN Anais</v>
      </c>
      <c r="O1180" s="14" t="str">
        <f>VLOOKUP(N1180,'Données Enfants'!$C$2:$F$298,4,FALSE)</f>
        <v>CE1</v>
      </c>
      <c r="P1180" s="14" t="str">
        <f>VLOOKUP(N1180,'Données Enfants'!$C$2:$F$298,2,FALSE)</f>
        <v>Standard</v>
      </c>
      <c r="Q1180" s="14">
        <f>IF(MID(B1180,1,3)="Bus",VLOOKUP(N1180,'Données Bus'!$A$2:$B$90,2,FALSE),0)</f>
        <v>0</v>
      </c>
      <c r="R1180" s="14" t="str">
        <f>IF(Q1180&gt;0,VLOOKUP(N1180,'Données Bus'!$A$2:$C$90,3,FALSE),"")</f>
        <v/>
      </c>
      <c r="S1180" t="e">
        <f>IF(INDEX('Tournées Bus'!$C$4:$H$18,Q1180,VLOOKUP(B1180,'Tournées Bus'!$J$3:$L$6,2,FALSE))=0,INDEX('Tournées Bus'!$C$4:$H$18,Q1180,VLOOKUP(B1180,'Tournées Bus'!$J$3:$L$6,3,FALSE)),INDEX('Tournées Bus'!$C$4:$H$18,Q1180,VLOOKUP(B1180,'Tournées Bus'!$J$3:$L$6,2,FALSE)))</f>
        <v>#N/A</v>
      </c>
      <c r="T1180" t="e">
        <f t="shared" si="37"/>
        <v>#N/A</v>
      </c>
    </row>
    <row r="1181" spans="1:20" x14ac:dyDescent="0.2">
      <c r="A1181" s="1">
        <v>42990</v>
      </c>
      <c r="B1181" t="s">
        <v>7</v>
      </c>
      <c r="C1181" t="s">
        <v>340</v>
      </c>
      <c r="D1181" t="s">
        <v>514</v>
      </c>
      <c r="E1181" t="s">
        <v>515</v>
      </c>
      <c r="F1181" s="1">
        <v>41168</v>
      </c>
      <c r="G1181" t="s">
        <v>106</v>
      </c>
      <c r="H1181">
        <v>1</v>
      </c>
      <c r="I1181">
        <v>0</v>
      </c>
      <c r="J1181">
        <v>0</v>
      </c>
      <c r="K1181" t="s">
        <v>207</v>
      </c>
      <c r="L1181">
        <v>2017</v>
      </c>
      <c r="M1181" t="s">
        <v>208</v>
      </c>
      <c r="N1181" s="14" t="str">
        <f t="shared" si="36"/>
        <v>MORINO Kalie</v>
      </c>
      <c r="O1181" s="14" t="str">
        <f>VLOOKUP(N1181,'Données Enfants'!$C$2:$F$298,4,FALSE)</f>
        <v>GS</v>
      </c>
      <c r="P1181" s="14" t="str">
        <f>VLOOKUP(N1181,'Données Enfants'!$C$2:$F$298,2,FALSE)</f>
        <v>Standard</v>
      </c>
      <c r="Q1181" s="14">
        <f>IF(MID(B1181,1,3)="Bus",VLOOKUP(N1181,'Données Bus'!$A$2:$B$90,2,FALSE),0)</f>
        <v>0</v>
      </c>
      <c r="R1181" s="14" t="str">
        <f>IF(Q1181&gt;0,VLOOKUP(N1181,'Données Bus'!$A$2:$C$90,3,FALSE),"")</f>
        <v/>
      </c>
      <c r="S1181" t="e">
        <f>IF(INDEX('Tournées Bus'!$C$4:$H$18,Q1181,VLOOKUP(B1181,'Tournées Bus'!$J$3:$L$6,2,FALSE))=0,INDEX('Tournées Bus'!$C$4:$H$18,Q1181,VLOOKUP(B1181,'Tournées Bus'!$J$3:$L$6,3,FALSE)),INDEX('Tournées Bus'!$C$4:$H$18,Q1181,VLOOKUP(B1181,'Tournées Bus'!$J$3:$L$6,2,FALSE)))</f>
        <v>#N/A</v>
      </c>
      <c r="T1181" t="e">
        <f t="shared" si="37"/>
        <v>#N/A</v>
      </c>
    </row>
    <row r="1182" spans="1:20" x14ac:dyDescent="0.2">
      <c r="A1182" s="1">
        <v>42990</v>
      </c>
      <c r="B1182" t="s">
        <v>7</v>
      </c>
      <c r="C1182" t="s">
        <v>340</v>
      </c>
      <c r="D1182" t="s">
        <v>430</v>
      </c>
      <c r="E1182" t="s">
        <v>227</v>
      </c>
      <c r="F1182" s="1">
        <v>40928</v>
      </c>
      <c r="G1182" t="s">
        <v>106</v>
      </c>
      <c r="H1182">
        <v>1</v>
      </c>
      <c r="I1182">
        <v>0</v>
      </c>
      <c r="J1182">
        <v>0</v>
      </c>
      <c r="K1182" t="s">
        <v>207</v>
      </c>
      <c r="L1182">
        <v>2017</v>
      </c>
      <c r="M1182" t="s">
        <v>208</v>
      </c>
      <c r="N1182" s="14" t="str">
        <f t="shared" si="36"/>
        <v>MUFF Elise</v>
      </c>
      <c r="O1182" s="14" t="str">
        <f>VLOOKUP(N1182,'Données Enfants'!$C$2:$F$298,4,FALSE)</f>
        <v>GS</v>
      </c>
      <c r="P1182" s="14" t="str">
        <f>VLOOKUP(N1182,'Données Enfants'!$C$2:$F$298,2,FALSE)</f>
        <v>Standard</v>
      </c>
      <c r="Q1182" s="14">
        <f>IF(MID(B1182,1,3)="Bus",VLOOKUP(N1182,'Données Bus'!$A$2:$B$90,2,FALSE),0)</f>
        <v>0</v>
      </c>
      <c r="R1182" s="14" t="str">
        <f>IF(Q1182&gt;0,VLOOKUP(N1182,'Données Bus'!$A$2:$C$90,3,FALSE),"")</f>
        <v/>
      </c>
      <c r="S1182" t="e">
        <f>IF(INDEX('Tournées Bus'!$C$4:$H$18,Q1182,VLOOKUP(B1182,'Tournées Bus'!$J$3:$L$6,2,FALSE))=0,INDEX('Tournées Bus'!$C$4:$H$18,Q1182,VLOOKUP(B1182,'Tournées Bus'!$J$3:$L$6,3,FALSE)),INDEX('Tournées Bus'!$C$4:$H$18,Q1182,VLOOKUP(B1182,'Tournées Bus'!$J$3:$L$6,2,FALSE)))</f>
        <v>#N/A</v>
      </c>
      <c r="T1182" t="e">
        <f t="shared" si="37"/>
        <v>#N/A</v>
      </c>
    </row>
    <row r="1183" spans="1:20" x14ac:dyDescent="0.2">
      <c r="A1183" s="1">
        <v>42990</v>
      </c>
      <c r="B1183" t="s">
        <v>7</v>
      </c>
      <c r="C1183" t="s">
        <v>340</v>
      </c>
      <c r="D1183" t="s">
        <v>276</v>
      </c>
      <c r="E1183" t="s">
        <v>277</v>
      </c>
      <c r="F1183" s="1">
        <v>40657</v>
      </c>
      <c r="G1183" t="s">
        <v>167</v>
      </c>
      <c r="H1183">
        <v>1</v>
      </c>
      <c r="I1183">
        <v>0</v>
      </c>
      <c r="J1183">
        <v>0</v>
      </c>
      <c r="K1183" t="s">
        <v>207</v>
      </c>
      <c r="L1183">
        <v>2017</v>
      </c>
      <c r="M1183" t="s">
        <v>208</v>
      </c>
      <c r="N1183" s="14" t="str">
        <f t="shared" si="36"/>
        <v>MUNSCH Charlotte</v>
      </c>
      <c r="O1183" s="14" t="str">
        <f>VLOOKUP(N1183,'Données Enfants'!$C$2:$F$298,4,FALSE)</f>
        <v>CP</v>
      </c>
      <c r="P1183" s="14" t="str">
        <f>VLOOKUP(N1183,'Données Enfants'!$C$2:$F$298,2,FALSE)</f>
        <v>Standard</v>
      </c>
      <c r="Q1183" s="14">
        <f>IF(MID(B1183,1,3)="Bus",VLOOKUP(N1183,'Données Bus'!$A$2:$B$90,2,FALSE),0)</f>
        <v>0</v>
      </c>
      <c r="R1183" s="14" t="str">
        <f>IF(Q1183&gt;0,VLOOKUP(N1183,'Données Bus'!$A$2:$C$90,3,FALSE),"")</f>
        <v/>
      </c>
      <c r="S1183" t="e">
        <f>IF(INDEX('Tournées Bus'!$C$4:$H$18,Q1183,VLOOKUP(B1183,'Tournées Bus'!$J$3:$L$6,2,FALSE))=0,INDEX('Tournées Bus'!$C$4:$H$18,Q1183,VLOOKUP(B1183,'Tournées Bus'!$J$3:$L$6,3,FALSE)),INDEX('Tournées Bus'!$C$4:$H$18,Q1183,VLOOKUP(B1183,'Tournées Bus'!$J$3:$L$6,2,FALSE)))</f>
        <v>#N/A</v>
      </c>
      <c r="T1183" t="e">
        <f t="shared" si="37"/>
        <v>#N/A</v>
      </c>
    </row>
    <row r="1184" spans="1:20" x14ac:dyDescent="0.2">
      <c r="A1184" s="1">
        <v>42990</v>
      </c>
      <c r="B1184" t="s">
        <v>7</v>
      </c>
      <c r="C1184" t="s">
        <v>340</v>
      </c>
      <c r="D1184" t="s">
        <v>431</v>
      </c>
      <c r="E1184" t="s">
        <v>342</v>
      </c>
      <c r="F1184" s="1">
        <v>41258</v>
      </c>
      <c r="G1184" t="s">
        <v>106</v>
      </c>
      <c r="H1184">
        <v>1</v>
      </c>
      <c r="I1184">
        <v>0</v>
      </c>
      <c r="J1184">
        <v>0</v>
      </c>
      <c r="K1184" t="s">
        <v>207</v>
      </c>
      <c r="L1184">
        <v>2017</v>
      </c>
      <c r="M1184" t="s">
        <v>208</v>
      </c>
      <c r="N1184" s="14" t="str">
        <f t="shared" si="36"/>
        <v>OLIVERA Hugo</v>
      </c>
      <c r="O1184" s="14" t="str">
        <f>VLOOKUP(N1184,'Données Enfants'!$C$2:$F$298,4,FALSE)</f>
        <v>GS</v>
      </c>
      <c r="P1184" s="14" t="str">
        <f>VLOOKUP(N1184,'Données Enfants'!$C$2:$F$298,2,FALSE)</f>
        <v>Standard</v>
      </c>
      <c r="Q1184" s="14">
        <f>IF(MID(B1184,1,3)="Bus",VLOOKUP(N1184,'Données Bus'!$A$2:$B$90,2,FALSE),0)</f>
        <v>0</v>
      </c>
      <c r="R1184" s="14" t="str">
        <f>IF(Q1184&gt;0,VLOOKUP(N1184,'Données Bus'!$A$2:$C$90,3,FALSE),"")</f>
        <v/>
      </c>
      <c r="S1184" t="e">
        <f>IF(INDEX('Tournées Bus'!$C$4:$H$18,Q1184,VLOOKUP(B1184,'Tournées Bus'!$J$3:$L$6,2,FALSE))=0,INDEX('Tournées Bus'!$C$4:$H$18,Q1184,VLOOKUP(B1184,'Tournées Bus'!$J$3:$L$6,3,FALSE)),INDEX('Tournées Bus'!$C$4:$H$18,Q1184,VLOOKUP(B1184,'Tournées Bus'!$J$3:$L$6,2,FALSE)))</f>
        <v>#N/A</v>
      </c>
      <c r="T1184" t="e">
        <f t="shared" si="37"/>
        <v>#N/A</v>
      </c>
    </row>
    <row r="1185" spans="1:20" x14ac:dyDescent="0.2">
      <c r="A1185" s="1">
        <v>42990</v>
      </c>
      <c r="B1185" t="s">
        <v>7</v>
      </c>
      <c r="C1185" t="s">
        <v>340</v>
      </c>
      <c r="D1185" t="s">
        <v>432</v>
      </c>
      <c r="E1185" t="s">
        <v>433</v>
      </c>
      <c r="F1185" s="1">
        <v>40751</v>
      </c>
      <c r="G1185" t="s">
        <v>168</v>
      </c>
      <c r="H1185">
        <v>1</v>
      </c>
      <c r="I1185">
        <v>0</v>
      </c>
      <c r="J1185">
        <v>0</v>
      </c>
      <c r="K1185" t="s">
        <v>207</v>
      </c>
      <c r="L1185">
        <v>2017</v>
      </c>
      <c r="M1185" t="s">
        <v>208</v>
      </c>
      <c r="N1185" s="14" t="str">
        <f t="shared" si="36"/>
        <v>PASTRELLO Enzo</v>
      </c>
      <c r="O1185" s="14" t="str">
        <f>VLOOKUP(N1185,'Données Enfants'!$C$2:$F$298,4,FALSE)</f>
        <v>CP</v>
      </c>
      <c r="P1185" s="14" t="str">
        <f>VLOOKUP(N1185,'Données Enfants'!$C$2:$F$298,2,FALSE)</f>
        <v>Standard</v>
      </c>
      <c r="Q1185" s="14">
        <f>IF(MID(B1185,1,3)="Bus",VLOOKUP(N1185,'Données Bus'!$A$2:$B$90,2,FALSE),0)</f>
        <v>0</v>
      </c>
      <c r="R1185" s="14" t="str">
        <f>IF(Q1185&gt;0,VLOOKUP(N1185,'Données Bus'!$A$2:$C$90,3,FALSE),"")</f>
        <v/>
      </c>
      <c r="S1185" t="e">
        <f>IF(INDEX('Tournées Bus'!$C$4:$H$18,Q1185,VLOOKUP(B1185,'Tournées Bus'!$J$3:$L$6,2,FALSE))=0,INDEX('Tournées Bus'!$C$4:$H$18,Q1185,VLOOKUP(B1185,'Tournées Bus'!$J$3:$L$6,3,FALSE)),INDEX('Tournées Bus'!$C$4:$H$18,Q1185,VLOOKUP(B1185,'Tournées Bus'!$J$3:$L$6,2,FALSE)))</f>
        <v>#N/A</v>
      </c>
      <c r="T1185" t="e">
        <f t="shared" si="37"/>
        <v>#N/A</v>
      </c>
    </row>
    <row r="1186" spans="1:20" x14ac:dyDescent="0.2">
      <c r="A1186" s="1">
        <v>42990</v>
      </c>
      <c r="B1186" t="s">
        <v>7</v>
      </c>
      <c r="C1186" t="s">
        <v>340</v>
      </c>
      <c r="D1186" t="s">
        <v>432</v>
      </c>
      <c r="E1186" t="s">
        <v>434</v>
      </c>
      <c r="F1186" s="1">
        <v>39103</v>
      </c>
      <c r="G1186" t="s">
        <v>164</v>
      </c>
      <c r="H1186">
        <v>1</v>
      </c>
      <c r="I1186">
        <v>0</v>
      </c>
      <c r="J1186">
        <v>0</v>
      </c>
      <c r="K1186" t="s">
        <v>207</v>
      </c>
      <c r="L1186">
        <v>2017</v>
      </c>
      <c r="M1186" t="s">
        <v>210</v>
      </c>
      <c r="N1186" s="14" t="str">
        <f t="shared" si="36"/>
        <v>PASTRELLO Téo</v>
      </c>
      <c r="O1186" s="14" t="str">
        <f>VLOOKUP(N1186,'Données Enfants'!$C$2:$F$298,4,FALSE)</f>
        <v>CM2</v>
      </c>
      <c r="P1186" s="14" t="str">
        <f>VLOOKUP(N1186,'Données Enfants'!$C$2:$F$298,2,FALSE)</f>
        <v>Standard</v>
      </c>
      <c r="Q1186" s="14">
        <f>IF(MID(B1186,1,3)="Bus",VLOOKUP(N1186,'Données Bus'!$A$2:$B$90,2,FALSE),0)</f>
        <v>0</v>
      </c>
      <c r="R1186" s="14" t="str">
        <f>IF(Q1186&gt;0,VLOOKUP(N1186,'Données Bus'!$A$2:$C$90,3,FALSE),"")</f>
        <v/>
      </c>
      <c r="S1186" t="e">
        <f>IF(INDEX('Tournées Bus'!$C$4:$H$18,Q1186,VLOOKUP(B1186,'Tournées Bus'!$J$3:$L$6,2,FALSE))=0,INDEX('Tournées Bus'!$C$4:$H$18,Q1186,VLOOKUP(B1186,'Tournées Bus'!$J$3:$L$6,3,FALSE)),INDEX('Tournées Bus'!$C$4:$H$18,Q1186,VLOOKUP(B1186,'Tournées Bus'!$J$3:$L$6,2,FALSE)))</f>
        <v>#N/A</v>
      </c>
      <c r="T1186" t="e">
        <f t="shared" si="37"/>
        <v>#N/A</v>
      </c>
    </row>
    <row r="1187" spans="1:20" x14ac:dyDescent="0.2">
      <c r="A1187" s="1">
        <v>42990</v>
      </c>
      <c r="B1187" t="s">
        <v>7</v>
      </c>
      <c r="C1187" t="s">
        <v>340</v>
      </c>
      <c r="D1187" t="s">
        <v>435</v>
      </c>
      <c r="E1187" t="s">
        <v>436</v>
      </c>
      <c r="F1187" s="1">
        <v>41330</v>
      </c>
      <c r="G1187" t="s">
        <v>169</v>
      </c>
      <c r="H1187">
        <v>1</v>
      </c>
      <c r="I1187">
        <v>0</v>
      </c>
      <c r="J1187">
        <v>0</v>
      </c>
      <c r="K1187" t="s">
        <v>207</v>
      </c>
      <c r="L1187">
        <v>2017</v>
      </c>
      <c r="M1187" t="s">
        <v>208</v>
      </c>
      <c r="N1187" s="14" t="str">
        <f t="shared" si="36"/>
        <v>PAYEN Romain</v>
      </c>
      <c r="O1187" s="14" t="str">
        <f>VLOOKUP(N1187,'Données Enfants'!$C$2:$F$298,4,FALSE)</f>
        <v>MS</v>
      </c>
      <c r="P1187" s="14" t="str">
        <f>VLOOKUP(N1187,'Données Enfants'!$C$2:$F$298,2,FALSE)</f>
        <v>Standard</v>
      </c>
      <c r="Q1187" s="14">
        <f>IF(MID(B1187,1,3)="Bus",VLOOKUP(N1187,'Données Bus'!$A$2:$B$90,2,FALSE),0)</f>
        <v>0</v>
      </c>
      <c r="R1187" s="14" t="str">
        <f>IF(Q1187&gt;0,VLOOKUP(N1187,'Données Bus'!$A$2:$C$90,3,FALSE),"")</f>
        <v/>
      </c>
      <c r="S1187" t="e">
        <f>IF(INDEX('Tournées Bus'!$C$4:$H$18,Q1187,VLOOKUP(B1187,'Tournées Bus'!$J$3:$L$6,2,FALSE))=0,INDEX('Tournées Bus'!$C$4:$H$18,Q1187,VLOOKUP(B1187,'Tournées Bus'!$J$3:$L$6,3,FALSE)),INDEX('Tournées Bus'!$C$4:$H$18,Q1187,VLOOKUP(B1187,'Tournées Bus'!$J$3:$L$6,2,FALSE)))</f>
        <v>#N/A</v>
      </c>
      <c r="T1187" t="e">
        <f t="shared" si="37"/>
        <v>#N/A</v>
      </c>
    </row>
    <row r="1188" spans="1:20" x14ac:dyDescent="0.2">
      <c r="A1188" s="1">
        <v>42990</v>
      </c>
      <c r="B1188" t="s">
        <v>7</v>
      </c>
      <c r="C1188" t="s">
        <v>340</v>
      </c>
      <c r="D1188" t="s">
        <v>538</v>
      </c>
      <c r="E1188" t="s">
        <v>365</v>
      </c>
      <c r="F1188" s="1">
        <v>39212</v>
      </c>
      <c r="G1188" t="s">
        <v>164</v>
      </c>
      <c r="H1188">
        <v>1</v>
      </c>
      <c r="I1188">
        <v>0</v>
      </c>
      <c r="J1188">
        <v>0</v>
      </c>
      <c r="K1188" t="s">
        <v>207</v>
      </c>
      <c r="L1188">
        <v>2017</v>
      </c>
      <c r="M1188" t="s">
        <v>210</v>
      </c>
      <c r="N1188" s="14" t="str">
        <f t="shared" si="36"/>
        <v>PERCONTI Lou</v>
      </c>
      <c r="O1188" s="14" t="str">
        <f>VLOOKUP(N1188,'Données Enfants'!$C$2:$F$298,4,FALSE)</f>
        <v>CM2</v>
      </c>
      <c r="P1188" s="14" t="str">
        <f>VLOOKUP(N1188,'Données Enfants'!$C$2:$F$298,2,FALSE)</f>
        <v>Standard</v>
      </c>
      <c r="Q1188" s="14">
        <f>IF(MID(B1188,1,3)="Bus",VLOOKUP(N1188,'Données Bus'!$A$2:$B$90,2,FALSE),0)</f>
        <v>0</v>
      </c>
      <c r="R1188" s="14" t="str">
        <f>IF(Q1188&gt;0,VLOOKUP(N1188,'Données Bus'!$A$2:$C$90,3,FALSE),"")</f>
        <v/>
      </c>
      <c r="S1188" t="e">
        <f>IF(INDEX('Tournées Bus'!$C$4:$H$18,Q1188,VLOOKUP(B1188,'Tournées Bus'!$J$3:$L$6,2,FALSE))=0,INDEX('Tournées Bus'!$C$4:$H$18,Q1188,VLOOKUP(B1188,'Tournées Bus'!$J$3:$L$6,3,FALSE)),INDEX('Tournées Bus'!$C$4:$H$18,Q1188,VLOOKUP(B1188,'Tournées Bus'!$J$3:$L$6,2,FALSE)))</f>
        <v>#N/A</v>
      </c>
      <c r="T1188" t="e">
        <f t="shared" si="37"/>
        <v>#N/A</v>
      </c>
    </row>
    <row r="1189" spans="1:20" x14ac:dyDescent="0.2">
      <c r="A1189" s="1">
        <v>42990</v>
      </c>
      <c r="B1189" t="s">
        <v>7</v>
      </c>
      <c r="C1189" t="s">
        <v>340</v>
      </c>
      <c r="D1189" t="s">
        <v>538</v>
      </c>
      <c r="E1189" t="s">
        <v>539</v>
      </c>
      <c r="F1189" s="1">
        <v>40776</v>
      </c>
      <c r="G1189" t="s">
        <v>168</v>
      </c>
      <c r="H1189">
        <v>1</v>
      </c>
      <c r="I1189">
        <v>0</v>
      </c>
      <c r="J1189">
        <v>0</v>
      </c>
      <c r="K1189" t="s">
        <v>207</v>
      </c>
      <c r="L1189">
        <v>2017</v>
      </c>
      <c r="M1189" t="s">
        <v>208</v>
      </c>
      <c r="N1189" s="14" t="str">
        <f t="shared" si="36"/>
        <v>PERCONTI Rosie</v>
      </c>
      <c r="O1189" s="14" t="str">
        <f>VLOOKUP(N1189,'Données Enfants'!$C$2:$F$298,4,FALSE)</f>
        <v>CP</v>
      </c>
      <c r="P1189" s="14" t="str">
        <f>VLOOKUP(N1189,'Données Enfants'!$C$2:$F$298,2,FALSE)</f>
        <v>Standard</v>
      </c>
      <c r="Q1189" s="14">
        <f>IF(MID(B1189,1,3)="Bus",VLOOKUP(N1189,'Données Bus'!$A$2:$B$90,2,FALSE),0)</f>
        <v>0</v>
      </c>
      <c r="R1189" s="14" t="str">
        <f>IF(Q1189&gt;0,VLOOKUP(N1189,'Données Bus'!$A$2:$C$90,3,FALSE),"")</f>
        <v/>
      </c>
      <c r="S1189" t="e">
        <f>IF(INDEX('Tournées Bus'!$C$4:$H$18,Q1189,VLOOKUP(B1189,'Tournées Bus'!$J$3:$L$6,2,FALSE))=0,INDEX('Tournées Bus'!$C$4:$H$18,Q1189,VLOOKUP(B1189,'Tournées Bus'!$J$3:$L$6,3,FALSE)),INDEX('Tournées Bus'!$C$4:$H$18,Q1189,VLOOKUP(B1189,'Tournées Bus'!$J$3:$L$6,2,FALSE)))</f>
        <v>#N/A</v>
      </c>
      <c r="T1189" t="e">
        <f t="shared" si="37"/>
        <v>#N/A</v>
      </c>
    </row>
    <row r="1190" spans="1:20" x14ac:dyDescent="0.2">
      <c r="A1190" s="1">
        <v>42990</v>
      </c>
      <c r="B1190" t="s">
        <v>7</v>
      </c>
      <c r="C1190" t="s">
        <v>340</v>
      </c>
      <c r="D1190" t="s">
        <v>278</v>
      </c>
      <c r="E1190" t="s">
        <v>279</v>
      </c>
      <c r="F1190" s="1">
        <v>41629</v>
      </c>
      <c r="G1190" t="s">
        <v>170</v>
      </c>
      <c r="H1190">
        <v>1</v>
      </c>
      <c r="I1190">
        <v>0</v>
      </c>
      <c r="J1190">
        <v>0</v>
      </c>
      <c r="K1190" t="s">
        <v>207</v>
      </c>
      <c r="L1190">
        <v>2017</v>
      </c>
      <c r="M1190" t="s">
        <v>208</v>
      </c>
      <c r="N1190" s="14" t="str">
        <f t="shared" si="36"/>
        <v>PERROT BLENNER Alice</v>
      </c>
      <c r="O1190" s="14" t="str">
        <f>VLOOKUP(N1190,'Données Enfants'!$C$2:$F$298,4,FALSE)</f>
        <v>MS</v>
      </c>
      <c r="P1190" s="14" t="str">
        <f>VLOOKUP(N1190,'Données Enfants'!$C$2:$F$298,2,FALSE)</f>
        <v>Standard</v>
      </c>
      <c r="Q1190" s="14">
        <f>IF(MID(B1190,1,3)="Bus",VLOOKUP(N1190,'Données Bus'!$A$2:$B$90,2,FALSE),0)</f>
        <v>0</v>
      </c>
      <c r="R1190" s="14" t="str">
        <f>IF(Q1190&gt;0,VLOOKUP(N1190,'Données Bus'!$A$2:$C$90,3,FALSE),"")</f>
        <v/>
      </c>
      <c r="S1190" t="e">
        <f>IF(INDEX('Tournées Bus'!$C$4:$H$18,Q1190,VLOOKUP(B1190,'Tournées Bus'!$J$3:$L$6,2,FALSE))=0,INDEX('Tournées Bus'!$C$4:$H$18,Q1190,VLOOKUP(B1190,'Tournées Bus'!$J$3:$L$6,3,FALSE)),INDEX('Tournées Bus'!$C$4:$H$18,Q1190,VLOOKUP(B1190,'Tournées Bus'!$J$3:$L$6,2,FALSE)))</f>
        <v>#N/A</v>
      </c>
      <c r="T1190" t="e">
        <f t="shared" si="37"/>
        <v>#N/A</v>
      </c>
    </row>
    <row r="1191" spans="1:20" x14ac:dyDescent="0.2">
      <c r="A1191" s="1">
        <v>42990</v>
      </c>
      <c r="B1191" t="s">
        <v>7</v>
      </c>
      <c r="C1191" t="s">
        <v>340</v>
      </c>
      <c r="D1191" t="s">
        <v>437</v>
      </c>
      <c r="E1191" t="s">
        <v>438</v>
      </c>
      <c r="F1191" s="1">
        <v>40021</v>
      </c>
      <c r="G1191" t="s">
        <v>166</v>
      </c>
      <c r="H1191">
        <v>1</v>
      </c>
      <c r="I1191">
        <v>0</v>
      </c>
      <c r="J1191">
        <v>0</v>
      </c>
      <c r="K1191" t="s">
        <v>207</v>
      </c>
      <c r="L1191">
        <v>2017</v>
      </c>
      <c r="M1191" t="s">
        <v>210</v>
      </c>
      <c r="N1191" s="14" t="str">
        <f t="shared" si="36"/>
        <v>PETREL Joé</v>
      </c>
      <c r="O1191" s="14" t="str">
        <f>VLOOKUP(N1191,'Données Enfants'!$C$2:$F$298,4,FALSE)</f>
        <v>CE2</v>
      </c>
      <c r="P1191" s="14" t="str">
        <f>VLOOKUP(N1191,'Données Enfants'!$C$2:$F$298,2,FALSE)</f>
        <v>Standard</v>
      </c>
      <c r="Q1191" s="14">
        <f>IF(MID(B1191,1,3)="Bus",VLOOKUP(N1191,'Données Bus'!$A$2:$B$90,2,FALSE),0)</f>
        <v>0</v>
      </c>
      <c r="R1191" s="14" t="str">
        <f>IF(Q1191&gt;0,VLOOKUP(N1191,'Données Bus'!$A$2:$C$90,3,FALSE),"")</f>
        <v/>
      </c>
      <c r="S1191" t="e">
        <f>IF(INDEX('Tournées Bus'!$C$4:$H$18,Q1191,VLOOKUP(B1191,'Tournées Bus'!$J$3:$L$6,2,FALSE))=0,INDEX('Tournées Bus'!$C$4:$H$18,Q1191,VLOOKUP(B1191,'Tournées Bus'!$J$3:$L$6,3,FALSE)),INDEX('Tournées Bus'!$C$4:$H$18,Q1191,VLOOKUP(B1191,'Tournées Bus'!$J$3:$L$6,2,FALSE)))</f>
        <v>#N/A</v>
      </c>
      <c r="T1191" t="e">
        <f t="shared" si="37"/>
        <v>#N/A</v>
      </c>
    </row>
    <row r="1192" spans="1:20" x14ac:dyDescent="0.2">
      <c r="A1192" s="1">
        <v>42990</v>
      </c>
      <c r="B1192" t="s">
        <v>7</v>
      </c>
      <c r="C1192" t="s">
        <v>340</v>
      </c>
      <c r="D1192" t="s">
        <v>439</v>
      </c>
      <c r="E1192" t="s">
        <v>440</v>
      </c>
      <c r="F1192" s="1">
        <v>40982</v>
      </c>
      <c r="G1192" t="s">
        <v>44</v>
      </c>
      <c r="H1192">
        <v>1</v>
      </c>
      <c r="I1192">
        <v>0</v>
      </c>
      <c r="J1192">
        <v>0</v>
      </c>
      <c r="K1192" t="s">
        <v>207</v>
      </c>
      <c r="L1192">
        <v>2017</v>
      </c>
      <c r="M1192" t="s">
        <v>208</v>
      </c>
      <c r="N1192" s="14" t="str">
        <f t="shared" si="36"/>
        <v>PETROCELLI Loann</v>
      </c>
      <c r="O1192" s="14" t="str">
        <f>VLOOKUP(N1192,'Données Enfants'!$C$2:$F$298,4,FALSE)</f>
        <v>GS</v>
      </c>
      <c r="P1192" s="14" t="str">
        <f>VLOOKUP(N1192,'Données Enfants'!$C$2:$F$298,2,FALSE)</f>
        <v>Standard</v>
      </c>
      <c r="Q1192" s="14">
        <f>IF(MID(B1192,1,3)="Bus",VLOOKUP(N1192,'Données Bus'!$A$2:$B$90,2,FALSE),0)</f>
        <v>0</v>
      </c>
      <c r="R1192" s="14" t="str">
        <f>IF(Q1192&gt;0,VLOOKUP(N1192,'Données Bus'!$A$2:$C$90,3,FALSE),"")</f>
        <v/>
      </c>
      <c r="S1192" t="e">
        <f>IF(INDEX('Tournées Bus'!$C$4:$H$18,Q1192,VLOOKUP(B1192,'Tournées Bus'!$J$3:$L$6,2,FALSE))=0,INDEX('Tournées Bus'!$C$4:$H$18,Q1192,VLOOKUP(B1192,'Tournées Bus'!$J$3:$L$6,3,FALSE)),INDEX('Tournées Bus'!$C$4:$H$18,Q1192,VLOOKUP(B1192,'Tournées Bus'!$J$3:$L$6,2,FALSE)))</f>
        <v>#N/A</v>
      </c>
      <c r="T1192" t="e">
        <f t="shared" si="37"/>
        <v>#N/A</v>
      </c>
    </row>
    <row r="1193" spans="1:20" x14ac:dyDescent="0.2">
      <c r="A1193" s="1">
        <v>42990</v>
      </c>
      <c r="B1193" t="s">
        <v>7</v>
      </c>
      <c r="C1193" t="s">
        <v>340</v>
      </c>
      <c r="D1193" t="s">
        <v>280</v>
      </c>
      <c r="E1193" t="s">
        <v>281</v>
      </c>
      <c r="F1193" s="1">
        <v>39219</v>
      </c>
      <c r="G1193" t="s">
        <v>164</v>
      </c>
      <c r="H1193">
        <v>0</v>
      </c>
      <c r="I1193">
        <v>0</v>
      </c>
      <c r="J1193">
        <v>0</v>
      </c>
      <c r="K1193" t="s">
        <v>207</v>
      </c>
      <c r="L1193">
        <v>2017</v>
      </c>
      <c r="M1193" t="s">
        <v>210</v>
      </c>
      <c r="N1193" s="14" t="str">
        <f t="shared" si="36"/>
        <v>PITTET Lilou</v>
      </c>
      <c r="O1193" s="14" t="str">
        <f>VLOOKUP(N1193,'Données Enfants'!$C$2:$F$298,4,FALSE)</f>
        <v>CM2</v>
      </c>
      <c r="P1193" s="14" t="str">
        <f>VLOOKUP(N1193,'Données Enfants'!$C$2:$F$298,2,FALSE)</f>
        <v>Standard</v>
      </c>
      <c r="Q1193" s="14">
        <f>IF(MID(B1193,1,3)="Bus",VLOOKUP(N1193,'Données Bus'!$A$2:$B$90,2,FALSE),0)</f>
        <v>0</v>
      </c>
      <c r="R1193" s="14" t="str">
        <f>IF(Q1193&gt;0,VLOOKUP(N1193,'Données Bus'!$A$2:$C$90,3,FALSE),"")</f>
        <v/>
      </c>
      <c r="S1193" t="e">
        <f>IF(INDEX('Tournées Bus'!$C$4:$H$18,Q1193,VLOOKUP(B1193,'Tournées Bus'!$J$3:$L$6,2,FALSE))=0,INDEX('Tournées Bus'!$C$4:$H$18,Q1193,VLOOKUP(B1193,'Tournées Bus'!$J$3:$L$6,3,FALSE)),INDEX('Tournées Bus'!$C$4:$H$18,Q1193,VLOOKUP(B1193,'Tournées Bus'!$J$3:$L$6,2,FALSE)))</f>
        <v>#N/A</v>
      </c>
      <c r="T1193" t="e">
        <f t="shared" si="37"/>
        <v>#N/A</v>
      </c>
    </row>
    <row r="1194" spans="1:20" x14ac:dyDescent="0.2">
      <c r="A1194" s="1">
        <v>42990</v>
      </c>
      <c r="B1194" t="s">
        <v>7</v>
      </c>
      <c r="C1194" t="s">
        <v>340</v>
      </c>
      <c r="D1194" t="s">
        <v>280</v>
      </c>
      <c r="E1194" t="s">
        <v>282</v>
      </c>
      <c r="F1194" s="1">
        <v>40581</v>
      </c>
      <c r="G1194" t="s">
        <v>168</v>
      </c>
      <c r="H1194">
        <v>0</v>
      </c>
      <c r="I1194">
        <v>0</v>
      </c>
      <c r="J1194">
        <v>0</v>
      </c>
      <c r="K1194" t="s">
        <v>207</v>
      </c>
      <c r="L1194">
        <v>2017</v>
      </c>
      <c r="M1194" t="s">
        <v>208</v>
      </c>
      <c r="N1194" s="14" t="str">
        <f t="shared" si="36"/>
        <v>PITTET Lizy</v>
      </c>
      <c r="O1194" s="14" t="str">
        <f>VLOOKUP(N1194,'Données Enfants'!$C$2:$F$298,4,FALSE)</f>
        <v>CP</v>
      </c>
      <c r="P1194" s="14" t="str">
        <f>VLOOKUP(N1194,'Données Enfants'!$C$2:$F$298,2,FALSE)</f>
        <v>Standard</v>
      </c>
      <c r="Q1194" s="14">
        <f>IF(MID(B1194,1,3)="Bus",VLOOKUP(N1194,'Données Bus'!$A$2:$B$90,2,FALSE),0)</f>
        <v>0</v>
      </c>
      <c r="R1194" s="14" t="str">
        <f>IF(Q1194&gt;0,VLOOKUP(N1194,'Données Bus'!$A$2:$C$90,3,FALSE),"")</f>
        <v/>
      </c>
      <c r="S1194" t="e">
        <f>IF(INDEX('Tournées Bus'!$C$4:$H$18,Q1194,VLOOKUP(B1194,'Tournées Bus'!$J$3:$L$6,2,FALSE))=0,INDEX('Tournées Bus'!$C$4:$H$18,Q1194,VLOOKUP(B1194,'Tournées Bus'!$J$3:$L$6,3,FALSE)),INDEX('Tournées Bus'!$C$4:$H$18,Q1194,VLOOKUP(B1194,'Tournées Bus'!$J$3:$L$6,2,FALSE)))</f>
        <v>#N/A</v>
      </c>
      <c r="T1194" t="e">
        <f t="shared" si="37"/>
        <v>#N/A</v>
      </c>
    </row>
    <row r="1195" spans="1:20" x14ac:dyDescent="0.2">
      <c r="A1195" s="1">
        <v>42990</v>
      </c>
      <c r="B1195" t="s">
        <v>7</v>
      </c>
      <c r="C1195" t="s">
        <v>340</v>
      </c>
      <c r="D1195" t="s">
        <v>441</v>
      </c>
      <c r="E1195" t="s">
        <v>442</v>
      </c>
      <c r="F1195" s="1">
        <v>41482</v>
      </c>
      <c r="G1195" t="s">
        <v>170</v>
      </c>
      <c r="H1195">
        <v>1</v>
      </c>
      <c r="I1195">
        <v>0</v>
      </c>
      <c r="J1195">
        <v>0</v>
      </c>
      <c r="K1195" t="s">
        <v>207</v>
      </c>
      <c r="L1195">
        <v>2017</v>
      </c>
      <c r="M1195" t="s">
        <v>208</v>
      </c>
      <c r="N1195" s="14" t="str">
        <f t="shared" si="36"/>
        <v>PORTO Eloïse</v>
      </c>
      <c r="O1195" s="14" t="str">
        <f>VLOOKUP(N1195,'Données Enfants'!$C$2:$F$298,4,FALSE)</f>
        <v>MS</v>
      </c>
      <c r="P1195" s="14" t="str">
        <f>VLOOKUP(N1195,'Données Enfants'!$C$2:$F$298,2,FALSE)</f>
        <v>Standard</v>
      </c>
      <c r="Q1195" s="14">
        <f>IF(MID(B1195,1,3)="Bus",VLOOKUP(N1195,'Données Bus'!$A$2:$B$90,2,FALSE),0)</f>
        <v>0</v>
      </c>
      <c r="R1195" s="14" t="str">
        <f>IF(Q1195&gt;0,VLOOKUP(N1195,'Données Bus'!$A$2:$C$90,3,FALSE),"")</f>
        <v/>
      </c>
      <c r="S1195" t="e">
        <f>IF(INDEX('Tournées Bus'!$C$4:$H$18,Q1195,VLOOKUP(B1195,'Tournées Bus'!$J$3:$L$6,2,FALSE))=0,INDEX('Tournées Bus'!$C$4:$H$18,Q1195,VLOOKUP(B1195,'Tournées Bus'!$J$3:$L$6,3,FALSE)),INDEX('Tournées Bus'!$C$4:$H$18,Q1195,VLOOKUP(B1195,'Tournées Bus'!$J$3:$L$6,2,FALSE)))</f>
        <v>#N/A</v>
      </c>
      <c r="T1195" t="e">
        <f t="shared" si="37"/>
        <v>#N/A</v>
      </c>
    </row>
    <row r="1196" spans="1:20" x14ac:dyDescent="0.2">
      <c r="A1196" s="1">
        <v>42990</v>
      </c>
      <c r="B1196" t="s">
        <v>7</v>
      </c>
      <c r="C1196" t="s">
        <v>340</v>
      </c>
      <c r="D1196" t="s">
        <v>441</v>
      </c>
      <c r="E1196" t="s">
        <v>443</v>
      </c>
      <c r="F1196" s="1">
        <v>40237</v>
      </c>
      <c r="G1196" t="s">
        <v>167</v>
      </c>
      <c r="H1196">
        <v>1</v>
      </c>
      <c r="I1196">
        <v>0</v>
      </c>
      <c r="J1196">
        <v>0</v>
      </c>
      <c r="K1196" t="s">
        <v>207</v>
      </c>
      <c r="L1196">
        <v>2017</v>
      </c>
      <c r="M1196" t="s">
        <v>210</v>
      </c>
      <c r="N1196" s="14" t="str">
        <f t="shared" si="36"/>
        <v>PORTO Maëlys</v>
      </c>
      <c r="O1196" s="14" t="str">
        <f>VLOOKUP(N1196,'Données Enfants'!$C$2:$F$298,4,FALSE)</f>
        <v>CE1</v>
      </c>
      <c r="P1196" s="14" t="str">
        <f>VLOOKUP(N1196,'Données Enfants'!$C$2:$F$298,2,FALSE)</f>
        <v>Standard</v>
      </c>
      <c r="Q1196" s="14">
        <f>IF(MID(B1196,1,3)="Bus",VLOOKUP(N1196,'Données Bus'!$A$2:$B$90,2,FALSE),0)</f>
        <v>0</v>
      </c>
      <c r="R1196" s="14" t="str">
        <f>IF(Q1196&gt;0,VLOOKUP(N1196,'Données Bus'!$A$2:$C$90,3,FALSE),"")</f>
        <v/>
      </c>
      <c r="S1196" t="e">
        <f>IF(INDEX('Tournées Bus'!$C$4:$H$18,Q1196,VLOOKUP(B1196,'Tournées Bus'!$J$3:$L$6,2,FALSE))=0,INDEX('Tournées Bus'!$C$4:$H$18,Q1196,VLOOKUP(B1196,'Tournées Bus'!$J$3:$L$6,3,FALSE)),INDEX('Tournées Bus'!$C$4:$H$18,Q1196,VLOOKUP(B1196,'Tournées Bus'!$J$3:$L$6,2,FALSE)))</f>
        <v>#N/A</v>
      </c>
      <c r="T1196" t="e">
        <f t="shared" si="37"/>
        <v>#N/A</v>
      </c>
    </row>
    <row r="1197" spans="1:20" x14ac:dyDescent="0.2">
      <c r="A1197" s="1">
        <v>42990</v>
      </c>
      <c r="B1197" t="s">
        <v>7</v>
      </c>
      <c r="C1197" t="s">
        <v>340</v>
      </c>
      <c r="D1197" t="s">
        <v>516</v>
      </c>
      <c r="E1197" t="s">
        <v>483</v>
      </c>
      <c r="F1197" s="1">
        <v>40334</v>
      </c>
      <c r="G1197" t="s">
        <v>163</v>
      </c>
      <c r="H1197">
        <v>1</v>
      </c>
      <c r="I1197">
        <v>0</v>
      </c>
      <c r="J1197">
        <v>0</v>
      </c>
      <c r="K1197" t="s">
        <v>207</v>
      </c>
      <c r="L1197">
        <v>2017</v>
      </c>
      <c r="M1197" t="s">
        <v>210</v>
      </c>
      <c r="N1197" s="14" t="str">
        <f t="shared" si="36"/>
        <v>POULET Jean</v>
      </c>
      <c r="O1197" s="14" t="str">
        <f>VLOOKUP(N1197,'Données Enfants'!$C$2:$F$298,4,FALSE)</f>
        <v>CE1</v>
      </c>
      <c r="P1197" s="14" t="str">
        <f>VLOOKUP(N1197,'Données Enfants'!$C$2:$F$298,2,FALSE)</f>
        <v>Standard</v>
      </c>
      <c r="Q1197" s="14">
        <f>IF(MID(B1197,1,3)="Bus",VLOOKUP(N1197,'Données Bus'!$A$2:$B$90,2,FALSE),0)</f>
        <v>0</v>
      </c>
      <c r="R1197" s="14" t="str">
        <f>IF(Q1197&gt;0,VLOOKUP(N1197,'Données Bus'!$A$2:$C$90,3,FALSE),"")</f>
        <v/>
      </c>
      <c r="S1197" t="e">
        <f>IF(INDEX('Tournées Bus'!$C$4:$H$18,Q1197,VLOOKUP(B1197,'Tournées Bus'!$J$3:$L$6,2,FALSE))=0,INDEX('Tournées Bus'!$C$4:$H$18,Q1197,VLOOKUP(B1197,'Tournées Bus'!$J$3:$L$6,3,FALSE)),INDEX('Tournées Bus'!$C$4:$H$18,Q1197,VLOOKUP(B1197,'Tournées Bus'!$J$3:$L$6,2,FALSE)))</f>
        <v>#N/A</v>
      </c>
      <c r="T1197" t="e">
        <f t="shared" si="37"/>
        <v>#N/A</v>
      </c>
    </row>
    <row r="1198" spans="1:20" x14ac:dyDescent="0.2">
      <c r="A1198" s="1">
        <v>42990</v>
      </c>
      <c r="B1198" t="s">
        <v>7</v>
      </c>
      <c r="C1198" t="s">
        <v>340</v>
      </c>
      <c r="D1198" t="s">
        <v>516</v>
      </c>
      <c r="E1198" t="s">
        <v>517</v>
      </c>
      <c r="F1198" s="1">
        <v>40828</v>
      </c>
      <c r="G1198" t="s">
        <v>168</v>
      </c>
      <c r="H1198">
        <v>1</v>
      </c>
      <c r="I1198">
        <v>0</v>
      </c>
      <c r="J1198">
        <v>0</v>
      </c>
      <c r="K1198" t="s">
        <v>207</v>
      </c>
      <c r="L1198">
        <v>2017</v>
      </c>
      <c r="M1198" t="s">
        <v>208</v>
      </c>
      <c r="N1198" s="14" t="str">
        <f t="shared" si="36"/>
        <v>POULET Maël</v>
      </c>
      <c r="O1198" s="14" t="str">
        <f>VLOOKUP(N1198,'Données Enfants'!$C$2:$F$298,4,FALSE)</f>
        <v>CP</v>
      </c>
      <c r="P1198" s="14" t="str">
        <f>VLOOKUP(N1198,'Données Enfants'!$C$2:$F$298,2,FALSE)</f>
        <v>Standard</v>
      </c>
      <c r="Q1198" s="14">
        <f>IF(MID(B1198,1,3)="Bus",VLOOKUP(N1198,'Données Bus'!$A$2:$B$90,2,FALSE),0)</f>
        <v>0</v>
      </c>
      <c r="R1198" s="14" t="str">
        <f>IF(Q1198&gt;0,VLOOKUP(N1198,'Données Bus'!$A$2:$C$90,3,FALSE),"")</f>
        <v/>
      </c>
      <c r="S1198" t="e">
        <f>IF(INDEX('Tournées Bus'!$C$4:$H$18,Q1198,VLOOKUP(B1198,'Tournées Bus'!$J$3:$L$6,2,FALSE))=0,INDEX('Tournées Bus'!$C$4:$H$18,Q1198,VLOOKUP(B1198,'Tournées Bus'!$J$3:$L$6,3,FALSE)),INDEX('Tournées Bus'!$C$4:$H$18,Q1198,VLOOKUP(B1198,'Tournées Bus'!$J$3:$L$6,2,FALSE)))</f>
        <v>#N/A</v>
      </c>
      <c r="T1198" t="e">
        <f t="shared" si="37"/>
        <v>#N/A</v>
      </c>
    </row>
    <row r="1199" spans="1:20" x14ac:dyDescent="0.2">
      <c r="A1199" s="1">
        <v>42990</v>
      </c>
      <c r="B1199" t="s">
        <v>7</v>
      </c>
      <c r="C1199" t="s">
        <v>340</v>
      </c>
      <c r="D1199" t="s">
        <v>444</v>
      </c>
      <c r="E1199" t="s">
        <v>372</v>
      </c>
      <c r="F1199" s="1">
        <v>40612</v>
      </c>
      <c r="G1199" t="s">
        <v>167</v>
      </c>
      <c r="H1199">
        <v>1</v>
      </c>
      <c r="I1199">
        <v>0</v>
      </c>
      <c r="J1199">
        <v>0</v>
      </c>
      <c r="K1199" t="s">
        <v>207</v>
      </c>
      <c r="L1199">
        <v>2017</v>
      </c>
      <c r="M1199" t="s">
        <v>208</v>
      </c>
      <c r="N1199" s="14" t="str">
        <f t="shared" si="36"/>
        <v>QUIQUEREZ Lise</v>
      </c>
      <c r="O1199" s="14" t="str">
        <f>VLOOKUP(N1199,'Données Enfants'!$C$2:$F$298,4,FALSE)</f>
        <v>CP</v>
      </c>
      <c r="P1199" s="14" t="str">
        <f>VLOOKUP(N1199,'Données Enfants'!$C$2:$F$298,2,FALSE)</f>
        <v>Standard</v>
      </c>
      <c r="Q1199" s="14">
        <f>IF(MID(B1199,1,3)="Bus",VLOOKUP(N1199,'Données Bus'!$A$2:$B$90,2,FALSE),0)</f>
        <v>0</v>
      </c>
      <c r="R1199" s="14" t="str">
        <f>IF(Q1199&gt;0,VLOOKUP(N1199,'Données Bus'!$A$2:$C$90,3,FALSE),"")</f>
        <v/>
      </c>
      <c r="S1199" t="e">
        <f>IF(INDEX('Tournées Bus'!$C$4:$H$18,Q1199,VLOOKUP(B1199,'Tournées Bus'!$J$3:$L$6,2,FALSE))=0,INDEX('Tournées Bus'!$C$4:$H$18,Q1199,VLOOKUP(B1199,'Tournées Bus'!$J$3:$L$6,3,FALSE)),INDEX('Tournées Bus'!$C$4:$H$18,Q1199,VLOOKUP(B1199,'Tournées Bus'!$J$3:$L$6,2,FALSE)))</f>
        <v>#N/A</v>
      </c>
      <c r="T1199" t="e">
        <f t="shared" si="37"/>
        <v>#N/A</v>
      </c>
    </row>
    <row r="1200" spans="1:20" x14ac:dyDescent="0.2">
      <c r="A1200" s="1">
        <v>42990</v>
      </c>
      <c r="B1200" t="s">
        <v>7</v>
      </c>
      <c r="C1200" t="s">
        <v>340</v>
      </c>
      <c r="D1200" t="s">
        <v>445</v>
      </c>
      <c r="E1200" t="s">
        <v>446</v>
      </c>
      <c r="F1200" s="1">
        <v>40095</v>
      </c>
      <c r="G1200" t="s">
        <v>166</v>
      </c>
      <c r="H1200">
        <v>1</v>
      </c>
      <c r="I1200">
        <v>0</v>
      </c>
      <c r="J1200">
        <v>0</v>
      </c>
      <c r="K1200" t="s">
        <v>207</v>
      </c>
      <c r="L1200">
        <v>2017</v>
      </c>
      <c r="M1200" t="s">
        <v>210</v>
      </c>
      <c r="N1200" s="14" t="str">
        <f t="shared" si="36"/>
        <v>RENARD Agathe</v>
      </c>
      <c r="O1200" s="14" t="str">
        <f>VLOOKUP(N1200,'Données Enfants'!$C$2:$F$298,4,FALSE)</f>
        <v>CE2</v>
      </c>
      <c r="P1200" s="14" t="str">
        <f>VLOOKUP(N1200,'Données Enfants'!$C$2:$F$298,2,FALSE)</f>
        <v>Standard</v>
      </c>
      <c r="Q1200" s="14">
        <f>IF(MID(B1200,1,3)="Bus",VLOOKUP(N1200,'Données Bus'!$A$2:$B$90,2,FALSE),0)</f>
        <v>0</v>
      </c>
      <c r="R1200" s="14" t="str">
        <f>IF(Q1200&gt;0,VLOOKUP(N1200,'Données Bus'!$A$2:$C$90,3,FALSE),"")</f>
        <v/>
      </c>
      <c r="S1200" t="e">
        <f>IF(INDEX('Tournées Bus'!$C$4:$H$18,Q1200,VLOOKUP(B1200,'Tournées Bus'!$J$3:$L$6,2,FALSE))=0,INDEX('Tournées Bus'!$C$4:$H$18,Q1200,VLOOKUP(B1200,'Tournées Bus'!$J$3:$L$6,3,FALSE)),INDEX('Tournées Bus'!$C$4:$H$18,Q1200,VLOOKUP(B1200,'Tournées Bus'!$J$3:$L$6,2,FALSE)))</f>
        <v>#N/A</v>
      </c>
      <c r="T1200" t="e">
        <f t="shared" si="37"/>
        <v>#N/A</v>
      </c>
    </row>
    <row r="1201" spans="1:20" x14ac:dyDescent="0.2">
      <c r="A1201" s="1">
        <v>42990</v>
      </c>
      <c r="B1201" t="s">
        <v>7</v>
      </c>
      <c r="C1201" t="s">
        <v>340</v>
      </c>
      <c r="D1201" t="s">
        <v>518</v>
      </c>
      <c r="E1201" t="s">
        <v>342</v>
      </c>
      <c r="F1201" s="1">
        <v>41006</v>
      </c>
      <c r="G1201" t="s">
        <v>44</v>
      </c>
      <c r="H1201">
        <v>0</v>
      </c>
      <c r="I1201">
        <v>0</v>
      </c>
      <c r="J1201">
        <v>0</v>
      </c>
      <c r="K1201" t="s">
        <v>207</v>
      </c>
      <c r="L1201">
        <v>2017</v>
      </c>
      <c r="M1201" t="s">
        <v>208</v>
      </c>
      <c r="N1201" s="14" t="str">
        <f t="shared" si="36"/>
        <v>RIVAL Hugo</v>
      </c>
      <c r="O1201" s="14" t="str">
        <f>VLOOKUP(N1201,'Données Enfants'!$C$2:$F$298,4,FALSE)</f>
        <v>GS</v>
      </c>
      <c r="P1201" s="14" t="str">
        <f>VLOOKUP(N1201,'Données Enfants'!$C$2:$F$298,2,FALSE)</f>
        <v>Standard</v>
      </c>
      <c r="Q1201" s="14">
        <f>IF(MID(B1201,1,3)="Bus",VLOOKUP(N1201,'Données Bus'!$A$2:$B$90,2,FALSE),0)</f>
        <v>0</v>
      </c>
      <c r="R1201" s="14" t="str">
        <f>IF(Q1201&gt;0,VLOOKUP(N1201,'Données Bus'!$A$2:$C$90,3,FALSE),"")</f>
        <v/>
      </c>
      <c r="S1201" t="e">
        <f>IF(INDEX('Tournées Bus'!$C$4:$H$18,Q1201,VLOOKUP(B1201,'Tournées Bus'!$J$3:$L$6,2,FALSE))=0,INDEX('Tournées Bus'!$C$4:$H$18,Q1201,VLOOKUP(B1201,'Tournées Bus'!$J$3:$L$6,3,FALSE)),INDEX('Tournées Bus'!$C$4:$H$18,Q1201,VLOOKUP(B1201,'Tournées Bus'!$J$3:$L$6,2,FALSE)))</f>
        <v>#N/A</v>
      </c>
      <c r="T1201" t="e">
        <f t="shared" si="37"/>
        <v>#N/A</v>
      </c>
    </row>
    <row r="1202" spans="1:20" x14ac:dyDescent="0.2">
      <c r="A1202" s="1">
        <v>42990</v>
      </c>
      <c r="B1202" t="s">
        <v>7</v>
      </c>
      <c r="C1202" t="s">
        <v>340</v>
      </c>
      <c r="D1202" t="s">
        <v>285</v>
      </c>
      <c r="E1202" t="s">
        <v>316</v>
      </c>
      <c r="F1202" s="1">
        <v>40879</v>
      </c>
      <c r="G1202" t="s">
        <v>167</v>
      </c>
      <c r="H1202">
        <v>0</v>
      </c>
      <c r="I1202">
        <v>0</v>
      </c>
      <c r="J1202">
        <v>0</v>
      </c>
      <c r="K1202" t="s">
        <v>207</v>
      </c>
      <c r="L1202">
        <v>2017</v>
      </c>
      <c r="M1202" t="s">
        <v>208</v>
      </c>
      <c r="N1202" s="14" t="str">
        <f t="shared" si="36"/>
        <v>ROUVIERE Léa</v>
      </c>
      <c r="O1202" s="14" t="str">
        <f>VLOOKUP(N1202,'Données Enfants'!$C$2:$F$298,4,FALSE)</f>
        <v>CP</v>
      </c>
      <c r="P1202" s="14" t="str">
        <f>VLOOKUP(N1202,'Données Enfants'!$C$2:$F$298,2,FALSE)</f>
        <v>Standard</v>
      </c>
      <c r="Q1202" s="14">
        <f>IF(MID(B1202,1,3)="Bus",VLOOKUP(N1202,'Données Bus'!$A$2:$B$90,2,FALSE),0)</f>
        <v>0</v>
      </c>
      <c r="R1202" s="14" t="str">
        <f>IF(Q1202&gt;0,VLOOKUP(N1202,'Données Bus'!$A$2:$C$90,3,FALSE),"")</f>
        <v/>
      </c>
      <c r="S1202" t="e">
        <f>IF(INDEX('Tournées Bus'!$C$4:$H$18,Q1202,VLOOKUP(B1202,'Tournées Bus'!$J$3:$L$6,2,FALSE))=0,INDEX('Tournées Bus'!$C$4:$H$18,Q1202,VLOOKUP(B1202,'Tournées Bus'!$J$3:$L$6,3,FALSE)),INDEX('Tournées Bus'!$C$4:$H$18,Q1202,VLOOKUP(B1202,'Tournées Bus'!$J$3:$L$6,2,FALSE)))</f>
        <v>#N/A</v>
      </c>
      <c r="T1202" t="e">
        <f t="shared" si="37"/>
        <v>#N/A</v>
      </c>
    </row>
    <row r="1203" spans="1:20" x14ac:dyDescent="0.2">
      <c r="A1203" s="1">
        <v>42990</v>
      </c>
      <c r="B1203" t="s">
        <v>7</v>
      </c>
      <c r="C1203" t="s">
        <v>340</v>
      </c>
      <c r="D1203" t="s">
        <v>285</v>
      </c>
      <c r="E1203" t="s">
        <v>281</v>
      </c>
      <c r="F1203" s="1">
        <v>40095</v>
      </c>
      <c r="G1203" t="s">
        <v>166</v>
      </c>
      <c r="H1203">
        <v>0</v>
      </c>
      <c r="I1203">
        <v>0</v>
      </c>
      <c r="J1203">
        <v>0</v>
      </c>
      <c r="K1203" t="s">
        <v>207</v>
      </c>
      <c r="L1203">
        <v>2017</v>
      </c>
      <c r="M1203" t="s">
        <v>210</v>
      </c>
      <c r="N1203" s="14" t="str">
        <f t="shared" si="36"/>
        <v>ROUVIERE Lilou</v>
      </c>
      <c r="O1203" s="14" t="str">
        <f>VLOOKUP(N1203,'Données Enfants'!$C$2:$F$298,4,FALSE)</f>
        <v>CE2</v>
      </c>
      <c r="P1203" s="14" t="str">
        <f>VLOOKUP(N1203,'Données Enfants'!$C$2:$F$298,2,FALSE)</f>
        <v>Standard</v>
      </c>
      <c r="Q1203" s="14">
        <f>IF(MID(B1203,1,3)="Bus",VLOOKUP(N1203,'Données Bus'!$A$2:$B$90,2,FALSE),0)</f>
        <v>0</v>
      </c>
      <c r="R1203" s="14" t="str">
        <f>IF(Q1203&gt;0,VLOOKUP(N1203,'Données Bus'!$A$2:$C$90,3,FALSE),"")</f>
        <v/>
      </c>
      <c r="S1203" t="e">
        <f>IF(INDEX('Tournées Bus'!$C$4:$H$18,Q1203,VLOOKUP(B1203,'Tournées Bus'!$J$3:$L$6,2,FALSE))=0,INDEX('Tournées Bus'!$C$4:$H$18,Q1203,VLOOKUP(B1203,'Tournées Bus'!$J$3:$L$6,3,FALSE)),INDEX('Tournées Bus'!$C$4:$H$18,Q1203,VLOOKUP(B1203,'Tournées Bus'!$J$3:$L$6,2,FALSE)))</f>
        <v>#N/A</v>
      </c>
      <c r="T1203" t="e">
        <f t="shared" si="37"/>
        <v>#N/A</v>
      </c>
    </row>
    <row r="1204" spans="1:20" x14ac:dyDescent="0.2">
      <c r="A1204" s="1">
        <v>42990</v>
      </c>
      <c r="B1204" t="s">
        <v>7</v>
      </c>
      <c r="C1204" t="s">
        <v>340</v>
      </c>
      <c r="D1204" t="s">
        <v>447</v>
      </c>
      <c r="E1204" t="s">
        <v>448</v>
      </c>
      <c r="F1204" s="1">
        <v>40768</v>
      </c>
      <c r="G1204" t="s">
        <v>167</v>
      </c>
      <c r="H1204">
        <v>1</v>
      </c>
      <c r="I1204">
        <v>0</v>
      </c>
      <c r="J1204">
        <v>0</v>
      </c>
      <c r="K1204" t="s">
        <v>207</v>
      </c>
      <c r="L1204">
        <v>2017</v>
      </c>
      <c r="M1204" t="s">
        <v>208</v>
      </c>
      <c r="N1204" s="14" t="str">
        <f t="shared" si="36"/>
        <v>SADANI Ayoub</v>
      </c>
      <c r="O1204" s="14" t="str">
        <f>VLOOKUP(N1204,'Données Enfants'!$C$2:$F$298,4,FALSE)</f>
        <v>CP</v>
      </c>
      <c r="P1204" s="14" t="str">
        <f>VLOOKUP(N1204,'Données Enfants'!$C$2:$F$298,2,FALSE)</f>
        <v>Sans viande</v>
      </c>
      <c r="Q1204" s="14">
        <f>IF(MID(B1204,1,3)="Bus",VLOOKUP(N1204,'Données Bus'!$A$2:$B$90,2,FALSE),0)</f>
        <v>0</v>
      </c>
      <c r="R1204" s="14" t="str">
        <f>IF(Q1204&gt;0,VLOOKUP(N1204,'Données Bus'!$A$2:$C$90,3,FALSE),"")</f>
        <v/>
      </c>
      <c r="S1204" t="e">
        <f>IF(INDEX('Tournées Bus'!$C$4:$H$18,Q1204,VLOOKUP(B1204,'Tournées Bus'!$J$3:$L$6,2,FALSE))=0,INDEX('Tournées Bus'!$C$4:$H$18,Q1204,VLOOKUP(B1204,'Tournées Bus'!$J$3:$L$6,3,FALSE)),INDEX('Tournées Bus'!$C$4:$H$18,Q1204,VLOOKUP(B1204,'Tournées Bus'!$J$3:$L$6,2,FALSE)))</f>
        <v>#N/A</v>
      </c>
      <c r="T1204" t="e">
        <f t="shared" si="37"/>
        <v>#N/A</v>
      </c>
    </row>
    <row r="1205" spans="1:20" x14ac:dyDescent="0.2">
      <c r="A1205" s="1">
        <v>42990</v>
      </c>
      <c r="B1205" t="s">
        <v>7</v>
      </c>
      <c r="C1205" t="s">
        <v>340</v>
      </c>
      <c r="D1205" t="s">
        <v>447</v>
      </c>
      <c r="E1205" t="s">
        <v>449</v>
      </c>
      <c r="F1205" s="1">
        <v>39296</v>
      </c>
      <c r="G1205" t="s">
        <v>164</v>
      </c>
      <c r="H1205">
        <v>1</v>
      </c>
      <c r="I1205">
        <v>0</v>
      </c>
      <c r="J1205">
        <v>0</v>
      </c>
      <c r="K1205" t="s">
        <v>207</v>
      </c>
      <c r="L1205">
        <v>2017</v>
      </c>
      <c r="M1205" t="s">
        <v>210</v>
      </c>
      <c r="N1205" s="14" t="str">
        <f t="shared" si="36"/>
        <v>SADANI Haïssa</v>
      </c>
      <c r="O1205" s="14" t="str">
        <f>VLOOKUP(N1205,'Données Enfants'!$C$2:$F$298,4,FALSE)</f>
        <v>CM2</v>
      </c>
      <c r="P1205" s="14" t="str">
        <f>VLOOKUP(N1205,'Données Enfants'!$C$2:$F$298,2,FALSE)</f>
        <v>Sans viande</v>
      </c>
      <c r="Q1205" s="14">
        <f>IF(MID(B1205,1,3)="Bus",VLOOKUP(N1205,'Données Bus'!$A$2:$B$90,2,FALSE),0)</f>
        <v>0</v>
      </c>
      <c r="R1205" s="14" t="str">
        <f>IF(Q1205&gt;0,VLOOKUP(N1205,'Données Bus'!$A$2:$C$90,3,FALSE),"")</f>
        <v/>
      </c>
      <c r="S1205" t="e">
        <f>IF(INDEX('Tournées Bus'!$C$4:$H$18,Q1205,VLOOKUP(B1205,'Tournées Bus'!$J$3:$L$6,2,FALSE))=0,INDEX('Tournées Bus'!$C$4:$H$18,Q1205,VLOOKUP(B1205,'Tournées Bus'!$J$3:$L$6,3,FALSE)),INDEX('Tournées Bus'!$C$4:$H$18,Q1205,VLOOKUP(B1205,'Tournées Bus'!$J$3:$L$6,2,FALSE)))</f>
        <v>#N/A</v>
      </c>
      <c r="T1205" t="e">
        <f t="shared" si="37"/>
        <v>#N/A</v>
      </c>
    </row>
    <row r="1206" spans="1:20" x14ac:dyDescent="0.2">
      <c r="A1206" s="1">
        <v>42990</v>
      </c>
      <c r="B1206" t="s">
        <v>7</v>
      </c>
      <c r="C1206" t="s">
        <v>340</v>
      </c>
      <c r="D1206" t="s">
        <v>450</v>
      </c>
      <c r="E1206" t="s">
        <v>451</v>
      </c>
      <c r="F1206" s="1">
        <v>39449</v>
      </c>
      <c r="G1206" t="s">
        <v>166</v>
      </c>
      <c r="H1206">
        <v>1</v>
      </c>
      <c r="I1206">
        <v>0</v>
      </c>
      <c r="J1206">
        <v>0</v>
      </c>
      <c r="K1206" t="s">
        <v>207</v>
      </c>
      <c r="L1206">
        <v>2017</v>
      </c>
      <c r="M1206" t="s">
        <v>210</v>
      </c>
      <c r="N1206" s="14" t="str">
        <f t="shared" si="36"/>
        <v>SALVIGNOL Léni</v>
      </c>
      <c r="O1206" s="14" t="str">
        <f>VLOOKUP(N1206,'Données Enfants'!$C$2:$F$298,4,FALSE)</f>
        <v>CM1</v>
      </c>
      <c r="P1206" s="14" t="str">
        <f>VLOOKUP(N1206,'Données Enfants'!$C$2:$F$298,2,FALSE)</f>
        <v>Standard</v>
      </c>
      <c r="Q1206" s="14">
        <f>IF(MID(B1206,1,3)="Bus",VLOOKUP(N1206,'Données Bus'!$A$2:$B$90,2,FALSE),0)</f>
        <v>0</v>
      </c>
      <c r="R1206" s="14" t="str">
        <f>IF(Q1206&gt;0,VLOOKUP(N1206,'Données Bus'!$A$2:$C$90,3,FALSE),"")</f>
        <v/>
      </c>
      <c r="S1206" t="e">
        <f>IF(INDEX('Tournées Bus'!$C$4:$H$18,Q1206,VLOOKUP(B1206,'Tournées Bus'!$J$3:$L$6,2,FALSE))=0,INDEX('Tournées Bus'!$C$4:$H$18,Q1206,VLOOKUP(B1206,'Tournées Bus'!$J$3:$L$6,3,FALSE)),INDEX('Tournées Bus'!$C$4:$H$18,Q1206,VLOOKUP(B1206,'Tournées Bus'!$J$3:$L$6,2,FALSE)))</f>
        <v>#N/A</v>
      </c>
      <c r="T1206" t="e">
        <f t="shared" si="37"/>
        <v>#N/A</v>
      </c>
    </row>
    <row r="1207" spans="1:20" x14ac:dyDescent="0.2">
      <c r="A1207" s="1">
        <v>42990</v>
      </c>
      <c r="B1207" t="s">
        <v>7</v>
      </c>
      <c r="C1207" t="s">
        <v>340</v>
      </c>
      <c r="D1207" t="s">
        <v>286</v>
      </c>
      <c r="E1207" t="s">
        <v>287</v>
      </c>
      <c r="F1207" s="1">
        <v>40843</v>
      </c>
      <c r="G1207" t="s">
        <v>168</v>
      </c>
      <c r="H1207">
        <v>1</v>
      </c>
      <c r="I1207">
        <v>0</v>
      </c>
      <c r="J1207">
        <v>0</v>
      </c>
      <c r="K1207" t="s">
        <v>207</v>
      </c>
      <c r="L1207">
        <v>2017</v>
      </c>
      <c r="M1207" t="s">
        <v>208</v>
      </c>
      <c r="N1207" s="14" t="str">
        <f t="shared" si="36"/>
        <v>SECK Erwann</v>
      </c>
      <c r="O1207" s="14" t="str">
        <f>VLOOKUP(N1207,'Données Enfants'!$C$2:$F$298,4,FALSE)</f>
        <v>CP</v>
      </c>
      <c r="P1207" s="14" t="str">
        <f>VLOOKUP(N1207,'Données Enfants'!$C$2:$F$298,2,FALSE)</f>
        <v>Sans porc</v>
      </c>
      <c r="Q1207" s="14">
        <f>IF(MID(B1207,1,3)="Bus",VLOOKUP(N1207,'Données Bus'!$A$2:$B$90,2,FALSE),0)</f>
        <v>0</v>
      </c>
      <c r="R1207" s="14" t="str">
        <f>IF(Q1207&gt;0,VLOOKUP(N1207,'Données Bus'!$A$2:$C$90,3,FALSE),"")</f>
        <v/>
      </c>
      <c r="S1207" t="e">
        <f>IF(INDEX('Tournées Bus'!$C$4:$H$18,Q1207,VLOOKUP(B1207,'Tournées Bus'!$J$3:$L$6,2,FALSE))=0,INDEX('Tournées Bus'!$C$4:$H$18,Q1207,VLOOKUP(B1207,'Tournées Bus'!$J$3:$L$6,3,FALSE)),INDEX('Tournées Bus'!$C$4:$H$18,Q1207,VLOOKUP(B1207,'Tournées Bus'!$J$3:$L$6,2,FALSE)))</f>
        <v>#N/A</v>
      </c>
      <c r="T1207" t="e">
        <f t="shared" si="37"/>
        <v>#N/A</v>
      </c>
    </row>
    <row r="1208" spans="1:20" x14ac:dyDescent="0.2">
      <c r="A1208" s="1">
        <v>42990</v>
      </c>
      <c r="B1208" t="s">
        <v>7</v>
      </c>
      <c r="C1208" t="s">
        <v>340</v>
      </c>
      <c r="D1208" t="s">
        <v>286</v>
      </c>
      <c r="E1208" t="s">
        <v>288</v>
      </c>
      <c r="F1208" s="1">
        <v>39329</v>
      </c>
      <c r="G1208" t="s">
        <v>164</v>
      </c>
      <c r="H1208">
        <v>1</v>
      </c>
      <c r="I1208">
        <v>0</v>
      </c>
      <c r="J1208">
        <v>0</v>
      </c>
      <c r="K1208" t="s">
        <v>207</v>
      </c>
      <c r="L1208">
        <v>2017</v>
      </c>
      <c r="M1208" t="s">
        <v>210</v>
      </c>
      <c r="N1208" s="14" t="str">
        <f t="shared" si="36"/>
        <v>SECK Norah</v>
      </c>
      <c r="O1208" s="14" t="str">
        <f>VLOOKUP(N1208,'Données Enfants'!$C$2:$F$298,4,FALSE)</f>
        <v>CM2</v>
      </c>
      <c r="P1208" s="14" t="str">
        <f>VLOOKUP(N1208,'Données Enfants'!$C$2:$F$298,2,FALSE)</f>
        <v>Sans porc</v>
      </c>
      <c r="Q1208" s="14">
        <f>IF(MID(B1208,1,3)="Bus",VLOOKUP(N1208,'Données Bus'!$A$2:$B$90,2,FALSE),0)</f>
        <v>0</v>
      </c>
      <c r="R1208" s="14" t="str">
        <f>IF(Q1208&gt;0,VLOOKUP(N1208,'Données Bus'!$A$2:$C$90,3,FALSE),"")</f>
        <v/>
      </c>
      <c r="S1208" t="e">
        <f>IF(INDEX('Tournées Bus'!$C$4:$H$18,Q1208,VLOOKUP(B1208,'Tournées Bus'!$J$3:$L$6,2,FALSE))=0,INDEX('Tournées Bus'!$C$4:$H$18,Q1208,VLOOKUP(B1208,'Tournées Bus'!$J$3:$L$6,3,FALSE)),INDEX('Tournées Bus'!$C$4:$H$18,Q1208,VLOOKUP(B1208,'Tournées Bus'!$J$3:$L$6,2,FALSE)))</f>
        <v>#N/A</v>
      </c>
      <c r="T1208" t="e">
        <f t="shared" si="37"/>
        <v>#N/A</v>
      </c>
    </row>
    <row r="1209" spans="1:20" x14ac:dyDescent="0.2">
      <c r="A1209" s="1">
        <v>42990</v>
      </c>
      <c r="B1209" t="s">
        <v>7</v>
      </c>
      <c r="C1209" t="s">
        <v>340</v>
      </c>
      <c r="D1209" t="s">
        <v>452</v>
      </c>
      <c r="E1209" t="s">
        <v>453</v>
      </c>
      <c r="F1209" s="1">
        <v>41053</v>
      </c>
      <c r="G1209" t="s">
        <v>106</v>
      </c>
      <c r="H1209">
        <v>1</v>
      </c>
      <c r="I1209">
        <v>0</v>
      </c>
      <c r="J1209">
        <v>0</v>
      </c>
      <c r="K1209" t="s">
        <v>207</v>
      </c>
      <c r="L1209">
        <v>2017</v>
      </c>
      <c r="M1209" t="s">
        <v>208</v>
      </c>
      <c r="N1209" s="14" t="str">
        <f t="shared" si="36"/>
        <v>SMAJLI Mélia</v>
      </c>
      <c r="O1209" s="14" t="str">
        <f>VLOOKUP(N1209,'Données Enfants'!$C$2:$F$298,4,FALSE)</f>
        <v>GS</v>
      </c>
      <c r="P1209" s="14" t="str">
        <f>VLOOKUP(N1209,'Données Enfants'!$C$2:$F$298,2,FALSE)</f>
        <v>Standard</v>
      </c>
      <c r="Q1209" s="14">
        <f>IF(MID(B1209,1,3)="Bus",VLOOKUP(N1209,'Données Bus'!$A$2:$B$90,2,FALSE),0)</f>
        <v>0</v>
      </c>
      <c r="R1209" s="14" t="str">
        <f>IF(Q1209&gt;0,VLOOKUP(N1209,'Données Bus'!$A$2:$C$90,3,FALSE),"")</f>
        <v/>
      </c>
      <c r="S1209" t="e">
        <f>IF(INDEX('Tournées Bus'!$C$4:$H$18,Q1209,VLOOKUP(B1209,'Tournées Bus'!$J$3:$L$6,2,FALSE))=0,INDEX('Tournées Bus'!$C$4:$H$18,Q1209,VLOOKUP(B1209,'Tournées Bus'!$J$3:$L$6,3,FALSE)),INDEX('Tournées Bus'!$C$4:$H$18,Q1209,VLOOKUP(B1209,'Tournées Bus'!$J$3:$L$6,2,FALSE)))</f>
        <v>#N/A</v>
      </c>
      <c r="T1209" t="e">
        <f t="shared" si="37"/>
        <v>#N/A</v>
      </c>
    </row>
    <row r="1210" spans="1:20" x14ac:dyDescent="0.2">
      <c r="A1210" s="1">
        <v>42990</v>
      </c>
      <c r="B1210" t="s">
        <v>7</v>
      </c>
      <c r="C1210" t="s">
        <v>340</v>
      </c>
      <c r="D1210" t="s">
        <v>540</v>
      </c>
      <c r="E1210" t="s">
        <v>541</v>
      </c>
      <c r="F1210" s="1">
        <v>40458</v>
      </c>
      <c r="G1210" t="s">
        <v>167</v>
      </c>
      <c r="H1210">
        <v>1</v>
      </c>
      <c r="I1210">
        <v>0</v>
      </c>
      <c r="J1210">
        <v>0</v>
      </c>
      <c r="K1210" t="s">
        <v>207</v>
      </c>
      <c r="L1210">
        <v>2017</v>
      </c>
      <c r="M1210" t="s">
        <v>210</v>
      </c>
      <c r="N1210" s="14" t="str">
        <f t="shared" si="36"/>
        <v>SONNIER Lizéa</v>
      </c>
      <c r="O1210" s="14" t="str">
        <f>VLOOKUP(N1210,'Données Enfants'!$C$2:$F$298,4,FALSE)</f>
        <v>CE1</v>
      </c>
      <c r="P1210" s="14" t="str">
        <f>VLOOKUP(N1210,'Données Enfants'!$C$2:$F$298,2,FALSE)</f>
        <v>Standard</v>
      </c>
      <c r="Q1210" s="14">
        <f>IF(MID(B1210,1,3)="Bus",VLOOKUP(N1210,'Données Bus'!$A$2:$B$90,2,FALSE),0)</f>
        <v>0</v>
      </c>
      <c r="R1210" s="14" t="str">
        <f>IF(Q1210&gt;0,VLOOKUP(N1210,'Données Bus'!$A$2:$C$90,3,FALSE),"")</f>
        <v/>
      </c>
      <c r="S1210" t="e">
        <f>IF(INDEX('Tournées Bus'!$C$4:$H$18,Q1210,VLOOKUP(B1210,'Tournées Bus'!$J$3:$L$6,2,FALSE))=0,INDEX('Tournées Bus'!$C$4:$H$18,Q1210,VLOOKUP(B1210,'Tournées Bus'!$J$3:$L$6,3,FALSE)),INDEX('Tournées Bus'!$C$4:$H$18,Q1210,VLOOKUP(B1210,'Tournées Bus'!$J$3:$L$6,2,FALSE)))</f>
        <v>#N/A</v>
      </c>
      <c r="T1210" t="e">
        <f t="shared" si="37"/>
        <v>#N/A</v>
      </c>
    </row>
    <row r="1211" spans="1:20" x14ac:dyDescent="0.2">
      <c r="A1211" s="1">
        <v>42990</v>
      </c>
      <c r="B1211" t="s">
        <v>7</v>
      </c>
      <c r="C1211" t="s">
        <v>340</v>
      </c>
      <c r="D1211" t="s">
        <v>540</v>
      </c>
      <c r="E1211" t="s">
        <v>542</v>
      </c>
      <c r="F1211" s="1">
        <v>39357</v>
      </c>
      <c r="G1211" t="s">
        <v>164</v>
      </c>
      <c r="H1211">
        <v>1</v>
      </c>
      <c r="I1211">
        <v>0</v>
      </c>
      <c r="J1211">
        <v>0</v>
      </c>
      <c r="K1211" t="s">
        <v>207</v>
      </c>
      <c r="L1211">
        <v>2017</v>
      </c>
      <c r="M1211" t="s">
        <v>210</v>
      </c>
      <c r="N1211" s="14" t="str">
        <f t="shared" si="36"/>
        <v>SONNIER Loris</v>
      </c>
      <c r="O1211" s="14" t="str">
        <f>VLOOKUP(N1211,'Données Enfants'!$C$2:$F$298,4,FALSE)</f>
        <v>CM2</v>
      </c>
      <c r="P1211" s="14" t="str">
        <f>VLOOKUP(N1211,'Données Enfants'!$C$2:$F$298,2,FALSE)</f>
        <v>Standard</v>
      </c>
      <c r="Q1211" s="14">
        <f>IF(MID(B1211,1,3)="Bus",VLOOKUP(N1211,'Données Bus'!$A$2:$B$90,2,FALSE),0)</f>
        <v>0</v>
      </c>
      <c r="R1211" s="14" t="str">
        <f>IF(Q1211&gt;0,VLOOKUP(N1211,'Données Bus'!$A$2:$C$90,3,FALSE),"")</f>
        <v/>
      </c>
      <c r="S1211" t="e">
        <f>IF(INDEX('Tournées Bus'!$C$4:$H$18,Q1211,VLOOKUP(B1211,'Tournées Bus'!$J$3:$L$6,2,FALSE))=0,INDEX('Tournées Bus'!$C$4:$H$18,Q1211,VLOOKUP(B1211,'Tournées Bus'!$J$3:$L$6,3,FALSE)),INDEX('Tournées Bus'!$C$4:$H$18,Q1211,VLOOKUP(B1211,'Tournées Bus'!$J$3:$L$6,2,FALSE)))</f>
        <v>#N/A</v>
      </c>
      <c r="T1211" t="e">
        <f t="shared" si="37"/>
        <v>#N/A</v>
      </c>
    </row>
    <row r="1212" spans="1:20" x14ac:dyDescent="0.2">
      <c r="A1212" s="1">
        <v>42990</v>
      </c>
      <c r="B1212" t="s">
        <v>7</v>
      </c>
      <c r="C1212" t="s">
        <v>340</v>
      </c>
      <c r="D1212" t="s">
        <v>519</v>
      </c>
      <c r="E1212" t="s">
        <v>253</v>
      </c>
      <c r="F1212" s="1">
        <v>40140</v>
      </c>
      <c r="G1212" t="s">
        <v>163</v>
      </c>
      <c r="H1212">
        <v>1</v>
      </c>
      <c r="I1212">
        <v>0</v>
      </c>
      <c r="J1212">
        <v>0</v>
      </c>
      <c r="K1212" t="s">
        <v>207</v>
      </c>
      <c r="L1212">
        <v>2017</v>
      </c>
      <c r="M1212" t="s">
        <v>210</v>
      </c>
      <c r="N1212" s="14" t="str">
        <f t="shared" si="36"/>
        <v>TAHA Jade</v>
      </c>
      <c r="O1212" s="14" t="str">
        <f>VLOOKUP(N1212,'Données Enfants'!$C$2:$F$298,4,FALSE)</f>
        <v>CE2</v>
      </c>
      <c r="P1212" s="14" t="str">
        <f>VLOOKUP(N1212,'Données Enfants'!$C$2:$F$298,2,FALSE)</f>
        <v>Standard</v>
      </c>
      <c r="Q1212" s="14">
        <f>IF(MID(B1212,1,3)="Bus",VLOOKUP(N1212,'Données Bus'!$A$2:$B$90,2,FALSE),0)</f>
        <v>0</v>
      </c>
      <c r="R1212" s="14" t="str">
        <f>IF(Q1212&gt;0,VLOOKUP(N1212,'Données Bus'!$A$2:$C$90,3,FALSE),"")</f>
        <v/>
      </c>
      <c r="S1212" t="e">
        <f>IF(INDEX('Tournées Bus'!$C$4:$H$18,Q1212,VLOOKUP(B1212,'Tournées Bus'!$J$3:$L$6,2,FALSE))=0,INDEX('Tournées Bus'!$C$4:$H$18,Q1212,VLOOKUP(B1212,'Tournées Bus'!$J$3:$L$6,3,FALSE)),INDEX('Tournées Bus'!$C$4:$H$18,Q1212,VLOOKUP(B1212,'Tournées Bus'!$J$3:$L$6,2,FALSE)))</f>
        <v>#N/A</v>
      </c>
      <c r="T1212" t="e">
        <f t="shared" si="37"/>
        <v>#N/A</v>
      </c>
    </row>
    <row r="1213" spans="1:20" x14ac:dyDescent="0.2">
      <c r="A1213" s="1">
        <v>42990</v>
      </c>
      <c r="B1213" t="s">
        <v>7</v>
      </c>
      <c r="C1213" t="s">
        <v>340</v>
      </c>
      <c r="D1213" t="s">
        <v>454</v>
      </c>
      <c r="E1213" t="s">
        <v>455</v>
      </c>
      <c r="F1213" s="1">
        <v>40310</v>
      </c>
      <c r="G1213" t="s">
        <v>167</v>
      </c>
      <c r="H1213">
        <v>1</v>
      </c>
      <c r="I1213">
        <v>0</v>
      </c>
      <c r="J1213">
        <v>0</v>
      </c>
      <c r="K1213" t="s">
        <v>207</v>
      </c>
      <c r="L1213">
        <v>2017</v>
      </c>
      <c r="M1213" t="s">
        <v>210</v>
      </c>
      <c r="N1213" s="14" t="str">
        <f t="shared" si="36"/>
        <v>TEDETTI Victor</v>
      </c>
      <c r="O1213" s="14" t="str">
        <f>VLOOKUP(N1213,'Données Enfants'!$C$2:$F$298,4,FALSE)</f>
        <v>CE1</v>
      </c>
      <c r="P1213" s="14" t="str">
        <f>VLOOKUP(N1213,'Données Enfants'!$C$2:$F$298,2,FALSE)</f>
        <v>Standard</v>
      </c>
      <c r="Q1213" s="14">
        <f>IF(MID(B1213,1,3)="Bus",VLOOKUP(N1213,'Données Bus'!$A$2:$B$90,2,FALSE),0)</f>
        <v>0</v>
      </c>
      <c r="R1213" s="14" t="str">
        <f>IF(Q1213&gt;0,VLOOKUP(N1213,'Données Bus'!$A$2:$C$90,3,FALSE),"")</f>
        <v/>
      </c>
      <c r="S1213" t="e">
        <f>IF(INDEX('Tournées Bus'!$C$4:$H$18,Q1213,VLOOKUP(B1213,'Tournées Bus'!$J$3:$L$6,2,FALSE))=0,INDEX('Tournées Bus'!$C$4:$H$18,Q1213,VLOOKUP(B1213,'Tournées Bus'!$J$3:$L$6,3,FALSE)),INDEX('Tournées Bus'!$C$4:$H$18,Q1213,VLOOKUP(B1213,'Tournées Bus'!$J$3:$L$6,2,FALSE)))</f>
        <v>#N/A</v>
      </c>
      <c r="T1213" t="e">
        <f t="shared" si="37"/>
        <v>#N/A</v>
      </c>
    </row>
    <row r="1214" spans="1:20" x14ac:dyDescent="0.2">
      <c r="A1214" s="1">
        <v>42990</v>
      </c>
      <c r="B1214" t="s">
        <v>7</v>
      </c>
      <c r="C1214" t="s">
        <v>340</v>
      </c>
      <c r="D1214" t="s">
        <v>456</v>
      </c>
      <c r="E1214" t="s">
        <v>333</v>
      </c>
      <c r="F1214" s="1">
        <v>41029</v>
      </c>
      <c r="G1214" t="s">
        <v>44</v>
      </c>
      <c r="H1214">
        <v>1</v>
      </c>
      <c r="I1214">
        <v>0</v>
      </c>
      <c r="J1214">
        <v>0</v>
      </c>
      <c r="K1214" t="s">
        <v>207</v>
      </c>
      <c r="L1214">
        <v>2017</v>
      </c>
      <c r="M1214" t="s">
        <v>208</v>
      </c>
      <c r="N1214" s="14" t="str">
        <f t="shared" si="36"/>
        <v>TINANT Lola</v>
      </c>
      <c r="O1214" s="14" t="str">
        <f>VLOOKUP(N1214,'Données Enfants'!$C$2:$F$298,4,FALSE)</f>
        <v>GS</v>
      </c>
      <c r="P1214" s="14" t="str">
        <f>VLOOKUP(N1214,'Données Enfants'!$C$2:$F$298,2,FALSE)</f>
        <v>Standard</v>
      </c>
      <c r="Q1214" s="14">
        <f>IF(MID(B1214,1,3)="Bus",VLOOKUP(N1214,'Données Bus'!$A$2:$B$90,2,FALSE),0)</f>
        <v>0</v>
      </c>
      <c r="R1214" s="14" t="str">
        <f>IF(Q1214&gt;0,VLOOKUP(N1214,'Données Bus'!$A$2:$C$90,3,FALSE),"")</f>
        <v/>
      </c>
      <c r="S1214" t="e">
        <f>IF(INDEX('Tournées Bus'!$C$4:$H$18,Q1214,VLOOKUP(B1214,'Tournées Bus'!$J$3:$L$6,2,FALSE))=0,INDEX('Tournées Bus'!$C$4:$H$18,Q1214,VLOOKUP(B1214,'Tournées Bus'!$J$3:$L$6,3,FALSE)),INDEX('Tournées Bus'!$C$4:$H$18,Q1214,VLOOKUP(B1214,'Tournées Bus'!$J$3:$L$6,2,FALSE)))</f>
        <v>#N/A</v>
      </c>
      <c r="T1214" t="e">
        <f t="shared" si="37"/>
        <v>#N/A</v>
      </c>
    </row>
    <row r="1215" spans="1:20" x14ac:dyDescent="0.2">
      <c r="A1215" s="1">
        <v>42990</v>
      </c>
      <c r="B1215" t="s">
        <v>7</v>
      </c>
      <c r="C1215" t="s">
        <v>340</v>
      </c>
      <c r="D1215" t="s">
        <v>456</v>
      </c>
      <c r="E1215" t="s">
        <v>457</v>
      </c>
      <c r="F1215" s="1">
        <v>39612</v>
      </c>
      <c r="G1215" t="s">
        <v>165</v>
      </c>
      <c r="H1215">
        <v>1</v>
      </c>
      <c r="I1215">
        <v>0</v>
      </c>
      <c r="J1215">
        <v>0</v>
      </c>
      <c r="K1215" t="s">
        <v>207</v>
      </c>
      <c r="L1215">
        <v>2017</v>
      </c>
      <c r="M1215" t="s">
        <v>210</v>
      </c>
      <c r="N1215" s="14" t="str">
        <f t="shared" si="36"/>
        <v>TINANT Mathys</v>
      </c>
      <c r="O1215" s="14" t="str">
        <f>VLOOKUP(N1215,'Données Enfants'!$C$2:$F$298,4,FALSE)</f>
        <v>CM1</v>
      </c>
      <c r="P1215" s="14" t="str">
        <f>VLOOKUP(N1215,'Données Enfants'!$C$2:$F$298,2,FALSE)</f>
        <v>Standard</v>
      </c>
      <c r="Q1215" s="14">
        <f>IF(MID(B1215,1,3)="Bus",VLOOKUP(N1215,'Données Bus'!$A$2:$B$90,2,FALSE),0)</f>
        <v>0</v>
      </c>
      <c r="R1215" s="14" t="str">
        <f>IF(Q1215&gt;0,VLOOKUP(N1215,'Données Bus'!$A$2:$C$90,3,FALSE),"")</f>
        <v/>
      </c>
      <c r="S1215" t="e">
        <f>IF(INDEX('Tournées Bus'!$C$4:$H$18,Q1215,VLOOKUP(B1215,'Tournées Bus'!$J$3:$L$6,2,FALSE))=0,INDEX('Tournées Bus'!$C$4:$H$18,Q1215,VLOOKUP(B1215,'Tournées Bus'!$J$3:$L$6,3,FALSE)),INDEX('Tournées Bus'!$C$4:$H$18,Q1215,VLOOKUP(B1215,'Tournées Bus'!$J$3:$L$6,2,FALSE)))</f>
        <v>#N/A</v>
      </c>
      <c r="T1215" t="e">
        <f t="shared" si="37"/>
        <v>#N/A</v>
      </c>
    </row>
    <row r="1216" spans="1:20" x14ac:dyDescent="0.2">
      <c r="A1216" s="1">
        <v>42990</v>
      </c>
      <c r="B1216" t="s">
        <v>7</v>
      </c>
      <c r="C1216" t="s">
        <v>340</v>
      </c>
      <c r="D1216" t="s">
        <v>458</v>
      </c>
      <c r="E1216" t="s">
        <v>459</v>
      </c>
      <c r="F1216" s="1">
        <v>40344</v>
      </c>
      <c r="G1216" t="s">
        <v>163</v>
      </c>
      <c r="H1216">
        <v>1</v>
      </c>
      <c r="I1216">
        <v>0</v>
      </c>
      <c r="J1216">
        <v>0</v>
      </c>
      <c r="K1216" t="s">
        <v>207</v>
      </c>
      <c r="L1216">
        <v>2017</v>
      </c>
      <c r="M1216" t="s">
        <v>210</v>
      </c>
      <c r="N1216" s="14" t="str">
        <f t="shared" si="36"/>
        <v>TISSERAND Sacha</v>
      </c>
      <c r="O1216" s="14" t="str">
        <f>VLOOKUP(N1216,'Données Enfants'!$C$2:$F$298,4,FALSE)</f>
        <v>CE1</v>
      </c>
      <c r="P1216" s="14" t="str">
        <f>VLOOKUP(N1216,'Données Enfants'!$C$2:$F$298,2,FALSE)</f>
        <v>Standard</v>
      </c>
      <c r="Q1216" s="14">
        <f>IF(MID(B1216,1,3)="Bus",VLOOKUP(N1216,'Données Bus'!$A$2:$B$90,2,FALSE),0)</f>
        <v>0</v>
      </c>
      <c r="R1216" s="14" t="str">
        <f>IF(Q1216&gt;0,VLOOKUP(N1216,'Données Bus'!$A$2:$C$90,3,FALSE),"")</f>
        <v/>
      </c>
      <c r="S1216" t="e">
        <f>IF(INDEX('Tournées Bus'!$C$4:$H$18,Q1216,VLOOKUP(B1216,'Tournées Bus'!$J$3:$L$6,2,FALSE))=0,INDEX('Tournées Bus'!$C$4:$H$18,Q1216,VLOOKUP(B1216,'Tournées Bus'!$J$3:$L$6,3,FALSE)),INDEX('Tournées Bus'!$C$4:$H$18,Q1216,VLOOKUP(B1216,'Tournées Bus'!$J$3:$L$6,2,FALSE)))</f>
        <v>#N/A</v>
      </c>
      <c r="T1216" t="e">
        <f t="shared" si="37"/>
        <v>#N/A</v>
      </c>
    </row>
    <row r="1217" spans="1:20" x14ac:dyDescent="0.2">
      <c r="A1217" s="1">
        <v>42990</v>
      </c>
      <c r="B1217" t="s">
        <v>7</v>
      </c>
      <c r="C1217" t="s">
        <v>340</v>
      </c>
      <c r="D1217" t="s">
        <v>460</v>
      </c>
      <c r="E1217" t="s">
        <v>461</v>
      </c>
      <c r="F1217" s="1">
        <v>41424</v>
      </c>
      <c r="G1217" t="s">
        <v>170</v>
      </c>
      <c r="H1217">
        <v>1</v>
      </c>
      <c r="I1217">
        <v>0</v>
      </c>
      <c r="J1217">
        <v>0</v>
      </c>
      <c r="K1217" t="s">
        <v>207</v>
      </c>
      <c r="L1217">
        <v>2017</v>
      </c>
      <c r="M1217" t="s">
        <v>208</v>
      </c>
      <c r="N1217" s="14" t="str">
        <f t="shared" si="36"/>
        <v>TOCQUEVILLE COLIN Tyméo</v>
      </c>
      <c r="O1217" s="14" t="str">
        <f>VLOOKUP(N1217,'Données Enfants'!$C$2:$F$298,4,FALSE)</f>
        <v>MS</v>
      </c>
      <c r="P1217" s="14" t="str">
        <f>VLOOKUP(N1217,'Données Enfants'!$C$2:$F$298,2,FALSE)</f>
        <v>Standard</v>
      </c>
      <c r="Q1217" s="14">
        <f>IF(MID(B1217,1,3)="Bus",VLOOKUP(N1217,'Données Bus'!$A$2:$B$90,2,FALSE),0)</f>
        <v>0</v>
      </c>
      <c r="R1217" s="14" t="str">
        <f>IF(Q1217&gt;0,VLOOKUP(N1217,'Données Bus'!$A$2:$C$90,3,FALSE),"")</f>
        <v/>
      </c>
      <c r="S1217" t="e">
        <f>IF(INDEX('Tournées Bus'!$C$4:$H$18,Q1217,VLOOKUP(B1217,'Tournées Bus'!$J$3:$L$6,2,FALSE))=0,INDEX('Tournées Bus'!$C$4:$H$18,Q1217,VLOOKUP(B1217,'Tournées Bus'!$J$3:$L$6,3,FALSE)),INDEX('Tournées Bus'!$C$4:$H$18,Q1217,VLOOKUP(B1217,'Tournées Bus'!$J$3:$L$6,2,FALSE)))</f>
        <v>#N/A</v>
      </c>
      <c r="T1217" t="e">
        <f t="shared" si="37"/>
        <v>#N/A</v>
      </c>
    </row>
    <row r="1218" spans="1:20" x14ac:dyDescent="0.2">
      <c r="A1218" s="1">
        <v>42990</v>
      </c>
      <c r="B1218" t="s">
        <v>7</v>
      </c>
      <c r="C1218" t="s">
        <v>340</v>
      </c>
      <c r="D1218" t="s">
        <v>462</v>
      </c>
      <c r="E1218" t="s">
        <v>463</v>
      </c>
      <c r="F1218" s="1">
        <v>40385</v>
      </c>
      <c r="G1218" t="s">
        <v>163</v>
      </c>
      <c r="H1218">
        <v>1</v>
      </c>
      <c r="I1218">
        <v>0</v>
      </c>
      <c r="J1218">
        <v>0</v>
      </c>
      <c r="K1218" t="s">
        <v>207</v>
      </c>
      <c r="L1218">
        <v>2017</v>
      </c>
      <c r="M1218" t="s">
        <v>210</v>
      </c>
      <c r="N1218" s="14" t="str">
        <f t="shared" ref="N1218:N1281" si="38">CONCATENATE(D1218," ",E1218)</f>
        <v>TRICOLI Clément</v>
      </c>
      <c r="O1218" s="14" t="str">
        <f>VLOOKUP(N1218,'Données Enfants'!$C$2:$F$298,4,FALSE)</f>
        <v>CE1</v>
      </c>
      <c r="P1218" s="14" t="str">
        <f>VLOOKUP(N1218,'Données Enfants'!$C$2:$F$298,2,FALSE)</f>
        <v>Standard</v>
      </c>
      <c r="Q1218" s="14">
        <f>IF(MID(B1218,1,3)="Bus",VLOOKUP(N1218,'Données Bus'!$A$2:$B$90,2,FALSE),0)</f>
        <v>0</v>
      </c>
      <c r="R1218" s="14" t="str">
        <f>IF(Q1218&gt;0,VLOOKUP(N1218,'Données Bus'!$A$2:$C$90,3,FALSE),"")</f>
        <v/>
      </c>
      <c r="S1218" t="e">
        <f>IF(INDEX('Tournées Bus'!$C$4:$H$18,Q1218,VLOOKUP(B1218,'Tournées Bus'!$J$3:$L$6,2,FALSE))=0,INDEX('Tournées Bus'!$C$4:$H$18,Q1218,VLOOKUP(B1218,'Tournées Bus'!$J$3:$L$6,3,FALSE)),INDEX('Tournées Bus'!$C$4:$H$18,Q1218,VLOOKUP(B1218,'Tournées Bus'!$J$3:$L$6,2,FALSE)))</f>
        <v>#N/A</v>
      </c>
      <c r="T1218" t="e">
        <f t="shared" ref="T1218:T1281" si="39">MID(S1218,1,4)</f>
        <v>#N/A</v>
      </c>
    </row>
    <row r="1219" spans="1:20" x14ac:dyDescent="0.2">
      <c r="A1219" s="1">
        <v>42990</v>
      </c>
      <c r="B1219" t="s">
        <v>7</v>
      </c>
      <c r="C1219" t="s">
        <v>340</v>
      </c>
      <c r="D1219" t="s">
        <v>520</v>
      </c>
      <c r="E1219" t="s">
        <v>433</v>
      </c>
      <c r="F1219" s="1">
        <v>39694</v>
      </c>
      <c r="G1219" t="s">
        <v>165</v>
      </c>
      <c r="H1219">
        <v>1</v>
      </c>
      <c r="I1219">
        <v>0</v>
      </c>
      <c r="J1219">
        <v>0</v>
      </c>
      <c r="K1219" t="s">
        <v>207</v>
      </c>
      <c r="L1219">
        <v>2017</v>
      </c>
      <c r="M1219" t="s">
        <v>210</v>
      </c>
      <c r="N1219" s="14" t="str">
        <f t="shared" si="38"/>
        <v>URBINO Enzo</v>
      </c>
      <c r="O1219" s="14" t="str">
        <f>VLOOKUP(N1219,'Données Enfants'!$C$2:$F$298,4,FALSE)</f>
        <v>CM1</v>
      </c>
      <c r="P1219" s="14" t="str">
        <f>VLOOKUP(N1219,'Données Enfants'!$C$2:$F$298,2,FALSE)</f>
        <v>Standard</v>
      </c>
      <c r="Q1219" s="14">
        <f>IF(MID(B1219,1,3)="Bus",VLOOKUP(N1219,'Données Bus'!$A$2:$B$90,2,FALSE),0)</f>
        <v>0</v>
      </c>
      <c r="R1219" s="14" t="str">
        <f>IF(Q1219&gt;0,VLOOKUP(N1219,'Données Bus'!$A$2:$C$90,3,FALSE),"")</f>
        <v/>
      </c>
      <c r="S1219" t="e">
        <f>IF(INDEX('Tournées Bus'!$C$4:$H$18,Q1219,VLOOKUP(B1219,'Tournées Bus'!$J$3:$L$6,2,FALSE))=0,INDEX('Tournées Bus'!$C$4:$H$18,Q1219,VLOOKUP(B1219,'Tournées Bus'!$J$3:$L$6,3,FALSE)),INDEX('Tournées Bus'!$C$4:$H$18,Q1219,VLOOKUP(B1219,'Tournées Bus'!$J$3:$L$6,2,FALSE)))</f>
        <v>#N/A</v>
      </c>
      <c r="T1219" t="e">
        <f t="shared" si="39"/>
        <v>#N/A</v>
      </c>
    </row>
    <row r="1220" spans="1:20" x14ac:dyDescent="0.2">
      <c r="A1220" s="1">
        <v>42990</v>
      </c>
      <c r="B1220" t="s">
        <v>7</v>
      </c>
      <c r="C1220" t="s">
        <v>340</v>
      </c>
      <c r="D1220" t="s">
        <v>464</v>
      </c>
      <c r="E1220" t="s">
        <v>342</v>
      </c>
      <c r="F1220" s="1">
        <v>41482</v>
      </c>
      <c r="G1220" t="s">
        <v>169</v>
      </c>
      <c r="H1220">
        <v>1</v>
      </c>
      <c r="I1220">
        <v>0</v>
      </c>
      <c r="J1220">
        <v>0</v>
      </c>
      <c r="K1220" t="s">
        <v>207</v>
      </c>
      <c r="L1220">
        <v>2017</v>
      </c>
      <c r="M1220" t="s">
        <v>208</v>
      </c>
      <c r="N1220" s="14" t="str">
        <f t="shared" si="38"/>
        <v>VALDING Hugo</v>
      </c>
      <c r="O1220" s="14" t="str">
        <f>VLOOKUP(N1220,'Données Enfants'!$C$2:$F$298,4,FALSE)</f>
        <v>MS</v>
      </c>
      <c r="P1220" s="14" t="str">
        <f>VLOOKUP(N1220,'Données Enfants'!$C$2:$F$298,2,FALSE)</f>
        <v>Standard</v>
      </c>
      <c r="Q1220" s="14">
        <f>IF(MID(B1220,1,3)="Bus",VLOOKUP(N1220,'Données Bus'!$A$2:$B$90,2,FALSE),0)</f>
        <v>0</v>
      </c>
      <c r="R1220" s="14" t="str">
        <f>IF(Q1220&gt;0,VLOOKUP(N1220,'Données Bus'!$A$2:$C$90,3,FALSE),"")</f>
        <v/>
      </c>
      <c r="S1220" t="e">
        <f>IF(INDEX('Tournées Bus'!$C$4:$H$18,Q1220,VLOOKUP(B1220,'Tournées Bus'!$J$3:$L$6,2,FALSE))=0,INDEX('Tournées Bus'!$C$4:$H$18,Q1220,VLOOKUP(B1220,'Tournées Bus'!$J$3:$L$6,3,FALSE)),INDEX('Tournées Bus'!$C$4:$H$18,Q1220,VLOOKUP(B1220,'Tournées Bus'!$J$3:$L$6,2,FALSE)))</f>
        <v>#N/A</v>
      </c>
      <c r="T1220" t="e">
        <f t="shared" si="39"/>
        <v>#N/A</v>
      </c>
    </row>
    <row r="1221" spans="1:20" x14ac:dyDescent="0.2">
      <c r="A1221" s="1">
        <v>42990</v>
      </c>
      <c r="B1221" t="s">
        <v>7</v>
      </c>
      <c r="C1221" t="s">
        <v>340</v>
      </c>
      <c r="D1221" t="s">
        <v>293</v>
      </c>
      <c r="E1221" t="s">
        <v>294</v>
      </c>
      <c r="F1221" s="1">
        <v>39747</v>
      </c>
      <c r="G1221" t="s">
        <v>165</v>
      </c>
      <c r="H1221">
        <v>1</v>
      </c>
      <c r="I1221">
        <v>0</v>
      </c>
      <c r="J1221">
        <v>0</v>
      </c>
      <c r="K1221" t="s">
        <v>207</v>
      </c>
      <c r="L1221">
        <v>2017</v>
      </c>
      <c r="M1221" t="s">
        <v>210</v>
      </c>
      <c r="N1221" s="14" t="str">
        <f t="shared" si="38"/>
        <v>VIRETON Diego</v>
      </c>
      <c r="O1221" s="14" t="str">
        <f>VLOOKUP(N1221,'Données Enfants'!$C$2:$F$298,4,FALSE)</f>
        <v>CM1</v>
      </c>
      <c r="P1221" s="14" t="str">
        <f>VLOOKUP(N1221,'Données Enfants'!$C$2:$F$298,2,FALSE)</f>
        <v>Standard</v>
      </c>
      <c r="Q1221" s="14">
        <f>IF(MID(B1221,1,3)="Bus",VLOOKUP(N1221,'Données Bus'!$A$2:$B$90,2,FALSE),0)</f>
        <v>0</v>
      </c>
      <c r="R1221" s="14" t="str">
        <f>IF(Q1221&gt;0,VLOOKUP(N1221,'Données Bus'!$A$2:$C$90,3,FALSE),"")</f>
        <v/>
      </c>
      <c r="S1221" t="e">
        <f>IF(INDEX('Tournées Bus'!$C$4:$H$18,Q1221,VLOOKUP(B1221,'Tournées Bus'!$J$3:$L$6,2,FALSE))=0,INDEX('Tournées Bus'!$C$4:$H$18,Q1221,VLOOKUP(B1221,'Tournées Bus'!$J$3:$L$6,3,FALSE)),INDEX('Tournées Bus'!$C$4:$H$18,Q1221,VLOOKUP(B1221,'Tournées Bus'!$J$3:$L$6,2,FALSE)))</f>
        <v>#N/A</v>
      </c>
      <c r="T1221" t="e">
        <f t="shared" si="39"/>
        <v>#N/A</v>
      </c>
    </row>
    <row r="1222" spans="1:20" x14ac:dyDescent="0.2">
      <c r="A1222" s="1">
        <v>42990</v>
      </c>
      <c r="B1222" t="s">
        <v>7</v>
      </c>
      <c r="C1222" t="s">
        <v>340</v>
      </c>
      <c r="D1222" t="s">
        <v>293</v>
      </c>
      <c r="E1222" t="s">
        <v>295</v>
      </c>
      <c r="F1222" s="1">
        <v>41539</v>
      </c>
      <c r="G1222" t="s">
        <v>170</v>
      </c>
      <c r="H1222">
        <v>1</v>
      </c>
      <c r="I1222">
        <v>0</v>
      </c>
      <c r="J1222">
        <v>0</v>
      </c>
      <c r="K1222" t="s">
        <v>207</v>
      </c>
      <c r="L1222">
        <v>2017</v>
      </c>
      <c r="M1222" t="s">
        <v>208</v>
      </c>
      <c r="N1222" s="14" t="str">
        <f t="shared" si="38"/>
        <v>VIRETON Nilla</v>
      </c>
      <c r="O1222" s="14" t="str">
        <f>VLOOKUP(N1222,'Données Enfants'!$C$2:$F$298,4,FALSE)</f>
        <v>MS</v>
      </c>
      <c r="P1222" s="14" t="str">
        <f>VLOOKUP(N1222,'Données Enfants'!$C$2:$F$298,2,FALSE)</f>
        <v>Standard</v>
      </c>
      <c r="Q1222" s="14">
        <f>IF(MID(B1222,1,3)="Bus",VLOOKUP(N1222,'Données Bus'!$A$2:$B$90,2,FALSE),0)</f>
        <v>0</v>
      </c>
      <c r="R1222" s="14" t="str">
        <f>IF(Q1222&gt;0,VLOOKUP(N1222,'Données Bus'!$A$2:$C$90,3,FALSE),"")</f>
        <v/>
      </c>
      <c r="S1222" t="e">
        <f>IF(INDEX('Tournées Bus'!$C$4:$H$18,Q1222,VLOOKUP(B1222,'Tournées Bus'!$J$3:$L$6,2,FALSE))=0,INDEX('Tournées Bus'!$C$4:$H$18,Q1222,VLOOKUP(B1222,'Tournées Bus'!$J$3:$L$6,3,FALSE)),INDEX('Tournées Bus'!$C$4:$H$18,Q1222,VLOOKUP(B1222,'Tournées Bus'!$J$3:$L$6,2,FALSE)))</f>
        <v>#N/A</v>
      </c>
      <c r="T1222" t="e">
        <f t="shared" si="39"/>
        <v>#N/A</v>
      </c>
    </row>
    <row r="1223" spans="1:20" x14ac:dyDescent="0.2">
      <c r="A1223" s="1">
        <v>42990</v>
      </c>
      <c r="B1223" t="s">
        <v>7</v>
      </c>
      <c r="C1223" t="s">
        <v>340</v>
      </c>
      <c r="D1223" t="s">
        <v>465</v>
      </c>
      <c r="E1223" t="s">
        <v>468</v>
      </c>
      <c r="F1223" s="1">
        <v>41603</v>
      </c>
      <c r="G1223" t="s">
        <v>169</v>
      </c>
      <c r="H1223">
        <v>1</v>
      </c>
      <c r="I1223">
        <v>0</v>
      </c>
      <c r="J1223">
        <v>0</v>
      </c>
      <c r="K1223" t="s">
        <v>207</v>
      </c>
      <c r="L1223">
        <v>2017</v>
      </c>
      <c r="M1223" t="s">
        <v>208</v>
      </c>
      <c r="N1223" s="14" t="str">
        <f t="shared" si="38"/>
        <v>VULLIET Tiphaine</v>
      </c>
      <c r="O1223" s="14" t="str">
        <f>VLOOKUP(N1223,'Données Enfants'!$C$2:$F$298,4,FALSE)</f>
        <v>MS</v>
      </c>
      <c r="P1223" s="14" t="str">
        <f>VLOOKUP(N1223,'Données Enfants'!$C$2:$F$298,2,FALSE)</f>
        <v>Standard</v>
      </c>
      <c r="Q1223" s="14">
        <f>IF(MID(B1223,1,3)="Bus",VLOOKUP(N1223,'Données Bus'!$A$2:$B$90,2,FALSE),0)</f>
        <v>0</v>
      </c>
      <c r="R1223" s="14" t="str">
        <f>IF(Q1223&gt;0,VLOOKUP(N1223,'Données Bus'!$A$2:$C$90,3,FALSE),"")</f>
        <v/>
      </c>
      <c r="S1223" t="e">
        <f>IF(INDEX('Tournées Bus'!$C$4:$H$18,Q1223,VLOOKUP(B1223,'Tournées Bus'!$J$3:$L$6,2,FALSE))=0,INDEX('Tournées Bus'!$C$4:$H$18,Q1223,VLOOKUP(B1223,'Tournées Bus'!$J$3:$L$6,3,FALSE)),INDEX('Tournées Bus'!$C$4:$H$18,Q1223,VLOOKUP(B1223,'Tournées Bus'!$J$3:$L$6,2,FALSE)))</f>
        <v>#N/A</v>
      </c>
      <c r="T1223" t="e">
        <f t="shared" si="39"/>
        <v>#N/A</v>
      </c>
    </row>
    <row r="1224" spans="1:20" x14ac:dyDescent="0.2">
      <c r="A1224" s="1">
        <v>42990</v>
      </c>
      <c r="B1224" t="s">
        <v>7</v>
      </c>
      <c r="C1224" t="s">
        <v>340</v>
      </c>
      <c r="D1224" t="s">
        <v>299</v>
      </c>
      <c r="E1224" t="s">
        <v>300</v>
      </c>
      <c r="F1224" s="1">
        <v>39324</v>
      </c>
      <c r="G1224" t="s">
        <v>164</v>
      </c>
      <c r="H1224">
        <v>1</v>
      </c>
      <c r="I1224">
        <v>0</v>
      </c>
      <c r="J1224">
        <v>0</v>
      </c>
      <c r="K1224" t="s">
        <v>207</v>
      </c>
      <c r="L1224">
        <v>2017</v>
      </c>
      <c r="M1224" t="s">
        <v>210</v>
      </c>
      <c r="N1224" s="14" t="str">
        <f t="shared" si="38"/>
        <v>YAKER Maksen</v>
      </c>
      <c r="O1224" s="14" t="str">
        <f>VLOOKUP(N1224,'Données Enfants'!$C$2:$F$298,4,FALSE)</f>
        <v>CM2</v>
      </c>
      <c r="P1224" s="14" t="str">
        <f>VLOOKUP(N1224,'Données Enfants'!$C$2:$F$298,2,FALSE)</f>
        <v>Sans porc</v>
      </c>
      <c r="Q1224" s="14">
        <f>IF(MID(B1224,1,3)="Bus",VLOOKUP(N1224,'Données Bus'!$A$2:$B$90,2,FALSE),0)</f>
        <v>0</v>
      </c>
      <c r="R1224" s="14" t="str">
        <f>IF(Q1224&gt;0,VLOOKUP(N1224,'Données Bus'!$A$2:$C$90,3,FALSE),"")</f>
        <v/>
      </c>
      <c r="S1224" t="e">
        <f>IF(INDEX('Tournées Bus'!$C$4:$H$18,Q1224,VLOOKUP(B1224,'Tournées Bus'!$J$3:$L$6,2,FALSE))=0,INDEX('Tournées Bus'!$C$4:$H$18,Q1224,VLOOKUP(B1224,'Tournées Bus'!$J$3:$L$6,3,FALSE)),INDEX('Tournées Bus'!$C$4:$H$18,Q1224,VLOOKUP(B1224,'Tournées Bus'!$J$3:$L$6,2,FALSE)))</f>
        <v>#N/A</v>
      </c>
      <c r="T1224" t="e">
        <f t="shared" si="39"/>
        <v>#N/A</v>
      </c>
    </row>
    <row r="1225" spans="1:20" x14ac:dyDescent="0.2">
      <c r="A1225" s="1">
        <v>42990</v>
      </c>
      <c r="B1225" t="s">
        <v>7</v>
      </c>
      <c r="C1225" t="s">
        <v>340</v>
      </c>
      <c r="D1225" t="s">
        <v>299</v>
      </c>
      <c r="E1225" t="s">
        <v>301</v>
      </c>
      <c r="F1225" s="1">
        <v>40040</v>
      </c>
      <c r="G1225" t="s">
        <v>163</v>
      </c>
      <c r="H1225">
        <v>1</v>
      </c>
      <c r="I1225">
        <v>0</v>
      </c>
      <c r="J1225">
        <v>0</v>
      </c>
      <c r="K1225" t="s">
        <v>207</v>
      </c>
      <c r="L1225">
        <v>2017</v>
      </c>
      <c r="M1225" t="s">
        <v>210</v>
      </c>
      <c r="N1225" s="14" t="str">
        <f t="shared" si="38"/>
        <v>YAKER Nora</v>
      </c>
      <c r="O1225" s="14" t="str">
        <f>VLOOKUP(N1225,'Données Enfants'!$C$2:$F$298,4,FALSE)</f>
        <v>CE2</v>
      </c>
      <c r="P1225" s="14" t="str">
        <f>VLOOKUP(N1225,'Données Enfants'!$C$2:$F$298,2,FALSE)</f>
        <v>Sans porc</v>
      </c>
      <c r="Q1225" s="14">
        <f>IF(MID(B1225,1,3)="Bus",VLOOKUP(N1225,'Données Bus'!$A$2:$B$90,2,FALSE),0)</f>
        <v>0</v>
      </c>
      <c r="R1225" s="14" t="str">
        <f>IF(Q1225&gt;0,VLOOKUP(N1225,'Données Bus'!$A$2:$C$90,3,FALSE),"")</f>
        <v/>
      </c>
      <c r="S1225" t="e">
        <f>IF(INDEX('Tournées Bus'!$C$4:$H$18,Q1225,VLOOKUP(B1225,'Tournées Bus'!$J$3:$L$6,2,FALSE))=0,INDEX('Tournées Bus'!$C$4:$H$18,Q1225,VLOOKUP(B1225,'Tournées Bus'!$J$3:$L$6,3,FALSE)),INDEX('Tournées Bus'!$C$4:$H$18,Q1225,VLOOKUP(B1225,'Tournées Bus'!$J$3:$L$6,2,FALSE)))</f>
        <v>#N/A</v>
      </c>
      <c r="T1225" t="e">
        <f t="shared" si="39"/>
        <v>#N/A</v>
      </c>
    </row>
    <row r="1226" spans="1:20" x14ac:dyDescent="0.2">
      <c r="A1226" s="1">
        <v>42990</v>
      </c>
      <c r="B1226" t="s">
        <v>7</v>
      </c>
      <c r="C1226" t="s">
        <v>340</v>
      </c>
      <c r="D1226" t="s">
        <v>469</v>
      </c>
      <c r="E1226" t="s">
        <v>470</v>
      </c>
      <c r="F1226" s="1">
        <v>39222</v>
      </c>
      <c r="G1226" t="s">
        <v>164</v>
      </c>
      <c r="H1226">
        <v>1</v>
      </c>
      <c r="I1226">
        <v>0</v>
      </c>
      <c r="J1226">
        <v>0</v>
      </c>
      <c r="K1226" t="s">
        <v>207</v>
      </c>
      <c r="L1226">
        <v>2017</v>
      </c>
      <c r="M1226" t="s">
        <v>210</v>
      </c>
      <c r="N1226" s="14" t="str">
        <f t="shared" si="38"/>
        <v>CAISSO-RUIZ Estéban</v>
      </c>
      <c r="O1226" s="14" t="str">
        <f>VLOOKUP(N1226,'Données Enfants'!$C$2:$F$298,4,FALSE)</f>
        <v>CM2</v>
      </c>
      <c r="P1226" s="14" t="str">
        <f>VLOOKUP(N1226,'Données Enfants'!$C$2:$F$298,2,FALSE)</f>
        <v>Standard</v>
      </c>
      <c r="Q1226" s="14">
        <f>IF(MID(B1226,1,3)="Bus",VLOOKUP(N1226,'Données Bus'!$A$2:$B$90,2,FALSE),0)</f>
        <v>0</v>
      </c>
      <c r="R1226" s="14" t="str">
        <f>IF(Q1226&gt;0,VLOOKUP(N1226,'Données Bus'!$A$2:$C$90,3,FALSE),"")</f>
        <v/>
      </c>
      <c r="S1226" t="e">
        <f>IF(INDEX('Tournées Bus'!$C$4:$H$18,Q1226,VLOOKUP(B1226,'Tournées Bus'!$J$3:$L$6,2,FALSE))=0,INDEX('Tournées Bus'!$C$4:$H$18,Q1226,VLOOKUP(B1226,'Tournées Bus'!$J$3:$L$6,3,FALSE)),INDEX('Tournées Bus'!$C$4:$H$18,Q1226,VLOOKUP(B1226,'Tournées Bus'!$J$3:$L$6,2,FALSE)))</f>
        <v>#N/A</v>
      </c>
      <c r="T1226" t="e">
        <f t="shared" si="39"/>
        <v>#N/A</v>
      </c>
    </row>
    <row r="1227" spans="1:20" x14ac:dyDescent="0.2">
      <c r="A1227" s="1">
        <v>42990</v>
      </c>
      <c r="B1227" t="s">
        <v>7</v>
      </c>
      <c r="C1227" t="s">
        <v>340</v>
      </c>
      <c r="D1227" t="s">
        <v>238</v>
      </c>
      <c r="E1227" t="s">
        <v>302</v>
      </c>
      <c r="F1227" s="1">
        <v>41695</v>
      </c>
      <c r="G1227" t="s">
        <v>44</v>
      </c>
      <c r="H1227">
        <v>1</v>
      </c>
      <c r="I1227">
        <v>0</v>
      </c>
      <c r="J1227">
        <v>0</v>
      </c>
      <c r="K1227" t="s">
        <v>207</v>
      </c>
      <c r="L1227">
        <v>2017</v>
      </c>
      <c r="M1227" t="s">
        <v>208</v>
      </c>
      <c r="N1227" s="14" t="str">
        <f t="shared" si="38"/>
        <v>DESIR Auguste</v>
      </c>
      <c r="O1227" s="14" t="str">
        <f>VLOOKUP(N1227,'Données Enfants'!$C$2:$F$298,4,FALSE)</f>
        <v>PS</v>
      </c>
      <c r="P1227" s="14" t="str">
        <f>VLOOKUP(N1227,'Données Enfants'!$C$2:$F$298,2,FALSE)</f>
        <v>Standard</v>
      </c>
      <c r="Q1227" s="14">
        <f>IF(MID(B1227,1,3)="Bus",VLOOKUP(N1227,'Données Bus'!$A$2:$B$90,2,FALSE),0)</f>
        <v>0</v>
      </c>
      <c r="R1227" s="14" t="str">
        <f>IF(Q1227&gt;0,VLOOKUP(N1227,'Données Bus'!$A$2:$C$90,3,FALSE),"")</f>
        <v/>
      </c>
      <c r="S1227" t="e">
        <f>IF(INDEX('Tournées Bus'!$C$4:$H$18,Q1227,VLOOKUP(B1227,'Tournées Bus'!$J$3:$L$6,2,FALSE))=0,INDEX('Tournées Bus'!$C$4:$H$18,Q1227,VLOOKUP(B1227,'Tournées Bus'!$J$3:$L$6,3,FALSE)),INDEX('Tournées Bus'!$C$4:$H$18,Q1227,VLOOKUP(B1227,'Tournées Bus'!$J$3:$L$6,2,FALSE)))</f>
        <v>#N/A</v>
      </c>
      <c r="T1227" t="e">
        <f t="shared" si="39"/>
        <v>#N/A</v>
      </c>
    </row>
    <row r="1228" spans="1:20" x14ac:dyDescent="0.2">
      <c r="A1228" s="1">
        <v>42990</v>
      </c>
      <c r="B1228" t="s">
        <v>7</v>
      </c>
      <c r="C1228" t="s">
        <v>340</v>
      </c>
      <c r="D1228" t="s">
        <v>250</v>
      </c>
      <c r="E1228" t="s">
        <v>303</v>
      </c>
      <c r="F1228" s="1">
        <v>41898</v>
      </c>
      <c r="G1228" t="s">
        <v>170</v>
      </c>
      <c r="H1228">
        <v>1</v>
      </c>
      <c r="I1228">
        <v>0</v>
      </c>
      <c r="J1228">
        <v>0</v>
      </c>
      <c r="K1228" t="s">
        <v>207</v>
      </c>
      <c r="L1228">
        <v>2017</v>
      </c>
      <c r="M1228" t="s">
        <v>208</v>
      </c>
      <c r="N1228" s="14" t="str">
        <f t="shared" si="38"/>
        <v>DUVAL Enora</v>
      </c>
      <c r="O1228" s="14" t="str">
        <f>VLOOKUP(N1228,'Données Enfants'!$C$2:$F$298,4,FALSE)</f>
        <v>PS</v>
      </c>
      <c r="P1228" s="14" t="str">
        <f>VLOOKUP(N1228,'Données Enfants'!$C$2:$F$298,2,FALSE)</f>
        <v>Standard</v>
      </c>
      <c r="Q1228" s="14">
        <f>IF(MID(B1228,1,3)="Bus",VLOOKUP(N1228,'Données Bus'!$A$2:$B$90,2,FALSE),0)</f>
        <v>0</v>
      </c>
      <c r="R1228" s="14" t="str">
        <f>IF(Q1228&gt;0,VLOOKUP(N1228,'Données Bus'!$A$2:$C$90,3,FALSE),"")</f>
        <v/>
      </c>
      <c r="S1228" t="e">
        <f>IF(INDEX('Tournées Bus'!$C$4:$H$18,Q1228,VLOOKUP(B1228,'Tournées Bus'!$J$3:$L$6,2,FALSE))=0,INDEX('Tournées Bus'!$C$4:$H$18,Q1228,VLOOKUP(B1228,'Tournées Bus'!$J$3:$L$6,3,FALSE)),INDEX('Tournées Bus'!$C$4:$H$18,Q1228,VLOOKUP(B1228,'Tournées Bus'!$J$3:$L$6,2,FALSE)))</f>
        <v>#N/A</v>
      </c>
      <c r="T1228" t="e">
        <f t="shared" si="39"/>
        <v>#N/A</v>
      </c>
    </row>
    <row r="1229" spans="1:20" x14ac:dyDescent="0.2">
      <c r="A1229" s="1">
        <v>42990</v>
      </c>
      <c r="B1229" t="s">
        <v>7</v>
      </c>
      <c r="C1229" t="s">
        <v>340</v>
      </c>
      <c r="D1229" t="s">
        <v>286</v>
      </c>
      <c r="E1229" t="s">
        <v>305</v>
      </c>
      <c r="F1229" s="1">
        <v>41650</v>
      </c>
      <c r="G1229" t="s">
        <v>170</v>
      </c>
      <c r="H1229">
        <v>1</v>
      </c>
      <c r="I1229">
        <v>0</v>
      </c>
      <c r="J1229">
        <v>0</v>
      </c>
      <c r="K1229" t="s">
        <v>207</v>
      </c>
      <c r="L1229">
        <v>2017</v>
      </c>
      <c r="M1229" t="s">
        <v>208</v>
      </c>
      <c r="N1229" s="14" t="str">
        <f t="shared" si="38"/>
        <v>SECK Ismaël</v>
      </c>
      <c r="O1229" s="14" t="str">
        <f>VLOOKUP(N1229,'Données Enfants'!$C$2:$F$298,4,FALSE)</f>
        <v>PS</v>
      </c>
      <c r="P1229" s="14" t="str">
        <f>VLOOKUP(N1229,'Données Enfants'!$C$2:$F$298,2,FALSE)</f>
        <v>Sans porc</v>
      </c>
      <c r="Q1229" s="14">
        <f>IF(MID(B1229,1,3)="Bus",VLOOKUP(N1229,'Données Bus'!$A$2:$B$90,2,FALSE),0)</f>
        <v>0</v>
      </c>
      <c r="R1229" s="14" t="str">
        <f>IF(Q1229&gt;0,VLOOKUP(N1229,'Données Bus'!$A$2:$C$90,3,FALSE),"")</f>
        <v/>
      </c>
      <c r="S1229" t="e">
        <f>IF(INDEX('Tournées Bus'!$C$4:$H$18,Q1229,VLOOKUP(B1229,'Tournées Bus'!$J$3:$L$6,2,FALSE))=0,INDEX('Tournées Bus'!$C$4:$H$18,Q1229,VLOOKUP(B1229,'Tournées Bus'!$J$3:$L$6,3,FALSE)),INDEX('Tournées Bus'!$C$4:$H$18,Q1229,VLOOKUP(B1229,'Tournées Bus'!$J$3:$L$6,2,FALSE)))</f>
        <v>#N/A</v>
      </c>
      <c r="T1229" t="e">
        <f t="shared" si="39"/>
        <v>#N/A</v>
      </c>
    </row>
    <row r="1230" spans="1:20" x14ac:dyDescent="0.2">
      <c r="A1230" s="1">
        <v>42990</v>
      </c>
      <c r="B1230" t="s">
        <v>7</v>
      </c>
      <c r="C1230" t="s">
        <v>340</v>
      </c>
      <c r="D1230" t="s">
        <v>325</v>
      </c>
      <c r="E1230" t="s">
        <v>326</v>
      </c>
      <c r="F1230" s="1">
        <v>41701</v>
      </c>
      <c r="G1230" t="s">
        <v>170</v>
      </c>
      <c r="H1230">
        <v>0</v>
      </c>
      <c r="I1230">
        <v>0</v>
      </c>
      <c r="J1230">
        <v>0</v>
      </c>
      <c r="K1230" t="s">
        <v>207</v>
      </c>
      <c r="L1230">
        <v>2017</v>
      </c>
      <c r="M1230" t="s">
        <v>208</v>
      </c>
      <c r="N1230" s="14" t="str">
        <f t="shared" si="38"/>
        <v>RABU SOMERS Antonin</v>
      </c>
      <c r="O1230" s="14" t="str">
        <f>VLOOKUP(N1230,'Données Enfants'!$C$2:$F$298,4,FALSE)</f>
        <v>PS</v>
      </c>
      <c r="P1230" s="14" t="str">
        <f>VLOOKUP(N1230,'Données Enfants'!$C$2:$F$298,2,FALSE)</f>
        <v>Standard</v>
      </c>
      <c r="Q1230" s="14">
        <f>IF(MID(B1230,1,3)="Bus",VLOOKUP(N1230,'Données Bus'!$A$2:$B$90,2,FALSE),0)</f>
        <v>0</v>
      </c>
      <c r="R1230" s="14" t="str">
        <f>IF(Q1230&gt;0,VLOOKUP(N1230,'Données Bus'!$A$2:$C$90,3,FALSE),"")</f>
        <v/>
      </c>
      <c r="S1230" t="e">
        <f>IF(INDEX('Tournées Bus'!$C$4:$H$18,Q1230,VLOOKUP(B1230,'Tournées Bus'!$J$3:$L$6,2,FALSE))=0,INDEX('Tournées Bus'!$C$4:$H$18,Q1230,VLOOKUP(B1230,'Tournées Bus'!$J$3:$L$6,3,FALSE)),INDEX('Tournées Bus'!$C$4:$H$18,Q1230,VLOOKUP(B1230,'Tournées Bus'!$J$3:$L$6,2,FALSE)))</f>
        <v>#N/A</v>
      </c>
      <c r="T1230" t="e">
        <f t="shared" si="39"/>
        <v>#N/A</v>
      </c>
    </row>
    <row r="1231" spans="1:20" x14ac:dyDescent="0.2">
      <c r="A1231" s="1">
        <v>42990</v>
      </c>
      <c r="B1231" t="s">
        <v>7</v>
      </c>
      <c r="C1231" t="s">
        <v>340</v>
      </c>
      <c r="D1231" t="s">
        <v>307</v>
      </c>
      <c r="E1231" t="s">
        <v>308</v>
      </c>
      <c r="F1231" s="1">
        <v>39474</v>
      </c>
      <c r="G1231" t="s">
        <v>165</v>
      </c>
      <c r="H1231">
        <v>1</v>
      </c>
      <c r="I1231">
        <v>0</v>
      </c>
      <c r="J1231">
        <v>0</v>
      </c>
      <c r="K1231" t="s">
        <v>207</v>
      </c>
      <c r="L1231">
        <v>2017</v>
      </c>
      <c r="M1231" t="s">
        <v>210</v>
      </c>
      <c r="N1231" s="14" t="str">
        <f t="shared" si="38"/>
        <v>TERRENI Flavia</v>
      </c>
      <c r="O1231" s="14" t="str">
        <f>VLOOKUP(N1231,'Données Enfants'!$C$2:$F$298,4,FALSE)</f>
        <v>CM1</v>
      </c>
      <c r="P1231" s="14" t="str">
        <f>VLOOKUP(N1231,'Données Enfants'!$C$2:$F$298,2,FALSE)</f>
        <v>Standard</v>
      </c>
      <c r="Q1231" s="14">
        <f>IF(MID(B1231,1,3)="Bus",VLOOKUP(N1231,'Données Bus'!$A$2:$B$90,2,FALSE),0)</f>
        <v>0</v>
      </c>
      <c r="R1231" s="14" t="str">
        <f>IF(Q1231&gt;0,VLOOKUP(N1231,'Données Bus'!$A$2:$C$90,3,FALSE),"")</f>
        <v/>
      </c>
      <c r="S1231" t="e">
        <f>IF(INDEX('Tournées Bus'!$C$4:$H$18,Q1231,VLOOKUP(B1231,'Tournées Bus'!$J$3:$L$6,2,FALSE))=0,INDEX('Tournées Bus'!$C$4:$H$18,Q1231,VLOOKUP(B1231,'Tournées Bus'!$J$3:$L$6,3,FALSE)),INDEX('Tournées Bus'!$C$4:$H$18,Q1231,VLOOKUP(B1231,'Tournées Bus'!$J$3:$L$6,2,FALSE)))</f>
        <v>#N/A</v>
      </c>
      <c r="T1231" t="e">
        <f t="shared" si="39"/>
        <v>#N/A</v>
      </c>
    </row>
    <row r="1232" spans="1:20" x14ac:dyDescent="0.2">
      <c r="A1232" s="1">
        <v>42990</v>
      </c>
      <c r="B1232" t="s">
        <v>7</v>
      </c>
      <c r="C1232" t="s">
        <v>340</v>
      </c>
      <c r="D1232" t="s">
        <v>309</v>
      </c>
      <c r="E1232" t="s">
        <v>310</v>
      </c>
      <c r="F1232" s="1">
        <v>41489</v>
      </c>
      <c r="G1232" t="s">
        <v>169</v>
      </c>
      <c r="H1232">
        <v>1</v>
      </c>
      <c r="I1232">
        <v>0</v>
      </c>
      <c r="J1232">
        <v>0</v>
      </c>
      <c r="K1232" t="s">
        <v>207</v>
      </c>
      <c r="L1232">
        <v>2017</v>
      </c>
      <c r="M1232" t="s">
        <v>208</v>
      </c>
      <c r="N1232" s="14" t="str">
        <f t="shared" si="38"/>
        <v>LEHMANN Liv</v>
      </c>
      <c r="O1232" s="14" t="str">
        <f>VLOOKUP(N1232,'Données Enfants'!$C$2:$F$298,4,FALSE)</f>
        <v>MS</v>
      </c>
      <c r="P1232" s="14" t="str">
        <f>VLOOKUP(N1232,'Données Enfants'!$C$2:$F$298,2,FALSE)</f>
        <v>Standard</v>
      </c>
      <c r="Q1232" s="14">
        <f>IF(MID(B1232,1,3)="Bus",VLOOKUP(N1232,'Données Bus'!$A$2:$B$90,2,FALSE),0)</f>
        <v>0</v>
      </c>
      <c r="R1232" s="14" t="str">
        <f>IF(Q1232&gt;0,VLOOKUP(N1232,'Données Bus'!$A$2:$C$90,3,FALSE),"")</f>
        <v/>
      </c>
      <c r="S1232" t="e">
        <f>IF(INDEX('Tournées Bus'!$C$4:$H$18,Q1232,VLOOKUP(B1232,'Tournées Bus'!$J$3:$L$6,2,FALSE))=0,INDEX('Tournées Bus'!$C$4:$H$18,Q1232,VLOOKUP(B1232,'Tournées Bus'!$J$3:$L$6,3,FALSE)),INDEX('Tournées Bus'!$C$4:$H$18,Q1232,VLOOKUP(B1232,'Tournées Bus'!$J$3:$L$6,2,FALSE)))</f>
        <v>#N/A</v>
      </c>
      <c r="T1232" t="e">
        <f t="shared" si="39"/>
        <v>#N/A</v>
      </c>
    </row>
    <row r="1233" spans="1:20" x14ac:dyDescent="0.2">
      <c r="A1233" s="1">
        <v>42990</v>
      </c>
      <c r="B1233" t="s">
        <v>7</v>
      </c>
      <c r="C1233" t="s">
        <v>340</v>
      </c>
      <c r="D1233" t="s">
        <v>309</v>
      </c>
      <c r="E1233" t="s">
        <v>311</v>
      </c>
      <c r="F1233" s="1">
        <v>40270</v>
      </c>
      <c r="G1233" t="s">
        <v>163</v>
      </c>
      <c r="H1233">
        <v>1</v>
      </c>
      <c r="I1233">
        <v>0</v>
      </c>
      <c r="J1233">
        <v>0</v>
      </c>
      <c r="K1233" t="s">
        <v>207</v>
      </c>
      <c r="L1233">
        <v>2017</v>
      </c>
      <c r="M1233" t="s">
        <v>210</v>
      </c>
      <c r="N1233" s="14" t="str">
        <f t="shared" si="38"/>
        <v>LEHMANN Abel</v>
      </c>
      <c r="O1233" s="14" t="str">
        <f>VLOOKUP(N1233,'Données Enfants'!$C$2:$F$298,4,FALSE)</f>
        <v>CE1</v>
      </c>
      <c r="P1233" s="14" t="str">
        <f>VLOOKUP(N1233,'Données Enfants'!$C$2:$F$298,2,FALSE)</f>
        <v>Standard</v>
      </c>
      <c r="Q1233" s="14">
        <f>IF(MID(B1233,1,3)="Bus",VLOOKUP(N1233,'Données Bus'!$A$2:$B$90,2,FALSE),0)</f>
        <v>0</v>
      </c>
      <c r="R1233" s="14" t="str">
        <f>IF(Q1233&gt;0,VLOOKUP(N1233,'Données Bus'!$A$2:$C$90,3,FALSE),"")</f>
        <v/>
      </c>
      <c r="S1233" t="e">
        <f>IF(INDEX('Tournées Bus'!$C$4:$H$18,Q1233,VLOOKUP(B1233,'Tournées Bus'!$J$3:$L$6,2,FALSE))=0,INDEX('Tournées Bus'!$C$4:$H$18,Q1233,VLOOKUP(B1233,'Tournées Bus'!$J$3:$L$6,3,FALSE)),INDEX('Tournées Bus'!$C$4:$H$18,Q1233,VLOOKUP(B1233,'Tournées Bus'!$J$3:$L$6,2,FALSE)))</f>
        <v>#N/A</v>
      </c>
      <c r="T1233" t="e">
        <f t="shared" si="39"/>
        <v>#N/A</v>
      </c>
    </row>
    <row r="1234" spans="1:20" x14ac:dyDescent="0.2">
      <c r="A1234" s="1">
        <v>42990</v>
      </c>
      <c r="B1234" t="s">
        <v>7</v>
      </c>
      <c r="C1234" t="s">
        <v>340</v>
      </c>
      <c r="D1234" t="s">
        <v>312</v>
      </c>
      <c r="E1234" t="s">
        <v>313</v>
      </c>
      <c r="F1234" s="1">
        <v>41869</v>
      </c>
      <c r="G1234" t="s">
        <v>170</v>
      </c>
      <c r="H1234">
        <v>1</v>
      </c>
      <c r="I1234">
        <v>0</v>
      </c>
      <c r="J1234">
        <v>0</v>
      </c>
      <c r="K1234" t="s">
        <v>207</v>
      </c>
      <c r="L1234">
        <v>2017</v>
      </c>
      <c r="M1234" t="s">
        <v>208</v>
      </c>
      <c r="N1234" s="14" t="str">
        <f t="shared" si="38"/>
        <v>CORREDOR IZQUIERDO Adriana</v>
      </c>
      <c r="O1234" s="14" t="str">
        <f>VLOOKUP(N1234,'Données Enfants'!$C$2:$F$298,4,FALSE)</f>
        <v>PS</v>
      </c>
      <c r="P1234" s="14" t="str">
        <f>VLOOKUP(N1234,'Données Enfants'!$C$2:$F$298,2,FALSE)</f>
        <v>Standard</v>
      </c>
      <c r="Q1234" s="14">
        <f>IF(MID(B1234,1,3)="Bus",VLOOKUP(N1234,'Données Bus'!$A$2:$B$90,2,FALSE),0)</f>
        <v>0</v>
      </c>
      <c r="R1234" s="14" t="str">
        <f>IF(Q1234&gt;0,VLOOKUP(N1234,'Données Bus'!$A$2:$C$90,3,FALSE),"")</f>
        <v/>
      </c>
      <c r="S1234" t="e">
        <f>IF(INDEX('Tournées Bus'!$C$4:$H$18,Q1234,VLOOKUP(B1234,'Tournées Bus'!$J$3:$L$6,2,FALSE))=0,INDEX('Tournées Bus'!$C$4:$H$18,Q1234,VLOOKUP(B1234,'Tournées Bus'!$J$3:$L$6,3,FALSE)),INDEX('Tournées Bus'!$C$4:$H$18,Q1234,VLOOKUP(B1234,'Tournées Bus'!$J$3:$L$6,2,FALSE)))</f>
        <v>#N/A</v>
      </c>
      <c r="T1234" t="e">
        <f t="shared" si="39"/>
        <v>#N/A</v>
      </c>
    </row>
    <row r="1235" spans="1:20" x14ac:dyDescent="0.2">
      <c r="A1235" s="1">
        <v>42990</v>
      </c>
      <c r="B1235" t="s">
        <v>7</v>
      </c>
      <c r="C1235" t="s">
        <v>340</v>
      </c>
      <c r="D1235" t="s">
        <v>471</v>
      </c>
      <c r="E1235" t="s">
        <v>472</v>
      </c>
      <c r="F1235" s="1">
        <v>41706</v>
      </c>
      <c r="G1235" t="s">
        <v>106</v>
      </c>
      <c r="H1235">
        <v>1</v>
      </c>
      <c r="I1235">
        <v>0</v>
      </c>
      <c r="J1235">
        <v>0</v>
      </c>
      <c r="K1235" t="s">
        <v>207</v>
      </c>
      <c r="L1235">
        <v>2017</v>
      </c>
      <c r="M1235" t="s">
        <v>208</v>
      </c>
      <c r="N1235" s="14" t="str">
        <f t="shared" si="38"/>
        <v>AUDEMA Ambroise</v>
      </c>
      <c r="O1235" s="14" t="str">
        <f>VLOOKUP(N1235,'Données Enfants'!$C$2:$F$298,4,FALSE)</f>
        <v>PS</v>
      </c>
      <c r="P1235" s="14" t="str">
        <f>VLOOKUP(N1235,'Données Enfants'!$C$2:$F$298,2,FALSE)</f>
        <v>Standard</v>
      </c>
      <c r="Q1235" s="14">
        <f>IF(MID(B1235,1,3)="Bus",VLOOKUP(N1235,'Données Bus'!$A$2:$B$90,2,FALSE),0)</f>
        <v>0</v>
      </c>
      <c r="R1235" s="14" t="str">
        <f>IF(Q1235&gt;0,VLOOKUP(N1235,'Données Bus'!$A$2:$C$90,3,FALSE),"")</f>
        <v/>
      </c>
      <c r="S1235" t="e">
        <f>IF(INDEX('Tournées Bus'!$C$4:$H$18,Q1235,VLOOKUP(B1235,'Tournées Bus'!$J$3:$L$6,2,FALSE))=0,INDEX('Tournées Bus'!$C$4:$H$18,Q1235,VLOOKUP(B1235,'Tournées Bus'!$J$3:$L$6,3,FALSE)),INDEX('Tournées Bus'!$C$4:$H$18,Q1235,VLOOKUP(B1235,'Tournées Bus'!$J$3:$L$6,2,FALSE)))</f>
        <v>#N/A</v>
      </c>
      <c r="T1235" t="e">
        <f t="shared" si="39"/>
        <v>#N/A</v>
      </c>
    </row>
    <row r="1236" spans="1:20" x14ac:dyDescent="0.2">
      <c r="A1236" s="1">
        <v>42990</v>
      </c>
      <c r="B1236" t="s">
        <v>7</v>
      </c>
      <c r="C1236" t="s">
        <v>340</v>
      </c>
      <c r="D1236" t="s">
        <v>473</v>
      </c>
      <c r="E1236" t="s">
        <v>383</v>
      </c>
      <c r="F1236" s="1">
        <v>41671</v>
      </c>
      <c r="G1236" t="s">
        <v>44</v>
      </c>
      <c r="H1236">
        <v>1</v>
      </c>
      <c r="I1236">
        <v>0</v>
      </c>
      <c r="J1236">
        <v>0</v>
      </c>
      <c r="K1236" t="s">
        <v>207</v>
      </c>
      <c r="L1236">
        <v>2017</v>
      </c>
      <c r="M1236" t="s">
        <v>208</v>
      </c>
      <c r="N1236" s="14" t="str">
        <f t="shared" si="38"/>
        <v>BAGLIN LEON Léo</v>
      </c>
      <c r="O1236" s="14" t="str">
        <f>VLOOKUP(N1236,'Données Enfants'!$C$2:$F$298,4,FALSE)</f>
        <v>PS</v>
      </c>
      <c r="P1236" s="14" t="str">
        <f>VLOOKUP(N1236,'Données Enfants'!$C$2:$F$298,2,FALSE)</f>
        <v>Standard</v>
      </c>
      <c r="Q1236" s="14">
        <f>IF(MID(B1236,1,3)="Bus",VLOOKUP(N1236,'Données Bus'!$A$2:$B$90,2,FALSE),0)</f>
        <v>0</v>
      </c>
      <c r="R1236" s="14" t="str">
        <f>IF(Q1236&gt;0,VLOOKUP(N1236,'Données Bus'!$A$2:$C$90,3,FALSE),"")</f>
        <v/>
      </c>
      <c r="S1236" t="e">
        <f>IF(INDEX('Tournées Bus'!$C$4:$H$18,Q1236,VLOOKUP(B1236,'Tournées Bus'!$J$3:$L$6,2,FALSE))=0,INDEX('Tournées Bus'!$C$4:$H$18,Q1236,VLOOKUP(B1236,'Tournées Bus'!$J$3:$L$6,3,FALSE)),INDEX('Tournées Bus'!$C$4:$H$18,Q1236,VLOOKUP(B1236,'Tournées Bus'!$J$3:$L$6,2,FALSE)))</f>
        <v>#N/A</v>
      </c>
      <c r="T1236" t="e">
        <f t="shared" si="39"/>
        <v>#N/A</v>
      </c>
    </row>
    <row r="1237" spans="1:20" x14ac:dyDescent="0.2">
      <c r="A1237" s="1">
        <v>42990</v>
      </c>
      <c r="B1237" t="s">
        <v>7</v>
      </c>
      <c r="C1237" t="s">
        <v>340</v>
      </c>
      <c r="D1237" t="s">
        <v>474</v>
      </c>
      <c r="E1237" t="s">
        <v>475</v>
      </c>
      <c r="F1237" s="1">
        <v>41487</v>
      </c>
      <c r="G1237" t="s">
        <v>169</v>
      </c>
      <c r="H1237">
        <v>1</v>
      </c>
      <c r="I1237">
        <v>0</v>
      </c>
      <c r="J1237">
        <v>0</v>
      </c>
      <c r="K1237" t="s">
        <v>207</v>
      </c>
      <c r="L1237">
        <v>2017</v>
      </c>
      <c r="M1237" t="s">
        <v>208</v>
      </c>
      <c r="N1237" s="14" t="str">
        <f t="shared" si="38"/>
        <v>GREAU Gauthier</v>
      </c>
      <c r="O1237" s="14" t="str">
        <f>VLOOKUP(N1237,'Données Enfants'!$C$2:$F$298,4,FALSE)</f>
        <v>MS</v>
      </c>
      <c r="P1237" s="14" t="str">
        <f>VLOOKUP(N1237,'Données Enfants'!$C$2:$F$298,2,FALSE)</f>
        <v>Standard</v>
      </c>
      <c r="Q1237" s="14">
        <f>IF(MID(B1237,1,3)="Bus",VLOOKUP(N1237,'Données Bus'!$A$2:$B$90,2,FALSE),0)</f>
        <v>0</v>
      </c>
      <c r="R1237" s="14" t="str">
        <f>IF(Q1237&gt;0,VLOOKUP(N1237,'Données Bus'!$A$2:$C$90,3,FALSE),"")</f>
        <v/>
      </c>
      <c r="S1237" t="e">
        <f>IF(INDEX('Tournées Bus'!$C$4:$H$18,Q1237,VLOOKUP(B1237,'Tournées Bus'!$J$3:$L$6,2,FALSE))=0,INDEX('Tournées Bus'!$C$4:$H$18,Q1237,VLOOKUP(B1237,'Tournées Bus'!$J$3:$L$6,3,FALSE)),INDEX('Tournées Bus'!$C$4:$H$18,Q1237,VLOOKUP(B1237,'Tournées Bus'!$J$3:$L$6,2,FALSE)))</f>
        <v>#N/A</v>
      </c>
      <c r="T1237" t="e">
        <f t="shared" si="39"/>
        <v>#N/A</v>
      </c>
    </row>
    <row r="1238" spans="1:20" x14ac:dyDescent="0.2">
      <c r="A1238" s="1">
        <v>42990</v>
      </c>
      <c r="B1238" t="s">
        <v>7</v>
      </c>
      <c r="C1238" t="s">
        <v>340</v>
      </c>
      <c r="D1238" t="s">
        <v>476</v>
      </c>
      <c r="E1238" t="s">
        <v>342</v>
      </c>
      <c r="F1238" s="1">
        <v>40490</v>
      </c>
      <c r="G1238" t="s">
        <v>163</v>
      </c>
      <c r="H1238">
        <v>1</v>
      </c>
      <c r="I1238">
        <v>0</v>
      </c>
      <c r="J1238">
        <v>0</v>
      </c>
      <c r="K1238" t="s">
        <v>207</v>
      </c>
      <c r="L1238">
        <v>2017</v>
      </c>
      <c r="M1238" t="s">
        <v>210</v>
      </c>
      <c r="N1238" s="14" t="str">
        <f t="shared" si="38"/>
        <v>LAZARETH Hugo</v>
      </c>
      <c r="O1238" s="14" t="str">
        <f>VLOOKUP(N1238,'Données Enfants'!$C$2:$F$298,4,FALSE)</f>
        <v>CE1</v>
      </c>
      <c r="P1238" s="14" t="str">
        <f>VLOOKUP(N1238,'Données Enfants'!$C$2:$F$298,2,FALSE)</f>
        <v>Standard</v>
      </c>
      <c r="Q1238" s="14">
        <f>IF(MID(B1238,1,3)="Bus",VLOOKUP(N1238,'Données Bus'!$A$2:$B$90,2,FALSE),0)</f>
        <v>0</v>
      </c>
      <c r="R1238" s="14" t="str">
        <f>IF(Q1238&gt;0,VLOOKUP(N1238,'Données Bus'!$A$2:$C$90,3,FALSE),"")</f>
        <v/>
      </c>
      <c r="S1238" t="e">
        <f>IF(INDEX('Tournées Bus'!$C$4:$H$18,Q1238,VLOOKUP(B1238,'Tournées Bus'!$J$3:$L$6,2,FALSE))=0,INDEX('Tournées Bus'!$C$4:$H$18,Q1238,VLOOKUP(B1238,'Tournées Bus'!$J$3:$L$6,3,FALSE)),INDEX('Tournées Bus'!$C$4:$H$18,Q1238,VLOOKUP(B1238,'Tournées Bus'!$J$3:$L$6,2,FALSE)))</f>
        <v>#N/A</v>
      </c>
      <c r="T1238" t="e">
        <f t="shared" si="39"/>
        <v>#N/A</v>
      </c>
    </row>
    <row r="1239" spans="1:20" x14ac:dyDescent="0.2">
      <c r="A1239" s="1">
        <v>42990</v>
      </c>
      <c r="B1239" t="s">
        <v>7</v>
      </c>
      <c r="C1239" t="s">
        <v>340</v>
      </c>
      <c r="D1239" t="s">
        <v>476</v>
      </c>
      <c r="E1239" t="s">
        <v>385</v>
      </c>
      <c r="F1239" s="1">
        <v>41524</v>
      </c>
      <c r="G1239" t="s">
        <v>170</v>
      </c>
      <c r="H1239">
        <v>1</v>
      </c>
      <c r="I1239">
        <v>0</v>
      </c>
      <c r="J1239">
        <v>0</v>
      </c>
      <c r="K1239" t="s">
        <v>207</v>
      </c>
      <c r="L1239">
        <v>2017</v>
      </c>
      <c r="M1239" t="s">
        <v>208</v>
      </c>
      <c r="N1239" s="14" t="str">
        <f t="shared" si="38"/>
        <v>LAZARETH Jules</v>
      </c>
      <c r="O1239" s="14" t="str">
        <f>VLOOKUP(N1239,'Données Enfants'!$C$2:$F$298,4,FALSE)</f>
        <v>MS</v>
      </c>
      <c r="P1239" s="14" t="str">
        <f>VLOOKUP(N1239,'Données Enfants'!$C$2:$F$298,2,FALSE)</f>
        <v>Standard</v>
      </c>
      <c r="Q1239" s="14">
        <f>IF(MID(B1239,1,3)="Bus",VLOOKUP(N1239,'Données Bus'!$A$2:$B$90,2,FALSE),0)</f>
        <v>0</v>
      </c>
      <c r="R1239" s="14" t="str">
        <f>IF(Q1239&gt;0,VLOOKUP(N1239,'Données Bus'!$A$2:$C$90,3,FALSE),"")</f>
        <v/>
      </c>
      <c r="S1239" t="e">
        <f>IF(INDEX('Tournées Bus'!$C$4:$H$18,Q1239,VLOOKUP(B1239,'Tournées Bus'!$J$3:$L$6,2,FALSE))=0,INDEX('Tournées Bus'!$C$4:$H$18,Q1239,VLOOKUP(B1239,'Tournées Bus'!$J$3:$L$6,3,FALSE)),INDEX('Tournées Bus'!$C$4:$H$18,Q1239,VLOOKUP(B1239,'Tournées Bus'!$J$3:$L$6,2,FALSE)))</f>
        <v>#N/A</v>
      </c>
      <c r="T1239" t="e">
        <f t="shared" si="39"/>
        <v>#N/A</v>
      </c>
    </row>
    <row r="1240" spans="1:20" x14ac:dyDescent="0.2">
      <c r="A1240" s="1">
        <v>42990</v>
      </c>
      <c r="B1240" t="s">
        <v>7</v>
      </c>
      <c r="C1240" t="s">
        <v>340</v>
      </c>
      <c r="D1240" t="s">
        <v>477</v>
      </c>
      <c r="E1240" t="s">
        <v>264</v>
      </c>
      <c r="F1240" s="1">
        <v>39713</v>
      </c>
      <c r="G1240" t="s">
        <v>165</v>
      </c>
      <c r="H1240">
        <v>1</v>
      </c>
      <c r="I1240">
        <v>0</v>
      </c>
      <c r="J1240">
        <v>0</v>
      </c>
      <c r="K1240" t="s">
        <v>207</v>
      </c>
      <c r="L1240">
        <v>2017</v>
      </c>
      <c r="M1240" t="s">
        <v>210</v>
      </c>
      <c r="N1240" s="14" t="str">
        <f t="shared" si="38"/>
        <v>MALLET Ethan</v>
      </c>
      <c r="O1240" s="14" t="str">
        <f>VLOOKUP(N1240,'Données Enfants'!$C$2:$F$298,4,FALSE)</f>
        <v>CM1</v>
      </c>
      <c r="P1240" s="14" t="str">
        <f>VLOOKUP(N1240,'Données Enfants'!$C$2:$F$298,2,FALSE)</f>
        <v>Standard</v>
      </c>
      <c r="Q1240" s="14">
        <f>IF(MID(B1240,1,3)="Bus",VLOOKUP(N1240,'Données Bus'!$A$2:$B$90,2,FALSE),0)</f>
        <v>0</v>
      </c>
      <c r="R1240" s="14" t="str">
        <f>IF(Q1240&gt;0,VLOOKUP(N1240,'Données Bus'!$A$2:$C$90,3,FALSE),"")</f>
        <v/>
      </c>
      <c r="S1240" t="e">
        <f>IF(INDEX('Tournées Bus'!$C$4:$H$18,Q1240,VLOOKUP(B1240,'Tournées Bus'!$J$3:$L$6,2,FALSE))=0,INDEX('Tournées Bus'!$C$4:$H$18,Q1240,VLOOKUP(B1240,'Tournées Bus'!$J$3:$L$6,3,FALSE)),INDEX('Tournées Bus'!$C$4:$H$18,Q1240,VLOOKUP(B1240,'Tournées Bus'!$J$3:$L$6,2,FALSE)))</f>
        <v>#N/A</v>
      </c>
      <c r="T1240" t="e">
        <f t="shared" si="39"/>
        <v>#N/A</v>
      </c>
    </row>
    <row r="1241" spans="1:20" x14ac:dyDescent="0.2">
      <c r="A1241" s="1">
        <v>42990</v>
      </c>
      <c r="B1241" t="s">
        <v>7</v>
      </c>
      <c r="C1241" t="s">
        <v>340</v>
      </c>
      <c r="D1241" t="s">
        <v>477</v>
      </c>
      <c r="E1241" t="s">
        <v>423</v>
      </c>
      <c r="F1241" s="1">
        <v>40918</v>
      </c>
      <c r="G1241" t="s">
        <v>44</v>
      </c>
      <c r="H1241">
        <v>1</v>
      </c>
      <c r="I1241">
        <v>0</v>
      </c>
      <c r="J1241">
        <v>0</v>
      </c>
      <c r="K1241" t="s">
        <v>207</v>
      </c>
      <c r="L1241">
        <v>2017</v>
      </c>
      <c r="M1241" t="s">
        <v>208</v>
      </c>
      <c r="N1241" s="14" t="str">
        <f t="shared" si="38"/>
        <v>MALLET Chloé</v>
      </c>
      <c r="O1241" s="14" t="str">
        <f>VLOOKUP(N1241,'Données Enfants'!$C$2:$F$298,4,FALSE)</f>
        <v>GS</v>
      </c>
      <c r="P1241" s="14" t="str">
        <f>VLOOKUP(N1241,'Données Enfants'!$C$2:$F$298,2,FALSE)</f>
        <v>Standard</v>
      </c>
      <c r="Q1241" s="14">
        <f>IF(MID(B1241,1,3)="Bus",VLOOKUP(N1241,'Données Bus'!$A$2:$B$90,2,FALSE),0)</f>
        <v>0</v>
      </c>
      <c r="R1241" s="14" t="str">
        <f>IF(Q1241&gt;0,VLOOKUP(N1241,'Données Bus'!$A$2:$C$90,3,FALSE),"")</f>
        <v/>
      </c>
      <c r="S1241" t="e">
        <f>IF(INDEX('Tournées Bus'!$C$4:$H$18,Q1241,VLOOKUP(B1241,'Tournées Bus'!$J$3:$L$6,2,FALSE))=0,INDEX('Tournées Bus'!$C$4:$H$18,Q1241,VLOOKUP(B1241,'Tournées Bus'!$J$3:$L$6,3,FALSE)),INDEX('Tournées Bus'!$C$4:$H$18,Q1241,VLOOKUP(B1241,'Tournées Bus'!$J$3:$L$6,2,FALSE)))</f>
        <v>#N/A</v>
      </c>
      <c r="T1241" t="e">
        <f t="shared" si="39"/>
        <v>#N/A</v>
      </c>
    </row>
    <row r="1242" spans="1:20" x14ac:dyDescent="0.2">
      <c r="A1242" s="1">
        <v>42990</v>
      </c>
      <c r="B1242" t="s">
        <v>7</v>
      </c>
      <c r="C1242" t="s">
        <v>340</v>
      </c>
      <c r="D1242" t="s">
        <v>477</v>
      </c>
      <c r="E1242" t="s">
        <v>316</v>
      </c>
      <c r="F1242" s="1">
        <v>40265</v>
      </c>
      <c r="G1242" t="s">
        <v>163</v>
      </c>
      <c r="H1242">
        <v>1</v>
      </c>
      <c r="I1242">
        <v>0</v>
      </c>
      <c r="J1242">
        <v>0</v>
      </c>
      <c r="K1242" t="s">
        <v>207</v>
      </c>
      <c r="L1242">
        <v>2017</v>
      </c>
      <c r="M1242" t="s">
        <v>210</v>
      </c>
      <c r="N1242" s="14" t="str">
        <f t="shared" si="38"/>
        <v>MALLET Léa</v>
      </c>
      <c r="O1242" s="14" t="str">
        <f>VLOOKUP(N1242,'Données Enfants'!$C$2:$F$298,4,FALSE)</f>
        <v>CE1</v>
      </c>
      <c r="P1242" s="14" t="str">
        <f>VLOOKUP(N1242,'Données Enfants'!$C$2:$F$298,2,FALSE)</f>
        <v>Standard</v>
      </c>
      <c r="Q1242" s="14">
        <f>IF(MID(B1242,1,3)="Bus",VLOOKUP(N1242,'Données Bus'!$A$2:$B$90,2,FALSE),0)</f>
        <v>0</v>
      </c>
      <c r="R1242" s="14" t="str">
        <f>IF(Q1242&gt;0,VLOOKUP(N1242,'Données Bus'!$A$2:$C$90,3,FALSE),"")</f>
        <v/>
      </c>
      <c r="S1242" t="e">
        <f>IF(INDEX('Tournées Bus'!$C$4:$H$18,Q1242,VLOOKUP(B1242,'Tournées Bus'!$J$3:$L$6,2,FALSE))=0,INDEX('Tournées Bus'!$C$4:$H$18,Q1242,VLOOKUP(B1242,'Tournées Bus'!$J$3:$L$6,3,FALSE)),INDEX('Tournées Bus'!$C$4:$H$18,Q1242,VLOOKUP(B1242,'Tournées Bus'!$J$3:$L$6,2,FALSE)))</f>
        <v>#N/A</v>
      </c>
      <c r="T1242" t="e">
        <f t="shared" si="39"/>
        <v>#N/A</v>
      </c>
    </row>
    <row r="1243" spans="1:20" x14ac:dyDescent="0.2">
      <c r="A1243" s="1">
        <v>42990</v>
      </c>
      <c r="B1243" t="s">
        <v>7</v>
      </c>
      <c r="C1243" t="s">
        <v>340</v>
      </c>
      <c r="D1243" t="s">
        <v>478</v>
      </c>
      <c r="E1243" t="s">
        <v>479</v>
      </c>
      <c r="F1243" s="1">
        <v>40951</v>
      </c>
      <c r="G1243" t="s">
        <v>44</v>
      </c>
      <c r="H1243">
        <v>1</v>
      </c>
      <c r="I1243">
        <v>0</v>
      </c>
      <c r="J1243">
        <v>0</v>
      </c>
      <c r="K1243" t="s">
        <v>207</v>
      </c>
      <c r="L1243">
        <v>2017</v>
      </c>
      <c r="M1243" t="s">
        <v>208</v>
      </c>
      <c r="N1243" s="14" t="str">
        <f t="shared" si="38"/>
        <v>PERROTEAU Séléna</v>
      </c>
      <c r="O1243" s="14" t="str">
        <f>VLOOKUP(N1243,'Données Enfants'!$C$2:$F$298,4,FALSE)</f>
        <v>GS</v>
      </c>
      <c r="P1243" s="14" t="str">
        <f>VLOOKUP(N1243,'Données Enfants'!$C$2:$F$298,2,FALSE)</f>
        <v>Standard</v>
      </c>
      <c r="Q1243" s="14">
        <f>IF(MID(B1243,1,3)="Bus",VLOOKUP(N1243,'Données Bus'!$A$2:$B$90,2,FALSE),0)</f>
        <v>0</v>
      </c>
      <c r="R1243" s="14" t="str">
        <f>IF(Q1243&gt;0,VLOOKUP(N1243,'Données Bus'!$A$2:$C$90,3,FALSE),"")</f>
        <v/>
      </c>
      <c r="S1243" t="e">
        <f>IF(INDEX('Tournées Bus'!$C$4:$H$18,Q1243,VLOOKUP(B1243,'Tournées Bus'!$J$3:$L$6,2,FALSE))=0,INDEX('Tournées Bus'!$C$4:$H$18,Q1243,VLOOKUP(B1243,'Tournées Bus'!$J$3:$L$6,3,FALSE)),INDEX('Tournées Bus'!$C$4:$H$18,Q1243,VLOOKUP(B1243,'Tournées Bus'!$J$3:$L$6,2,FALSE)))</f>
        <v>#N/A</v>
      </c>
      <c r="T1243" t="e">
        <f t="shared" si="39"/>
        <v>#N/A</v>
      </c>
    </row>
    <row r="1244" spans="1:20" x14ac:dyDescent="0.2">
      <c r="A1244" s="1">
        <v>42990</v>
      </c>
      <c r="B1244" t="s">
        <v>7</v>
      </c>
      <c r="C1244" t="s">
        <v>340</v>
      </c>
      <c r="D1244" t="s">
        <v>478</v>
      </c>
      <c r="E1244" t="s">
        <v>480</v>
      </c>
      <c r="F1244" s="1">
        <v>40038</v>
      </c>
      <c r="G1244" t="s">
        <v>166</v>
      </c>
      <c r="H1244">
        <v>1</v>
      </c>
      <c r="I1244">
        <v>0</v>
      </c>
      <c r="J1244">
        <v>0</v>
      </c>
      <c r="K1244" t="s">
        <v>207</v>
      </c>
      <c r="L1244">
        <v>2017</v>
      </c>
      <c r="M1244" t="s">
        <v>210</v>
      </c>
      <c r="N1244" s="14" t="str">
        <f t="shared" si="38"/>
        <v>PERROTEAU Maëlia</v>
      </c>
      <c r="O1244" s="14" t="str">
        <f>VLOOKUP(N1244,'Données Enfants'!$C$2:$F$298,4,FALSE)</f>
        <v>CE2</v>
      </c>
      <c r="P1244" s="14" t="str">
        <f>VLOOKUP(N1244,'Données Enfants'!$C$2:$F$298,2,FALSE)</f>
        <v>Standard</v>
      </c>
      <c r="Q1244" s="14">
        <f>IF(MID(B1244,1,3)="Bus",VLOOKUP(N1244,'Données Bus'!$A$2:$B$90,2,FALSE),0)</f>
        <v>0</v>
      </c>
      <c r="R1244" s="14" t="str">
        <f>IF(Q1244&gt;0,VLOOKUP(N1244,'Données Bus'!$A$2:$C$90,3,FALSE),"")</f>
        <v/>
      </c>
      <c r="S1244" t="e">
        <f>IF(INDEX('Tournées Bus'!$C$4:$H$18,Q1244,VLOOKUP(B1244,'Tournées Bus'!$J$3:$L$6,2,FALSE))=0,INDEX('Tournées Bus'!$C$4:$H$18,Q1244,VLOOKUP(B1244,'Tournées Bus'!$J$3:$L$6,3,FALSE)),INDEX('Tournées Bus'!$C$4:$H$18,Q1244,VLOOKUP(B1244,'Tournées Bus'!$J$3:$L$6,2,FALSE)))</f>
        <v>#N/A</v>
      </c>
      <c r="T1244" t="e">
        <f t="shared" si="39"/>
        <v>#N/A</v>
      </c>
    </row>
    <row r="1245" spans="1:20" x14ac:dyDescent="0.2">
      <c r="A1245" s="1">
        <v>42990</v>
      </c>
      <c r="B1245" t="s">
        <v>7</v>
      </c>
      <c r="C1245" t="s">
        <v>340</v>
      </c>
      <c r="D1245" t="s">
        <v>481</v>
      </c>
      <c r="E1245" t="s">
        <v>482</v>
      </c>
      <c r="F1245" s="1">
        <v>41961</v>
      </c>
      <c r="G1245" t="s">
        <v>170</v>
      </c>
      <c r="H1245">
        <v>1</v>
      </c>
      <c r="I1245">
        <v>0</v>
      </c>
      <c r="J1245">
        <v>0</v>
      </c>
      <c r="K1245" t="s">
        <v>207</v>
      </c>
      <c r="L1245">
        <v>2017</v>
      </c>
      <c r="M1245" t="s">
        <v>208</v>
      </c>
      <c r="N1245" s="14" t="str">
        <f t="shared" si="38"/>
        <v>MACALOU Ndeye Ngone</v>
      </c>
      <c r="O1245" s="14" t="str">
        <f>VLOOKUP(N1245,'Données Enfants'!$C$2:$F$298,4,FALSE)</f>
        <v>PS</v>
      </c>
      <c r="P1245" s="14" t="str">
        <f>VLOOKUP(N1245,'Données Enfants'!$C$2:$F$298,2,FALSE)</f>
        <v>Sans porc</v>
      </c>
      <c r="Q1245" s="14">
        <f>IF(MID(B1245,1,3)="Bus",VLOOKUP(N1245,'Données Bus'!$A$2:$B$90,2,FALSE),0)</f>
        <v>0</v>
      </c>
      <c r="R1245" s="14" t="str">
        <f>IF(Q1245&gt;0,VLOOKUP(N1245,'Données Bus'!$A$2:$C$90,3,FALSE),"")</f>
        <v/>
      </c>
      <c r="S1245" t="e">
        <f>IF(INDEX('Tournées Bus'!$C$4:$H$18,Q1245,VLOOKUP(B1245,'Tournées Bus'!$J$3:$L$6,2,FALSE))=0,INDEX('Tournées Bus'!$C$4:$H$18,Q1245,VLOOKUP(B1245,'Tournées Bus'!$J$3:$L$6,3,FALSE)),INDEX('Tournées Bus'!$C$4:$H$18,Q1245,VLOOKUP(B1245,'Tournées Bus'!$J$3:$L$6,2,FALSE)))</f>
        <v>#N/A</v>
      </c>
      <c r="T1245" t="e">
        <f t="shared" si="39"/>
        <v>#N/A</v>
      </c>
    </row>
    <row r="1246" spans="1:20" x14ac:dyDescent="0.2">
      <c r="A1246" s="1">
        <v>42990</v>
      </c>
      <c r="B1246" t="s">
        <v>7</v>
      </c>
      <c r="C1246" t="s">
        <v>340</v>
      </c>
      <c r="D1246" t="s">
        <v>352</v>
      </c>
      <c r="E1246" t="s">
        <v>483</v>
      </c>
      <c r="F1246" s="1">
        <v>41866</v>
      </c>
      <c r="G1246" t="s">
        <v>106</v>
      </c>
      <c r="H1246">
        <v>1</v>
      </c>
      <c r="I1246">
        <v>0</v>
      </c>
      <c r="J1246">
        <v>0</v>
      </c>
      <c r="K1246" t="s">
        <v>207</v>
      </c>
      <c r="L1246">
        <v>2017</v>
      </c>
      <c r="M1246" t="s">
        <v>208</v>
      </c>
      <c r="N1246" s="14" t="str">
        <f t="shared" si="38"/>
        <v>BOCHATON Jean</v>
      </c>
      <c r="O1246" s="14" t="str">
        <f>VLOOKUP(N1246,'Données Enfants'!$C$2:$F$298,4,FALSE)</f>
        <v>PS</v>
      </c>
      <c r="P1246" s="14" t="str">
        <f>VLOOKUP(N1246,'Données Enfants'!$C$2:$F$298,2,FALSE)</f>
        <v>Standard</v>
      </c>
      <c r="Q1246" s="14">
        <f>IF(MID(B1246,1,3)="Bus",VLOOKUP(N1246,'Données Bus'!$A$2:$B$90,2,FALSE),0)</f>
        <v>0</v>
      </c>
      <c r="R1246" s="14" t="str">
        <f>IF(Q1246&gt;0,VLOOKUP(N1246,'Données Bus'!$A$2:$C$90,3,FALSE),"")</f>
        <v/>
      </c>
      <c r="S1246" t="e">
        <f>IF(INDEX('Tournées Bus'!$C$4:$H$18,Q1246,VLOOKUP(B1246,'Tournées Bus'!$J$3:$L$6,2,FALSE))=0,INDEX('Tournées Bus'!$C$4:$H$18,Q1246,VLOOKUP(B1246,'Tournées Bus'!$J$3:$L$6,3,FALSE)),INDEX('Tournées Bus'!$C$4:$H$18,Q1246,VLOOKUP(B1246,'Tournées Bus'!$J$3:$L$6,2,FALSE)))</f>
        <v>#N/A</v>
      </c>
      <c r="T1246" t="e">
        <f t="shared" si="39"/>
        <v>#N/A</v>
      </c>
    </row>
    <row r="1247" spans="1:20" x14ac:dyDescent="0.2">
      <c r="A1247" s="1">
        <v>42990</v>
      </c>
      <c r="B1247" t="s">
        <v>7</v>
      </c>
      <c r="C1247" t="s">
        <v>340</v>
      </c>
      <c r="D1247" t="s">
        <v>351</v>
      </c>
      <c r="E1247" t="s">
        <v>484</v>
      </c>
      <c r="F1247" s="1">
        <v>41642</v>
      </c>
      <c r="G1247" t="s">
        <v>44</v>
      </c>
      <c r="H1247">
        <v>1</v>
      </c>
      <c r="I1247">
        <v>0</v>
      </c>
      <c r="J1247">
        <v>0</v>
      </c>
      <c r="K1247" t="s">
        <v>207</v>
      </c>
      <c r="L1247">
        <v>2017</v>
      </c>
      <c r="M1247" t="s">
        <v>208</v>
      </c>
      <c r="N1247" s="14" t="str">
        <f t="shared" si="38"/>
        <v>BLANC Dimitry</v>
      </c>
      <c r="O1247" s="14" t="str">
        <f>VLOOKUP(N1247,'Données Enfants'!$C$2:$F$298,4,FALSE)</f>
        <v>PS</v>
      </c>
      <c r="P1247" s="14" t="str">
        <f>VLOOKUP(N1247,'Données Enfants'!$C$2:$F$298,2,FALSE)</f>
        <v>Standard</v>
      </c>
      <c r="Q1247" s="14">
        <f>IF(MID(B1247,1,3)="Bus",VLOOKUP(N1247,'Données Bus'!$A$2:$B$90,2,FALSE),0)</f>
        <v>0</v>
      </c>
      <c r="R1247" s="14" t="str">
        <f>IF(Q1247&gt;0,VLOOKUP(N1247,'Données Bus'!$A$2:$C$90,3,FALSE),"")</f>
        <v/>
      </c>
      <c r="S1247" t="e">
        <f>IF(INDEX('Tournées Bus'!$C$4:$H$18,Q1247,VLOOKUP(B1247,'Tournées Bus'!$J$3:$L$6,2,FALSE))=0,INDEX('Tournées Bus'!$C$4:$H$18,Q1247,VLOOKUP(B1247,'Tournées Bus'!$J$3:$L$6,3,FALSE)),INDEX('Tournées Bus'!$C$4:$H$18,Q1247,VLOOKUP(B1247,'Tournées Bus'!$J$3:$L$6,2,FALSE)))</f>
        <v>#N/A</v>
      </c>
      <c r="T1247" t="e">
        <f t="shared" si="39"/>
        <v>#N/A</v>
      </c>
    </row>
    <row r="1248" spans="1:20" x14ac:dyDescent="0.2">
      <c r="A1248" s="1">
        <v>42990</v>
      </c>
      <c r="B1248" t="s">
        <v>7</v>
      </c>
      <c r="C1248" t="s">
        <v>340</v>
      </c>
      <c r="D1248" t="s">
        <v>430</v>
      </c>
      <c r="E1248" t="s">
        <v>485</v>
      </c>
      <c r="F1248" s="1">
        <v>41657</v>
      </c>
      <c r="G1248" t="s">
        <v>169</v>
      </c>
      <c r="H1248">
        <v>1</v>
      </c>
      <c r="I1248">
        <v>0</v>
      </c>
      <c r="J1248">
        <v>0</v>
      </c>
      <c r="K1248" t="s">
        <v>207</v>
      </c>
      <c r="L1248">
        <v>2017</v>
      </c>
      <c r="M1248" t="s">
        <v>208</v>
      </c>
      <c r="N1248" s="14" t="str">
        <f t="shared" si="38"/>
        <v>MUFF Mathilde</v>
      </c>
      <c r="O1248" s="14" t="str">
        <f>VLOOKUP(N1248,'Données Enfants'!$C$2:$F$298,4,FALSE)</f>
        <v>PS</v>
      </c>
      <c r="P1248" s="14" t="str">
        <f>VLOOKUP(N1248,'Données Enfants'!$C$2:$F$298,2,FALSE)</f>
        <v>Standard</v>
      </c>
      <c r="Q1248" s="14">
        <f>IF(MID(B1248,1,3)="Bus",VLOOKUP(N1248,'Données Bus'!$A$2:$B$90,2,FALSE),0)</f>
        <v>0</v>
      </c>
      <c r="R1248" s="14" t="str">
        <f>IF(Q1248&gt;0,VLOOKUP(N1248,'Données Bus'!$A$2:$C$90,3,FALSE),"")</f>
        <v/>
      </c>
      <c r="S1248" t="e">
        <f>IF(INDEX('Tournées Bus'!$C$4:$H$18,Q1248,VLOOKUP(B1248,'Tournées Bus'!$J$3:$L$6,2,FALSE))=0,INDEX('Tournées Bus'!$C$4:$H$18,Q1248,VLOOKUP(B1248,'Tournées Bus'!$J$3:$L$6,3,FALSE)),INDEX('Tournées Bus'!$C$4:$H$18,Q1248,VLOOKUP(B1248,'Tournées Bus'!$J$3:$L$6,2,FALSE)))</f>
        <v>#N/A</v>
      </c>
      <c r="T1248" t="e">
        <f t="shared" si="39"/>
        <v>#N/A</v>
      </c>
    </row>
    <row r="1249" spans="1:20" x14ac:dyDescent="0.2">
      <c r="A1249" s="1">
        <v>42990</v>
      </c>
      <c r="B1249" t="s">
        <v>7</v>
      </c>
      <c r="C1249" t="s">
        <v>340</v>
      </c>
      <c r="D1249" t="s">
        <v>486</v>
      </c>
      <c r="E1249" t="s">
        <v>487</v>
      </c>
      <c r="F1249" s="1">
        <v>41673</v>
      </c>
      <c r="G1249" t="s">
        <v>44</v>
      </c>
      <c r="H1249">
        <v>0</v>
      </c>
      <c r="I1249">
        <v>0</v>
      </c>
      <c r="J1249">
        <v>0</v>
      </c>
      <c r="K1249" t="s">
        <v>207</v>
      </c>
      <c r="L1249">
        <v>2017</v>
      </c>
      <c r="M1249" t="s">
        <v>208</v>
      </c>
      <c r="N1249" s="14" t="str">
        <f t="shared" si="38"/>
        <v>DE CLERCQ GIULIA</v>
      </c>
      <c r="O1249" s="14" t="str">
        <f>VLOOKUP(N1249,'Données Enfants'!$C$2:$F$298,4,FALSE)</f>
        <v>PS</v>
      </c>
      <c r="P1249" s="14" t="str">
        <f>VLOOKUP(N1249,'Données Enfants'!$C$2:$F$298,2,FALSE)</f>
        <v>Standard</v>
      </c>
      <c r="Q1249" s="14">
        <f>IF(MID(B1249,1,3)="Bus",VLOOKUP(N1249,'Données Bus'!$A$2:$B$90,2,FALSE),0)</f>
        <v>0</v>
      </c>
      <c r="R1249" s="14" t="str">
        <f>IF(Q1249&gt;0,VLOOKUP(N1249,'Données Bus'!$A$2:$C$90,3,FALSE),"")</f>
        <v/>
      </c>
      <c r="S1249" t="e">
        <f>IF(INDEX('Tournées Bus'!$C$4:$H$18,Q1249,VLOOKUP(B1249,'Tournées Bus'!$J$3:$L$6,2,FALSE))=0,INDEX('Tournées Bus'!$C$4:$H$18,Q1249,VLOOKUP(B1249,'Tournées Bus'!$J$3:$L$6,3,FALSE)),INDEX('Tournées Bus'!$C$4:$H$18,Q1249,VLOOKUP(B1249,'Tournées Bus'!$J$3:$L$6,2,FALSE)))</f>
        <v>#N/A</v>
      </c>
      <c r="T1249" t="e">
        <f t="shared" si="39"/>
        <v>#N/A</v>
      </c>
    </row>
    <row r="1250" spans="1:20" x14ac:dyDescent="0.2">
      <c r="A1250" s="1">
        <v>42990</v>
      </c>
      <c r="B1250" t="s">
        <v>7</v>
      </c>
      <c r="C1250" t="s">
        <v>340</v>
      </c>
      <c r="D1250" t="s">
        <v>488</v>
      </c>
      <c r="E1250" t="s">
        <v>273</v>
      </c>
      <c r="F1250" s="1">
        <v>40654</v>
      </c>
      <c r="G1250" t="s">
        <v>168</v>
      </c>
      <c r="H1250">
        <v>1</v>
      </c>
      <c r="I1250">
        <v>0</v>
      </c>
      <c r="J1250">
        <v>0</v>
      </c>
      <c r="K1250" t="s">
        <v>207</v>
      </c>
      <c r="L1250">
        <v>2017</v>
      </c>
      <c r="M1250" t="s">
        <v>208</v>
      </c>
      <c r="N1250" s="14" t="str">
        <f t="shared" si="38"/>
        <v>DESPRES Nina</v>
      </c>
      <c r="O1250" s="14" t="str">
        <f>VLOOKUP(N1250,'Données Enfants'!$C$2:$F$298,4,FALSE)</f>
        <v>CP</v>
      </c>
      <c r="P1250" s="14" t="str">
        <f>VLOOKUP(N1250,'Données Enfants'!$C$2:$F$298,2,FALSE)</f>
        <v>Standard</v>
      </c>
      <c r="Q1250" s="14">
        <f>IF(MID(B1250,1,3)="Bus",VLOOKUP(N1250,'Données Bus'!$A$2:$B$90,2,FALSE),0)</f>
        <v>0</v>
      </c>
      <c r="R1250" s="14" t="str">
        <f>IF(Q1250&gt;0,VLOOKUP(N1250,'Données Bus'!$A$2:$C$90,3,FALSE),"")</f>
        <v/>
      </c>
      <c r="S1250" t="e">
        <f>IF(INDEX('Tournées Bus'!$C$4:$H$18,Q1250,VLOOKUP(B1250,'Tournées Bus'!$J$3:$L$6,2,FALSE))=0,INDEX('Tournées Bus'!$C$4:$H$18,Q1250,VLOOKUP(B1250,'Tournées Bus'!$J$3:$L$6,3,FALSE)),INDEX('Tournées Bus'!$C$4:$H$18,Q1250,VLOOKUP(B1250,'Tournées Bus'!$J$3:$L$6,2,FALSE)))</f>
        <v>#N/A</v>
      </c>
      <c r="T1250" t="e">
        <f t="shared" si="39"/>
        <v>#N/A</v>
      </c>
    </row>
    <row r="1251" spans="1:20" x14ac:dyDescent="0.2">
      <c r="A1251" s="1">
        <v>42990</v>
      </c>
      <c r="B1251" t="s">
        <v>7</v>
      </c>
      <c r="C1251" t="s">
        <v>340</v>
      </c>
      <c r="D1251" t="s">
        <v>488</v>
      </c>
      <c r="E1251" t="s">
        <v>489</v>
      </c>
      <c r="F1251" s="1">
        <v>41502</v>
      </c>
      <c r="G1251" t="s">
        <v>170</v>
      </c>
      <c r="H1251">
        <v>1</v>
      </c>
      <c r="I1251">
        <v>0</v>
      </c>
      <c r="J1251">
        <v>0</v>
      </c>
      <c r="K1251" t="s">
        <v>207</v>
      </c>
      <c r="L1251">
        <v>2017</v>
      </c>
      <c r="M1251" t="s">
        <v>208</v>
      </c>
      <c r="N1251" s="14" t="str">
        <f t="shared" si="38"/>
        <v>DESPRES Oscar</v>
      </c>
      <c r="O1251" s="14" t="str">
        <f>VLOOKUP(N1251,'Données Enfants'!$C$2:$F$298,4,FALSE)</f>
        <v>MS</v>
      </c>
      <c r="P1251" s="14" t="str">
        <f>VLOOKUP(N1251,'Données Enfants'!$C$2:$F$298,2,FALSE)</f>
        <v>Standard</v>
      </c>
      <c r="Q1251" s="14">
        <f>IF(MID(B1251,1,3)="Bus",VLOOKUP(N1251,'Données Bus'!$A$2:$B$90,2,FALSE),0)</f>
        <v>0</v>
      </c>
      <c r="R1251" s="14" t="str">
        <f>IF(Q1251&gt;0,VLOOKUP(N1251,'Données Bus'!$A$2:$C$90,3,FALSE),"")</f>
        <v/>
      </c>
      <c r="S1251" t="e">
        <f>IF(INDEX('Tournées Bus'!$C$4:$H$18,Q1251,VLOOKUP(B1251,'Tournées Bus'!$J$3:$L$6,2,FALSE))=0,INDEX('Tournées Bus'!$C$4:$H$18,Q1251,VLOOKUP(B1251,'Tournées Bus'!$J$3:$L$6,3,FALSE)),INDEX('Tournées Bus'!$C$4:$H$18,Q1251,VLOOKUP(B1251,'Tournées Bus'!$J$3:$L$6,2,FALSE)))</f>
        <v>#N/A</v>
      </c>
      <c r="T1251" t="e">
        <f t="shared" si="39"/>
        <v>#N/A</v>
      </c>
    </row>
    <row r="1252" spans="1:20" x14ac:dyDescent="0.2">
      <c r="A1252" s="1">
        <v>42990</v>
      </c>
      <c r="B1252" t="s">
        <v>7</v>
      </c>
      <c r="C1252" t="s">
        <v>340</v>
      </c>
      <c r="D1252" t="s">
        <v>490</v>
      </c>
      <c r="E1252" t="s">
        <v>491</v>
      </c>
      <c r="F1252" s="1">
        <v>39110</v>
      </c>
      <c r="G1252" t="s">
        <v>164</v>
      </c>
      <c r="H1252">
        <v>1</v>
      </c>
      <c r="I1252">
        <v>0</v>
      </c>
      <c r="J1252">
        <v>0</v>
      </c>
      <c r="K1252" t="s">
        <v>207</v>
      </c>
      <c r="L1252">
        <v>2017</v>
      </c>
      <c r="M1252" t="s">
        <v>210</v>
      </c>
      <c r="N1252" s="14" t="str">
        <f t="shared" si="38"/>
        <v>DUDOIT Antoine</v>
      </c>
      <c r="O1252" s="14" t="str">
        <f>VLOOKUP(N1252,'Données Enfants'!$C$2:$F$298,4,FALSE)</f>
        <v>CM2</v>
      </c>
      <c r="P1252" s="14" t="str">
        <f>VLOOKUP(N1252,'Données Enfants'!$C$2:$F$298,2,FALSE)</f>
        <v>Standard</v>
      </c>
      <c r="Q1252" s="14">
        <f>IF(MID(B1252,1,3)="Bus",VLOOKUP(N1252,'Données Bus'!$A$2:$B$90,2,FALSE),0)</f>
        <v>0</v>
      </c>
      <c r="R1252" s="14" t="str">
        <f>IF(Q1252&gt;0,VLOOKUP(N1252,'Données Bus'!$A$2:$C$90,3,FALSE),"")</f>
        <v/>
      </c>
      <c r="S1252" t="e">
        <f>IF(INDEX('Tournées Bus'!$C$4:$H$18,Q1252,VLOOKUP(B1252,'Tournées Bus'!$J$3:$L$6,2,FALSE))=0,INDEX('Tournées Bus'!$C$4:$H$18,Q1252,VLOOKUP(B1252,'Tournées Bus'!$J$3:$L$6,3,FALSE)),INDEX('Tournées Bus'!$C$4:$H$18,Q1252,VLOOKUP(B1252,'Tournées Bus'!$J$3:$L$6,2,FALSE)))</f>
        <v>#N/A</v>
      </c>
      <c r="T1252" t="e">
        <f t="shared" si="39"/>
        <v>#N/A</v>
      </c>
    </row>
    <row r="1253" spans="1:20" x14ac:dyDescent="0.2">
      <c r="A1253" s="1">
        <v>42990</v>
      </c>
      <c r="B1253" t="s">
        <v>7</v>
      </c>
      <c r="C1253" t="s">
        <v>340</v>
      </c>
      <c r="D1253" t="s">
        <v>254</v>
      </c>
      <c r="E1253" t="s">
        <v>314</v>
      </c>
      <c r="F1253" s="1">
        <v>41815</v>
      </c>
      <c r="G1253" t="s">
        <v>44</v>
      </c>
      <c r="H1253">
        <v>1</v>
      </c>
      <c r="I1253">
        <v>0</v>
      </c>
      <c r="J1253">
        <v>0</v>
      </c>
      <c r="K1253" t="s">
        <v>207</v>
      </c>
      <c r="L1253">
        <v>2017</v>
      </c>
      <c r="M1253" t="s">
        <v>208</v>
      </c>
      <c r="N1253" s="14" t="str">
        <f t="shared" si="38"/>
        <v>EL MRADMI Noham</v>
      </c>
      <c r="O1253" s="14" t="str">
        <f>VLOOKUP(N1253,'Données Enfants'!$C$2:$F$298,4,FALSE)</f>
        <v>PS</v>
      </c>
      <c r="P1253" s="14" t="str">
        <f>VLOOKUP(N1253,'Données Enfants'!$C$2:$F$298,2,FALSE)</f>
        <v>Sans porc</v>
      </c>
      <c r="Q1253" s="14">
        <f>IF(MID(B1253,1,3)="Bus",VLOOKUP(N1253,'Données Bus'!$A$2:$B$90,2,FALSE),0)</f>
        <v>0</v>
      </c>
      <c r="R1253" s="14" t="str">
        <f>IF(Q1253&gt;0,VLOOKUP(N1253,'Données Bus'!$A$2:$C$90,3,FALSE),"")</f>
        <v/>
      </c>
      <c r="S1253" t="e">
        <f>IF(INDEX('Tournées Bus'!$C$4:$H$18,Q1253,VLOOKUP(B1253,'Tournées Bus'!$J$3:$L$6,2,FALSE))=0,INDEX('Tournées Bus'!$C$4:$H$18,Q1253,VLOOKUP(B1253,'Tournées Bus'!$J$3:$L$6,3,FALSE)),INDEX('Tournées Bus'!$C$4:$H$18,Q1253,VLOOKUP(B1253,'Tournées Bus'!$J$3:$L$6,2,FALSE)))</f>
        <v>#N/A</v>
      </c>
      <c r="T1253" t="e">
        <f t="shared" si="39"/>
        <v>#N/A</v>
      </c>
    </row>
    <row r="1254" spans="1:20" x14ac:dyDescent="0.2">
      <c r="A1254" s="1">
        <v>42990</v>
      </c>
      <c r="B1254" t="s">
        <v>7</v>
      </c>
      <c r="C1254" t="s">
        <v>340</v>
      </c>
      <c r="D1254" t="s">
        <v>315</v>
      </c>
      <c r="E1254" t="s">
        <v>316</v>
      </c>
      <c r="F1254" s="1">
        <v>41422</v>
      </c>
      <c r="G1254" t="s">
        <v>170</v>
      </c>
      <c r="H1254">
        <v>1</v>
      </c>
      <c r="I1254">
        <v>0</v>
      </c>
      <c r="J1254">
        <v>0</v>
      </c>
      <c r="K1254" t="s">
        <v>207</v>
      </c>
      <c r="L1254">
        <v>2017</v>
      </c>
      <c r="M1254" t="s">
        <v>208</v>
      </c>
      <c r="N1254" s="14" t="str">
        <f t="shared" si="38"/>
        <v>DE CORDIER Léa</v>
      </c>
      <c r="O1254" s="14" t="str">
        <f>VLOOKUP(N1254,'Données Enfants'!$C$2:$F$298,4,FALSE)</f>
        <v>MS</v>
      </c>
      <c r="P1254" s="14" t="str">
        <f>VLOOKUP(N1254,'Données Enfants'!$C$2:$F$298,2,FALSE)</f>
        <v>Standard</v>
      </c>
      <c r="Q1254" s="14">
        <f>IF(MID(B1254,1,3)="Bus",VLOOKUP(N1254,'Données Bus'!$A$2:$B$90,2,FALSE),0)</f>
        <v>0</v>
      </c>
      <c r="R1254" s="14" t="str">
        <f>IF(Q1254&gt;0,VLOOKUP(N1254,'Données Bus'!$A$2:$C$90,3,FALSE),"")</f>
        <v/>
      </c>
      <c r="S1254" t="e">
        <f>IF(INDEX('Tournées Bus'!$C$4:$H$18,Q1254,VLOOKUP(B1254,'Tournées Bus'!$J$3:$L$6,2,FALSE))=0,INDEX('Tournées Bus'!$C$4:$H$18,Q1254,VLOOKUP(B1254,'Tournées Bus'!$J$3:$L$6,3,FALSE)),INDEX('Tournées Bus'!$C$4:$H$18,Q1254,VLOOKUP(B1254,'Tournées Bus'!$J$3:$L$6,2,FALSE)))</f>
        <v>#N/A</v>
      </c>
      <c r="T1254" t="e">
        <f t="shared" si="39"/>
        <v>#N/A</v>
      </c>
    </row>
    <row r="1255" spans="1:20" x14ac:dyDescent="0.2">
      <c r="A1255" s="1">
        <v>42990</v>
      </c>
      <c r="B1255" t="s">
        <v>7</v>
      </c>
      <c r="C1255" t="s">
        <v>340</v>
      </c>
      <c r="D1255" t="s">
        <v>315</v>
      </c>
      <c r="E1255" t="s">
        <v>317</v>
      </c>
      <c r="F1255" s="1">
        <v>40039</v>
      </c>
      <c r="G1255" t="s">
        <v>166</v>
      </c>
      <c r="H1255">
        <v>1</v>
      </c>
      <c r="I1255">
        <v>0</v>
      </c>
      <c r="J1255">
        <v>0</v>
      </c>
      <c r="K1255" t="s">
        <v>207</v>
      </c>
      <c r="L1255">
        <v>2017</v>
      </c>
      <c r="M1255" t="s">
        <v>210</v>
      </c>
      <c r="N1255" s="14" t="str">
        <f t="shared" si="38"/>
        <v>DE CORDIER Kylian</v>
      </c>
      <c r="O1255" s="14" t="str">
        <f>VLOOKUP(N1255,'Données Enfants'!$C$2:$F$298,4,FALSE)</f>
        <v>CE2</v>
      </c>
      <c r="P1255" s="14" t="str">
        <f>VLOOKUP(N1255,'Données Enfants'!$C$2:$F$298,2,FALSE)</f>
        <v>Standard</v>
      </c>
      <c r="Q1255" s="14">
        <f>IF(MID(B1255,1,3)="Bus",VLOOKUP(N1255,'Données Bus'!$A$2:$B$90,2,FALSE),0)</f>
        <v>0</v>
      </c>
      <c r="R1255" s="14" t="str">
        <f>IF(Q1255&gt;0,VLOOKUP(N1255,'Données Bus'!$A$2:$C$90,3,FALSE),"")</f>
        <v/>
      </c>
      <c r="S1255" t="e">
        <f>IF(INDEX('Tournées Bus'!$C$4:$H$18,Q1255,VLOOKUP(B1255,'Tournées Bus'!$J$3:$L$6,2,FALSE))=0,INDEX('Tournées Bus'!$C$4:$H$18,Q1255,VLOOKUP(B1255,'Tournées Bus'!$J$3:$L$6,3,FALSE)),INDEX('Tournées Bus'!$C$4:$H$18,Q1255,VLOOKUP(B1255,'Tournées Bus'!$J$3:$L$6,2,FALSE)))</f>
        <v>#N/A</v>
      </c>
      <c r="T1255" t="e">
        <f t="shared" si="39"/>
        <v>#N/A</v>
      </c>
    </row>
    <row r="1256" spans="1:20" x14ac:dyDescent="0.2">
      <c r="A1256" s="1">
        <v>42990</v>
      </c>
      <c r="B1256" t="s">
        <v>7</v>
      </c>
      <c r="C1256" t="s">
        <v>340</v>
      </c>
      <c r="D1256" t="s">
        <v>435</v>
      </c>
      <c r="E1256" t="s">
        <v>463</v>
      </c>
      <c r="F1256" s="1">
        <v>41908</v>
      </c>
      <c r="G1256" t="s">
        <v>44</v>
      </c>
      <c r="H1256">
        <v>1</v>
      </c>
      <c r="I1256">
        <v>0</v>
      </c>
      <c r="J1256">
        <v>0</v>
      </c>
      <c r="K1256" t="s">
        <v>207</v>
      </c>
      <c r="L1256">
        <v>2017</v>
      </c>
      <c r="M1256" t="s">
        <v>208</v>
      </c>
      <c r="N1256" s="14" t="str">
        <f t="shared" si="38"/>
        <v>PAYEN Clément</v>
      </c>
      <c r="O1256" s="14" t="str">
        <f>VLOOKUP(N1256,'Données Enfants'!$C$2:$F$298,4,FALSE)</f>
        <v>PS</v>
      </c>
      <c r="P1256" s="14" t="str">
        <f>VLOOKUP(N1256,'Données Enfants'!$C$2:$F$298,2,FALSE)</f>
        <v>Standard</v>
      </c>
      <c r="Q1256" s="14">
        <f>IF(MID(B1256,1,3)="Bus",VLOOKUP(N1256,'Données Bus'!$A$2:$B$90,2,FALSE),0)</f>
        <v>0</v>
      </c>
      <c r="R1256" s="14" t="str">
        <f>IF(Q1256&gt;0,VLOOKUP(N1256,'Données Bus'!$A$2:$C$90,3,FALSE),"")</f>
        <v/>
      </c>
      <c r="S1256" t="e">
        <f>IF(INDEX('Tournées Bus'!$C$4:$H$18,Q1256,VLOOKUP(B1256,'Tournées Bus'!$J$3:$L$6,2,FALSE))=0,INDEX('Tournées Bus'!$C$4:$H$18,Q1256,VLOOKUP(B1256,'Tournées Bus'!$J$3:$L$6,3,FALSE)),INDEX('Tournées Bus'!$C$4:$H$18,Q1256,VLOOKUP(B1256,'Tournées Bus'!$J$3:$L$6,2,FALSE)))</f>
        <v>#N/A</v>
      </c>
      <c r="T1256" t="e">
        <f t="shared" si="39"/>
        <v>#N/A</v>
      </c>
    </row>
    <row r="1257" spans="1:20" x14ac:dyDescent="0.2">
      <c r="A1257" s="1">
        <v>42990</v>
      </c>
      <c r="B1257" t="s">
        <v>7</v>
      </c>
      <c r="C1257" t="s">
        <v>340</v>
      </c>
      <c r="D1257" t="s">
        <v>492</v>
      </c>
      <c r="E1257" t="s">
        <v>493</v>
      </c>
      <c r="F1257" s="1">
        <v>43016</v>
      </c>
      <c r="G1257" t="s">
        <v>44</v>
      </c>
      <c r="H1257">
        <v>1</v>
      </c>
      <c r="I1257">
        <v>0</v>
      </c>
      <c r="J1257">
        <v>0</v>
      </c>
      <c r="K1257" t="s">
        <v>207</v>
      </c>
      <c r="L1257">
        <v>2017</v>
      </c>
      <c r="M1257" t="s">
        <v>208</v>
      </c>
      <c r="N1257" s="14" t="str">
        <f t="shared" si="38"/>
        <v>VUILLET Louise</v>
      </c>
      <c r="O1257" s="14" t="str">
        <f>VLOOKUP(N1257,'Données Enfants'!$C$2:$F$298,4,FALSE)</f>
        <v>PS</v>
      </c>
      <c r="P1257" s="14" t="str">
        <f>VLOOKUP(N1257,'Données Enfants'!$C$2:$F$298,2,FALSE)</f>
        <v>Standard</v>
      </c>
      <c r="Q1257" s="14">
        <f>IF(MID(B1257,1,3)="Bus",VLOOKUP(N1257,'Données Bus'!$A$2:$B$90,2,FALSE),0)</f>
        <v>0</v>
      </c>
      <c r="R1257" s="14" t="str">
        <f>IF(Q1257&gt;0,VLOOKUP(N1257,'Données Bus'!$A$2:$C$90,3,FALSE),"")</f>
        <v/>
      </c>
      <c r="S1257" t="e">
        <f>IF(INDEX('Tournées Bus'!$C$4:$H$18,Q1257,VLOOKUP(B1257,'Tournées Bus'!$J$3:$L$6,2,FALSE))=0,INDEX('Tournées Bus'!$C$4:$H$18,Q1257,VLOOKUP(B1257,'Tournées Bus'!$J$3:$L$6,3,FALSE)),INDEX('Tournées Bus'!$C$4:$H$18,Q1257,VLOOKUP(B1257,'Tournées Bus'!$J$3:$L$6,2,FALSE)))</f>
        <v>#N/A</v>
      </c>
      <c r="T1257" t="e">
        <f t="shared" si="39"/>
        <v>#N/A</v>
      </c>
    </row>
    <row r="1258" spans="1:20" x14ac:dyDescent="0.2">
      <c r="A1258" s="1">
        <v>42990</v>
      </c>
      <c r="B1258" t="s">
        <v>7</v>
      </c>
      <c r="C1258" t="s">
        <v>340</v>
      </c>
      <c r="D1258" t="s">
        <v>521</v>
      </c>
      <c r="E1258" t="s">
        <v>522</v>
      </c>
      <c r="F1258" s="1">
        <v>40472</v>
      </c>
      <c r="G1258" t="s">
        <v>163</v>
      </c>
      <c r="H1258">
        <v>1</v>
      </c>
      <c r="I1258">
        <v>0</v>
      </c>
      <c r="J1258">
        <v>0</v>
      </c>
      <c r="K1258" t="s">
        <v>207</v>
      </c>
      <c r="L1258">
        <v>2017</v>
      </c>
      <c r="M1258" t="s">
        <v>210</v>
      </c>
      <c r="N1258" s="14" t="str">
        <f t="shared" si="38"/>
        <v>GUILLOTEAU Mila</v>
      </c>
      <c r="O1258" s="14" t="str">
        <f>VLOOKUP(N1258,'Données Enfants'!$C$2:$F$298,4,FALSE)</f>
        <v>CE1</v>
      </c>
      <c r="P1258" s="14" t="str">
        <f>VLOOKUP(N1258,'Données Enfants'!$C$2:$F$298,2,FALSE)</f>
        <v>Standard</v>
      </c>
      <c r="Q1258" s="14">
        <f>IF(MID(B1258,1,3)="Bus",VLOOKUP(N1258,'Données Bus'!$A$2:$B$90,2,FALSE),0)</f>
        <v>0</v>
      </c>
      <c r="R1258" s="14" t="str">
        <f>IF(Q1258&gt;0,VLOOKUP(N1258,'Données Bus'!$A$2:$C$90,3,FALSE),"")</f>
        <v/>
      </c>
      <c r="S1258" t="e">
        <f>IF(INDEX('Tournées Bus'!$C$4:$H$18,Q1258,VLOOKUP(B1258,'Tournées Bus'!$J$3:$L$6,2,FALSE))=0,INDEX('Tournées Bus'!$C$4:$H$18,Q1258,VLOOKUP(B1258,'Tournées Bus'!$J$3:$L$6,3,FALSE)),INDEX('Tournées Bus'!$C$4:$H$18,Q1258,VLOOKUP(B1258,'Tournées Bus'!$J$3:$L$6,2,FALSE)))</f>
        <v>#N/A</v>
      </c>
      <c r="T1258" t="e">
        <f t="shared" si="39"/>
        <v>#N/A</v>
      </c>
    </row>
    <row r="1259" spans="1:20" x14ac:dyDescent="0.2">
      <c r="A1259" s="1">
        <v>42990</v>
      </c>
      <c r="B1259" t="s">
        <v>7</v>
      </c>
      <c r="C1259" t="s">
        <v>340</v>
      </c>
      <c r="D1259" t="s">
        <v>521</v>
      </c>
      <c r="E1259" t="s">
        <v>523</v>
      </c>
      <c r="F1259" s="1">
        <v>40010</v>
      </c>
      <c r="G1259" t="s">
        <v>166</v>
      </c>
      <c r="H1259">
        <v>1</v>
      </c>
      <c r="I1259">
        <v>0</v>
      </c>
      <c r="J1259">
        <v>0</v>
      </c>
      <c r="K1259" t="s">
        <v>207</v>
      </c>
      <c r="L1259">
        <v>2017</v>
      </c>
      <c r="M1259" t="s">
        <v>210</v>
      </c>
      <c r="N1259" s="14" t="str">
        <f t="shared" si="38"/>
        <v>GUILLOTEAU Justine</v>
      </c>
      <c r="O1259" s="14" t="str">
        <f>VLOOKUP(N1259,'Données Enfants'!$C$2:$F$298,4,FALSE)</f>
        <v>CE2</v>
      </c>
      <c r="P1259" s="14" t="str">
        <f>VLOOKUP(N1259,'Données Enfants'!$C$2:$F$298,2,FALSE)</f>
        <v>Standard</v>
      </c>
      <c r="Q1259" s="14">
        <f>IF(MID(B1259,1,3)="Bus",VLOOKUP(N1259,'Données Bus'!$A$2:$B$90,2,FALSE),0)</f>
        <v>0</v>
      </c>
      <c r="R1259" s="14" t="str">
        <f>IF(Q1259&gt;0,VLOOKUP(N1259,'Données Bus'!$A$2:$C$90,3,FALSE),"")</f>
        <v/>
      </c>
      <c r="S1259" t="e">
        <f>IF(INDEX('Tournées Bus'!$C$4:$H$18,Q1259,VLOOKUP(B1259,'Tournées Bus'!$J$3:$L$6,2,FALSE))=0,INDEX('Tournées Bus'!$C$4:$H$18,Q1259,VLOOKUP(B1259,'Tournées Bus'!$J$3:$L$6,3,FALSE)),INDEX('Tournées Bus'!$C$4:$H$18,Q1259,VLOOKUP(B1259,'Tournées Bus'!$J$3:$L$6,2,FALSE)))</f>
        <v>#N/A</v>
      </c>
      <c r="T1259" t="e">
        <f t="shared" si="39"/>
        <v>#N/A</v>
      </c>
    </row>
    <row r="1260" spans="1:20" x14ac:dyDescent="0.2">
      <c r="A1260" s="1">
        <v>42990</v>
      </c>
      <c r="B1260" t="s">
        <v>7</v>
      </c>
      <c r="C1260" t="s">
        <v>340</v>
      </c>
      <c r="D1260" t="s">
        <v>416</v>
      </c>
      <c r="E1260" t="s">
        <v>494</v>
      </c>
      <c r="F1260" s="1">
        <v>41887</v>
      </c>
      <c r="G1260" t="s">
        <v>169</v>
      </c>
      <c r="H1260">
        <v>1</v>
      </c>
      <c r="I1260">
        <v>0</v>
      </c>
      <c r="J1260">
        <v>0</v>
      </c>
      <c r="K1260" t="s">
        <v>207</v>
      </c>
      <c r="L1260">
        <v>2017</v>
      </c>
      <c r="M1260" t="s">
        <v>208</v>
      </c>
      <c r="N1260" s="14" t="str">
        <f t="shared" si="38"/>
        <v>LE REVEREND Raphaël</v>
      </c>
      <c r="O1260" s="14" t="str">
        <f>VLOOKUP(N1260,'Données Enfants'!$C$2:$F$298,4,FALSE)</f>
        <v>PS</v>
      </c>
      <c r="P1260" s="14" t="str">
        <f>VLOOKUP(N1260,'Données Enfants'!$C$2:$F$298,2,FALSE)</f>
        <v>Standard</v>
      </c>
      <c r="Q1260" s="14">
        <f>IF(MID(B1260,1,3)="Bus",VLOOKUP(N1260,'Données Bus'!$A$2:$B$90,2,FALSE),0)</f>
        <v>0</v>
      </c>
      <c r="R1260" s="14" t="str">
        <f>IF(Q1260&gt;0,VLOOKUP(N1260,'Données Bus'!$A$2:$C$90,3,FALSE),"")</f>
        <v/>
      </c>
      <c r="S1260" t="e">
        <f>IF(INDEX('Tournées Bus'!$C$4:$H$18,Q1260,VLOOKUP(B1260,'Tournées Bus'!$J$3:$L$6,2,FALSE))=0,INDEX('Tournées Bus'!$C$4:$H$18,Q1260,VLOOKUP(B1260,'Tournées Bus'!$J$3:$L$6,3,FALSE)),INDEX('Tournées Bus'!$C$4:$H$18,Q1260,VLOOKUP(B1260,'Tournées Bus'!$J$3:$L$6,2,FALSE)))</f>
        <v>#N/A</v>
      </c>
      <c r="T1260" t="e">
        <f t="shared" si="39"/>
        <v>#N/A</v>
      </c>
    </row>
    <row r="1261" spans="1:20" x14ac:dyDescent="0.2">
      <c r="A1261" s="1">
        <v>42990</v>
      </c>
      <c r="B1261" t="s">
        <v>7</v>
      </c>
      <c r="C1261" t="s">
        <v>340</v>
      </c>
      <c r="D1261" t="s">
        <v>518</v>
      </c>
      <c r="E1261" t="s">
        <v>230</v>
      </c>
      <c r="F1261" s="1">
        <v>41855</v>
      </c>
      <c r="G1261" t="s">
        <v>106</v>
      </c>
      <c r="H1261">
        <v>0</v>
      </c>
      <c r="I1261">
        <v>0</v>
      </c>
      <c r="J1261">
        <v>0</v>
      </c>
      <c r="K1261" t="s">
        <v>207</v>
      </c>
      <c r="L1261">
        <v>2017</v>
      </c>
      <c r="M1261" t="s">
        <v>208</v>
      </c>
      <c r="N1261" s="14" t="str">
        <f t="shared" si="38"/>
        <v>RIVAL Emma</v>
      </c>
      <c r="O1261" s="14" t="str">
        <f>VLOOKUP(N1261,'Données Enfants'!$C$2:$F$298,4,FALSE)</f>
        <v>PS</v>
      </c>
      <c r="P1261" s="14" t="str">
        <f>VLOOKUP(N1261,'Données Enfants'!$C$2:$F$298,2,FALSE)</f>
        <v>Standard</v>
      </c>
      <c r="Q1261" s="14">
        <f>IF(MID(B1261,1,3)="Bus",VLOOKUP(N1261,'Données Bus'!$A$2:$B$90,2,FALSE),0)</f>
        <v>0</v>
      </c>
      <c r="R1261" s="14" t="str">
        <f>IF(Q1261&gt;0,VLOOKUP(N1261,'Données Bus'!$A$2:$C$90,3,FALSE),"")</f>
        <v/>
      </c>
      <c r="S1261" t="e">
        <f>IF(INDEX('Tournées Bus'!$C$4:$H$18,Q1261,VLOOKUP(B1261,'Tournées Bus'!$J$3:$L$6,2,FALSE))=0,INDEX('Tournées Bus'!$C$4:$H$18,Q1261,VLOOKUP(B1261,'Tournées Bus'!$J$3:$L$6,3,FALSE)),INDEX('Tournées Bus'!$C$4:$H$18,Q1261,VLOOKUP(B1261,'Tournées Bus'!$J$3:$L$6,2,FALSE)))</f>
        <v>#N/A</v>
      </c>
      <c r="T1261" t="e">
        <f t="shared" si="39"/>
        <v>#N/A</v>
      </c>
    </row>
    <row r="1262" spans="1:20" x14ac:dyDescent="0.2">
      <c r="A1262" s="1">
        <v>42990</v>
      </c>
      <c r="B1262" t="s">
        <v>7</v>
      </c>
      <c r="C1262" t="s">
        <v>340</v>
      </c>
      <c r="D1262" t="s">
        <v>495</v>
      </c>
      <c r="E1262" t="s">
        <v>433</v>
      </c>
      <c r="F1262" s="1">
        <v>41824</v>
      </c>
      <c r="G1262" t="s">
        <v>106</v>
      </c>
      <c r="H1262">
        <v>1</v>
      </c>
      <c r="I1262">
        <v>0</v>
      </c>
      <c r="J1262">
        <v>0</v>
      </c>
      <c r="K1262" t="s">
        <v>207</v>
      </c>
      <c r="L1262">
        <v>2017</v>
      </c>
      <c r="M1262" t="s">
        <v>208</v>
      </c>
      <c r="N1262" s="14" t="str">
        <f t="shared" si="38"/>
        <v>MIRANDA KIEFFER Enzo</v>
      </c>
      <c r="O1262" s="14" t="str">
        <f>VLOOKUP(N1262,'Données Enfants'!$C$2:$F$298,4,FALSE)</f>
        <v>PS</v>
      </c>
      <c r="P1262" s="14" t="str">
        <f>VLOOKUP(N1262,'Données Enfants'!$C$2:$F$298,2,FALSE)</f>
        <v>Standard</v>
      </c>
      <c r="Q1262" s="14">
        <f>IF(MID(B1262,1,3)="Bus",VLOOKUP(N1262,'Données Bus'!$A$2:$B$90,2,FALSE),0)</f>
        <v>0</v>
      </c>
      <c r="R1262" s="14" t="str">
        <f>IF(Q1262&gt;0,VLOOKUP(N1262,'Données Bus'!$A$2:$C$90,3,FALSE),"")</f>
        <v/>
      </c>
      <c r="S1262" t="e">
        <f>IF(INDEX('Tournées Bus'!$C$4:$H$18,Q1262,VLOOKUP(B1262,'Tournées Bus'!$J$3:$L$6,2,FALSE))=0,INDEX('Tournées Bus'!$C$4:$H$18,Q1262,VLOOKUP(B1262,'Tournées Bus'!$J$3:$L$6,3,FALSE)),INDEX('Tournées Bus'!$C$4:$H$18,Q1262,VLOOKUP(B1262,'Tournées Bus'!$J$3:$L$6,2,FALSE)))</f>
        <v>#N/A</v>
      </c>
      <c r="T1262" t="e">
        <f t="shared" si="39"/>
        <v>#N/A</v>
      </c>
    </row>
    <row r="1263" spans="1:20" x14ac:dyDescent="0.2">
      <c r="A1263" s="1">
        <v>42990</v>
      </c>
      <c r="B1263" t="s">
        <v>7</v>
      </c>
      <c r="C1263" t="s">
        <v>340</v>
      </c>
      <c r="D1263" t="s">
        <v>454</v>
      </c>
      <c r="E1263" t="s">
        <v>328</v>
      </c>
      <c r="F1263" s="1">
        <v>41902</v>
      </c>
      <c r="G1263" t="s">
        <v>106</v>
      </c>
      <c r="H1263">
        <v>1</v>
      </c>
      <c r="I1263">
        <v>0</v>
      </c>
      <c r="J1263">
        <v>0</v>
      </c>
      <c r="K1263" t="s">
        <v>207</v>
      </c>
      <c r="L1263">
        <v>2017</v>
      </c>
      <c r="M1263" t="s">
        <v>208</v>
      </c>
      <c r="N1263" s="14" t="str">
        <f t="shared" si="38"/>
        <v>TEDETTI Charly</v>
      </c>
      <c r="O1263" s="14" t="str">
        <f>VLOOKUP(N1263,'Données Enfants'!$C$2:$F$298,4,FALSE)</f>
        <v>PS</v>
      </c>
      <c r="P1263" s="14" t="str">
        <f>VLOOKUP(N1263,'Données Enfants'!$C$2:$F$298,2,FALSE)</f>
        <v>Standard</v>
      </c>
      <c r="Q1263" s="14">
        <f>IF(MID(B1263,1,3)="Bus",VLOOKUP(N1263,'Données Bus'!$A$2:$B$90,2,FALSE),0)</f>
        <v>0</v>
      </c>
      <c r="R1263" s="14" t="str">
        <f>IF(Q1263&gt;0,VLOOKUP(N1263,'Données Bus'!$A$2:$C$90,3,FALSE),"")</f>
        <v/>
      </c>
      <c r="S1263" t="e">
        <f>IF(INDEX('Tournées Bus'!$C$4:$H$18,Q1263,VLOOKUP(B1263,'Tournées Bus'!$J$3:$L$6,2,FALSE))=0,INDEX('Tournées Bus'!$C$4:$H$18,Q1263,VLOOKUP(B1263,'Tournées Bus'!$J$3:$L$6,3,FALSE)),INDEX('Tournées Bus'!$C$4:$H$18,Q1263,VLOOKUP(B1263,'Tournées Bus'!$J$3:$L$6,2,FALSE)))</f>
        <v>#N/A</v>
      </c>
      <c r="T1263" t="e">
        <f t="shared" si="39"/>
        <v>#N/A</v>
      </c>
    </row>
    <row r="1264" spans="1:20" x14ac:dyDescent="0.2">
      <c r="A1264" s="1">
        <v>42990</v>
      </c>
      <c r="B1264" t="s">
        <v>7</v>
      </c>
      <c r="C1264" t="s">
        <v>340</v>
      </c>
      <c r="D1264" t="s">
        <v>496</v>
      </c>
      <c r="E1264" t="s">
        <v>423</v>
      </c>
      <c r="F1264" s="1">
        <v>41865</v>
      </c>
      <c r="G1264" t="s">
        <v>169</v>
      </c>
      <c r="H1264">
        <v>1</v>
      </c>
      <c r="I1264">
        <v>0</v>
      </c>
      <c r="J1264">
        <v>0</v>
      </c>
      <c r="K1264" t="s">
        <v>207</v>
      </c>
      <c r="L1264">
        <v>2017</v>
      </c>
      <c r="M1264" t="s">
        <v>208</v>
      </c>
      <c r="N1264" s="14" t="str">
        <f t="shared" si="38"/>
        <v>BENED Chloé</v>
      </c>
      <c r="O1264" s="14" t="str">
        <f>VLOOKUP(N1264,'Données Enfants'!$C$2:$F$298,4,FALSE)</f>
        <v>PS</v>
      </c>
      <c r="P1264" s="14" t="str">
        <f>VLOOKUP(N1264,'Données Enfants'!$C$2:$F$298,2,FALSE)</f>
        <v>Standard</v>
      </c>
      <c r="Q1264" s="14">
        <f>IF(MID(B1264,1,3)="Bus",VLOOKUP(N1264,'Données Bus'!$A$2:$B$90,2,FALSE),0)</f>
        <v>0</v>
      </c>
      <c r="R1264" s="14" t="str">
        <f>IF(Q1264&gt;0,VLOOKUP(N1264,'Données Bus'!$A$2:$C$90,3,FALSE),"")</f>
        <v/>
      </c>
      <c r="S1264" t="e">
        <f>IF(INDEX('Tournées Bus'!$C$4:$H$18,Q1264,VLOOKUP(B1264,'Tournées Bus'!$J$3:$L$6,2,FALSE))=0,INDEX('Tournées Bus'!$C$4:$H$18,Q1264,VLOOKUP(B1264,'Tournées Bus'!$J$3:$L$6,3,FALSE)),INDEX('Tournées Bus'!$C$4:$H$18,Q1264,VLOOKUP(B1264,'Tournées Bus'!$J$3:$L$6,2,FALSE)))</f>
        <v>#N/A</v>
      </c>
      <c r="T1264" t="e">
        <f t="shared" si="39"/>
        <v>#N/A</v>
      </c>
    </row>
    <row r="1265" spans="1:20" x14ac:dyDescent="0.2">
      <c r="A1265" s="1">
        <v>42990</v>
      </c>
      <c r="B1265" t="s">
        <v>7</v>
      </c>
      <c r="C1265" t="s">
        <v>340</v>
      </c>
      <c r="D1265" t="s">
        <v>497</v>
      </c>
      <c r="E1265" t="s">
        <v>333</v>
      </c>
      <c r="F1265" s="1">
        <v>41614</v>
      </c>
      <c r="G1265" t="s">
        <v>170</v>
      </c>
      <c r="H1265">
        <v>1</v>
      </c>
      <c r="I1265">
        <v>0</v>
      </c>
      <c r="J1265">
        <v>0</v>
      </c>
      <c r="K1265" t="s">
        <v>207</v>
      </c>
      <c r="L1265">
        <v>2017</v>
      </c>
      <c r="M1265" t="s">
        <v>208</v>
      </c>
      <c r="N1265" s="14" t="str">
        <f t="shared" si="38"/>
        <v>MARCOS Lola</v>
      </c>
      <c r="O1265" s="14" t="str">
        <f>VLOOKUP(N1265,'Données Enfants'!$C$2:$F$298,4,FALSE)</f>
        <v>MS</v>
      </c>
      <c r="P1265" s="14" t="str">
        <f>VLOOKUP(N1265,'Données Enfants'!$C$2:$F$298,2,FALSE)</f>
        <v>Standard</v>
      </c>
      <c r="Q1265" s="14">
        <f>IF(MID(B1265,1,3)="Bus",VLOOKUP(N1265,'Données Bus'!$A$2:$B$90,2,FALSE),0)</f>
        <v>0</v>
      </c>
      <c r="R1265" s="14" t="str">
        <f>IF(Q1265&gt;0,VLOOKUP(N1265,'Données Bus'!$A$2:$C$90,3,FALSE),"")</f>
        <v/>
      </c>
      <c r="S1265" t="e">
        <f>IF(INDEX('Tournées Bus'!$C$4:$H$18,Q1265,VLOOKUP(B1265,'Tournées Bus'!$J$3:$L$6,2,FALSE))=0,INDEX('Tournées Bus'!$C$4:$H$18,Q1265,VLOOKUP(B1265,'Tournées Bus'!$J$3:$L$6,3,FALSE)),INDEX('Tournées Bus'!$C$4:$H$18,Q1265,VLOOKUP(B1265,'Tournées Bus'!$J$3:$L$6,2,FALSE)))</f>
        <v>#N/A</v>
      </c>
      <c r="T1265" t="e">
        <f t="shared" si="39"/>
        <v>#N/A</v>
      </c>
    </row>
    <row r="1266" spans="1:20" x14ac:dyDescent="0.2">
      <c r="A1266" s="1">
        <v>42990</v>
      </c>
      <c r="B1266" t="s">
        <v>7</v>
      </c>
      <c r="C1266" t="s">
        <v>340</v>
      </c>
      <c r="D1266" t="s">
        <v>498</v>
      </c>
      <c r="E1266" t="s">
        <v>499</v>
      </c>
      <c r="F1266" s="1">
        <v>39528</v>
      </c>
      <c r="G1266" t="s">
        <v>165</v>
      </c>
      <c r="H1266">
        <v>1</v>
      </c>
      <c r="I1266">
        <v>0</v>
      </c>
      <c r="J1266">
        <v>0</v>
      </c>
      <c r="K1266" t="s">
        <v>207</v>
      </c>
      <c r="L1266">
        <v>2017</v>
      </c>
      <c r="M1266" t="s">
        <v>210</v>
      </c>
      <c r="N1266" s="14" t="str">
        <f t="shared" si="38"/>
        <v>MELIANI Rayan Ayoub</v>
      </c>
      <c r="O1266" s="14" t="str">
        <f>VLOOKUP(N1266,'Données Enfants'!$C$2:$F$298,4,FALSE)</f>
        <v>CM1</v>
      </c>
      <c r="P1266" s="14" t="str">
        <f>VLOOKUP(N1266,'Données Enfants'!$C$2:$F$298,2,FALSE)</f>
        <v>Sans viande</v>
      </c>
      <c r="Q1266" s="14">
        <f>IF(MID(B1266,1,3)="Bus",VLOOKUP(N1266,'Données Bus'!$A$2:$B$90,2,FALSE),0)</f>
        <v>0</v>
      </c>
      <c r="R1266" s="14" t="str">
        <f>IF(Q1266&gt;0,VLOOKUP(N1266,'Données Bus'!$A$2:$C$90,3,FALSE),"")</f>
        <v/>
      </c>
      <c r="S1266" t="e">
        <f>IF(INDEX('Tournées Bus'!$C$4:$H$18,Q1266,VLOOKUP(B1266,'Tournées Bus'!$J$3:$L$6,2,FALSE))=0,INDEX('Tournées Bus'!$C$4:$H$18,Q1266,VLOOKUP(B1266,'Tournées Bus'!$J$3:$L$6,3,FALSE)),INDEX('Tournées Bus'!$C$4:$H$18,Q1266,VLOOKUP(B1266,'Tournées Bus'!$J$3:$L$6,2,FALSE)))</f>
        <v>#N/A</v>
      </c>
      <c r="T1266" t="e">
        <f t="shared" si="39"/>
        <v>#N/A</v>
      </c>
    </row>
    <row r="1267" spans="1:20" x14ac:dyDescent="0.2">
      <c r="A1267" s="1">
        <v>42990</v>
      </c>
      <c r="B1267" t="s">
        <v>7</v>
      </c>
      <c r="C1267" t="s">
        <v>340</v>
      </c>
      <c r="D1267" t="s">
        <v>500</v>
      </c>
      <c r="E1267" t="s">
        <v>501</v>
      </c>
      <c r="F1267" s="1">
        <v>39861</v>
      </c>
      <c r="G1267" t="s">
        <v>166</v>
      </c>
      <c r="H1267">
        <v>1</v>
      </c>
      <c r="I1267">
        <v>0</v>
      </c>
      <c r="J1267">
        <v>0</v>
      </c>
      <c r="K1267" t="s">
        <v>207</v>
      </c>
      <c r="L1267">
        <v>2017</v>
      </c>
      <c r="M1267" t="s">
        <v>210</v>
      </c>
      <c r="N1267" s="14" t="str">
        <f t="shared" si="38"/>
        <v>MOUNDJI Keziah</v>
      </c>
      <c r="O1267" s="14" t="str">
        <f>VLOOKUP(N1267,'Données Enfants'!$C$2:$F$298,4,FALSE)</f>
        <v>CE2</v>
      </c>
      <c r="P1267" s="14" t="str">
        <f>VLOOKUP(N1267,'Données Enfants'!$C$2:$F$298,2,FALSE)</f>
        <v>Sans porc</v>
      </c>
      <c r="Q1267" s="14">
        <f>IF(MID(B1267,1,3)="Bus",VLOOKUP(N1267,'Données Bus'!$A$2:$B$90,2,FALSE),0)</f>
        <v>0</v>
      </c>
      <c r="R1267" s="14" t="str">
        <f>IF(Q1267&gt;0,VLOOKUP(N1267,'Données Bus'!$A$2:$C$90,3,FALSE),"")</f>
        <v/>
      </c>
      <c r="S1267" t="e">
        <f>IF(INDEX('Tournées Bus'!$C$4:$H$18,Q1267,VLOOKUP(B1267,'Tournées Bus'!$J$3:$L$6,2,FALSE))=0,INDEX('Tournées Bus'!$C$4:$H$18,Q1267,VLOOKUP(B1267,'Tournées Bus'!$J$3:$L$6,3,FALSE)),INDEX('Tournées Bus'!$C$4:$H$18,Q1267,VLOOKUP(B1267,'Tournées Bus'!$J$3:$L$6,2,FALSE)))</f>
        <v>#N/A</v>
      </c>
      <c r="T1267" t="e">
        <f t="shared" si="39"/>
        <v>#N/A</v>
      </c>
    </row>
    <row r="1268" spans="1:20" x14ac:dyDescent="0.2">
      <c r="A1268" s="1">
        <v>42990</v>
      </c>
      <c r="B1268" t="s">
        <v>7</v>
      </c>
      <c r="C1268" t="s">
        <v>340</v>
      </c>
      <c r="D1268" t="s">
        <v>843</v>
      </c>
      <c r="E1268" t="s">
        <v>451</v>
      </c>
      <c r="F1268" s="1">
        <v>41618</v>
      </c>
      <c r="G1268" t="s">
        <v>169</v>
      </c>
      <c r="H1268">
        <v>1</v>
      </c>
      <c r="I1268">
        <v>0</v>
      </c>
      <c r="J1268">
        <v>0</v>
      </c>
      <c r="K1268" t="s">
        <v>207</v>
      </c>
      <c r="L1268">
        <v>2017</v>
      </c>
      <c r="M1268" t="s">
        <v>208</v>
      </c>
      <c r="N1268" s="14" t="str">
        <f t="shared" si="38"/>
        <v>TEAV CORBANESE Léni</v>
      </c>
      <c r="O1268" s="14" t="str">
        <f>VLOOKUP(N1268,'Données Enfants'!$C$2:$F$298,4,FALSE)</f>
        <v>MS</v>
      </c>
      <c r="P1268" s="14" t="str">
        <f>VLOOKUP(N1268,'Données Enfants'!$C$2:$F$298,2,FALSE)</f>
        <v>Standard</v>
      </c>
      <c r="Q1268" s="14">
        <f>IF(MID(B1268,1,3)="Bus",VLOOKUP(N1268,'Données Bus'!$A$2:$B$90,2,FALSE),0)</f>
        <v>0</v>
      </c>
      <c r="R1268" s="14" t="str">
        <f>IF(Q1268&gt;0,VLOOKUP(N1268,'Données Bus'!$A$2:$C$90,3,FALSE),"")</f>
        <v/>
      </c>
      <c r="S1268" t="e">
        <f>IF(INDEX('Tournées Bus'!$C$4:$H$18,Q1268,VLOOKUP(B1268,'Tournées Bus'!$J$3:$L$6,2,FALSE))=0,INDEX('Tournées Bus'!$C$4:$H$18,Q1268,VLOOKUP(B1268,'Tournées Bus'!$J$3:$L$6,3,FALSE)),INDEX('Tournées Bus'!$C$4:$H$18,Q1268,VLOOKUP(B1268,'Tournées Bus'!$J$3:$L$6,2,FALSE)))</f>
        <v>#N/A</v>
      </c>
      <c r="T1268" t="e">
        <f t="shared" si="39"/>
        <v>#N/A</v>
      </c>
    </row>
    <row r="1269" spans="1:20" x14ac:dyDescent="0.2">
      <c r="A1269" s="1">
        <v>42990</v>
      </c>
      <c r="B1269" t="s">
        <v>7</v>
      </c>
      <c r="C1269" t="s">
        <v>340</v>
      </c>
      <c r="D1269" t="s">
        <v>844</v>
      </c>
      <c r="E1269" t="s">
        <v>845</v>
      </c>
      <c r="F1269" s="1">
        <v>42977</v>
      </c>
      <c r="G1269" t="s">
        <v>847</v>
      </c>
      <c r="H1269">
        <v>0</v>
      </c>
      <c r="I1269">
        <v>0</v>
      </c>
      <c r="J1269">
        <v>0</v>
      </c>
      <c r="K1269" t="s">
        <v>207</v>
      </c>
      <c r="L1269">
        <v>2017</v>
      </c>
      <c r="M1269" t="s">
        <v>208</v>
      </c>
      <c r="N1269" s="14" t="str">
        <f t="shared" si="38"/>
        <v>VUARGNOZ Véronique</v>
      </c>
      <c r="O1269" s="14" t="str">
        <f>VLOOKUP(N1269,'Données Enfants'!$C$2:$F$298,4,FALSE)</f>
        <v>Autre</v>
      </c>
      <c r="P1269" s="14" t="str">
        <f>VLOOKUP(N1269,'Données Enfants'!$C$2:$F$298,2,FALSE)</f>
        <v>Standard</v>
      </c>
      <c r="Q1269" s="14">
        <f>IF(MID(B1269,1,3)="Bus",VLOOKUP(N1269,'Données Bus'!$A$2:$B$90,2,FALSE),0)</f>
        <v>0</v>
      </c>
      <c r="R1269" s="14" t="str">
        <f>IF(Q1269&gt;0,VLOOKUP(N1269,'Données Bus'!$A$2:$C$90,3,FALSE),"")</f>
        <v/>
      </c>
      <c r="S1269" t="e">
        <f>IF(INDEX('Tournées Bus'!$C$4:$H$18,Q1269,VLOOKUP(B1269,'Tournées Bus'!$J$3:$L$6,2,FALSE))=0,INDEX('Tournées Bus'!$C$4:$H$18,Q1269,VLOOKUP(B1269,'Tournées Bus'!$J$3:$L$6,3,FALSE)),INDEX('Tournées Bus'!$C$4:$H$18,Q1269,VLOOKUP(B1269,'Tournées Bus'!$J$3:$L$6,2,FALSE)))</f>
        <v>#N/A</v>
      </c>
      <c r="T1269" t="e">
        <f t="shared" si="39"/>
        <v>#N/A</v>
      </c>
    </row>
    <row r="1270" spans="1:20" x14ac:dyDescent="0.2">
      <c r="A1270" s="1">
        <v>42990</v>
      </c>
      <c r="B1270" t="s">
        <v>7</v>
      </c>
      <c r="C1270" t="s">
        <v>340</v>
      </c>
      <c r="D1270" t="s">
        <v>859</v>
      </c>
      <c r="E1270" t="s">
        <v>860</v>
      </c>
      <c r="F1270" s="1">
        <v>42978</v>
      </c>
      <c r="G1270" t="s">
        <v>847</v>
      </c>
      <c r="H1270">
        <v>1</v>
      </c>
      <c r="I1270">
        <v>0</v>
      </c>
      <c r="J1270">
        <v>0</v>
      </c>
      <c r="K1270" t="s">
        <v>207</v>
      </c>
      <c r="L1270">
        <v>2017</v>
      </c>
      <c r="M1270" t="s">
        <v>208</v>
      </c>
      <c r="N1270" s="14" t="str">
        <f t="shared" si="38"/>
        <v>HARDIVILLE Pascal</v>
      </c>
      <c r="O1270" s="14" t="str">
        <f>VLOOKUP(N1270,'Données Enfants'!$C$2:$F$298,4,FALSE)</f>
        <v>Autre</v>
      </c>
      <c r="P1270" s="14" t="str">
        <f>VLOOKUP(N1270,'Données Enfants'!$C$2:$F$298,2,FALSE)</f>
        <v>Standard</v>
      </c>
      <c r="Q1270" s="14">
        <f>IF(MID(B1270,1,3)="Bus",VLOOKUP(N1270,'Données Bus'!$A$2:$B$90,2,FALSE),0)</f>
        <v>0</v>
      </c>
      <c r="R1270" s="14" t="str">
        <f>IF(Q1270&gt;0,VLOOKUP(N1270,'Données Bus'!$A$2:$C$90,3,FALSE),"")</f>
        <v/>
      </c>
      <c r="S1270" t="e">
        <f>IF(INDEX('Tournées Bus'!$C$4:$H$18,Q1270,VLOOKUP(B1270,'Tournées Bus'!$J$3:$L$6,2,FALSE))=0,INDEX('Tournées Bus'!$C$4:$H$18,Q1270,VLOOKUP(B1270,'Tournées Bus'!$J$3:$L$6,3,FALSE)),INDEX('Tournées Bus'!$C$4:$H$18,Q1270,VLOOKUP(B1270,'Tournées Bus'!$J$3:$L$6,2,FALSE)))</f>
        <v>#N/A</v>
      </c>
      <c r="T1270" t="e">
        <f t="shared" si="39"/>
        <v>#N/A</v>
      </c>
    </row>
    <row r="1271" spans="1:20" x14ac:dyDescent="0.2">
      <c r="A1271" s="1">
        <v>42992</v>
      </c>
      <c r="B1271" t="s">
        <v>7</v>
      </c>
      <c r="C1271" t="s">
        <v>340</v>
      </c>
      <c r="D1271" t="s">
        <v>205</v>
      </c>
      <c r="E1271" t="s">
        <v>206</v>
      </c>
      <c r="F1271" s="1">
        <v>41166</v>
      </c>
      <c r="G1271" t="s">
        <v>106</v>
      </c>
      <c r="H1271">
        <v>1</v>
      </c>
      <c r="I1271">
        <v>0</v>
      </c>
      <c r="J1271">
        <v>0</v>
      </c>
      <c r="K1271" t="s">
        <v>207</v>
      </c>
      <c r="L1271">
        <v>2017</v>
      </c>
      <c r="M1271" t="s">
        <v>208</v>
      </c>
      <c r="N1271" s="14" t="str">
        <f t="shared" si="38"/>
        <v>ABBIATECI Alexandre</v>
      </c>
      <c r="O1271" s="14" t="str">
        <f>VLOOKUP(N1271,'Données Enfants'!$C$2:$F$298,4,FALSE)</f>
        <v>GS</v>
      </c>
      <c r="P1271" s="14" t="str">
        <f>VLOOKUP(N1271,'Données Enfants'!$C$2:$F$298,2,FALSE)</f>
        <v>Standard</v>
      </c>
      <c r="Q1271" s="14">
        <f>IF(MID(B1271,1,3)="Bus",VLOOKUP(N1271,'Données Bus'!$A$2:$B$90,2,FALSE),0)</f>
        <v>0</v>
      </c>
      <c r="R1271" s="14" t="str">
        <f>IF(Q1271&gt;0,VLOOKUP(N1271,'Données Bus'!$A$2:$C$90,3,FALSE),"")</f>
        <v/>
      </c>
      <c r="S1271" t="e">
        <f>IF(INDEX('Tournées Bus'!$C$4:$H$18,Q1271,VLOOKUP(B1271,'Tournées Bus'!$J$3:$L$6,2,FALSE))=0,INDEX('Tournées Bus'!$C$4:$H$18,Q1271,VLOOKUP(B1271,'Tournées Bus'!$J$3:$L$6,3,FALSE)),INDEX('Tournées Bus'!$C$4:$H$18,Q1271,VLOOKUP(B1271,'Tournées Bus'!$J$3:$L$6,2,FALSE)))</f>
        <v>#N/A</v>
      </c>
      <c r="T1271" t="e">
        <f t="shared" si="39"/>
        <v>#N/A</v>
      </c>
    </row>
    <row r="1272" spans="1:20" x14ac:dyDescent="0.2">
      <c r="A1272" s="1">
        <v>42992</v>
      </c>
      <c r="B1272" t="s">
        <v>7</v>
      </c>
      <c r="C1272" t="s">
        <v>340</v>
      </c>
      <c r="D1272" t="s">
        <v>205</v>
      </c>
      <c r="E1272" t="s">
        <v>209</v>
      </c>
      <c r="F1272" s="1">
        <v>40234</v>
      </c>
      <c r="G1272" t="s">
        <v>163</v>
      </c>
      <c r="H1272">
        <v>1</v>
      </c>
      <c r="I1272">
        <v>0</v>
      </c>
      <c r="J1272">
        <v>0</v>
      </c>
      <c r="K1272" t="s">
        <v>207</v>
      </c>
      <c r="L1272">
        <v>2017</v>
      </c>
      <c r="M1272" t="s">
        <v>210</v>
      </c>
      <c r="N1272" s="14" t="str">
        <f t="shared" si="38"/>
        <v>ABBIATECI Mathieu</v>
      </c>
      <c r="O1272" s="14" t="str">
        <f>VLOOKUP(N1272,'Données Enfants'!$C$2:$F$298,4,FALSE)</f>
        <v>CE1</v>
      </c>
      <c r="P1272" s="14" t="str">
        <f>VLOOKUP(N1272,'Données Enfants'!$C$2:$F$298,2,FALSE)</f>
        <v>Standard</v>
      </c>
      <c r="Q1272" s="14">
        <f>IF(MID(B1272,1,3)="Bus",VLOOKUP(N1272,'Données Bus'!$A$2:$B$90,2,FALSE),0)</f>
        <v>0</v>
      </c>
      <c r="R1272" s="14" t="str">
        <f>IF(Q1272&gt;0,VLOOKUP(N1272,'Données Bus'!$A$2:$C$90,3,FALSE),"")</f>
        <v/>
      </c>
      <c r="S1272" t="e">
        <f>IF(INDEX('Tournées Bus'!$C$4:$H$18,Q1272,VLOOKUP(B1272,'Tournées Bus'!$J$3:$L$6,2,FALSE))=0,INDEX('Tournées Bus'!$C$4:$H$18,Q1272,VLOOKUP(B1272,'Tournées Bus'!$J$3:$L$6,3,FALSE)),INDEX('Tournées Bus'!$C$4:$H$18,Q1272,VLOOKUP(B1272,'Tournées Bus'!$J$3:$L$6,2,FALSE)))</f>
        <v>#N/A</v>
      </c>
      <c r="T1272" t="e">
        <f t="shared" si="39"/>
        <v>#N/A</v>
      </c>
    </row>
    <row r="1273" spans="1:20" x14ac:dyDescent="0.2">
      <c r="A1273" s="1">
        <v>42992</v>
      </c>
      <c r="B1273" t="s">
        <v>7</v>
      </c>
      <c r="C1273" t="s">
        <v>340</v>
      </c>
      <c r="D1273" t="s">
        <v>214</v>
      </c>
      <c r="E1273" t="s">
        <v>215</v>
      </c>
      <c r="F1273" s="1">
        <v>41239</v>
      </c>
      <c r="G1273" t="s">
        <v>44</v>
      </c>
      <c r="H1273">
        <v>1</v>
      </c>
      <c r="I1273">
        <v>0</v>
      </c>
      <c r="J1273">
        <v>0</v>
      </c>
      <c r="K1273" t="s">
        <v>207</v>
      </c>
      <c r="L1273">
        <v>2017</v>
      </c>
      <c r="M1273" t="s">
        <v>208</v>
      </c>
      <c r="N1273" s="14" t="str">
        <f t="shared" si="38"/>
        <v>ALOUANI Naël</v>
      </c>
      <c r="O1273" s="14" t="str">
        <f>VLOOKUP(N1273,'Données Enfants'!$C$2:$F$298,4,FALSE)</f>
        <v>GS</v>
      </c>
      <c r="P1273" s="14" t="str">
        <f>VLOOKUP(N1273,'Données Enfants'!$C$2:$F$298,2,FALSE)</f>
        <v>Sans porc</v>
      </c>
      <c r="Q1273" s="14">
        <f>IF(MID(B1273,1,3)="Bus",VLOOKUP(N1273,'Données Bus'!$A$2:$B$90,2,FALSE),0)</f>
        <v>0</v>
      </c>
      <c r="R1273" s="14" t="str">
        <f>IF(Q1273&gt;0,VLOOKUP(N1273,'Données Bus'!$A$2:$C$90,3,FALSE),"")</f>
        <v/>
      </c>
      <c r="S1273" t="e">
        <f>IF(INDEX('Tournées Bus'!$C$4:$H$18,Q1273,VLOOKUP(B1273,'Tournées Bus'!$J$3:$L$6,2,FALSE))=0,INDEX('Tournées Bus'!$C$4:$H$18,Q1273,VLOOKUP(B1273,'Tournées Bus'!$J$3:$L$6,3,FALSE)),INDEX('Tournées Bus'!$C$4:$H$18,Q1273,VLOOKUP(B1273,'Tournées Bus'!$J$3:$L$6,2,FALSE)))</f>
        <v>#N/A</v>
      </c>
      <c r="T1273" t="e">
        <f t="shared" si="39"/>
        <v>#N/A</v>
      </c>
    </row>
    <row r="1274" spans="1:20" x14ac:dyDescent="0.2">
      <c r="A1274" s="1">
        <v>42992</v>
      </c>
      <c r="B1274" t="s">
        <v>7</v>
      </c>
      <c r="C1274" t="s">
        <v>340</v>
      </c>
      <c r="D1274" t="s">
        <v>214</v>
      </c>
      <c r="E1274" t="s">
        <v>216</v>
      </c>
      <c r="F1274" s="1">
        <v>39832</v>
      </c>
      <c r="G1274" t="s">
        <v>166</v>
      </c>
      <c r="H1274">
        <v>1</v>
      </c>
      <c r="I1274">
        <v>0</v>
      </c>
      <c r="J1274">
        <v>0</v>
      </c>
      <c r="K1274" t="s">
        <v>207</v>
      </c>
      <c r="L1274">
        <v>2017</v>
      </c>
      <c r="M1274" t="s">
        <v>210</v>
      </c>
      <c r="N1274" s="14" t="str">
        <f t="shared" si="38"/>
        <v>ALOUANI Rayan</v>
      </c>
      <c r="O1274" s="14" t="str">
        <f>VLOOKUP(N1274,'Données Enfants'!$C$2:$F$298,4,FALSE)</f>
        <v>CE2</v>
      </c>
      <c r="P1274" s="14" t="str">
        <f>VLOOKUP(N1274,'Données Enfants'!$C$2:$F$298,2,FALSE)</f>
        <v>Sans porc</v>
      </c>
      <c r="Q1274" s="14">
        <f>IF(MID(B1274,1,3)="Bus",VLOOKUP(N1274,'Données Bus'!$A$2:$B$90,2,FALSE),0)</f>
        <v>0</v>
      </c>
      <c r="R1274" s="14" t="str">
        <f>IF(Q1274&gt;0,VLOOKUP(N1274,'Données Bus'!$A$2:$C$90,3,FALSE),"")</f>
        <v/>
      </c>
      <c r="S1274" t="e">
        <f>IF(INDEX('Tournées Bus'!$C$4:$H$18,Q1274,VLOOKUP(B1274,'Tournées Bus'!$J$3:$L$6,2,FALSE))=0,INDEX('Tournées Bus'!$C$4:$H$18,Q1274,VLOOKUP(B1274,'Tournées Bus'!$J$3:$L$6,3,FALSE)),INDEX('Tournées Bus'!$C$4:$H$18,Q1274,VLOOKUP(B1274,'Tournées Bus'!$J$3:$L$6,2,FALSE)))</f>
        <v>#N/A</v>
      </c>
      <c r="T1274" t="e">
        <f t="shared" si="39"/>
        <v>#N/A</v>
      </c>
    </row>
    <row r="1275" spans="1:20" x14ac:dyDescent="0.2">
      <c r="A1275" s="1">
        <v>42992</v>
      </c>
      <c r="B1275" t="s">
        <v>7</v>
      </c>
      <c r="C1275" t="s">
        <v>340</v>
      </c>
      <c r="D1275" t="s">
        <v>217</v>
      </c>
      <c r="E1275" t="s">
        <v>218</v>
      </c>
      <c r="F1275" s="1">
        <v>41303</v>
      </c>
      <c r="G1275" t="s">
        <v>169</v>
      </c>
      <c r="H1275">
        <v>0</v>
      </c>
      <c r="I1275">
        <v>0</v>
      </c>
      <c r="J1275">
        <v>0</v>
      </c>
      <c r="K1275" t="s">
        <v>207</v>
      </c>
      <c r="L1275">
        <v>2017</v>
      </c>
      <c r="M1275" t="s">
        <v>208</v>
      </c>
      <c r="N1275" s="14" t="str">
        <f t="shared" si="38"/>
        <v>ALPERN David</v>
      </c>
      <c r="O1275" s="14" t="str">
        <f>VLOOKUP(N1275,'Données Enfants'!$C$2:$F$298,4,FALSE)</f>
        <v>MS</v>
      </c>
      <c r="P1275" s="14" t="str">
        <f>VLOOKUP(N1275,'Données Enfants'!$C$2:$F$298,2,FALSE)</f>
        <v>Standard</v>
      </c>
      <c r="Q1275" s="14">
        <f>IF(MID(B1275,1,3)="Bus",VLOOKUP(N1275,'Données Bus'!$A$2:$B$90,2,FALSE),0)</f>
        <v>0</v>
      </c>
      <c r="R1275" s="14" t="str">
        <f>IF(Q1275&gt;0,VLOOKUP(N1275,'Données Bus'!$A$2:$C$90,3,FALSE),"")</f>
        <v/>
      </c>
      <c r="S1275" t="e">
        <f>IF(INDEX('Tournées Bus'!$C$4:$H$18,Q1275,VLOOKUP(B1275,'Tournées Bus'!$J$3:$L$6,2,FALSE))=0,INDEX('Tournées Bus'!$C$4:$H$18,Q1275,VLOOKUP(B1275,'Tournées Bus'!$J$3:$L$6,3,FALSE)),INDEX('Tournées Bus'!$C$4:$H$18,Q1275,VLOOKUP(B1275,'Tournées Bus'!$J$3:$L$6,2,FALSE)))</f>
        <v>#N/A</v>
      </c>
      <c r="T1275" t="e">
        <f t="shared" si="39"/>
        <v>#N/A</v>
      </c>
    </row>
    <row r="1276" spans="1:20" x14ac:dyDescent="0.2">
      <c r="A1276" s="1">
        <v>42992</v>
      </c>
      <c r="B1276" t="s">
        <v>7</v>
      </c>
      <c r="C1276" t="s">
        <v>340</v>
      </c>
      <c r="D1276" t="s">
        <v>524</v>
      </c>
      <c r="E1276" t="s">
        <v>525</v>
      </c>
      <c r="F1276" s="1">
        <v>39823</v>
      </c>
      <c r="G1276" t="s">
        <v>166</v>
      </c>
      <c r="H1276">
        <v>1</v>
      </c>
      <c r="I1276">
        <v>0</v>
      </c>
      <c r="J1276">
        <v>0</v>
      </c>
      <c r="K1276" t="s">
        <v>207</v>
      </c>
      <c r="L1276">
        <v>2017</v>
      </c>
      <c r="M1276" t="s">
        <v>210</v>
      </c>
      <c r="N1276" s="14" t="str">
        <f t="shared" si="38"/>
        <v>ANDRÉ Clara</v>
      </c>
      <c r="O1276" s="14" t="str">
        <f>VLOOKUP(N1276,'Données Enfants'!$C$2:$F$298,4,FALSE)</f>
        <v>CE2</v>
      </c>
      <c r="P1276" s="14" t="str">
        <f>VLOOKUP(N1276,'Données Enfants'!$C$2:$F$298,2,FALSE)</f>
        <v>Standard</v>
      </c>
      <c r="Q1276" s="14">
        <f>IF(MID(B1276,1,3)="Bus",VLOOKUP(N1276,'Données Bus'!$A$2:$B$90,2,FALSE),0)</f>
        <v>0</v>
      </c>
      <c r="R1276" s="14" t="str">
        <f>IF(Q1276&gt;0,VLOOKUP(N1276,'Données Bus'!$A$2:$C$90,3,FALSE),"")</f>
        <v/>
      </c>
      <c r="S1276" t="e">
        <f>IF(INDEX('Tournées Bus'!$C$4:$H$18,Q1276,VLOOKUP(B1276,'Tournées Bus'!$J$3:$L$6,2,FALSE))=0,INDEX('Tournées Bus'!$C$4:$H$18,Q1276,VLOOKUP(B1276,'Tournées Bus'!$J$3:$L$6,3,FALSE)),INDEX('Tournées Bus'!$C$4:$H$18,Q1276,VLOOKUP(B1276,'Tournées Bus'!$J$3:$L$6,2,FALSE)))</f>
        <v>#N/A</v>
      </c>
      <c r="T1276" t="e">
        <f t="shared" si="39"/>
        <v>#N/A</v>
      </c>
    </row>
    <row r="1277" spans="1:20" x14ac:dyDescent="0.2">
      <c r="A1277" s="1">
        <v>42992</v>
      </c>
      <c r="B1277" t="s">
        <v>7</v>
      </c>
      <c r="C1277" t="s">
        <v>340</v>
      </c>
      <c r="D1277" t="s">
        <v>219</v>
      </c>
      <c r="E1277" t="s">
        <v>220</v>
      </c>
      <c r="F1277" s="1">
        <v>41221</v>
      </c>
      <c r="G1277" t="s">
        <v>44</v>
      </c>
      <c r="H1277">
        <v>1</v>
      </c>
      <c r="I1277">
        <v>0</v>
      </c>
      <c r="J1277">
        <v>0</v>
      </c>
      <c r="K1277" t="s">
        <v>207</v>
      </c>
      <c r="L1277">
        <v>2017</v>
      </c>
      <c r="M1277" t="s">
        <v>208</v>
      </c>
      <c r="N1277" s="14" t="str">
        <f t="shared" si="38"/>
        <v>BABIN Timéo</v>
      </c>
      <c r="O1277" s="14" t="str">
        <f>VLOOKUP(N1277,'Données Enfants'!$C$2:$F$298,4,FALSE)</f>
        <v>GS</v>
      </c>
      <c r="P1277" s="14" t="str">
        <f>VLOOKUP(N1277,'Données Enfants'!$C$2:$F$298,2,FALSE)</f>
        <v>Standard</v>
      </c>
      <c r="Q1277" s="14">
        <f>IF(MID(B1277,1,3)="Bus",VLOOKUP(N1277,'Données Bus'!$A$2:$B$90,2,FALSE),0)</f>
        <v>0</v>
      </c>
      <c r="R1277" s="14" t="str">
        <f>IF(Q1277&gt;0,VLOOKUP(N1277,'Données Bus'!$A$2:$C$90,3,FALSE),"")</f>
        <v/>
      </c>
      <c r="S1277" t="e">
        <f>IF(INDEX('Tournées Bus'!$C$4:$H$18,Q1277,VLOOKUP(B1277,'Tournées Bus'!$J$3:$L$6,2,FALSE))=0,INDEX('Tournées Bus'!$C$4:$H$18,Q1277,VLOOKUP(B1277,'Tournées Bus'!$J$3:$L$6,3,FALSE)),INDEX('Tournées Bus'!$C$4:$H$18,Q1277,VLOOKUP(B1277,'Tournées Bus'!$J$3:$L$6,2,FALSE)))</f>
        <v>#N/A</v>
      </c>
      <c r="T1277" t="e">
        <f t="shared" si="39"/>
        <v>#N/A</v>
      </c>
    </row>
    <row r="1278" spans="1:20" x14ac:dyDescent="0.2">
      <c r="A1278" s="1">
        <v>42992</v>
      </c>
      <c r="B1278" t="s">
        <v>7</v>
      </c>
      <c r="C1278" t="s">
        <v>340</v>
      </c>
      <c r="D1278" t="s">
        <v>341</v>
      </c>
      <c r="E1278" t="s">
        <v>342</v>
      </c>
      <c r="F1278" s="1">
        <v>39300</v>
      </c>
      <c r="G1278" t="s">
        <v>164</v>
      </c>
      <c r="H1278">
        <v>1</v>
      </c>
      <c r="I1278">
        <v>0</v>
      </c>
      <c r="J1278">
        <v>0</v>
      </c>
      <c r="K1278" t="s">
        <v>207</v>
      </c>
      <c r="L1278">
        <v>2017</v>
      </c>
      <c r="M1278" t="s">
        <v>210</v>
      </c>
      <c r="N1278" s="14" t="str">
        <f t="shared" si="38"/>
        <v>BARNABE Hugo</v>
      </c>
      <c r="O1278" s="14" t="str">
        <f>VLOOKUP(N1278,'Données Enfants'!$C$2:$F$298,4,FALSE)</f>
        <v>CM2</v>
      </c>
      <c r="P1278" s="14" t="str">
        <f>VLOOKUP(N1278,'Données Enfants'!$C$2:$F$298,2,FALSE)</f>
        <v>Standard</v>
      </c>
      <c r="Q1278" s="14">
        <f>IF(MID(B1278,1,3)="Bus",VLOOKUP(N1278,'Données Bus'!$A$2:$B$90,2,FALSE),0)</f>
        <v>0</v>
      </c>
      <c r="R1278" s="14" t="str">
        <f>IF(Q1278&gt;0,VLOOKUP(N1278,'Données Bus'!$A$2:$C$90,3,FALSE),"")</f>
        <v/>
      </c>
      <c r="S1278" t="e">
        <f>IF(INDEX('Tournées Bus'!$C$4:$H$18,Q1278,VLOOKUP(B1278,'Tournées Bus'!$J$3:$L$6,2,FALSE))=0,INDEX('Tournées Bus'!$C$4:$H$18,Q1278,VLOOKUP(B1278,'Tournées Bus'!$J$3:$L$6,3,FALSE)),INDEX('Tournées Bus'!$C$4:$H$18,Q1278,VLOOKUP(B1278,'Tournées Bus'!$J$3:$L$6,2,FALSE)))</f>
        <v>#N/A</v>
      </c>
      <c r="T1278" t="e">
        <f t="shared" si="39"/>
        <v>#N/A</v>
      </c>
    </row>
    <row r="1279" spans="1:20" x14ac:dyDescent="0.2">
      <c r="A1279" s="1">
        <v>42992</v>
      </c>
      <c r="B1279" t="s">
        <v>7</v>
      </c>
      <c r="C1279" t="s">
        <v>340</v>
      </c>
      <c r="D1279" t="s">
        <v>343</v>
      </c>
      <c r="E1279" t="s">
        <v>344</v>
      </c>
      <c r="F1279" s="1">
        <v>40788</v>
      </c>
      <c r="G1279" t="s">
        <v>168</v>
      </c>
      <c r="H1279">
        <v>1</v>
      </c>
      <c r="I1279">
        <v>0</v>
      </c>
      <c r="J1279">
        <v>0</v>
      </c>
      <c r="K1279" t="s">
        <v>207</v>
      </c>
      <c r="L1279">
        <v>2017</v>
      </c>
      <c r="M1279" t="s">
        <v>208</v>
      </c>
      <c r="N1279" s="14" t="str">
        <f t="shared" si="38"/>
        <v>BAUNOV Artem</v>
      </c>
      <c r="O1279" s="14" t="str">
        <f>VLOOKUP(N1279,'Données Enfants'!$C$2:$F$298,4,FALSE)</f>
        <v>CP</v>
      </c>
      <c r="P1279" s="14" t="str">
        <f>VLOOKUP(N1279,'Données Enfants'!$C$2:$F$298,2,FALSE)</f>
        <v>Standard</v>
      </c>
      <c r="Q1279" s="14">
        <f>IF(MID(B1279,1,3)="Bus",VLOOKUP(N1279,'Données Bus'!$A$2:$B$90,2,FALSE),0)</f>
        <v>0</v>
      </c>
      <c r="R1279" s="14" t="str">
        <f>IF(Q1279&gt;0,VLOOKUP(N1279,'Données Bus'!$A$2:$C$90,3,FALSE),"")</f>
        <v/>
      </c>
      <c r="S1279" t="e">
        <f>IF(INDEX('Tournées Bus'!$C$4:$H$18,Q1279,VLOOKUP(B1279,'Tournées Bus'!$J$3:$L$6,2,FALSE))=0,INDEX('Tournées Bus'!$C$4:$H$18,Q1279,VLOOKUP(B1279,'Tournées Bus'!$J$3:$L$6,3,FALSE)),INDEX('Tournées Bus'!$C$4:$H$18,Q1279,VLOOKUP(B1279,'Tournées Bus'!$J$3:$L$6,2,FALSE)))</f>
        <v>#N/A</v>
      </c>
      <c r="T1279" t="e">
        <f t="shared" si="39"/>
        <v>#N/A</v>
      </c>
    </row>
    <row r="1280" spans="1:20" x14ac:dyDescent="0.2">
      <c r="A1280" s="1">
        <v>42992</v>
      </c>
      <c r="B1280" t="s">
        <v>7</v>
      </c>
      <c r="C1280" t="s">
        <v>340</v>
      </c>
      <c r="D1280" t="s">
        <v>636</v>
      </c>
      <c r="E1280" t="s">
        <v>433</v>
      </c>
      <c r="F1280" s="1">
        <v>39479</v>
      </c>
      <c r="G1280" t="s">
        <v>165</v>
      </c>
      <c r="H1280">
        <v>1</v>
      </c>
      <c r="I1280">
        <v>0</v>
      </c>
      <c r="J1280">
        <v>0</v>
      </c>
      <c r="K1280" t="s">
        <v>207</v>
      </c>
      <c r="L1280">
        <v>2017</v>
      </c>
      <c r="M1280" t="s">
        <v>210</v>
      </c>
      <c r="N1280" s="14" t="str">
        <f t="shared" si="38"/>
        <v>BEKA Enzo</v>
      </c>
      <c r="O1280" s="14" t="str">
        <f>VLOOKUP(N1280,'Données Enfants'!$C$2:$F$298,4,FALSE)</f>
        <v>CM1</v>
      </c>
      <c r="P1280" s="14" t="str">
        <f>VLOOKUP(N1280,'Données Enfants'!$C$2:$F$298,2,FALSE)</f>
        <v>Sans porc</v>
      </c>
      <c r="Q1280" s="14">
        <f>IF(MID(B1280,1,3)="Bus",VLOOKUP(N1280,'Données Bus'!$A$2:$B$90,2,FALSE),0)</f>
        <v>0</v>
      </c>
      <c r="R1280" s="14" t="str">
        <f>IF(Q1280&gt;0,VLOOKUP(N1280,'Données Bus'!$A$2:$C$90,3,FALSE),"")</f>
        <v/>
      </c>
      <c r="S1280" t="e">
        <f>IF(INDEX('Tournées Bus'!$C$4:$H$18,Q1280,VLOOKUP(B1280,'Tournées Bus'!$J$3:$L$6,2,FALSE))=0,INDEX('Tournées Bus'!$C$4:$H$18,Q1280,VLOOKUP(B1280,'Tournées Bus'!$J$3:$L$6,3,FALSE)),INDEX('Tournées Bus'!$C$4:$H$18,Q1280,VLOOKUP(B1280,'Tournées Bus'!$J$3:$L$6,2,FALSE)))</f>
        <v>#N/A</v>
      </c>
      <c r="T1280" t="e">
        <f t="shared" si="39"/>
        <v>#N/A</v>
      </c>
    </row>
    <row r="1281" spans="1:20" x14ac:dyDescent="0.2">
      <c r="A1281" s="1">
        <v>42992</v>
      </c>
      <c r="B1281" t="s">
        <v>7</v>
      </c>
      <c r="C1281" t="s">
        <v>340</v>
      </c>
      <c r="D1281" t="s">
        <v>320</v>
      </c>
      <c r="E1281" t="s">
        <v>321</v>
      </c>
      <c r="F1281" s="1">
        <v>40438</v>
      </c>
      <c r="G1281" t="s">
        <v>167</v>
      </c>
      <c r="H1281">
        <v>1</v>
      </c>
      <c r="I1281">
        <v>0</v>
      </c>
      <c r="J1281">
        <v>0</v>
      </c>
      <c r="K1281" t="s">
        <v>207</v>
      </c>
      <c r="L1281">
        <v>2017</v>
      </c>
      <c r="M1281" t="s">
        <v>210</v>
      </c>
      <c r="N1281" s="14" t="str">
        <f t="shared" si="38"/>
        <v>BELLORINI Raphaëlle</v>
      </c>
      <c r="O1281" s="14" t="str">
        <f>VLOOKUP(N1281,'Données Enfants'!$C$2:$F$298,4,FALSE)</f>
        <v>CE1</v>
      </c>
      <c r="P1281" s="14" t="str">
        <f>VLOOKUP(N1281,'Données Enfants'!$C$2:$F$298,2,FALSE)</f>
        <v>Standard</v>
      </c>
      <c r="Q1281" s="14">
        <f>IF(MID(B1281,1,3)="Bus",VLOOKUP(N1281,'Données Bus'!$A$2:$B$90,2,FALSE),0)</f>
        <v>0</v>
      </c>
      <c r="R1281" s="14" t="str">
        <f>IF(Q1281&gt;0,VLOOKUP(N1281,'Données Bus'!$A$2:$C$90,3,FALSE),"")</f>
        <v/>
      </c>
      <c r="S1281" t="e">
        <f>IF(INDEX('Tournées Bus'!$C$4:$H$18,Q1281,VLOOKUP(B1281,'Tournées Bus'!$J$3:$L$6,2,FALSE))=0,INDEX('Tournées Bus'!$C$4:$H$18,Q1281,VLOOKUP(B1281,'Tournées Bus'!$J$3:$L$6,3,FALSE)),INDEX('Tournées Bus'!$C$4:$H$18,Q1281,VLOOKUP(B1281,'Tournées Bus'!$J$3:$L$6,2,FALSE)))</f>
        <v>#N/A</v>
      </c>
      <c r="T1281" t="e">
        <f t="shared" si="39"/>
        <v>#N/A</v>
      </c>
    </row>
    <row r="1282" spans="1:20" x14ac:dyDescent="0.2">
      <c r="A1282" s="1">
        <v>42992</v>
      </c>
      <c r="B1282" t="s">
        <v>7</v>
      </c>
      <c r="C1282" t="s">
        <v>340</v>
      </c>
      <c r="D1282" t="s">
        <v>345</v>
      </c>
      <c r="E1282" t="s">
        <v>346</v>
      </c>
      <c r="F1282" s="1">
        <v>40672</v>
      </c>
      <c r="G1282" t="s">
        <v>168</v>
      </c>
      <c r="H1282">
        <v>1</v>
      </c>
      <c r="I1282">
        <v>0</v>
      </c>
      <c r="J1282">
        <v>0</v>
      </c>
      <c r="K1282" t="s">
        <v>207</v>
      </c>
      <c r="L1282">
        <v>2017</v>
      </c>
      <c r="M1282" t="s">
        <v>208</v>
      </c>
      <c r="N1282" s="14" t="str">
        <f t="shared" ref="N1282:N1345" si="40">CONCATENATE(D1282," ",E1282)</f>
        <v>BELMOND CHOLLET Yûna</v>
      </c>
      <c r="O1282" s="14" t="str">
        <f>VLOOKUP(N1282,'Données Enfants'!$C$2:$F$298,4,FALSE)</f>
        <v>CP</v>
      </c>
      <c r="P1282" s="14" t="str">
        <f>VLOOKUP(N1282,'Données Enfants'!$C$2:$F$298,2,FALSE)</f>
        <v>Standard</v>
      </c>
      <c r="Q1282" s="14">
        <f>IF(MID(B1282,1,3)="Bus",VLOOKUP(N1282,'Données Bus'!$A$2:$B$90,2,FALSE),0)</f>
        <v>0</v>
      </c>
      <c r="R1282" s="14" t="str">
        <f>IF(Q1282&gt;0,VLOOKUP(N1282,'Données Bus'!$A$2:$C$90,3,FALSE),"")</f>
        <v/>
      </c>
      <c r="S1282" t="e">
        <f>IF(INDEX('Tournées Bus'!$C$4:$H$18,Q1282,VLOOKUP(B1282,'Tournées Bus'!$J$3:$L$6,2,FALSE))=0,INDEX('Tournées Bus'!$C$4:$H$18,Q1282,VLOOKUP(B1282,'Tournées Bus'!$J$3:$L$6,3,FALSE)),INDEX('Tournées Bus'!$C$4:$H$18,Q1282,VLOOKUP(B1282,'Tournées Bus'!$J$3:$L$6,2,FALSE)))</f>
        <v>#N/A</v>
      </c>
      <c r="T1282" t="e">
        <f t="shared" ref="T1282:T1345" si="41">MID(S1282,1,4)</f>
        <v>#N/A</v>
      </c>
    </row>
    <row r="1283" spans="1:20" x14ac:dyDescent="0.2">
      <c r="A1283" s="1">
        <v>42992</v>
      </c>
      <c r="B1283" t="s">
        <v>7</v>
      </c>
      <c r="C1283" t="s">
        <v>340</v>
      </c>
      <c r="D1283" t="s">
        <v>221</v>
      </c>
      <c r="E1283" t="s">
        <v>222</v>
      </c>
      <c r="F1283" s="1">
        <v>39646</v>
      </c>
      <c r="G1283" t="s">
        <v>165</v>
      </c>
      <c r="H1283">
        <v>1</v>
      </c>
      <c r="I1283">
        <v>0</v>
      </c>
      <c r="J1283">
        <v>0</v>
      </c>
      <c r="K1283" t="s">
        <v>207</v>
      </c>
      <c r="L1283">
        <v>2017</v>
      </c>
      <c r="M1283" t="s">
        <v>210</v>
      </c>
      <c r="N1283" s="14" t="str">
        <f t="shared" si="40"/>
        <v>BEN ROMDANE Hilal</v>
      </c>
      <c r="O1283" s="14" t="str">
        <f>VLOOKUP(N1283,'Données Enfants'!$C$2:$F$298,4,FALSE)</f>
        <v>CM1</v>
      </c>
      <c r="P1283" s="14" t="str">
        <f>VLOOKUP(N1283,'Données Enfants'!$C$2:$F$298,2,FALSE)</f>
        <v>Sans viande</v>
      </c>
      <c r="Q1283" s="14">
        <f>IF(MID(B1283,1,3)="Bus",VLOOKUP(N1283,'Données Bus'!$A$2:$B$90,2,FALSE),0)</f>
        <v>0</v>
      </c>
      <c r="R1283" s="14" t="str">
        <f>IF(Q1283&gt;0,VLOOKUP(N1283,'Données Bus'!$A$2:$C$90,3,FALSE),"")</f>
        <v/>
      </c>
      <c r="S1283" t="e">
        <f>IF(INDEX('Tournées Bus'!$C$4:$H$18,Q1283,VLOOKUP(B1283,'Tournées Bus'!$J$3:$L$6,2,FALSE))=0,INDEX('Tournées Bus'!$C$4:$H$18,Q1283,VLOOKUP(B1283,'Tournées Bus'!$J$3:$L$6,3,FALSE)),INDEX('Tournées Bus'!$C$4:$H$18,Q1283,VLOOKUP(B1283,'Tournées Bus'!$J$3:$L$6,2,FALSE)))</f>
        <v>#N/A</v>
      </c>
      <c r="T1283" t="e">
        <f t="shared" si="41"/>
        <v>#N/A</v>
      </c>
    </row>
    <row r="1284" spans="1:20" x14ac:dyDescent="0.2">
      <c r="A1284" s="1">
        <v>42992</v>
      </c>
      <c r="B1284" t="s">
        <v>7</v>
      </c>
      <c r="C1284" t="s">
        <v>340</v>
      </c>
      <c r="D1284" t="s">
        <v>221</v>
      </c>
      <c r="E1284" t="s">
        <v>223</v>
      </c>
      <c r="F1284" s="1">
        <v>39646</v>
      </c>
      <c r="G1284" t="s">
        <v>165</v>
      </c>
      <c r="H1284">
        <v>1</v>
      </c>
      <c r="I1284">
        <v>0</v>
      </c>
      <c r="J1284">
        <v>0</v>
      </c>
      <c r="K1284" t="s">
        <v>207</v>
      </c>
      <c r="L1284">
        <v>2017</v>
      </c>
      <c r="M1284" t="s">
        <v>210</v>
      </c>
      <c r="N1284" s="14" t="str">
        <f t="shared" si="40"/>
        <v>BEN ROMDANE Younès</v>
      </c>
      <c r="O1284" s="14" t="str">
        <f>VLOOKUP(N1284,'Données Enfants'!$C$2:$F$298,4,FALSE)</f>
        <v>CM1</v>
      </c>
      <c r="P1284" s="14" t="str">
        <f>VLOOKUP(N1284,'Données Enfants'!$C$2:$F$298,2,FALSE)</f>
        <v>Sans viande</v>
      </c>
      <c r="Q1284" s="14">
        <f>IF(MID(B1284,1,3)="Bus",VLOOKUP(N1284,'Données Bus'!$A$2:$B$90,2,FALSE),0)</f>
        <v>0</v>
      </c>
      <c r="R1284" s="14" t="str">
        <f>IF(Q1284&gt;0,VLOOKUP(N1284,'Données Bus'!$A$2:$C$90,3,FALSE),"")</f>
        <v/>
      </c>
      <c r="S1284" t="e">
        <f>IF(INDEX('Tournées Bus'!$C$4:$H$18,Q1284,VLOOKUP(B1284,'Tournées Bus'!$J$3:$L$6,2,FALSE))=0,INDEX('Tournées Bus'!$C$4:$H$18,Q1284,VLOOKUP(B1284,'Tournées Bus'!$J$3:$L$6,3,FALSE)),INDEX('Tournées Bus'!$C$4:$H$18,Q1284,VLOOKUP(B1284,'Tournées Bus'!$J$3:$L$6,2,FALSE)))</f>
        <v>#N/A</v>
      </c>
      <c r="T1284" t="e">
        <f t="shared" si="41"/>
        <v>#N/A</v>
      </c>
    </row>
    <row r="1285" spans="1:20" x14ac:dyDescent="0.2">
      <c r="A1285" s="1">
        <v>42992</v>
      </c>
      <c r="B1285" t="s">
        <v>7</v>
      </c>
      <c r="C1285" t="s">
        <v>340</v>
      </c>
      <c r="D1285" t="s">
        <v>347</v>
      </c>
      <c r="E1285" t="s">
        <v>230</v>
      </c>
      <c r="F1285" s="1">
        <v>41458</v>
      </c>
      <c r="G1285" t="s">
        <v>170</v>
      </c>
      <c r="H1285">
        <v>1</v>
      </c>
      <c r="I1285">
        <v>0</v>
      </c>
      <c r="J1285">
        <v>0</v>
      </c>
      <c r="K1285" t="s">
        <v>207</v>
      </c>
      <c r="L1285">
        <v>2017</v>
      </c>
      <c r="M1285" t="s">
        <v>208</v>
      </c>
      <c r="N1285" s="14" t="str">
        <f t="shared" si="40"/>
        <v>BENOIST FAYE Emma</v>
      </c>
      <c r="O1285" s="14" t="str">
        <f>VLOOKUP(N1285,'Données Enfants'!$C$2:$F$298,4,FALSE)</f>
        <v>MS</v>
      </c>
      <c r="P1285" s="14" t="str">
        <f>VLOOKUP(N1285,'Données Enfants'!$C$2:$F$298,2,FALSE)</f>
        <v>Standard</v>
      </c>
      <c r="Q1285" s="14">
        <f>IF(MID(B1285,1,3)="Bus",VLOOKUP(N1285,'Données Bus'!$A$2:$B$90,2,FALSE),0)</f>
        <v>0</v>
      </c>
      <c r="R1285" s="14" t="str">
        <f>IF(Q1285&gt;0,VLOOKUP(N1285,'Données Bus'!$A$2:$C$90,3,FALSE),"")</f>
        <v/>
      </c>
      <c r="S1285" t="e">
        <f>IF(INDEX('Tournées Bus'!$C$4:$H$18,Q1285,VLOOKUP(B1285,'Tournées Bus'!$J$3:$L$6,2,FALSE))=0,INDEX('Tournées Bus'!$C$4:$H$18,Q1285,VLOOKUP(B1285,'Tournées Bus'!$J$3:$L$6,3,FALSE)),INDEX('Tournées Bus'!$C$4:$H$18,Q1285,VLOOKUP(B1285,'Tournées Bus'!$J$3:$L$6,2,FALSE)))</f>
        <v>#N/A</v>
      </c>
      <c r="T1285" t="e">
        <f t="shared" si="41"/>
        <v>#N/A</v>
      </c>
    </row>
    <row r="1286" spans="1:20" x14ac:dyDescent="0.2">
      <c r="A1286" s="1">
        <v>42992</v>
      </c>
      <c r="B1286" t="s">
        <v>7</v>
      </c>
      <c r="C1286" t="s">
        <v>340</v>
      </c>
      <c r="D1286" t="s">
        <v>348</v>
      </c>
      <c r="E1286" t="s">
        <v>349</v>
      </c>
      <c r="F1286" s="1">
        <v>39271</v>
      </c>
      <c r="G1286" t="s">
        <v>164</v>
      </c>
      <c r="H1286">
        <v>1</v>
      </c>
      <c r="I1286">
        <v>0</v>
      </c>
      <c r="J1286">
        <v>0</v>
      </c>
      <c r="K1286" t="s">
        <v>207</v>
      </c>
      <c r="L1286">
        <v>2017</v>
      </c>
      <c r="M1286" t="s">
        <v>210</v>
      </c>
      <c r="N1286" s="14" t="str">
        <f t="shared" si="40"/>
        <v>BLAIN Eléonore</v>
      </c>
      <c r="O1286" s="14" t="str">
        <f>VLOOKUP(N1286,'Données Enfants'!$C$2:$F$298,4,FALSE)</f>
        <v>CM2</v>
      </c>
      <c r="P1286" s="14" t="str">
        <f>VLOOKUP(N1286,'Données Enfants'!$C$2:$F$298,2,FALSE)</f>
        <v>Standard</v>
      </c>
      <c r="Q1286" s="14">
        <f>IF(MID(B1286,1,3)="Bus",VLOOKUP(N1286,'Données Bus'!$A$2:$B$90,2,FALSE),0)</f>
        <v>0</v>
      </c>
      <c r="R1286" s="14" t="str">
        <f>IF(Q1286&gt;0,VLOOKUP(N1286,'Données Bus'!$A$2:$C$90,3,FALSE),"")</f>
        <v/>
      </c>
      <c r="S1286" t="e">
        <f>IF(INDEX('Tournées Bus'!$C$4:$H$18,Q1286,VLOOKUP(B1286,'Tournées Bus'!$J$3:$L$6,2,FALSE))=0,INDEX('Tournées Bus'!$C$4:$H$18,Q1286,VLOOKUP(B1286,'Tournées Bus'!$J$3:$L$6,3,FALSE)),INDEX('Tournées Bus'!$C$4:$H$18,Q1286,VLOOKUP(B1286,'Tournées Bus'!$J$3:$L$6,2,FALSE)))</f>
        <v>#N/A</v>
      </c>
      <c r="T1286" t="e">
        <f t="shared" si="41"/>
        <v>#N/A</v>
      </c>
    </row>
    <row r="1287" spans="1:20" x14ac:dyDescent="0.2">
      <c r="A1287" s="1">
        <v>42992</v>
      </c>
      <c r="B1287" t="s">
        <v>7</v>
      </c>
      <c r="C1287" t="s">
        <v>340</v>
      </c>
      <c r="D1287" t="s">
        <v>348</v>
      </c>
      <c r="E1287" t="s">
        <v>350</v>
      </c>
      <c r="F1287" s="1">
        <v>41364</v>
      </c>
      <c r="G1287" t="s">
        <v>169</v>
      </c>
      <c r="H1287">
        <v>1</v>
      </c>
      <c r="I1287">
        <v>0</v>
      </c>
      <c r="J1287">
        <v>0</v>
      </c>
      <c r="K1287" t="s">
        <v>207</v>
      </c>
      <c r="L1287">
        <v>2017</v>
      </c>
      <c r="M1287" t="s">
        <v>208</v>
      </c>
      <c r="N1287" s="14" t="str">
        <f t="shared" si="40"/>
        <v>BLAIN Rebecca</v>
      </c>
      <c r="O1287" s="14" t="str">
        <f>VLOOKUP(N1287,'Données Enfants'!$C$2:$F$298,4,FALSE)</f>
        <v>MS</v>
      </c>
      <c r="P1287" s="14" t="str">
        <f>VLOOKUP(N1287,'Données Enfants'!$C$2:$F$298,2,FALSE)</f>
        <v>Standard</v>
      </c>
      <c r="Q1287" s="14">
        <f>IF(MID(B1287,1,3)="Bus",VLOOKUP(N1287,'Données Bus'!$A$2:$B$90,2,FALSE),0)</f>
        <v>0</v>
      </c>
      <c r="R1287" s="14" t="str">
        <f>IF(Q1287&gt;0,VLOOKUP(N1287,'Données Bus'!$A$2:$C$90,3,FALSE),"")</f>
        <v/>
      </c>
      <c r="S1287" t="e">
        <f>IF(INDEX('Tournées Bus'!$C$4:$H$18,Q1287,VLOOKUP(B1287,'Tournées Bus'!$J$3:$L$6,2,FALSE))=0,INDEX('Tournées Bus'!$C$4:$H$18,Q1287,VLOOKUP(B1287,'Tournées Bus'!$J$3:$L$6,3,FALSE)),INDEX('Tournées Bus'!$C$4:$H$18,Q1287,VLOOKUP(B1287,'Tournées Bus'!$J$3:$L$6,2,FALSE)))</f>
        <v>#N/A</v>
      </c>
      <c r="T1287" t="e">
        <f t="shared" si="41"/>
        <v>#N/A</v>
      </c>
    </row>
    <row r="1288" spans="1:20" x14ac:dyDescent="0.2">
      <c r="A1288" s="1">
        <v>42992</v>
      </c>
      <c r="B1288" t="s">
        <v>7</v>
      </c>
      <c r="C1288" t="s">
        <v>340</v>
      </c>
      <c r="D1288" t="s">
        <v>351</v>
      </c>
      <c r="E1288" t="s">
        <v>225</v>
      </c>
      <c r="F1288" s="1">
        <v>39603</v>
      </c>
      <c r="G1288" t="s">
        <v>165</v>
      </c>
      <c r="H1288">
        <v>1</v>
      </c>
      <c r="I1288">
        <v>0</v>
      </c>
      <c r="J1288">
        <v>0</v>
      </c>
      <c r="K1288" t="s">
        <v>207</v>
      </c>
      <c r="L1288">
        <v>2017</v>
      </c>
      <c r="M1288" t="s">
        <v>210</v>
      </c>
      <c r="N1288" s="14" t="str">
        <f t="shared" si="40"/>
        <v>BLANC Anthony</v>
      </c>
      <c r="O1288" s="14" t="str">
        <f>VLOOKUP(N1288,'Données Enfants'!$C$2:$F$298,4,FALSE)</f>
        <v>CM1</v>
      </c>
      <c r="P1288" s="14" t="str">
        <f>VLOOKUP(N1288,'Données Enfants'!$C$2:$F$298,2,FALSE)</f>
        <v>Standard</v>
      </c>
      <c r="Q1288" s="14">
        <f>IF(MID(B1288,1,3)="Bus",VLOOKUP(N1288,'Données Bus'!$A$2:$B$90,2,FALSE),0)</f>
        <v>0</v>
      </c>
      <c r="R1288" s="14" t="str">
        <f>IF(Q1288&gt;0,VLOOKUP(N1288,'Données Bus'!$A$2:$C$90,3,FALSE),"")</f>
        <v/>
      </c>
      <c r="S1288" t="e">
        <f>IF(INDEX('Tournées Bus'!$C$4:$H$18,Q1288,VLOOKUP(B1288,'Tournées Bus'!$J$3:$L$6,2,FALSE))=0,INDEX('Tournées Bus'!$C$4:$H$18,Q1288,VLOOKUP(B1288,'Tournées Bus'!$J$3:$L$6,3,FALSE)),INDEX('Tournées Bus'!$C$4:$H$18,Q1288,VLOOKUP(B1288,'Tournées Bus'!$J$3:$L$6,2,FALSE)))</f>
        <v>#N/A</v>
      </c>
      <c r="T1288" t="e">
        <f t="shared" si="41"/>
        <v>#N/A</v>
      </c>
    </row>
    <row r="1289" spans="1:20" x14ac:dyDescent="0.2">
      <c r="A1289" s="1">
        <v>42992</v>
      </c>
      <c r="B1289" t="s">
        <v>7</v>
      </c>
      <c r="C1289" t="s">
        <v>340</v>
      </c>
      <c r="D1289" t="s">
        <v>352</v>
      </c>
      <c r="E1289" t="s">
        <v>353</v>
      </c>
      <c r="F1289" s="1">
        <v>40418</v>
      </c>
      <c r="G1289" t="s">
        <v>163</v>
      </c>
      <c r="H1289">
        <v>1</v>
      </c>
      <c r="I1289">
        <v>0</v>
      </c>
      <c r="J1289">
        <v>0</v>
      </c>
      <c r="K1289" t="s">
        <v>207</v>
      </c>
      <c r="L1289">
        <v>2017</v>
      </c>
      <c r="M1289" t="s">
        <v>210</v>
      </c>
      <c r="N1289" s="14" t="str">
        <f t="shared" si="40"/>
        <v>BOCHATON Lina</v>
      </c>
      <c r="O1289" s="14" t="str">
        <f>VLOOKUP(N1289,'Données Enfants'!$C$2:$F$298,4,FALSE)</f>
        <v>CE1</v>
      </c>
      <c r="P1289" s="14" t="str">
        <f>VLOOKUP(N1289,'Données Enfants'!$C$2:$F$298,2,FALSE)</f>
        <v>Standard</v>
      </c>
      <c r="Q1289" s="14">
        <f>IF(MID(B1289,1,3)="Bus",VLOOKUP(N1289,'Données Bus'!$A$2:$B$90,2,FALSE),0)</f>
        <v>0</v>
      </c>
      <c r="R1289" s="14" t="str">
        <f>IF(Q1289&gt;0,VLOOKUP(N1289,'Données Bus'!$A$2:$C$90,3,FALSE),"")</f>
        <v/>
      </c>
      <c r="S1289" t="e">
        <f>IF(INDEX('Tournées Bus'!$C$4:$H$18,Q1289,VLOOKUP(B1289,'Tournées Bus'!$J$3:$L$6,2,FALSE))=0,INDEX('Tournées Bus'!$C$4:$H$18,Q1289,VLOOKUP(B1289,'Tournées Bus'!$J$3:$L$6,3,FALSE)),INDEX('Tournées Bus'!$C$4:$H$18,Q1289,VLOOKUP(B1289,'Tournées Bus'!$J$3:$L$6,2,FALSE)))</f>
        <v>#N/A</v>
      </c>
      <c r="T1289" t="e">
        <f t="shared" si="41"/>
        <v>#N/A</v>
      </c>
    </row>
    <row r="1290" spans="1:20" x14ac:dyDescent="0.2">
      <c r="A1290" s="1">
        <v>42992</v>
      </c>
      <c r="B1290" t="s">
        <v>7</v>
      </c>
      <c r="C1290" t="s">
        <v>340</v>
      </c>
      <c r="D1290" t="s">
        <v>226</v>
      </c>
      <c r="E1290" t="s">
        <v>227</v>
      </c>
      <c r="F1290" s="1">
        <v>40006</v>
      </c>
      <c r="G1290" t="s">
        <v>166</v>
      </c>
      <c r="H1290">
        <v>1</v>
      </c>
      <c r="I1290">
        <v>0</v>
      </c>
      <c r="J1290">
        <v>0</v>
      </c>
      <c r="K1290" t="s">
        <v>207</v>
      </c>
      <c r="L1290">
        <v>2017</v>
      </c>
      <c r="M1290" t="s">
        <v>210</v>
      </c>
      <c r="N1290" s="14" t="str">
        <f t="shared" si="40"/>
        <v>BOUILLEZ Elise</v>
      </c>
      <c r="O1290" s="14" t="str">
        <f>VLOOKUP(N1290,'Données Enfants'!$C$2:$F$298,4,FALSE)</f>
        <v>CE2</v>
      </c>
      <c r="P1290" s="14" t="str">
        <f>VLOOKUP(N1290,'Données Enfants'!$C$2:$F$298,2,FALSE)</f>
        <v>Standard</v>
      </c>
      <c r="Q1290" s="14">
        <f>IF(MID(B1290,1,3)="Bus",VLOOKUP(N1290,'Données Bus'!$A$2:$B$90,2,FALSE),0)</f>
        <v>0</v>
      </c>
      <c r="R1290" s="14" t="str">
        <f>IF(Q1290&gt;0,VLOOKUP(N1290,'Données Bus'!$A$2:$C$90,3,FALSE),"")</f>
        <v/>
      </c>
      <c r="S1290" t="e">
        <f>IF(INDEX('Tournées Bus'!$C$4:$H$18,Q1290,VLOOKUP(B1290,'Tournées Bus'!$J$3:$L$6,2,FALSE))=0,INDEX('Tournées Bus'!$C$4:$H$18,Q1290,VLOOKUP(B1290,'Tournées Bus'!$J$3:$L$6,3,FALSE)),INDEX('Tournées Bus'!$C$4:$H$18,Q1290,VLOOKUP(B1290,'Tournées Bus'!$J$3:$L$6,2,FALSE)))</f>
        <v>#N/A</v>
      </c>
      <c r="T1290" t="e">
        <f t="shared" si="41"/>
        <v>#N/A</v>
      </c>
    </row>
    <row r="1291" spans="1:20" x14ac:dyDescent="0.2">
      <c r="A1291" s="1">
        <v>42992</v>
      </c>
      <c r="B1291" t="s">
        <v>7</v>
      </c>
      <c r="C1291" t="s">
        <v>340</v>
      </c>
      <c r="D1291" t="s">
        <v>354</v>
      </c>
      <c r="E1291" t="s">
        <v>355</v>
      </c>
      <c r="F1291" s="1">
        <v>41607</v>
      </c>
      <c r="G1291" t="s">
        <v>170</v>
      </c>
      <c r="H1291">
        <v>1</v>
      </c>
      <c r="I1291">
        <v>0</v>
      </c>
      <c r="J1291">
        <v>0</v>
      </c>
      <c r="K1291" t="s">
        <v>207</v>
      </c>
      <c r="L1291">
        <v>2017</v>
      </c>
      <c r="M1291" t="s">
        <v>208</v>
      </c>
      <c r="N1291" s="14" t="str">
        <f t="shared" si="40"/>
        <v>BRAHMI Ilan</v>
      </c>
      <c r="O1291" s="14" t="str">
        <f>VLOOKUP(N1291,'Données Enfants'!$C$2:$F$298,4,FALSE)</f>
        <v>MS</v>
      </c>
      <c r="P1291" s="14" t="str">
        <f>VLOOKUP(N1291,'Données Enfants'!$C$2:$F$298,2,FALSE)</f>
        <v>Standard</v>
      </c>
      <c r="Q1291" s="14">
        <f>IF(MID(B1291,1,3)="Bus",VLOOKUP(N1291,'Données Bus'!$A$2:$B$90,2,FALSE),0)</f>
        <v>0</v>
      </c>
      <c r="R1291" s="14" t="str">
        <f>IF(Q1291&gt;0,VLOOKUP(N1291,'Données Bus'!$A$2:$C$90,3,FALSE),"")</f>
        <v/>
      </c>
      <c r="S1291" t="e">
        <f>IF(INDEX('Tournées Bus'!$C$4:$H$18,Q1291,VLOOKUP(B1291,'Tournées Bus'!$J$3:$L$6,2,FALSE))=0,INDEX('Tournées Bus'!$C$4:$H$18,Q1291,VLOOKUP(B1291,'Tournées Bus'!$J$3:$L$6,3,FALSE)),INDEX('Tournées Bus'!$C$4:$H$18,Q1291,VLOOKUP(B1291,'Tournées Bus'!$J$3:$L$6,2,FALSE)))</f>
        <v>#N/A</v>
      </c>
      <c r="T1291" t="e">
        <f t="shared" si="41"/>
        <v>#N/A</v>
      </c>
    </row>
    <row r="1292" spans="1:20" x14ac:dyDescent="0.2">
      <c r="A1292" s="1">
        <v>42992</v>
      </c>
      <c r="B1292" t="s">
        <v>7</v>
      </c>
      <c r="C1292" t="s">
        <v>340</v>
      </c>
      <c r="D1292" t="s">
        <v>356</v>
      </c>
      <c r="E1292" t="s">
        <v>357</v>
      </c>
      <c r="F1292" s="1">
        <v>41376</v>
      </c>
      <c r="G1292" t="s">
        <v>169</v>
      </c>
      <c r="H1292">
        <v>0</v>
      </c>
      <c r="I1292">
        <v>0</v>
      </c>
      <c r="J1292">
        <v>0</v>
      </c>
      <c r="K1292" t="s">
        <v>207</v>
      </c>
      <c r="L1292">
        <v>2017</v>
      </c>
      <c r="M1292" t="s">
        <v>208</v>
      </c>
      <c r="N1292" s="14" t="str">
        <f t="shared" si="40"/>
        <v>BREBION Ted</v>
      </c>
      <c r="O1292" s="14" t="str">
        <f>VLOOKUP(N1292,'Données Enfants'!$C$2:$F$298,4,FALSE)</f>
        <v>MS</v>
      </c>
      <c r="P1292" s="14" t="str">
        <f>VLOOKUP(N1292,'Données Enfants'!$C$2:$F$298,2,FALSE)</f>
        <v>Standard</v>
      </c>
      <c r="Q1292" s="14">
        <f>IF(MID(B1292,1,3)="Bus",VLOOKUP(N1292,'Données Bus'!$A$2:$B$90,2,FALSE),0)</f>
        <v>0</v>
      </c>
      <c r="R1292" s="14" t="str">
        <f>IF(Q1292&gt;0,VLOOKUP(N1292,'Données Bus'!$A$2:$C$90,3,FALSE),"")</f>
        <v/>
      </c>
      <c r="S1292" t="e">
        <f>IF(INDEX('Tournées Bus'!$C$4:$H$18,Q1292,VLOOKUP(B1292,'Tournées Bus'!$J$3:$L$6,2,FALSE))=0,INDEX('Tournées Bus'!$C$4:$H$18,Q1292,VLOOKUP(B1292,'Tournées Bus'!$J$3:$L$6,3,FALSE)),INDEX('Tournées Bus'!$C$4:$H$18,Q1292,VLOOKUP(B1292,'Tournées Bus'!$J$3:$L$6,2,FALSE)))</f>
        <v>#N/A</v>
      </c>
      <c r="T1292" t="e">
        <f t="shared" si="41"/>
        <v>#N/A</v>
      </c>
    </row>
    <row r="1293" spans="1:20" x14ac:dyDescent="0.2">
      <c r="A1293" s="1">
        <v>42992</v>
      </c>
      <c r="B1293" t="s">
        <v>7</v>
      </c>
      <c r="C1293" t="s">
        <v>340</v>
      </c>
      <c r="D1293" t="s">
        <v>356</v>
      </c>
      <c r="E1293" t="s">
        <v>358</v>
      </c>
      <c r="F1293" s="1">
        <v>41376</v>
      </c>
      <c r="G1293" t="s">
        <v>170</v>
      </c>
      <c r="H1293">
        <v>0</v>
      </c>
      <c r="I1293">
        <v>0</v>
      </c>
      <c r="J1293">
        <v>0</v>
      </c>
      <c r="K1293" t="s">
        <v>207</v>
      </c>
      <c r="L1293">
        <v>2017</v>
      </c>
      <c r="M1293" t="s">
        <v>208</v>
      </c>
      <c r="N1293" s="14" t="str">
        <f t="shared" si="40"/>
        <v>BREBION Tim</v>
      </c>
      <c r="O1293" s="14" t="str">
        <f>VLOOKUP(N1293,'Données Enfants'!$C$2:$F$298,4,FALSE)</f>
        <v>MS</v>
      </c>
      <c r="P1293" s="14" t="str">
        <f>VLOOKUP(N1293,'Données Enfants'!$C$2:$F$298,2,FALSE)</f>
        <v>Standard</v>
      </c>
      <c r="Q1293" s="14">
        <f>IF(MID(B1293,1,3)="Bus",VLOOKUP(N1293,'Données Bus'!$A$2:$B$90,2,FALSE),0)</f>
        <v>0</v>
      </c>
      <c r="R1293" s="14" t="str">
        <f>IF(Q1293&gt;0,VLOOKUP(N1293,'Données Bus'!$A$2:$C$90,3,FALSE),"")</f>
        <v/>
      </c>
      <c r="S1293" t="e">
        <f>IF(INDEX('Tournées Bus'!$C$4:$H$18,Q1293,VLOOKUP(B1293,'Tournées Bus'!$J$3:$L$6,2,FALSE))=0,INDEX('Tournées Bus'!$C$4:$H$18,Q1293,VLOOKUP(B1293,'Tournées Bus'!$J$3:$L$6,3,FALSE)),INDEX('Tournées Bus'!$C$4:$H$18,Q1293,VLOOKUP(B1293,'Tournées Bus'!$J$3:$L$6,2,FALSE)))</f>
        <v>#N/A</v>
      </c>
      <c r="T1293" t="e">
        <f t="shared" si="41"/>
        <v>#N/A</v>
      </c>
    </row>
    <row r="1294" spans="1:20" x14ac:dyDescent="0.2">
      <c r="A1294" s="1">
        <v>42992</v>
      </c>
      <c r="B1294" t="s">
        <v>7</v>
      </c>
      <c r="C1294" t="s">
        <v>340</v>
      </c>
      <c r="D1294" t="s">
        <v>334</v>
      </c>
      <c r="E1294" t="s">
        <v>335</v>
      </c>
      <c r="F1294" s="1">
        <v>40376</v>
      </c>
      <c r="G1294" t="s">
        <v>163</v>
      </c>
      <c r="H1294">
        <v>1</v>
      </c>
      <c r="I1294">
        <v>0</v>
      </c>
      <c r="J1294">
        <v>0</v>
      </c>
      <c r="K1294" t="s">
        <v>207</v>
      </c>
      <c r="L1294">
        <v>2017</v>
      </c>
      <c r="M1294" t="s">
        <v>210</v>
      </c>
      <c r="N1294" s="14" t="str">
        <f t="shared" si="40"/>
        <v>BUISSON Sarah</v>
      </c>
      <c r="O1294" s="14" t="str">
        <f>VLOOKUP(N1294,'Données Enfants'!$C$2:$F$298,4,FALSE)</f>
        <v>CE1</v>
      </c>
      <c r="P1294" s="14" t="str">
        <f>VLOOKUP(N1294,'Données Enfants'!$C$2:$F$298,2,FALSE)</f>
        <v>Standard</v>
      </c>
      <c r="Q1294" s="14">
        <f>IF(MID(B1294,1,3)="Bus",VLOOKUP(N1294,'Données Bus'!$A$2:$B$90,2,FALSE),0)</f>
        <v>0</v>
      </c>
      <c r="R1294" s="14" t="str">
        <f>IF(Q1294&gt;0,VLOOKUP(N1294,'Données Bus'!$A$2:$C$90,3,FALSE),"")</f>
        <v/>
      </c>
      <c r="S1294" t="e">
        <f>IF(INDEX('Tournées Bus'!$C$4:$H$18,Q1294,VLOOKUP(B1294,'Tournées Bus'!$J$3:$L$6,2,FALSE))=0,INDEX('Tournées Bus'!$C$4:$H$18,Q1294,VLOOKUP(B1294,'Tournées Bus'!$J$3:$L$6,3,FALSE)),INDEX('Tournées Bus'!$C$4:$H$18,Q1294,VLOOKUP(B1294,'Tournées Bus'!$J$3:$L$6,2,FALSE)))</f>
        <v>#N/A</v>
      </c>
      <c r="T1294" t="e">
        <f t="shared" si="41"/>
        <v>#N/A</v>
      </c>
    </row>
    <row r="1295" spans="1:20" x14ac:dyDescent="0.2">
      <c r="A1295" s="1">
        <v>42992</v>
      </c>
      <c r="B1295" t="s">
        <v>7</v>
      </c>
      <c r="C1295" t="s">
        <v>340</v>
      </c>
      <c r="D1295" t="s">
        <v>359</v>
      </c>
      <c r="E1295" t="s">
        <v>360</v>
      </c>
      <c r="F1295" s="1">
        <v>39790</v>
      </c>
      <c r="G1295" t="s">
        <v>165</v>
      </c>
      <c r="H1295">
        <v>1</v>
      </c>
      <c r="I1295">
        <v>0</v>
      </c>
      <c r="J1295">
        <v>0</v>
      </c>
      <c r="K1295" t="s">
        <v>207</v>
      </c>
      <c r="L1295">
        <v>2017</v>
      </c>
      <c r="M1295" t="s">
        <v>210</v>
      </c>
      <c r="N1295" s="14" t="str">
        <f t="shared" si="40"/>
        <v>BURBAN Alix</v>
      </c>
      <c r="O1295" s="14" t="str">
        <f>VLOOKUP(N1295,'Données Enfants'!$C$2:$F$298,4,FALSE)</f>
        <v>CM1</v>
      </c>
      <c r="P1295" s="14" t="str">
        <f>VLOOKUP(N1295,'Données Enfants'!$C$2:$F$298,2,FALSE)</f>
        <v>Standard</v>
      </c>
      <c r="Q1295" s="14">
        <f>IF(MID(B1295,1,3)="Bus",VLOOKUP(N1295,'Données Bus'!$A$2:$B$90,2,FALSE),0)</f>
        <v>0</v>
      </c>
      <c r="R1295" s="14" t="str">
        <f>IF(Q1295&gt;0,VLOOKUP(N1295,'Données Bus'!$A$2:$C$90,3,FALSE),"")</f>
        <v/>
      </c>
      <c r="S1295" t="e">
        <f>IF(INDEX('Tournées Bus'!$C$4:$H$18,Q1295,VLOOKUP(B1295,'Tournées Bus'!$J$3:$L$6,2,FALSE))=0,INDEX('Tournées Bus'!$C$4:$H$18,Q1295,VLOOKUP(B1295,'Tournées Bus'!$J$3:$L$6,3,FALSE)),INDEX('Tournées Bus'!$C$4:$H$18,Q1295,VLOOKUP(B1295,'Tournées Bus'!$J$3:$L$6,2,FALSE)))</f>
        <v>#N/A</v>
      </c>
      <c r="T1295" t="e">
        <f t="shared" si="41"/>
        <v>#N/A</v>
      </c>
    </row>
    <row r="1296" spans="1:20" x14ac:dyDescent="0.2">
      <c r="A1296" s="1">
        <v>42992</v>
      </c>
      <c r="B1296" t="s">
        <v>7</v>
      </c>
      <c r="C1296" t="s">
        <v>340</v>
      </c>
      <c r="D1296" t="s">
        <v>359</v>
      </c>
      <c r="E1296" t="s">
        <v>361</v>
      </c>
      <c r="F1296" s="1">
        <v>39790</v>
      </c>
      <c r="G1296" t="s">
        <v>165</v>
      </c>
      <c r="H1296">
        <v>1</v>
      </c>
      <c r="I1296">
        <v>0</v>
      </c>
      <c r="J1296">
        <v>0</v>
      </c>
      <c r="K1296" t="s">
        <v>207</v>
      </c>
      <c r="L1296">
        <v>2017</v>
      </c>
      <c r="M1296" t="s">
        <v>210</v>
      </c>
      <c r="N1296" s="14" t="str">
        <f t="shared" si="40"/>
        <v>BURBAN Telma</v>
      </c>
      <c r="O1296" s="14" t="str">
        <f>VLOOKUP(N1296,'Données Enfants'!$C$2:$F$298,4,FALSE)</f>
        <v>CM1</v>
      </c>
      <c r="P1296" s="14" t="str">
        <f>VLOOKUP(N1296,'Données Enfants'!$C$2:$F$298,2,FALSE)</f>
        <v>Standard</v>
      </c>
      <c r="Q1296" s="14">
        <f>IF(MID(B1296,1,3)="Bus",VLOOKUP(N1296,'Données Bus'!$A$2:$B$90,2,FALSE),0)</f>
        <v>0</v>
      </c>
      <c r="R1296" s="14" t="str">
        <f>IF(Q1296&gt;0,VLOOKUP(N1296,'Données Bus'!$A$2:$C$90,3,FALSE),"")</f>
        <v/>
      </c>
      <c r="S1296" t="e">
        <f>IF(INDEX('Tournées Bus'!$C$4:$H$18,Q1296,VLOOKUP(B1296,'Tournées Bus'!$J$3:$L$6,2,FALSE))=0,INDEX('Tournées Bus'!$C$4:$H$18,Q1296,VLOOKUP(B1296,'Tournées Bus'!$J$3:$L$6,3,FALSE)),INDEX('Tournées Bus'!$C$4:$H$18,Q1296,VLOOKUP(B1296,'Tournées Bus'!$J$3:$L$6,2,FALSE)))</f>
        <v>#N/A</v>
      </c>
      <c r="T1296" t="e">
        <f t="shared" si="41"/>
        <v>#N/A</v>
      </c>
    </row>
    <row r="1297" spans="1:20" x14ac:dyDescent="0.2">
      <c r="A1297" s="1">
        <v>42992</v>
      </c>
      <c r="B1297" t="s">
        <v>7</v>
      </c>
      <c r="C1297" t="s">
        <v>340</v>
      </c>
      <c r="D1297" t="s">
        <v>228</v>
      </c>
      <c r="E1297" t="s">
        <v>220</v>
      </c>
      <c r="F1297" s="1">
        <v>39780</v>
      </c>
      <c r="G1297" t="s">
        <v>165</v>
      </c>
      <c r="H1297">
        <v>1</v>
      </c>
      <c r="I1297">
        <v>0</v>
      </c>
      <c r="J1297">
        <v>0</v>
      </c>
      <c r="K1297" t="s">
        <v>207</v>
      </c>
      <c r="L1297">
        <v>2017</v>
      </c>
      <c r="M1297" t="s">
        <v>210</v>
      </c>
      <c r="N1297" s="14" t="str">
        <f t="shared" si="40"/>
        <v>BURGAUD Timéo</v>
      </c>
      <c r="O1297" s="14" t="str">
        <f>VLOOKUP(N1297,'Données Enfants'!$C$2:$F$298,4,FALSE)</f>
        <v>CM1</v>
      </c>
      <c r="P1297" s="14" t="str">
        <f>VLOOKUP(N1297,'Données Enfants'!$C$2:$F$298,2,FALSE)</f>
        <v>Standard</v>
      </c>
      <c r="Q1297" s="14">
        <f>IF(MID(B1297,1,3)="Bus",VLOOKUP(N1297,'Données Bus'!$A$2:$B$90,2,FALSE),0)</f>
        <v>0</v>
      </c>
      <c r="R1297" s="14" t="str">
        <f>IF(Q1297&gt;0,VLOOKUP(N1297,'Données Bus'!$A$2:$C$90,3,FALSE),"")</f>
        <v/>
      </c>
      <c r="S1297" t="e">
        <f>IF(INDEX('Tournées Bus'!$C$4:$H$18,Q1297,VLOOKUP(B1297,'Tournées Bus'!$J$3:$L$6,2,FALSE))=0,INDEX('Tournées Bus'!$C$4:$H$18,Q1297,VLOOKUP(B1297,'Tournées Bus'!$J$3:$L$6,3,FALSE)),INDEX('Tournées Bus'!$C$4:$H$18,Q1297,VLOOKUP(B1297,'Tournées Bus'!$J$3:$L$6,2,FALSE)))</f>
        <v>#N/A</v>
      </c>
      <c r="T1297" t="e">
        <f t="shared" si="41"/>
        <v>#N/A</v>
      </c>
    </row>
    <row r="1298" spans="1:20" x14ac:dyDescent="0.2">
      <c r="A1298" s="1">
        <v>42992</v>
      </c>
      <c r="B1298" t="s">
        <v>7</v>
      </c>
      <c r="C1298" t="s">
        <v>340</v>
      </c>
      <c r="D1298" t="s">
        <v>362</v>
      </c>
      <c r="E1298" t="s">
        <v>363</v>
      </c>
      <c r="F1298" s="1">
        <v>40603</v>
      </c>
      <c r="G1298" t="s">
        <v>168</v>
      </c>
      <c r="H1298">
        <v>1</v>
      </c>
      <c r="I1298">
        <v>0</v>
      </c>
      <c r="J1298">
        <v>0</v>
      </c>
      <c r="K1298" t="s">
        <v>207</v>
      </c>
      <c r="L1298">
        <v>2017</v>
      </c>
      <c r="M1298" t="s">
        <v>208</v>
      </c>
      <c r="N1298" s="14" t="str">
        <f t="shared" si="40"/>
        <v>BURNAT Nico</v>
      </c>
      <c r="O1298" s="14" t="str">
        <f>VLOOKUP(N1298,'Données Enfants'!$C$2:$F$298,4,FALSE)</f>
        <v>CP</v>
      </c>
      <c r="P1298" s="14" t="str">
        <f>VLOOKUP(N1298,'Données Enfants'!$C$2:$F$298,2,FALSE)</f>
        <v>Standard</v>
      </c>
      <c r="Q1298" s="14">
        <f>IF(MID(B1298,1,3)="Bus",VLOOKUP(N1298,'Données Bus'!$A$2:$B$90,2,FALSE),0)</f>
        <v>0</v>
      </c>
      <c r="R1298" s="14" t="str">
        <f>IF(Q1298&gt;0,VLOOKUP(N1298,'Données Bus'!$A$2:$C$90,3,FALSE),"")</f>
        <v/>
      </c>
      <c r="S1298" t="e">
        <f>IF(INDEX('Tournées Bus'!$C$4:$H$18,Q1298,VLOOKUP(B1298,'Tournées Bus'!$J$3:$L$6,2,FALSE))=0,INDEX('Tournées Bus'!$C$4:$H$18,Q1298,VLOOKUP(B1298,'Tournées Bus'!$J$3:$L$6,3,FALSE)),INDEX('Tournées Bus'!$C$4:$H$18,Q1298,VLOOKUP(B1298,'Tournées Bus'!$J$3:$L$6,2,FALSE)))</f>
        <v>#N/A</v>
      </c>
      <c r="T1298" t="e">
        <f t="shared" si="41"/>
        <v>#N/A</v>
      </c>
    </row>
    <row r="1299" spans="1:20" x14ac:dyDescent="0.2">
      <c r="A1299" s="1">
        <v>42992</v>
      </c>
      <c r="B1299" t="s">
        <v>7</v>
      </c>
      <c r="C1299" t="s">
        <v>340</v>
      </c>
      <c r="D1299" t="s">
        <v>364</v>
      </c>
      <c r="E1299" t="s">
        <v>279</v>
      </c>
      <c r="F1299" s="1">
        <v>40264</v>
      </c>
      <c r="G1299" t="s">
        <v>163</v>
      </c>
      <c r="H1299">
        <v>1</v>
      </c>
      <c r="I1299">
        <v>0</v>
      </c>
      <c r="J1299">
        <v>0</v>
      </c>
      <c r="K1299" t="s">
        <v>207</v>
      </c>
      <c r="L1299">
        <v>2017</v>
      </c>
      <c r="M1299" t="s">
        <v>210</v>
      </c>
      <c r="N1299" s="14" t="str">
        <f t="shared" si="40"/>
        <v>BUYSSENS Alice</v>
      </c>
      <c r="O1299" s="14" t="str">
        <f>VLOOKUP(N1299,'Données Enfants'!$C$2:$F$298,4,FALSE)</f>
        <v>CE1</v>
      </c>
      <c r="P1299" s="14" t="str">
        <f>VLOOKUP(N1299,'Données Enfants'!$C$2:$F$298,2,FALSE)</f>
        <v>Standard</v>
      </c>
      <c r="Q1299" s="14">
        <f>IF(MID(B1299,1,3)="Bus",VLOOKUP(N1299,'Données Bus'!$A$2:$B$90,2,FALSE),0)</f>
        <v>0</v>
      </c>
      <c r="R1299" s="14" t="str">
        <f>IF(Q1299&gt;0,VLOOKUP(N1299,'Données Bus'!$A$2:$C$90,3,FALSE),"")</f>
        <v/>
      </c>
      <c r="S1299" t="e">
        <f>IF(INDEX('Tournées Bus'!$C$4:$H$18,Q1299,VLOOKUP(B1299,'Tournées Bus'!$J$3:$L$6,2,FALSE))=0,INDEX('Tournées Bus'!$C$4:$H$18,Q1299,VLOOKUP(B1299,'Tournées Bus'!$J$3:$L$6,3,FALSE)),INDEX('Tournées Bus'!$C$4:$H$18,Q1299,VLOOKUP(B1299,'Tournées Bus'!$J$3:$L$6,2,FALSE)))</f>
        <v>#N/A</v>
      </c>
      <c r="T1299" t="e">
        <f t="shared" si="41"/>
        <v>#N/A</v>
      </c>
    </row>
    <row r="1300" spans="1:20" x14ac:dyDescent="0.2">
      <c r="A1300" s="1">
        <v>42992</v>
      </c>
      <c r="B1300" t="s">
        <v>7</v>
      </c>
      <c r="C1300" t="s">
        <v>340</v>
      </c>
      <c r="D1300" t="s">
        <v>364</v>
      </c>
      <c r="E1300" t="s">
        <v>365</v>
      </c>
      <c r="F1300" s="1">
        <v>39722</v>
      </c>
      <c r="G1300" t="s">
        <v>165</v>
      </c>
      <c r="H1300">
        <v>1</v>
      </c>
      <c r="I1300">
        <v>0</v>
      </c>
      <c r="J1300">
        <v>0</v>
      </c>
      <c r="K1300" t="s">
        <v>207</v>
      </c>
      <c r="L1300">
        <v>2017</v>
      </c>
      <c r="M1300" t="s">
        <v>210</v>
      </c>
      <c r="N1300" s="14" t="str">
        <f t="shared" si="40"/>
        <v>BUYSSENS Lou</v>
      </c>
      <c r="O1300" s="14" t="str">
        <f>VLOOKUP(N1300,'Données Enfants'!$C$2:$F$298,4,FALSE)</f>
        <v>CM1</v>
      </c>
      <c r="P1300" s="14" t="str">
        <f>VLOOKUP(N1300,'Données Enfants'!$C$2:$F$298,2,FALSE)</f>
        <v>Standard</v>
      </c>
      <c r="Q1300" s="14">
        <f>IF(MID(B1300,1,3)="Bus",VLOOKUP(N1300,'Données Bus'!$A$2:$B$90,2,FALSE),0)</f>
        <v>0</v>
      </c>
      <c r="R1300" s="14" t="str">
        <f>IF(Q1300&gt;0,VLOOKUP(N1300,'Données Bus'!$A$2:$C$90,3,FALSE),"")</f>
        <v/>
      </c>
      <c r="S1300" t="e">
        <f>IF(INDEX('Tournées Bus'!$C$4:$H$18,Q1300,VLOOKUP(B1300,'Tournées Bus'!$J$3:$L$6,2,FALSE))=0,INDEX('Tournées Bus'!$C$4:$H$18,Q1300,VLOOKUP(B1300,'Tournées Bus'!$J$3:$L$6,3,FALSE)),INDEX('Tournées Bus'!$C$4:$H$18,Q1300,VLOOKUP(B1300,'Tournées Bus'!$J$3:$L$6,2,FALSE)))</f>
        <v>#N/A</v>
      </c>
      <c r="T1300" t="e">
        <f t="shared" si="41"/>
        <v>#N/A</v>
      </c>
    </row>
    <row r="1301" spans="1:20" x14ac:dyDescent="0.2">
      <c r="A1301" s="1">
        <v>42992</v>
      </c>
      <c r="B1301" t="s">
        <v>7</v>
      </c>
      <c r="C1301" t="s">
        <v>340</v>
      </c>
      <c r="D1301" t="s">
        <v>469</v>
      </c>
      <c r="E1301" t="s">
        <v>470</v>
      </c>
      <c r="F1301" s="1">
        <v>39222</v>
      </c>
      <c r="G1301" t="s">
        <v>164</v>
      </c>
      <c r="H1301">
        <v>0</v>
      </c>
      <c r="I1301">
        <v>0</v>
      </c>
      <c r="J1301">
        <v>0</v>
      </c>
      <c r="K1301" t="s">
        <v>207</v>
      </c>
      <c r="L1301">
        <v>2017</v>
      </c>
      <c r="M1301" t="s">
        <v>210</v>
      </c>
      <c r="N1301" s="14" t="str">
        <f t="shared" si="40"/>
        <v>CAISSO-RUIZ Estéban</v>
      </c>
      <c r="O1301" s="14" t="str">
        <f>VLOOKUP(N1301,'Données Enfants'!$C$2:$F$298,4,FALSE)</f>
        <v>CM2</v>
      </c>
      <c r="P1301" s="14" t="str">
        <f>VLOOKUP(N1301,'Données Enfants'!$C$2:$F$298,2,FALSE)</f>
        <v>Standard</v>
      </c>
      <c r="Q1301" s="14">
        <f>IF(MID(B1301,1,3)="Bus",VLOOKUP(N1301,'Données Bus'!$A$2:$B$90,2,FALSE),0)</f>
        <v>0</v>
      </c>
      <c r="R1301" s="14" t="str">
        <f>IF(Q1301&gt;0,VLOOKUP(N1301,'Données Bus'!$A$2:$C$90,3,FALSE),"")</f>
        <v/>
      </c>
      <c r="S1301" t="e">
        <f>IF(INDEX('Tournées Bus'!$C$4:$H$18,Q1301,VLOOKUP(B1301,'Tournées Bus'!$J$3:$L$6,2,FALSE))=0,INDEX('Tournées Bus'!$C$4:$H$18,Q1301,VLOOKUP(B1301,'Tournées Bus'!$J$3:$L$6,3,FALSE)),INDEX('Tournées Bus'!$C$4:$H$18,Q1301,VLOOKUP(B1301,'Tournées Bus'!$J$3:$L$6,2,FALSE)))</f>
        <v>#N/A</v>
      </c>
      <c r="T1301" t="e">
        <f t="shared" si="41"/>
        <v>#N/A</v>
      </c>
    </row>
    <row r="1302" spans="1:20" x14ac:dyDescent="0.2">
      <c r="A1302" s="1">
        <v>42992</v>
      </c>
      <c r="B1302" t="s">
        <v>7</v>
      </c>
      <c r="C1302" t="s">
        <v>340</v>
      </c>
      <c r="D1302" t="s">
        <v>528</v>
      </c>
      <c r="E1302" t="s">
        <v>529</v>
      </c>
      <c r="F1302" s="1">
        <v>41607</v>
      </c>
      <c r="G1302" t="s">
        <v>170</v>
      </c>
      <c r="H1302">
        <v>1</v>
      </c>
      <c r="I1302">
        <v>0</v>
      </c>
      <c r="J1302">
        <v>0</v>
      </c>
      <c r="K1302" t="s">
        <v>207</v>
      </c>
      <c r="L1302">
        <v>2017</v>
      </c>
      <c r="M1302" t="s">
        <v>208</v>
      </c>
      <c r="N1302" s="14" t="str">
        <f t="shared" si="40"/>
        <v>CASTA Renma</v>
      </c>
      <c r="O1302" s="14" t="str">
        <f>VLOOKUP(N1302,'Données Enfants'!$C$2:$F$298,4,FALSE)</f>
        <v>MS</v>
      </c>
      <c r="P1302" s="14" t="str">
        <f>VLOOKUP(N1302,'Données Enfants'!$C$2:$F$298,2,FALSE)</f>
        <v>Standard</v>
      </c>
      <c r="Q1302" s="14">
        <f>IF(MID(B1302,1,3)="Bus",VLOOKUP(N1302,'Données Bus'!$A$2:$B$90,2,FALSE),0)</f>
        <v>0</v>
      </c>
      <c r="R1302" s="14" t="str">
        <f>IF(Q1302&gt;0,VLOOKUP(N1302,'Données Bus'!$A$2:$C$90,3,FALSE),"")</f>
        <v/>
      </c>
      <c r="S1302" t="e">
        <f>IF(INDEX('Tournées Bus'!$C$4:$H$18,Q1302,VLOOKUP(B1302,'Tournées Bus'!$J$3:$L$6,2,FALSE))=0,INDEX('Tournées Bus'!$C$4:$H$18,Q1302,VLOOKUP(B1302,'Tournées Bus'!$J$3:$L$6,3,FALSE)),INDEX('Tournées Bus'!$C$4:$H$18,Q1302,VLOOKUP(B1302,'Tournées Bus'!$J$3:$L$6,2,FALSE)))</f>
        <v>#N/A</v>
      </c>
      <c r="T1302" t="e">
        <f t="shared" si="41"/>
        <v>#N/A</v>
      </c>
    </row>
    <row r="1303" spans="1:20" x14ac:dyDescent="0.2">
      <c r="A1303" s="1">
        <v>42992</v>
      </c>
      <c r="B1303" t="s">
        <v>7</v>
      </c>
      <c r="C1303" t="s">
        <v>340</v>
      </c>
      <c r="D1303" t="s">
        <v>502</v>
      </c>
      <c r="E1303" t="s">
        <v>503</v>
      </c>
      <c r="F1303" s="1">
        <v>41460</v>
      </c>
      <c r="G1303" t="s">
        <v>170</v>
      </c>
      <c r="H1303">
        <v>1</v>
      </c>
      <c r="I1303">
        <v>0</v>
      </c>
      <c r="J1303">
        <v>0</v>
      </c>
      <c r="K1303" t="s">
        <v>207</v>
      </c>
      <c r="L1303">
        <v>2017</v>
      </c>
      <c r="M1303" t="s">
        <v>208</v>
      </c>
      <c r="N1303" s="14" t="str">
        <f t="shared" si="40"/>
        <v>CELLARD Léonie</v>
      </c>
      <c r="O1303" s="14" t="str">
        <f>VLOOKUP(N1303,'Données Enfants'!$C$2:$F$298,4,FALSE)</f>
        <v>MS</v>
      </c>
      <c r="P1303" s="14" t="str">
        <f>VLOOKUP(N1303,'Données Enfants'!$C$2:$F$298,2,FALSE)</f>
        <v>Standard</v>
      </c>
      <c r="Q1303" s="14">
        <f>IF(MID(B1303,1,3)="Bus",VLOOKUP(N1303,'Données Bus'!$A$2:$B$90,2,FALSE),0)</f>
        <v>0</v>
      </c>
      <c r="R1303" s="14" t="str">
        <f>IF(Q1303&gt;0,VLOOKUP(N1303,'Données Bus'!$A$2:$C$90,3,FALSE),"")</f>
        <v/>
      </c>
      <c r="S1303" t="e">
        <f>IF(INDEX('Tournées Bus'!$C$4:$H$18,Q1303,VLOOKUP(B1303,'Tournées Bus'!$J$3:$L$6,2,FALSE))=0,INDEX('Tournées Bus'!$C$4:$H$18,Q1303,VLOOKUP(B1303,'Tournées Bus'!$J$3:$L$6,3,FALSE)),INDEX('Tournées Bus'!$C$4:$H$18,Q1303,VLOOKUP(B1303,'Tournées Bus'!$J$3:$L$6,2,FALSE)))</f>
        <v>#N/A</v>
      </c>
      <c r="T1303" t="e">
        <f t="shared" si="41"/>
        <v>#N/A</v>
      </c>
    </row>
    <row r="1304" spans="1:20" x14ac:dyDescent="0.2">
      <c r="A1304" s="1">
        <v>42992</v>
      </c>
      <c r="B1304" t="s">
        <v>7</v>
      </c>
      <c r="C1304" t="s">
        <v>340</v>
      </c>
      <c r="D1304" t="s">
        <v>502</v>
      </c>
      <c r="E1304" t="s">
        <v>493</v>
      </c>
      <c r="F1304" s="1">
        <v>40537</v>
      </c>
      <c r="G1304" t="s">
        <v>167</v>
      </c>
      <c r="H1304">
        <v>1</v>
      </c>
      <c r="I1304">
        <v>0</v>
      </c>
      <c r="J1304">
        <v>0</v>
      </c>
      <c r="K1304" t="s">
        <v>207</v>
      </c>
      <c r="L1304">
        <v>2017</v>
      </c>
      <c r="M1304" t="s">
        <v>210</v>
      </c>
      <c r="N1304" s="14" t="str">
        <f t="shared" si="40"/>
        <v>CELLARD Louise</v>
      </c>
      <c r="O1304" s="14" t="str">
        <f>VLOOKUP(N1304,'Données Enfants'!$C$2:$F$298,4,FALSE)</f>
        <v>CE1</v>
      </c>
      <c r="P1304" s="14" t="str">
        <f>VLOOKUP(N1304,'Données Enfants'!$C$2:$F$298,2,FALSE)</f>
        <v>Standard</v>
      </c>
      <c r="Q1304" s="14">
        <f>IF(MID(B1304,1,3)="Bus",VLOOKUP(N1304,'Données Bus'!$A$2:$B$90,2,FALSE),0)</f>
        <v>0</v>
      </c>
      <c r="R1304" s="14" t="str">
        <f>IF(Q1304&gt;0,VLOOKUP(N1304,'Données Bus'!$A$2:$C$90,3,FALSE),"")</f>
        <v/>
      </c>
      <c r="S1304" t="e">
        <f>IF(INDEX('Tournées Bus'!$C$4:$H$18,Q1304,VLOOKUP(B1304,'Tournées Bus'!$J$3:$L$6,2,FALSE))=0,INDEX('Tournées Bus'!$C$4:$H$18,Q1304,VLOOKUP(B1304,'Tournées Bus'!$J$3:$L$6,3,FALSE)),INDEX('Tournées Bus'!$C$4:$H$18,Q1304,VLOOKUP(B1304,'Tournées Bus'!$J$3:$L$6,2,FALSE)))</f>
        <v>#N/A</v>
      </c>
      <c r="T1304" t="e">
        <f t="shared" si="41"/>
        <v>#N/A</v>
      </c>
    </row>
    <row r="1305" spans="1:20" x14ac:dyDescent="0.2">
      <c r="A1305" s="1">
        <v>42992</v>
      </c>
      <c r="B1305" t="s">
        <v>7</v>
      </c>
      <c r="C1305" t="s">
        <v>340</v>
      </c>
      <c r="D1305" t="s">
        <v>366</v>
      </c>
      <c r="E1305" t="s">
        <v>367</v>
      </c>
      <c r="F1305" s="1">
        <v>40581</v>
      </c>
      <c r="G1305" t="s">
        <v>167</v>
      </c>
      <c r="H1305">
        <v>1</v>
      </c>
      <c r="I1305">
        <v>0</v>
      </c>
      <c r="J1305">
        <v>0</v>
      </c>
      <c r="K1305" t="s">
        <v>207</v>
      </c>
      <c r="L1305">
        <v>2017</v>
      </c>
      <c r="M1305" t="s">
        <v>208</v>
      </c>
      <c r="N1305" s="14" t="str">
        <f t="shared" si="40"/>
        <v>CHACHKINE Elie</v>
      </c>
      <c r="O1305" s="14" t="str">
        <f>VLOOKUP(N1305,'Données Enfants'!$C$2:$F$298,4,FALSE)</f>
        <v>CP</v>
      </c>
      <c r="P1305" s="14" t="str">
        <f>VLOOKUP(N1305,'Données Enfants'!$C$2:$F$298,2,FALSE)</f>
        <v>Standard</v>
      </c>
      <c r="Q1305" s="14">
        <f>IF(MID(B1305,1,3)="Bus",VLOOKUP(N1305,'Données Bus'!$A$2:$B$90,2,FALSE),0)</f>
        <v>0</v>
      </c>
      <c r="R1305" s="14" t="str">
        <f>IF(Q1305&gt;0,VLOOKUP(N1305,'Données Bus'!$A$2:$C$90,3,FALSE),"")</f>
        <v/>
      </c>
      <c r="S1305" t="e">
        <f>IF(INDEX('Tournées Bus'!$C$4:$H$18,Q1305,VLOOKUP(B1305,'Tournées Bus'!$J$3:$L$6,2,FALSE))=0,INDEX('Tournées Bus'!$C$4:$H$18,Q1305,VLOOKUP(B1305,'Tournées Bus'!$J$3:$L$6,3,FALSE)),INDEX('Tournées Bus'!$C$4:$H$18,Q1305,VLOOKUP(B1305,'Tournées Bus'!$J$3:$L$6,2,FALSE)))</f>
        <v>#N/A</v>
      </c>
      <c r="T1305" t="e">
        <f t="shared" si="41"/>
        <v>#N/A</v>
      </c>
    </row>
    <row r="1306" spans="1:20" x14ac:dyDescent="0.2">
      <c r="A1306" s="1">
        <v>42992</v>
      </c>
      <c r="B1306" t="s">
        <v>7</v>
      </c>
      <c r="C1306" t="s">
        <v>340</v>
      </c>
      <c r="D1306" t="s">
        <v>368</v>
      </c>
      <c r="E1306" t="s">
        <v>360</v>
      </c>
      <c r="F1306" s="1">
        <v>41130</v>
      </c>
      <c r="G1306" t="s">
        <v>106</v>
      </c>
      <c r="H1306">
        <v>1</v>
      </c>
      <c r="I1306">
        <v>0</v>
      </c>
      <c r="J1306">
        <v>0</v>
      </c>
      <c r="K1306" t="s">
        <v>207</v>
      </c>
      <c r="L1306">
        <v>2017</v>
      </c>
      <c r="M1306" t="s">
        <v>208</v>
      </c>
      <c r="N1306" s="14" t="str">
        <f t="shared" si="40"/>
        <v>CHAMPETIER ENJOLRAS Alix</v>
      </c>
      <c r="O1306" s="14" t="str">
        <f>VLOOKUP(N1306,'Données Enfants'!$C$2:$F$298,4,FALSE)</f>
        <v>GS</v>
      </c>
      <c r="P1306" s="14" t="str">
        <f>VLOOKUP(N1306,'Données Enfants'!$C$2:$F$298,2,FALSE)</f>
        <v>Standard</v>
      </c>
      <c r="Q1306" s="14">
        <f>IF(MID(B1306,1,3)="Bus",VLOOKUP(N1306,'Données Bus'!$A$2:$B$90,2,FALSE),0)</f>
        <v>0</v>
      </c>
      <c r="R1306" s="14" t="str">
        <f>IF(Q1306&gt;0,VLOOKUP(N1306,'Données Bus'!$A$2:$C$90,3,FALSE),"")</f>
        <v/>
      </c>
      <c r="S1306" t="e">
        <f>IF(INDEX('Tournées Bus'!$C$4:$H$18,Q1306,VLOOKUP(B1306,'Tournées Bus'!$J$3:$L$6,2,FALSE))=0,INDEX('Tournées Bus'!$C$4:$H$18,Q1306,VLOOKUP(B1306,'Tournées Bus'!$J$3:$L$6,3,FALSE)),INDEX('Tournées Bus'!$C$4:$H$18,Q1306,VLOOKUP(B1306,'Tournées Bus'!$J$3:$L$6,2,FALSE)))</f>
        <v>#N/A</v>
      </c>
      <c r="T1306" t="e">
        <f t="shared" si="41"/>
        <v>#N/A</v>
      </c>
    </row>
    <row r="1307" spans="1:20" x14ac:dyDescent="0.2">
      <c r="A1307" s="1">
        <v>42992</v>
      </c>
      <c r="B1307" t="s">
        <v>7</v>
      </c>
      <c r="C1307" t="s">
        <v>340</v>
      </c>
      <c r="D1307" t="s">
        <v>368</v>
      </c>
      <c r="E1307" t="s">
        <v>369</v>
      </c>
      <c r="F1307" s="1">
        <v>39962</v>
      </c>
      <c r="G1307" t="s">
        <v>166</v>
      </c>
      <c r="H1307">
        <v>1</v>
      </c>
      <c r="I1307">
        <v>0</v>
      </c>
      <c r="J1307">
        <v>0</v>
      </c>
      <c r="K1307" t="s">
        <v>207</v>
      </c>
      <c r="L1307">
        <v>2017</v>
      </c>
      <c r="M1307" t="s">
        <v>210</v>
      </c>
      <c r="N1307" s="14" t="str">
        <f t="shared" si="40"/>
        <v>CHAMPETIER ENJOLRAS Priscille</v>
      </c>
      <c r="O1307" s="14" t="str">
        <f>VLOOKUP(N1307,'Données Enfants'!$C$2:$F$298,4,FALSE)</f>
        <v>CM1</v>
      </c>
      <c r="P1307" s="14" t="str">
        <f>VLOOKUP(N1307,'Données Enfants'!$C$2:$F$298,2,FALSE)</f>
        <v>Standard</v>
      </c>
      <c r="Q1307" s="14">
        <f>IF(MID(B1307,1,3)="Bus",VLOOKUP(N1307,'Données Bus'!$A$2:$B$90,2,FALSE),0)</f>
        <v>0</v>
      </c>
      <c r="R1307" s="14" t="str">
        <f>IF(Q1307&gt;0,VLOOKUP(N1307,'Données Bus'!$A$2:$C$90,3,FALSE),"")</f>
        <v/>
      </c>
      <c r="S1307" t="e">
        <f>IF(INDEX('Tournées Bus'!$C$4:$H$18,Q1307,VLOOKUP(B1307,'Tournées Bus'!$J$3:$L$6,2,FALSE))=0,INDEX('Tournées Bus'!$C$4:$H$18,Q1307,VLOOKUP(B1307,'Tournées Bus'!$J$3:$L$6,3,FALSE)),INDEX('Tournées Bus'!$C$4:$H$18,Q1307,VLOOKUP(B1307,'Tournées Bus'!$J$3:$L$6,2,FALSE)))</f>
        <v>#N/A</v>
      </c>
      <c r="T1307" t="e">
        <f t="shared" si="41"/>
        <v>#N/A</v>
      </c>
    </row>
    <row r="1308" spans="1:20" x14ac:dyDescent="0.2">
      <c r="A1308" s="1">
        <v>42992</v>
      </c>
      <c r="B1308" t="s">
        <v>7</v>
      </c>
      <c r="C1308" t="s">
        <v>340</v>
      </c>
      <c r="D1308" t="s">
        <v>336</v>
      </c>
      <c r="E1308" t="s">
        <v>337</v>
      </c>
      <c r="F1308" s="1">
        <v>41162</v>
      </c>
      <c r="G1308" t="s">
        <v>44</v>
      </c>
      <c r="H1308">
        <v>1</v>
      </c>
      <c r="I1308">
        <v>0</v>
      </c>
      <c r="J1308">
        <v>0</v>
      </c>
      <c r="K1308" t="s">
        <v>207</v>
      </c>
      <c r="L1308">
        <v>2017</v>
      </c>
      <c r="M1308" t="s">
        <v>208</v>
      </c>
      <c r="N1308" s="14" t="str">
        <f t="shared" si="40"/>
        <v>CHRAMDHI Owen</v>
      </c>
      <c r="O1308" s="14" t="str">
        <f>VLOOKUP(N1308,'Données Enfants'!$C$2:$F$298,4,FALSE)</f>
        <v>GS</v>
      </c>
      <c r="P1308" s="14" t="str">
        <f>VLOOKUP(N1308,'Données Enfants'!$C$2:$F$298,2,FALSE)</f>
        <v>Standard</v>
      </c>
      <c r="Q1308" s="14">
        <f>IF(MID(B1308,1,3)="Bus",VLOOKUP(N1308,'Données Bus'!$A$2:$B$90,2,FALSE),0)</f>
        <v>0</v>
      </c>
      <c r="R1308" s="14" t="str">
        <f>IF(Q1308&gt;0,VLOOKUP(N1308,'Données Bus'!$A$2:$C$90,3,FALSE),"")</f>
        <v/>
      </c>
      <c r="S1308" t="e">
        <f>IF(INDEX('Tournées Bus'!$C$4:$H$18,Q1308,VLOOKUP(B1308,'Tournées Bus'!$J$3:$L$6,2,FALSE))=0,INDEX('Tournées Bus'!$C$4:$H$18,Q1308,VLOOKUP(B1308,'Tournées Bus'!$J$3:$L$6,3,FALSE)),INDEX('Tournées Bus'!$C$4:$H$18,Q1308,VLOOKUP(B1308,'Tournées Bus'!$J$3:$L$6,2,FALSE)))</f>
        <v>#N/A</v>
      </c>
      <c r="T1308" t="e">
        <f t="shared" si="41"/>
        <v>#N/A</v>
      </c>
    </row>
    <row r="1309" spans="1:20" x14ac:dyDescent="0.2">
      <c r="A1309" s="1">
        <v>42992</v>
      </c>
      <c r="B1309" t="s">
        <v>7</v>
      </c>
      <c r="C1309" t="s">
        <v>340</v>
      </c>
      <c r="D1309" t="s">
        <v>374</v>
      </c>
      <c r="E1309" t="s">
        <v>375</v>
      </c>
      <c r="F1309" s="1">
        <v>40179</v>
      </c>
      <c r="G1309" t="s">
        <v>163</v>
      </c>
      <c r="H1309">
        <v>1</v>
      </c>
      <c r="I1309">
        <v>0</v>
      </c>
      <c r="J1309">
        <v>0</v>
      </c>
      <c r="K1309" t="s">
        <v>207</v>
      </c>
      <c r="L1309">
        <v>2017</v>
      </c>
      <c r="M1309" t="s">
        <v>210</v>
      </c>
      <c r="N1309" s="14" t="str">
        <f t="shared" si="40"/>
        <v>CONIGLIARO Natéo</v>
      </c>
      <c r="O1309" s="14" t="str">
        <f>VLOOKUP(N1309,'Données Enfants'!$C$2:$F$298,4,FALSE)</f>
        <v>CE1</v>
      </c>
      <c r="P1309" s="14" t="str">
        <f>VLOOKUP(N1309,'Données Enfants'!$C$2:$F$298,2,FALSE)</f>
        <v>Standard</v>
      </c>
      <c r="Q1309" s="14">
        <f>IF(MID(B1309,1,3)="Bus",VLOOKUP(N1309,'Données Bus'!$A$2:$B$90,2,FALSE),0)</f>
        <v>0</v>
      </c>
      <c r="R1309" s="14" t="str">
        <f>IF(Q1309&gt;0,VLOOKUP(N1309,'Données Bus'!$A$2:$C$90,3,FALSE),"")</f>
        <v/>
      </c>
      <c r="S1309" t="e">
        <f>IF(INDEX('Tournées Bus'!$C$4:$H$18,Q1309,VLOOKUP(B1309,'Tournées Bus'!$J$3:$L$6,2,FALSE))=0,INDEX('Tournées Bus'!$C$4:$H$18,Q1309,VLOOKUP(B1309,'Tournées Bus'!$J$3:$L$6,3,FALSE)),INDEX('Tournées Bus'!$C$4:$H$18,Q1309,VLOOKUP(B1309,'Tournées Bus'!$J$3:$L$6,2,FALSE)))</f>
        <v>#N/A</v>
      </c>
      <c r="T1309" t="e">
        <f t="shared" si="41"/>
        <v>#N/A</v>
      </c>
    </row>
    <row r="1310" spans="1:20" x14ac:dyDescent="0.2">
      <c r="A1310" s="1">
        <v>42992</v>
      </c>
      <c r="B1310" t="s">
        <v>7</v>
      </c>
      <c r="C1310" t="s">
        <v>340</v>
      </c>
      <c r="D1310" t="s">
        <v>376</v>
      </c>
      <c r="E1310" t="s">
        <v>377</v>
      </c>
      <c r="F1310" s="1">
        <v>41383</v>
      </c>
      <c r="G1310" t="s">
        <v>170</v>
      </c>
      <c r="H1310">
        <v>1</v>
      </c>
      <c r="I1310">
        <v>0</v>
      </c>
      <c r="J1310">
        <v>0</v>
      </c>
      <c r="K1310" t="s">
        <v>207</v>
      </c>
      <c r="L1310">
        <v>2017</v>
      </c>
      <c r="M1310" t="s">
        <v>208</v>
      </c>
      <c r="N1310" s="14" t="str">
        <f t="shared" si="40"/>
        <v>COSTINHA Matéo</v>
      </c>
      <c r="O1310" s="14" t="str">
        <f>VLOOKUP(N1310,'Données Enfants'!$C$2:$F$298,4,FALSE)</f>
        <v>MS</v>
      </c>
      <c r="P1310" s="14" t="str">
        <f>VLOOKUP(N1310,'Données Enfants'!$C$2:$F$298,2,FALSE)</f>
        <v>Standard</v>
      </c>
      <c r="Q1310" s="14">
        <f>IF(MID(B1310,1,3)="Bus",VLOOKUP(N1310,'Données Bus'!$A$2:$B$90,2,FALSE),0)</f>
        <v>0</v>
      </c>
      <c r="R1310" s="14" t="str">
        <f>IF(Q1310&gt;0,VLOOKUP(N1310,'Données Bus'!$A$2:$C$90,3,FALSE),"")</f>
        <v/>
      </c>
      <c r="S1310" t="e">
        <f>IF(INDEX('Tournées Bus'!$C$4:$H$18,Q1310,VLOOKUP(B1310,'Tournées Bus'!$J$3:$L$6,2,FALSE))=0,INDEX('Tournées Bus'!$C$4:$H$18,Q1310,VLOOKUP(B1310,'Tournées Bus'!$J$3:$L$6,3,FALSE)),INDEX('Tournées Bus'!$C$4:$H$18,Q1310,VLOOKUP(B1310,'Tournées Bus'!$J$3:$L$6,2,FALSE)))</f>
        <v>#N/A</v>
      </c>
      <c r="T1310" t="e">
        <f t="shared" si="41"/>
        <v>#N/A</v>
      </c>
    </row>
    <row r="1311" spans="1:20" x14ac:dyDescent="0.2">
      <c r="A1311" s="1">
        <v>42992</v>
      </c>
      <c r="B1311" t="s">
        <v>7</v>
      </c>
      <c r="C1311" t="s">
        <v>340</v>
      </c>
      <c r="D1311" t="s">
        <v>378</v>
      </c>
      <c r="E1311" t="s">
        <v>379</v>
      </c>
      <c r="F1311" s="1">
        <v>39107</v>
      </c>
      <c r="G1311" t="s">
        <v>164</v>
      </c>
      <c r="H1311">
        <v>1</v>
      </c>
      <c r="I1311">
        <v>0</v>
      </c>
      <c r="J1311">
        <v>0</v>
      </c>
      <c r="K1311" t="s">
        <v>207</v>
      </c>
      <c r="L1311">
        <v>2017</v>
      </c>
      <c r="M1311" t="s">
        <v>210</v>
      </c>
      <c r="N1311" s="14" t="str">
        <f t="shared" si="40"/>
        <v>COUPRIE VILLADANGOS Malena</v>
      </c>
      <c r="O1311" s="14" t="str">
        <f>VLOOKUP(N1311,'Données Enfants'!$C$2:$F$298,4,FALSE)</f>
        <v>CM2</v>
      </c>
      <c r="P1311" s="14" t="str">
        <f>VLOOKUP(N1311,'Données Enfants'!$C$2:$F$298,2,FALSE)</f>
        <v>Standard</v>
      </c>
      <c r="Q1311" s="14">
        <f>IF(MID(B1311,1,3)="Bus",VLOOKUP(N1311,'Données Bus'!$A$2:$B$90,2,FALSE),0)</f>
        <v>0</v>
      </c>
      <c r="R1311" s="14" t="str">
        <f>IF(Q1311&gt;0,VLOOKUP(N1311,'Données Bus'!$A$2:$C$90,3,FALSE),"")</f>
        <v/>
      </c>
      <c r="S1311" t="e">
        <f>IF(INDEX('Tournées Bus'!$C$4:$H$18,Q1311,VLOOKUP(B1311,'Tournées Bus'!$J$3:$L$6,2,FALSE))=0,INDEX('Tournées Bus'!$C$4:$H$18,Q1311,VLOOKUP(B1311,'Tournées Bus'!$J$3:$L$6,3,FALSE)),INDEX('Tournées Bus'!$C$4:$H$18,Q1311,VLOOKUP(B1311,'Tournées Bus'!$J$3:$L$6,2,FALSE)))</f>
        <v>#N/A</v>
      </c>
      <c r="T1311" t="e">
        <f t="shared" si="41"/>
        <v>#N/A</v>
      </c>
    </row>
    <row r="1312" spans="1:20" x14ac:dyDescent="0.2">
      <c r="A1312" s="1">
        <v>42992</v>
      </c>
      <c r="B1312" t="s">
        <v>7</v>
      </c>
      <c r="C1312" t="s">
        <v>340</v>
      </c>
      <c r="D1312" t="s">
        <v>380</v>
      </c>
      <c r="E1312" t="s">
        <v>381</v>
      </c>
      <c r="F1312" s="1">
        <v>40995</v>
      </c>
      <c r="G1312" t="s">
        <v>106</v>
      </c>
      <c r="H1312">
        <v>1</v>
      </c>
      <c r="I1312">
        <v>0</v>
      </c>
      <c r="J1312">
        <v>0</v>
      </c>
      <c r="K1312" t="s">
        <v>207</v>
      </c>
      <c r="L1312">
        <v>2017</v>
      </c>
      <c r="M1312" t="s">
        <v>208</v>
      </c>
      <c r="N1312" s="14" t="str">
        <f t="shared" si="40"/>
        <v>CRETON Célya</v>
      </c>
      <c r="O1312" s="14" t="str">
        <f>VLOOKUP(N1312,'Données Enfants'!$C$2:$F$298,4,FALSE)</f>
        <v>GS</v>
      </c>
      <c r="P1312" s="14" t="str">
        <f>VLOOKUP(N1312,'Données Enfants'!$C$2:$F$298,2,FALSE)</f>
        <v>Standard</v>
      </c>
      <c r="Q1312" s="14">
        <f>IF(MID(B1312,1,3)="Bus",VLOOKUP(N1312,'Données Bus'!$A$2:$B$90,2,FALSE),0)</f>
        <v>0</v>
      </c>
      <c r="R1312" s="14" t="str">
        <f>IF(Q1312&gt;0,VLOOKUP(N1312,'Données Bus'!$A$2:$C$90,3,FALSE),"")</f>
        <v/>
      </c>
      <c r="S1312" t="e">
        <f>IF(INDEX('Tournées Bus'!$C$4:$H$18,Q1312,VLOOKUP(B1312,'Tournées Bus'!$J$3:$L$6,2,FALSE))=0,INDEX('Tournées Bus'!$C$4:$H$18,Q1312,VLOOKUP(B1312,'Tournées Bus'!$J$3:$L$6,3,FALSE)),INDEX('Tournées Bus'!$C$4:$H$18,Q1312,VLOOKUP(B1312,'Tournées Bus'!$J$3:$L$6,2,FALSE)))</f>
        <v>#N/A</v>
      </c>
      <c r="T1312" t="e">
        <f t="shared" si="41"/>
        <v>#N/A</v>
      </c>
    </row>
    <row r="1313" spans="1:20" x14ac:dyDescent="0.2">
      <c r="A1313" s="1">
        <v>42992</v>
      </c>
      <c r="B1313" t="s">
        <v>7</v>
      </c>
      <c r="C1313" t="s">
        <v>340</v>
      </c>
      <c r="D1313" t="s">
        <v>649</v>
      </c>
      <c r="E1313" t="s">
        <v>314</v>
      </c>
      <c r="F1313" s="1">
        <v>39476</v>
      </c>
      <c r="G1313" t="s">
        <v>165</v>
      </c>
      <c r="H1313">
        <v>1</v>
      </c>
      <c r="I1313">
        <v>0</v>
      </c>
      <c r="J1313">
        <v>0</v>
      </c>
      <c r="K1313" t="s">
        <v>207</v>
      </c>
      <c r="L1313">
        <v>2017</v>
      </c>
      <c r="M1313" t="s">
        <v>210</v>
      </c>
      <c r="N1313" s="14" t="str">
        <f t="shared" si="40"/>
        <v>DAAB Noham</v>
      </c>
      <c r="O1313" s="14" t="str">
        <f>VLOOKUP(N1313,'Données Enfants'!$C$2:$F$298,4,FALSE)</f>
        <v>CM1</v>
      </c>
      <c r="P1313" s="14" t="str">
        <f>VLOOKUP(N1313,'Données Enfants'!$C$2:$F$298,2,FALSE)</f>
        <v>Sans porc</v>
      </c>
      <c r="Q1313" s="14">
        <f>IF(MID(B1313,1,3)="Bus",VLOOKUP(N1313,'Données Bus'!$A$2:$B$90,2,FALSE),0)</f>
        <v>0</v>
      </c>
      <c r="R1313" s="14" t="str">
        <f>IF(Q1313&gt;0,VLOOKUP(N1313,'Données Bus'!$A$2:$C$90,3,FALSE),"")</f>
        <v/>
      </c>
      <c r="S1313" t="e">
        <f>IF(INDEX('Tournées Bus'!$C$4:$H$18,Q1313,VLOOKUP(B1313,'Tournées Bus'!$J$3:$L$6,2,FALSE))=0,INDEX('Tournées Bus'!$C$4:$H$18,Q1313,VLOOKUP(B1313,'Tournées Bus'!$J$3:$L$6,3,FALSE)),INDEX('Tournées Bus'!$C$4:$H$18,Q1313,VLOOKUP(B1313,'Tournées Bus'!$J$3:$L$6,2,FALSE)))</f>
        <v>#N/A</v>
      </c>
      <c r="T1313" t="e">
        <f t="shared" si="41"/>
        <v>#N/A</v>
      </c>
    </row>
    <row r="1314" spans="1:20" x14ac:dyDescent="0.2">
      <c r="A1314" s="1">
        <v>42992</v>
      </c>
      <c r="B1314" t="s">
        <v>7</v>
      </c>
      <c r="C1314" t="s">
        <v>340</v>
      </c>
      <c r="D1314" t="s">
        <v>234</v>
      </c>
      <c r="E1314" t="s">
        <v>235</v>
      </c>
      <c r="F1314" s="1">
        <v>40973</v>
      </c>
      <c r="G1314" t="s">
        <v>106</v>
      </c>
      <c r="H1314">
        <v>1</v>
      </c>
      <c r="I1314">
        <v>0</v>
      </c>
      <c r="J1314">
        <v>0</v>
      </c>
      <c r="K1314" t="s">
        <v>207</v>
      </c>
      <c r="L1314">
        <v>2017</v>
      </c>
      <c r="M1314" t="s">
        <v>208</v>
      </c>
      <c r="N1314" s="14" t="str">
        <f t="shared" si="40"/>
        <v>DALBERGUE Peter</v>
      </c>
      <c r="O1314" s="14" t="str">
        <f>VLOOKUP(N1314,'Données Enfants'!$C$2:$F$298,4,FALSE)</f>
        <v>GS</v>
      </c>
      <c r="P1314" s="14" t="str">
        <f>VLOOKUP(N1314,'Données Enfants'!$C$2:$F$298,2,FALSE)</f>
        <v>Standard</v>
      </c>
      <c r="Q1314" s="14">
        <f>IF(MID(B1314,1,3)="Bus",VLOOKUP(N1314,'Données Bus'!$A$2:$B$90,2,FALSE),0)</f>
        <v>0</v>
      </c>
      <c r="R1314" s="14" t="str">
        <f>IF(Q1314&gt;0,VLOOKUP(N1314,'Données Bus'!$A$2:$C$90,3,FALSE),"")</f>
        <v/>
      </c>
      <c r="S1314" t="e">
        <f>IF(INDEX('Tournées Bus'!$C$4:$H$18,Q1314,VLOOKUP(B1314,'Tournées Bus'!$J$3:$L$6,2,FALSE))=0,INDEX('Tournées Bus'!$C$4:$H$18,Q1314,VLOOKUP(B1314,'Tournées Bus'!$J$3:$L$6,3,FALSE)),INDEX('Tournées Bus'!$C$4:$H$18,Q1314,VLOOKUP(B1314,'Tournées Bus'!$J$3:$L$6,2,FALSE)))</f>
        <v>#N/A</v>
      </c>
      <c r="T1314" t="e">
        <f t="shared" si="41"/>
        <v>#N/A</v>
      </c>
    </row>
    <row r="1315" spans="1:20" x14ac:dyDescent="0.2">
      <c r="A1315" s="1">
        <v>42992</v>
      </c>
      <c r="B1315" t="s">
        <v>7</v>
      </c>
      <c r="C1315" t="s">
        <v>340</v>
      </c>
      <c r="D1315" t="s">
        <v>382</v>
      </c>
      <c r="E1315" t="s">
        <v>383</v>
      </c>
      <c r="F1315" s="1">
        <v>39346</v>
      </c>
      <c r="G1315" t="s">
        <v>164</v>
      </c>
      <c r="H1315">
        <v>0</v>
      </c>
      <c r="I1315">
        <v>0</v>
      </c>
      <c r="J1315">
        <v>0</v>
      </c>
      <c r="K1315" t="s">
        <v>207</v>
      </c>
      <c r="L1315">
        <v>2017</v>
      </c>
      <c r="M1315" t="s">
        <v>210</v>
      </c>
      <c r="N1315" s="14" t="str">
        <f t="shared" si="40"/>
        <v>DEBERT Léo</v>
      </c>
      <c r="O1315" s="14" t="str">
        <f>VLOOKUP(N1315,'Données Enfants'!$C$2:$F$298,4,FALSE)</f>
        <v>CM2</v>
      </c>
      <c r="P1315" s="14" t="str">
        <f>VLOOKUP(N1315,'Données Enfants'!$C$2:$F$298,2,FALSE)</f>
        <v>Standard</v>
      </c>
      <c r="Q1315" s="14">
        <f>IF(MID(B1315,1,3)="Bus",VLOOKUP(N1315,'Données Bus'!$A$2:$B$90,2,FALSE),0)</f>
        <v>0</v>
      </c>
      <c r="R1315" s="14" t="str">
        <f>IF(Q1315&gt;0,VLOOKUP(N1315,'Données Bus'!$A$2:$C$90,3,FALSE),"")</f>
        <v/>
      </c>
      <c r="S1315" t="e">
        <f>IF(INDEX('Tournées Bus'!$C$4:$H$18,Q1315,VLOOKUP(B1315,'Tournées Bus'!$J$3:$L$6,2,FALSE))=0,INDEX('Tournées Bus'!$C$4:$H$18,Q1315,VLOOKUP(B1315,'Tournées Bus'!$J$3:$L$6,3,FALSE)),INDEX('Tournées Bus'!$C$4:$H$18,Q1315,VLOOKUP(B1315,'Tournées Bus'!$J$3:$L$6,2,FALSE)))</f>
        <v>#N/A</v>
      </c>
      <c r="T1315" t="e">
        <f t="shared" si="41"/>
        <v>#N/A</v>
      </c>
    </row>
    <row r="1316" spans="1:20" x14ac:dyDescent="0.2">
      <c r="A1316" s="1">
        <v>42992</v>
      </c>
      <c r="B1316" t="s">
        <v>7</v>
      </c>
      <c r="C1316" t="s">
        <v>340</v>
      </c>
      <c r="D1316" t="s">
        <v>382</v>
      </c>
      <c r="E1316" t="s">
        <v>505</v>
      </c>
      <c r="F1316" s="1">
        <v>40215</v>
      </c>
      <c r="G1316" t="s">
        <v>167</v>
      </c>
      <c r="H1316">
        <v>0</v>
      </c>
      <c r="I1316">
        <v>0</v>
      </c>
      <c r="J1316">
        <v>0</v>
      </c>
      <c r="K1316" t="s">
        <v>207</v>
      </c>
      <c r="L1316">
        <v>2017</v>
      </c>
      <c r="M1316" t="s">
        <v>210</v>
      </c>
      <c r="N1316" s="14" t="str">
        <f t="shared" si="40"/>
        <v>DEBERT Terry</v>
      </c>
      <c r="O1316" s="14" t="str">
        <f>VLOOKUP(N1316,'Données Enfants'!$C$2:$F$298,4,FALSE)</f>
        <v>CE1</v>
      </c>
      <c r="P1316" s="14" t="str">
        <f>VLOOKUP(N1316,'Données Enfants'!$C$2:$F$298,2,FALSE)</f>
        <v>Standard</v>
      </c>
      <c r="Q1316" s="14">
        <f>IF(MID(B1316,1,3)="Bus",VLOOKUP(N1316,'Données Bus'!$A$2:$B$90,2,FALSE),0)</f>
        <v>0</v>
      </c>
      <c r="R1316" s="14" t="str">
        <f>IF(Q1316&gt;0,VLOOKUP(N1316,'Données Bus'!$A$2:$C$90,3,FALSE),"")</f>
        <v/>
      </c>
      <c r="S1316" t="e">
        <f>IF(INDEX('Tournées Bus'!$C$4:$H$18,Q1316,VLOOKUP(B1316,'Tournées Bus'!$J$3:$L$6,2,FALSE))=0,INDEX('Tournées Bus'!$C$4:$H$18,Q1316,VLOOKUP(B1316,'Tournées Bus'!$J$3:$L$6,3,FALSE)),INDEX('Tournées Bus'!$C$4:$H$18,Q1316,VLOOKUP(B1316,'Tournées Bus'!$J$3:$L$6,2,FALSE)))</f>
        <v>#N/A</v>
      </c>
      <c r="T1316" t="e">
        <f t="shared" si="41"/>
        <v>#N/A</v>
      </c>
    </row>
    <row r="1317" spans="1:20" x14ac:dyDescent="0.2">
      <c r="A1317" s="1">
        <v>42992</v>
      </c>
      <c r="B1317" t="s">
        <v>7</v>
      </c>
      <c r="C1317" t="s">
        <v>340</v>
      </c>
      <c r="D1317" t="s">
        <v>236</v>
      </c>
      <c r="E1317" t="s">
        <v>237</v>
      </c>
      <c r="F1317" s="1">
        <v>39386</v>
      </c>
      <c r="G1317" t="s">
        <v>164</v>
      </c>
      <c r="H1317">
        <v>1</v>
      </c>
      <c r="I1317">
        <v>0</v>
      </c>
      <c r="J1317">
        <v>0</v>
      </c>
      <c r="K1317" t="s">
        <v>207</v>
      </c>
      <c r="L1317">
        <v>2017</v>
      </c>
      <c r="M1317" t="s">
        <v>210</v>
      </c>
      <c r="N1317" s="14" t="str">
        <f t="shared" si="40"/>
        <v>DELLENBACH Milla</v>
      </c>
      <c r="O1317" s="14" t="str">
        <f>VLOOKUP(N1317,'Données Enfants'!$C$2:$F$298,4,FALSE)</f>
        <v>CM2</v>
      </c>
      <c r="P1317" s="14" t="str">
        <f>VLOOKUP(N1317,'Données Enfants'!$C$2:$F$298,2,FALSE)</f>
        <v>Standard</v>
      </c>
      <c r="Q1317" s="14">
        <f>IF(MID(B1317,1,3)="Bus",VLOOKUP(N1317,'Données Bus'!$A$2:$B$90,2,FALSE),0)</f>
        <v>0</v>
      </c>
      <c r="R1317" s="14" t="str">
        <f>IF(Q1317&gt;0,VLOOKUP(N1317,'Données Bus'!$A$2:$C$90,3,FALSE),"")</f>
        <v/>
      </c>
      <c r="S1317" t="e">
        <f>IF(INDEX('Tournées Bus'!$C$4:$H$18,Q1317,VLOOKUP(B1317,'Tournées Bus'!$J$3:$L$6,2,FALSE))=0,INDEX('Tournées Bus'!$C$4:$H$18,Q1317,VLOOKUP(B1317,'Tournées Bus'!$J$3:$L$6,3,FALSE)),INDEX('Tournées Bus'!$C$4:$H$18,Q1317,VLOOKUP(B1317,'Tournées Bus'!$J$3:$L$6,2,FALSE)))</f>
        <v>#N/A</v>
      </c>
      <c r="T1317" t="e">
        <f t="shared" si="41"/>
        <v>#N/A</v>
      </c>
    </row>
    <row r="1318" spans="1:20" x14ac:dyDescent="0.2">
      <c r="A1318" s="1">
        <v>42992</v>
      </c>
      <c r="B1318" t="s">
        <v>7</v>
      </c>
      <c r="C1318" t="s">
        <v>340</v>
      </c>
      <c r="D1318" t="s">
        <v>384</v>
      </c>
      <c r="E1318" t="s">
        <v>385</v>
      </c>
      <c r="F1318" s="1">
        <v>41199</v>
      </c>
      <c r="G1318" t="s">
        <v>106</v>
      </c>
      <c r="H1318">
        <v>1</v>
      </c>
      <c r="I1318">
        <v>0</v>
      </c>
      <c r="J1318">
        <v>0</v>
      </c>
      <c r="K1318" t="s">
        <v>207</v>
      </c>
      <c r="L1318">
        <v>2017</v>
      </c>
      <c r="M1318" t="s">
        <v>208</v>
      </c>
      <c r="N1318" s="14" t="str">
        <f t="shared" si="40"/>
        <v>DELPLANQUE Jules</v>
      </c>
      <c r="O1318" s="14" t="str">
        <f>VLOOKUP(N1318,'Données Enfants'!$C$2:$F$298,4,FALSE)</f>
        <v>GS</v>
      </c>
      <c r="P1318" s="14" t="str">
        <f>VLOOKUP(N1318,'Données Enfants'!$C$2:$F$298,2,FALSE)</f>
        <v>Standard</v>
      </c>
      <c r="Q1318" s="14">
        <f>IF(MID(B1318,1,3)="Bus",VLOOKUP(N1318,'Données Bus'!$A$2:$B$90,2,FALSE),0)</f>
        <v>0</v>
      </c>
      <c r="R1318" s="14" t="str">
        <f>IF(Q1318&gt;0,VLOOKUP(N1318,'Données Bus'!$A$2:$C$90,3,FALSE),"")</f>
        <v/>
      </c>
      <c r="S1318" t="e">
        <f>IF(INDEX('Tournées Bus'!$C$4:$H$18,Q1318,VLOOKUP(B1318,'Tournées Bus'!$J$3:$L$6,2,FALSE))=0,INDEX('Tournées Bus'!$C$4:$H$18,Q1318,VLOOKUP(B1318,'Tournées Bus'!$J$3:$L$6,3,FALSE)),INDEX('Tournées Bus'!$C$4:$H$18,Q1318,VLOOKUP(B1318,'Tournées Bus'!$J$3:$L$6,2,FALSE)))</f>
        <v>#N/A</v>
      </c>
      <c r="T1318" t="e">
        <f t="shared" si="41"/>
        <v>#N/A</v>
      </c>
    </row>
    <row r="1319" spans="1:20" x14ac:dyDescent="0.2">
      <c r="A1319" s="1">
        <v>42992</v>
      </c>
      <c r="B1319" t="s">
        <v>7</v>
      </c>
      <c r="C1319" t="s">
        <v>340</v>
      </c>
      <c r="D1319" t="s">
        <v>530</v>
      </c>
      <c r="E1319" t="s">
        <v>493</v>
      </c>
      <c r="F1319" s="1">
        <v>41628</v>
      </c>
      <c r="G1319" t="s">
        <v>170</v>
      </c>
      <c r="H1319">
        <v>1</v>
      </c>
      <c r="I1319">
        <v>0</v>
      </c>
      <c r="J1319">
        <v>0</v>
      </c>
      <c r="K1319" t="s">
        <v>207</v>
      </c>
      <c r="L1319">
        <v>2017</v>
      </c>
      <c r="M1319" t="s">
        <v>208</v>
      </c>
      <c r="N1319" s="14" t="str">
        <f t="shared" si="40"/>
        <v>DEPIERRE Louise</v>
      </c>
      <c r="O1319" s="14" t="str">
        <f>VLOOKUP(N1319,'Données Enfants'!$C$2:$F$298,4,FALSE)</f>
        <v>MS</v>
      </c>
      <c r="P1319" s="14" t="str">
        <f>VLOOKUP(N1319,'Données Enfants'!$C$2:$F$298,2,FALSE)</f>
        <v>Standard</v>
      </c>
      <c r="Q1319" s="14">
        <f>IF(MID(B1319,1,3)="Bus",VLOOKUP(N1319,'Données Bus'!$A$2:$B$90,2,FALSE),0)</f>
        <v>0</v>
      </c>
      <c r="R1319" s="14" t="str">
        <f>IF(Q1319&gt;0,VLOOKUP(N1319,'Données Bus'!$A$2:$C$90,3,FALSE),"")</f>
        <v/>
      </c>
      <c r="S1319" t="e">
        <f>IF(INDEX('Tournées Bus'!$C$4:$H$18,Q1319,VLOOKUP(B1319,'Tournées Bus'!$J$3:$L$6,2,FALSE))=0,INDEX('Tournées Bus'!$C$4:$H$18,Q1319,VLOOKUP(B1319,'Tournées Bus'!$J$3:$L$6,3,FALSE)),INDEX('Tournées Bus'!$C$4:$H$18,Q1319,VLOOKUP(B1319,'Tournées Bus'!$J$3:$L$6,2,FALSE)))</f>
        <v>#N/A</v>
      </c>
      <c r="T1319" t="e">
        <f t="shared" si="41"/>
        <v>#N/A</v>
      </c>
    </row>
    <row r="1320" spans="1:20" x14ac:dyDescent="0.2">
      <c r="A1320" s="1">
        <v>42992</v>
      </c>
      <c r="B1320" t="s">
        <v>7</v>
      </c>
      <c r="C1320" t="s">
        <v>340</v>
      </c>
      <c r="D1320" t="s">
        <v>327</v>
      </c>
      <c r="E1320" t="s">
        <v>328</v>
      </c>
      <c r="F1320" s="1">
        <v>40917</v>
      </c>
      <c r="G1320" t="s">
        <v>44</v>
      </c>
      <c r="H1320">
        <v>1</v>
      </c>
      <c r="I1320">
        <v>0</v>
      </c>
      <c r="J1320">
        <v>0</v>
      </c>
      <c r="K1320" t="s">
        <v>207</v>
      </c>
      <c r="L1320">
        <v>2017</v>
      </c>
      <c r="M1320" t="s">
        <v>208</v>
      </c>
      <c r="N1320" s="14" t="str">
        <f t="shared" si="40"/>
        <v>DESCLAUX Charly</v>
      </c>
      <c r="O1320" s="14" t="str">
        <f>VLOOKUP(N1320,'Données Enfants'!$C$2:$F$298,4,FALSE)</f>
        <v>GS</v>
      </c>
      <c r="P1320" s="14" t="str">
        <f>VLOOKUP(N1320,'Données Enfants'!$C$2:$F$298,2,FALSE)</f>
        <v>Standard</v>
      </c>
      <c r="Q1320" s="14">
        <f>IF(MID(B1320,1,3)="Bus",VLOOKUP(N1320,'Données Bus'!$A$2:$B$90,2,FALSE),0)</f>
        <v>0</v>
      </c>
      <c r="R1320" s="14" t="str">
        <f>IF(Q1320&gt;0,VLOOKUP(N1320,'Données Bus'!$A$2:$C$90,3,FALSE),"")</f>
        <v/>
      </c>
      <c r="S1320" t="e">
        <f>IF(INDEX('Tournées Bus'!$C$4:$H$18,Q1320,VLOOKUP(B1320,'Tournées Bus'!$J$3:$L$6,2,FALSE))=0,INDEX('Tournées Bus'!$C$4:$H$18,Q1320,VLOOKUP(B1320,'Tournées Bus'!$J$3:$L$6,3,FALSE)),INDEX('Tournées Bus'!$C$4:$H$18,Q1320,VLOOKUP(B1320,'Tournées Bus'!$J$3:$L$6,2,FALSE)))</f>
        <v>#N/A</v>
      </c>
      <c r="T1320" t="e">
        <f t="shared" si="41"/>
        <v>#N/A</v>
      </c>
    </row>
    <row r="1321" spans="1:20" x14ac:dyDescent="0.2">
      <c r="A1321" s="1">
        <v>42992</v>
      </c>
      <c r="B1321" t="s">
        <v>7</v>
      </c>
      <c r="C1321" t="s">
        <v>340</v>
      </c>
      <c r="D1321" t="s">
        <v>238</v>
      </c>
      <c r="E1321" t="s">
        <v>239</v>
      </c>
      <c r="F1321" s="1">
        <v>40372</v>
      </c>
      <c r="G1321" t="s">
        <v>163</v>
      </c>
      <c r="H1321">
        <v>1</v>
      </c>
      <c r="I1321">
        <v>0</v>
      </c>
      <c r="J1321">
        <v>0</v>
      </c>
      <c r="K1321" t="s">
        <v>207</v>
      </c>
      <c r="L1321">
        <v>2017</v>
      </c>
      <c r="M1321" t="s">
        <v>210</v>
      </c>
      <c r="N1321" s="14" t="str">
        <f t="shared" si="40"/>
        <v>DESIR Honoré</v>
      </c>
      <c r="O1321" s="14" t="str">
        <f>VLOOKUP(N1321,'Données Enfants'!$C$2:$F$298,4,FALSE)</f>
        <v>CE1</v>
      </c>
      <c r="P1321" s="14" t="str">
        <f>VLOOKUP(N1321,'Données Enfants'!$C$2:$F$298,2,FALSE)</f>
        <v>Standard</v>
      </c>
      <c r="Q1321" s="14">
        <f>IF(MID(B1321,1,3)="Bus",VLOOKUP(N1321,'Données Bus'!$A$2:$B$90,2,FALSE),0)</f>
        <v>0</v>
      </c>
      <c r="R1321" s="14" t="str">
        <f>IF(Q1321&gt;0,VLOOKUP(N1321,'Données Bus'!$A$2:$C$90,3,FALSE),"")</f>
        <v/>
      </c>
      <c r="S1321" t="e">
        <f>IF(INDEX('Tournées Bus'!$C$4:$H$18,Q1321,VLOOKUP(B1321,'Tournées Bus'!$J$3:$L$6,2,FALSE))=0,INDEX('Tournées Bus'!$C$4:$H$18,Q1321,VLOOKUP(B1321,'Tournées Bus'!$J$3:$L$6,3,FALSE)),INDEX('Tournées Bus'!$C$4:$H$18,Q1321,VLOOKUP(B1321,'Tournées Bus'!$J$3:$L$6,2,FALSE)))</f>
        <v>#N/A</v>
      </c>
      <c r="T1321" t="e">
        <f t="shared" si="41"/>
        <v>#N/A</v>
      </c>
    </row>
    <row r="1322" spans="1:20" x14ac:dyDescent="0.2">
      <c r="A1322" s="1">
        <v>42992</v>
      </c>
      <c r="B1322" t="s">
        <v>7</v>
      </c>
      <c r="C1322" t="s">
        <v>340</v>
      </c>
      <c r="D1322" t="s">
        <v>238</v>
      </c>
      <c r="E1322" t="s">
        <v>240</v>
      </c>
      <c r="F1322" s="1">
        <v>39094</v>
      </c>
      <c r="G1322" t="s">
        <v>164</v>
      </c>
      <c r="H1322">
        <v>1</v>
      </c>
      <c r="I1322">
        <v>0</v>
      </c>
      <c r="J1322">
        <v>0</v>
      </c>
      <c r="K1322" t="s">
        <v>207</v>
      </c>
      <c r="L1322">
        <v>2017</v>
      </c>
      <c r="M1322" t="s">
        <v>210</v>
      </c>
      <c r="N1322" s="14" t="str">
        <f t="shared" si="40"/>
        <v>DESIR Odette</v>
      </c>
      <c r="O1322" s="14" t="str">
        <f>VLOOKUP(N1322,'Données Enfants'!$C$2:$F$298,4,FALSE)</f>
        <v>CM2</v>
      </c>
      <c r="P1322" s="14" t="str">
        <f>VLOOKUP(N1322,'Données Enfants'!$C$2:$F$298,2,FALSE)</f>
        <v>Standard</v>
      </c>
      <c r="Q1322" s="14">
        <f>IF(MID(B1322,1,3)="Bus",VLOOKUP(N1322,'Données Bus'!$A$2:$B$90,2,FALSE),0)</f>
        <v>0</v>
      </c>
      <c r="R1322" s="14" t="str">
        <f>IF(Q1322&gt;0,VLOOKUP(N1322,'Données Bus'!$A$2:$C$90,3,FALSE),"")</f>
        <v/>
      </c>
      <c r="S1322" t="e">
        <f>IF(INDEX('Tournées Bus'!$C$4:$H$18,Q1322,VLOOKUP(B1322,'Tournées Bus'!$J$3:$L$6,2,FALSE))=0,INDEX('Tournées Bus'!$C$4:$H$18,Q1322,VLOOKUP(B1322,'Tournées Bus'!$J$3:$L$6,3,FALSE)),INDEX('Tournées Bus'!$C$4:$H$18,Q1322,VLOOKUP(B1322,'Tournées Bus'!$J$3:$L$6,2,FALSE)))</f>
        <v>#N/A</v>
      </c>
      <c r="T1322" t="e">
        <f t="shared" si="41"/>
        <v>#N/A</v>
      </c>
    </row>
    <row r="1323" spans="1:20" x14ac:dyDescent="0.2">
      <c r="A1323" s="1">
        <v>42992</v>
      </c>
      <c r="B1323" t="s">
        <v>7</v>
      </c>
      <c r="C1323" t="s">
        <v>340</v>
      </c>
      <c r="D1323" t="s">
        <v>386</v>
      </c>
      <c r="E1323" t="s">
        <v>387</v>
      </c>
      <c r="F1323" s="1">
        <v>41360</v>
      </c>
      <c r="G1323" t="s">
        <v>170</v>
      </c>
      <c r="H1323">
        <v>1</v>
      </c>
      <c r="I1323">
        <v>0</v>
      </c>
      <c r="J1323">
        <v>0</v>
      </c>
      <c r="K1323" t="s">
        <v>207</v>
      </c>
      <c r="L1323">
        <v>2017</v>
      </c>
      <c r="M1323" t="s">
        <v>208</v>
      </c>
      <c r="N1323" s="14" t="str">
        <f t="shared" si="40"/>
        <v>DETRAZ Matéa</v>
      </c>
      <c r="O1323" s="14" t="str">
        <f>VLOOKUP(N1323,'Données Enfants'!$C$2:$F$298,4,FALSE)</f>
        <v>MS</v>
      </c>
      <c r="P1323" s="14" t="str">
        <f>VLOOKUP(N1323,'Données Enfants'!$C$2:$F$298,2,FALSE)</f>
        <v>Standard</v>
      </c>
      <c r="Q1323" s="14">
        <f>IF(MID(B1323,1,3)="Bus",VLOOKUP(N1323,'Données Bus'!$A$2:$B$90,2,FALSE),0)</f>
        <v>0</v>
      </c>
      <c r="R1323" s="14" t="str">
        <f>IF(Q1323&gt;0,VLOOKUP(N1323,'Données Bus'!$A$2:$C$90,3,FALSE),"")</f>
        <v/>
      </c>
      <c r="S1323" t="e">
        <f>IF(INDEX('Tournées Bus'!$C$4:$H$18,Q1323,VLOOKUP(B1323,'Tournées Bus'!$J$3:$L$6,2,FALSE))=0,INDEX('Tournées Bus'!$C$4:$H$18,Q1323,VLOOKUP(B1323,'Tournées Bus'!$J$3:$L$6,3,FALSE)),INDEX('Tournées Bus'!$C$4:$H$18,Q1323,VLOOKUP(B1323,'Tournées Bus'!$J$3:$L$6,2,FALSE)))</f>
        <v>#N/A</v>
      </c>
      <c r="T1323" t="e">
        <f t="shared" si="41"/>
        <v>#N/A</v>
      </c>
    </row>
    <row r="1324" spans="1:20" x14ac:dyDescent="0.2">
      <c r="A1324" s="1">
        <v>42992</v>
      </c>
      <c r="B1324" t="s">
        <v>7</v>
      </c>
      <c r="C1324" t="s">
        <v>340</v>
      </c>
      <c r="D1324" t="s">
        <v>241</v>
      </c>
      <c r="E1324" t="s">
        <v>242</v>
      </c>
      <c r="F1324" s="1">
        <v>39522</v>
      </c>
      <c r="G1324" t="s">
        <v>165</v>
      </c>
      <c r="H1324">
        <v>1</v>
      </c>
      <c r="I1324">
        <v>0</v>
      </c>
      <c r="J1324">
        <v>0</v>
      </c>
      <c r="K1324" t="s">
        <v>207</v>
      </c>
      <c r="L1324">
        <v>2017</v>
      </c>
      <c r="M1324" t="s">
        <v>210</v>
      </c>
      <c r="N1324" s="14" t="str">
        <f t="shared" si="40"/>
        <v>DEVIGNY Lyséa</v>
      </c>
      <c r="O1324" s="14" t="str">
        <f>VLOOKUP(N1324,'Données Enfants'!$C$2:$F$298,4,FALSE)</f>
        <v>CM1</v>
      </c>
      <c r="P1324" s="14" t="str">
        <f>VLOOKUP(N1324,'Données Enfants'!$C$2:$F$298,2,FALSE)</f>
        <v>Standard</v>
      </c>
      <c r="Q1324" s="14">
        <f>IF(MID(B1324,1,3)="Bus",VLOOKUP(N1324,'Données Bus'!$A$2:$B$90,2,FALSE),0)</f>
        <v>0</v>
      </c>
      <c r="R1324" s="14" t="str">
        <f>IF(Q1324&gt;0,VLOOKUP(N1324,'Données Bus'!$A$2:$C$90,3,FALSE),"")</f>
        <v/>
      </c>
      <c r="S1324" t="e">
        <f>IF(INDEX('Tournées Bus'!$C$4:$H$18,Q1324,VLOOKUP(B1324,'Tournées Bus'!$J$3:$L$6,2,FALSE))=0,INDEX('Tournées Bus'!$C$4:$H$18,Q1324,VLOOKUP(B1324,'Tournées Bus'!$J$3:$L$6,3,FALSE)),INDEX('Tournées Bus'!$C$4:$H$18,Q1324,VLOOKUP(B1324,'Tournées Bus'!$J$3:$L$6,2,FALSE)))</f>
        <v>#N/A</v>
      </c>
      <c r="T1324" t="e">
        <f t="shared" si="41"/>
        <v>#N/A</v>
      </c>
    </row>
    <row r="1325" spans="1:20" x14ac:dyDescent="0.2">
      <c r="A1325" s="1">
        <v>42992</v>
      </c>
      <c r="B1325" t="s">
        <v>7</v>
      </c>
      <c r="C1325" t="s">
        <v>340</v>
      </c>
      <c r="D1325" t="s">
        <v>241</v>
      </c>
      <c r="E1325" t="s">
        <v>243</v>
      </c>
      <c r="F1325" s="1">
        <v>40078</v>
      </c>
      <c r="G1325" t="s">
        <v>166</v>
      </c>
      <c r="H1325">
        <v>1</v>
      </c>
      <c r="I1325">
        <v>0</v>
      </c>
      <c r="J1325">
        <v>0</v>
      </c>
      <c r="K1325" t="s">
        <v>207</v>
      </c>
      <c r="L1325">
        <v>2017</v>
      </c>
      <c r="M1325" t="s">
        <v>210</v>
      </c>
      <c r="N1325" s="14" t="str">
        <f t="shared" si="40"/>
        <v>DEVIGNY Ryan</v>
      </c>
      <c r="O1325" s="14" t="str">
        <f>VLOOKUP(N1325,'Données Enfants'!$C$2:$F$298,4,FALSE)</f>
        <v>CE2</v>
      </c>
      <c r="P1325" s="14" t="str">
        <f>VLOOKUP(N1325,'Données Enfants'!$C$2:$F$298,2,FALSE)</f>
        <v>Standard</v>
      </c>
      <c r="Q1325" s="14">
        <f>IF(MID(B1325,1,3)="Bus",VLOOKUP(N1325,'Données Bus'!$A$2:$B$90,2,FALSE),0)</f>
        <v>0</v>
      </c>
      <c r="R1325" s="14" t="str">
        <f>IF(Q1325&gt;0,VLOOKUP(N1325,'Données Bus'!$A$2:$C$90,3,FALSE),"")</f>
        <v/>
      </c>
      <c r="S1325" t="e">
        <f>IF(INDEX('Tournées Bus'!$C$4:$H$18,Q1325,VLOOKUP(B1325,'Tournées Bus'!$J$3:$L$6,2,FALSE))=0,INDEX('Tournées Bus'!$C$4:$H$18,Q1325,VLOOKUP(B1325,'Tournées Bus'!$J$3:$L$6,3,FALSE)),INDEX('Tournées Bus'!$C$4:$H$18,Q1325,VLOOKUP(B1325,'Tournées Bus'!$J$3:$L$6,2,FALSE)))</f>
        <v>#N/A</v>
      </c>
      <c r="T1325" t="e">
        <f t="shared" si="41"/>
        <v>#N/A</v>
      </c>
    </row>
    <row r="1326" spans="1:20" x14ac:dyDescent="0.2">
      <c r="A1326" s="1">
        <v>42992</v>
      </c>
      <c r="B1326" t="s">
        <v>7</v>
      </c>
      <c r="C1326" t="s">
        <v>340</v>
      </c>
      <c r="D1326" t="s">
        <v>244</v>
      </c>
      <c r="E1326" t="s">
        <v>245</v>
      </c>
      <c r="F1326" s="1">
        <v>40339</v>
      </c>
      <c r="G1326" t="s">
        <v>167</v>
      </c>
      <c r="H1326">
        <v>1</v>
      </c>
      <c r="I1326">
        <v>0</v>
      </c>
      <c r="J1326">
        <v>0</v>
      </c>
      <c r="K1326" t="s">
        <v>207</v>
      </c>
      <c r="L1326">
        <v>2017</v>
      </c>
      <c r="M1326" t="s">
        <v>210</v>
      </c>
      <c r="N1326" s="14" t="str">
        <f t="shared" si="40"/>
        <v>DOUCET Arsène</v>
      </c>
      <c r="O1326" s="14" t="str">
        <f>VLOOKUP(N1326,'Données Enfants'!$C$2:$F$298,4,FALSE)</f>
        <v>CE1</v>
      </c>
      <c r="P1326" s="14" t="str">
        <f>VLOOKUP(N1326,'Données Enfants'!$C$2:$F$298,2,FALSE)</f>
        <v>Standard</v>
      </c>
      <c r="Q1326" s="14">
        <f>IF(MID(B1326,1,3)="Bus",VLOOKUP(N1326,'Données Bus'!$A$2:$B$90,2,FALSE),0)</f>
        <v>0</v>
      </c>
      <c r="R1326" s="14" t="str">
        <f>IF(Q1326&gt;0,VLOOKUP(N1326,'Données Bus'!$A$2:$C$90,3,FALSE),"")</f>
        <v/>
      </c>
      <c r="S1326" t="e">
        <f>IF(INDEX('Tournées Bus'!$C$4:$H$18,Q1326,VLOOKUP(B1326,'Tournées Bus'!$J$3:$L$6,2,FALSE))=0,INDEX('Tournées Bus'!$C$4:$H$18,Q1326,VLOOKUP(B1326,'Tournées Bus'!$J$3:$L$6,3,FALSE)),INDEX('Tournées Bus'!$C$4:$H$18,Q1326,VLOOKUP(B1326,'Tournées Bus'!$J$3:$L$6,2,FALSE)))</f>
        <v>#N/A</v>
      </c>
      <c r="T1326" t="e">
        <f t="shared" si="41"/>
        <v>#N/A</v>
      </c>
    </row>
    <row r="1327" spans="1:20" x14ac:dyDescent="0.2">
      <c r="A1327" s="1">
        <v>42992</v>
      </c>
      <c r="B1327" t="s">
        <v>7</v>
      </c>
      <c r="C1327" t="s">
        <v>340</v>
      </c>
      <c r="D1327" t="s">
        <v>244</v>
      </c>
      <c r="E1327" t="s">
        <v>246</v>
      </c>
      <c r="F1327" s="1">
        <v>39775</v>
      </c>
      <c r="G1327" t="s">
        <v>165</v>
      </c>
      <c r="H1327">
        <v>1</v>
      </c>
      <c r="I1327">
        <v>0</v>
      </c>
      <c r="J1327">
        <v>0</v>
      </c>
      <c r="K1327" t="s">
        <v>207</v>
      </c>
      <c r="L1327">
        <v>2017</v>
      </c>
      <c r="M1327" t="s">
        <v>210</v>
      </c>
      <c r="N1327" s="14" t="str">
        <f t="shared" si="40"/>
        <v>DOUCET Edgar</v>
      </c>
      <c r="O1327" s="14" t="str">
        <f>VLOOKUP(N1327,'Données Enfants'!$C$2:$F$298,4,FALSE)</f>
        <v>CM1</v>
      </c>
      <c r="P1327" s="14" t="str">
        <f>VLOOKUP(N1327,'Données Enfants'!$C$2:$F$298,2,FALSE)</f>
        <v>Standard</v>
      </c>
      <c r="Q1327" s="14">
        <f>IF(MID(B1327,1,3)="Bus",VLOOKUP(N1327,'Données Bus'!$A$2:$B$90,2,FALSE),0)</f>
        <v>0</v>
      </c>
      <c r="R1327" s="14" t="str">
        <f>IF(Q1327&gt;0,VLOOKUP(N1327,'Données Bus'!$A$2:$C$90,3,FALSE),"")</f>
        <v/>
      </c>
      <c r="S1327" t="e">
        <f>IF(INDEX('Tournées Bus'!$C$4:$H$18,Q1327,VLOOKUP(B1327,'Tournées Bus'!$J$3:$L$6,2,FALSE))=0,INDEX('Tournées Bus'!$C$4:$H$18,Q1327,VLOOKUP(B1327,'Tournées Bus'!$J$3:$L$6,3,FALSE)),INDEX('Tournées Bus'!$C$4:$H$18,Q1327,VLOOKUP(B1327,'Tournées Bus'!$J$3:$L$6,2,FALSE)))</f>
        <v>#N/A</v>
      </c>
      <c r="T1327" t="e">
        <f t="shared" si="41"/>
        <v>#N/A</v>
      </c>
    </row>
    <row r="1328" spans="1:20" x14ac:dyDescent="0.2">
      <c r="A1328" s="1">
        <v>42992</v>
      </c>
      <c r="B1328" t="s">
        <v>7</v>
      </c>
      <c r="C1328" t="s">
        <v>340</v>
      </c>
      <c r="D1328" t="s">
        <v>388</v>
      </c>
      <c r="E1328" t="s">
        <v>389</v>
      </c>
      <c r="F1328" s="1">
        <v>40851</v>
      </c>
      <c r="G1328" t="s">
        <v>168</v>
      </c>
      <c r="H1328">
        <v>1</v>
      </c>
      <c r="I1328">
        <v>0</v>
      </c>
      <c r="J1328">
        <v>0</v>
      </c>
      <c r="K1328" t="s">
        <v>207</v>
      </c>
      <c r="L1328">
        <v>2017</v>
      </c>
      <c r="M1328" t="s">
        <v>208</v>
      </c>
      <c r="N1328" s="14" t="str">
        <f t="shared" si="40"/>
        <v>DOZOUL Nolan</v>
      </c>
      <c r="O1328" s="14" t="str">
        <f>VLOOKUP(N1328,'Données Enfants'!$C$2:$F$298,4,FALSE)</f>
        <v>CP</v>
      </c>
      <c r="P1328" s="14" t="str">
        <f>VLOOKUP(N1328,'Données Enfants'!$C$2:$F$298,2,FALSE)</f>
        <v>Standard</v>
      </c>
      <c r="Q1328" s="14">
        <f>IF(MID(B1328,1,3)="Bus",VLOOKUP(N1328,'Données Bus'!$A$2:$B$90,2,FALSE),0)</f>
        <v>0</v>
      </c>
      <c r="R1328" s="14" t="str">
        <f>IF(Q1328&gt;0,VLOOKUP(N1328,'Données Bus'!$A$2:$C$90,3,FALSE),"")</f>
        <v/>
      </c>
      <c r="S1328" t="e">
        <f>IF(INDEX('Tournées Bus'!$C$4:$H$18,Q1328,VLOOKUP(B1328,'Tournées Bus'!$J$3:$L$6,2,FALSE))=0,INDEX('Tournées Bus'!$C$4:$H$18,Q1328,VLOOKUP(B1328,'Tournées Bus'!$J$3:$L$6,3,FALSE)),INDEX('Tournées Bus'!$C$4:$H$18,Q1328,VLOOKUP(B1328,'Tournées Bus'!$J$3:$L$6,2,FALSE)))</f>
        <v>#N/A</v>
      </c>
      <c r="T1328" t="e">
        <f t="shared" si="41"/>
        <v>#N/A</v>
      </c>
    </row>
    <row r="1329" spans="1:20" x14ac:dyDescent="0.2">
      <c r="A1329" s="1">
        <v>42992</v>
      </c>
      <c r="B1329" t="s">
        <v>7</v>
      </c>
      <c r="C1329" t="s">
        <v>340</v>
      </c>
      <c r="D1329" t="s">
        <v>837</v>
      </c>
      <c r="E1329" t="s">
        <v>247</v>
      </c>
      <c r="F1329" s="1">
        <v>40702</v>
      </c>
      <c r="G1329" t="s">
        <v>168</v>
      </c>
      <c r="H1329">
        <v>1</v>
      </c>
      <c r="I1329">
        <v>0</v>
      </c>
      <c r="J1329">
        <v>0</v>
      </c>
      <c r="K1329" t="s">
        <v>207</v>
      </c>
      <c r="L1329">
        <v>2017</v>
      </c>
      <c r="M1329" t="s">
        <v>208</v>
      </c>
      <c r="N1329" s="14" t="str">
        <f t="shared" si="40"/>
        <v>DUBOIS LOUKIL Liam</v>
      </c>
      <c r="O1329" s="14" t="str">
        <f>VLOOKUP(N1329,'Données Enfants'!$C$2:$F$298,4,FALSE)</f>
        <v>CP</v>
      </c>
      <c r="P1329" s="14" t="str">
        <f>VLOOKUP(N1329,'Données Enfants'!$C$2:$F$298,2,FALSE)</f>
        <v>Standard</v>
      </c>
      <c r="Q1329" s="14">
        <f>IF(MID(B1329,1,3)="Bus",VLOOKUP(N1329,'Données Bus'!$A$2:$B$90,2,FALSE),0)</f>
        <v>0</v>
      </c>
      <c r="R1329" s="14" t="str">
        <f>IF(Q1329&gt;0,VLOOKUP(N1329,'Données Bus'!$A$2:$C$90,3,FALSE),"")</f>
        <v/>
      </c>
      <c r="S1329" t="e">
        <f>IF(INDEX('Tournées Bus'!$C$4:$H$18,Q1329,VLOOKUP(B1329,'Tournées Bus'!$J$3:$L$6,2,FALSE))=0,INDEX('Tournées Bus'!$C$4:$H$18,Q1329,VLOOKUP(B1329,'Tournées Bus'!$J$3:$L$6,3,FALSE)),INDEX('Tournées Bus'!$C$4:$H$18,Q1329,VLOOKUP(B1329,'Tournées Bus'!$J$3:$L$6,2,FALSE)))</f>
        <v>#N/A</v>
      </c>
      <c r="T1329" t="e">
        <f t="shared" si="41"/>
        <v>#N/A</v>
      </c>
    </row>
    <row r="1330" spans="1:20" x14ac:dyDescent="0.2">
      <c r="A1330" s="1">
        <v>42992</v>
      </c>
      <c r="B1330" t="s">
        <v>7</v>
      </c>
      <c r="C1330" t="s">
        <v>340</v>
      </c>
      <c r="D1330" t="s">
        <v>248</v>
      </c>
      <c r="E1330" t="s">
        <v>249</v>
      </c>
      <c r="F1330" s="1">
        <v>40264</v>
      </c>
      <c r="G1330" t="s">
        <v>163</v>
      </c>
      <c r="H1330">
        <v>1</v>
      </c>
      <c r="I1330">
        <v>0</v>
      </c>
      <c r="J1330">
        <v>0</v>
      </c>
      <c r="K1330" t="s">
        <v>207</v>
      </c>
      <c r="L1330">
        <v>2017</v>
      </c>
      <c r="M1330" t="s">
        <v>210</v>
      </c>
      <c r="N1330" s="14" t="str">
        <f t="shared" si="40"/>
        <v>DULARY Noa</v>
      </c>
      <c r="O1330" s="14" t="str">
        <f>VLOOKUP(N1330,'Données Enfants'!$C$2:$F$298,4,FALSE)</f>
        <v>CE1</v>
      </c>
      <c r="P1330" s="14" t="str">
        <f>VLOOKUP(N1330,'Données Enfants'!$C$2:$F$298,2,FALSE)</f>
        <v>Standard</v>
      </c>
      <c r="Q1330" s="14">
        <f>IF(MID(B1330,1,3)="Bus",VLOOKUP(N1330,'Données Bus'!$A$2:$B$90,2,FALSE),0)</f>
        <v>0</v>
      </c>
      <c r="R1330" s="14" t="str">
        <f>IF(Q1330&gt;0,VLOOKUP(N1330,'Données Bus'!$A$2:$C$90,3,FALSE),"")</f>
        <v/>
      </c>
      <c r="S1330" t="e">
        <f>IF(INDEX('Tournées Bus'!$C$4:$H$18,Q1330,VLOOKUP(B1330,'Tournées Bus'!$J$3:$L$6,2,FALSE))=0,INDEX('Tournées Bus'!$C$4:$H$18,Q1330,VLOOKUP(B1330,'Tournées Bus'!$J$3:$L$6,3,FALSE)),INDEX('Tournées Bus'!$C$4:$H$18,Q1330,VLOOKUP(B1330,'Tournées Bus'!$J$3:$L$6,2,FALSE)))</f>
        <v>#N/A</v>
      </c>
      <c r="T1330" t="e">
        <f t="shared" si="41"/>
        <v>#N/A</v>
      </c>
    </row>
    <row r="1331" spans="1:20" x14ac:dyDescent="0.2">
      <c r="A1331" s="1">
        <v>42992</v>
      </c>
      <c r="B1331" t="s">
        <v>7</v>
      </c>
      <c r="C1331" t="s">
        <v>340</v>
      </c>
      <c r="D1331" t="s">
        <v>250</v>
      </c>
      <c r="E1331" t="s">
        <v>251</v>
      </c>
      <c r="F1331" s="1">
        <v>40932</v>
      </c>
      <c r="G1331" t="s">
        <v>106</v>
      </c>
      <c r="H1331">
        <v>1</v>
      </c>
      <c r="I1331">
        <v>0</v>
      </c>
      <c r="J1331">
        <v>0</v>
      </c>
      <c r="K1331" t="s">
        <v>207</v>
      </c>
      <c r="L1331">
        <v>2017</v>
      </c>
      <c r="M1331" t="s">
        <v>208</v>
      </c>
      <c r="N1331" s="14" t="str">
        <f t="shared" si="40"/>
        <v>DUVAL Matys</v>
      </c>
      <c r="O1331" s="14" t="str">
        <f>VLOOKUP(N1331,'Données Enfants'!$C$2:$F$298,4,FALSE)</f>
        <v>GS</v>
      </c>
      <c r="P1331" s="14" t="str">
        <f>VLOOKUP(N1331,'Données Enfants'!$C$2:$F$298,2,FALSE)</f>
        <v>Standard</v>
      </c>
      <c r="Q1331" s="14">
        <f>IF(MID(B1331,1,3)="Bus",VLOOKUP(N1331,'Données Bus'!$A$2:$B$90,2,FALSE),0)</f>
        <v>0</v>
      </c>
      <c r="R1331" s="14" t="str">
        <f>IF(Q1331&gt;0,VLOOKUP(N1331,'Données Bus'!$A$2:$C$90,3,FALSE),"")</f>
        <v/>
      </c>
      <c r="S1331" t="e">
        <f>IF(INDEX('Tournées Bus'!$C$4:$H$18,Q1331,VLOOKUP(B1331,'Tournées Bus'!$J$3:$L$6,2,FALSE))=0,INDEX('Tournées Bus'!$C$4:$H$18,Q1331,VLOOKUP(B1331,'Tournées Bus'!$J$3:$L$6,3,FALSE)),INDEX('Tournées Bus'!$C$4:$H$18,Q1331,VLOOKUP(B1331,'Tournées Bus'!$J$3:$L$6,2,FALSE)))</f>
        <v>#N/A</v>
      </c>
      <c r="T1331" t="e">
        <f t="shared" si="41"/>
        <v>#N/A</v>
      </c>
    </row>
    <row r="1332" spans="1:20" x14ac:dyDescent="0.2">
      <c r="A1332" s="1">
        <v>42992</v>
      </c>
      <c r="B1332" t="s">
        <v>7</v>
      </c>
      <c r="C1332" t="s">
        <v>340</v>
      </c>
      <c r="D1332" t="s">
        <v>252</v>
      </c>
      <c r="E1332" t="s">
        <v>253</v>
      </c>
      <c r="F1332" s="1">
        <v>41126</v>
      </c>
      <c r="G1332" t="s">
        <v>106</v>
      </c>
      <c r="H1332">
        <v>0</v>
      </c>
      <c r="I1332">
        <v>0</v>
      </c>
      <c r="J1332">
        <v>0</v>
      </c>
      <c r="K1332" t="s">
        <v>207</v>
      </c>
      <c r="L1332">
        <v>2017</v>
      </c>
      <c r="M1332" t="s">
        <v>208</v>
      </c>
      <c r="N1332" s="14" t="str">
        <f t="shared" si="40"/>
        <v>DUVAL MICHOUD Jade</v>
      </c>
      <c r="O1332" s="14" t="str">
        <f>VLOOKUP(N1332,'Données Enfants'!$C$2:$F$298,4,FALSE)</f>
        <v>GS</v>
      </c>
      <c r="P1332" s="14" t="str">
        <f>VLOOKUP(N1332,'Données Enfants'!$C$2:$F$298,2,FALSE)</f>
        <v>Standard</v>
      </c>
      <c r="Q1332" s="14">
        <f>IF(MID(B1332,1,3)="Bus",VLOOKUP(N1332,'Données Bus'!$A$2:$B$90,2,FALSE),0)</f>
        <v>0</v>
      </c>
      <c r="R1332" s="14" t="str">
        <f>IF(Q1332&gt;0,VLOOKUP(N1332,'Données Bus'!$A$2:$C$90,3,FALSE),"")</f>
        <v/>
      </c>
      <c r="S1332" t="e">
        <f>IF(INDEX('Tournées Bus'!$C$4:$H$18,Q1332,VLOOKUP(B1332,'Tournées Bus'!$J$3:$L$6,2,FALSE))=0,INDEX('Tournées Bus'!$C$4:$H$18,Q1332,VLOOKUP(B1332,'Tournées Bus'!$J$3:$L$6,3,FALSE)),INDEX('Tournées Bus'!$C$4:$H$18,Q1332,VLOOKUP(B1332,'Tournées Bus'!$J$3:$L$6,2,FALSE)))</f>
        <v>#N/A</v>
      </c>
      <c r="T1332" t="e">
        <f t="shared" si="41"/>
        <v>#N/A</v>
      </c>
    </row>
    <row r="1333" spans="1:20" x14ac:dyDescent="0.2">
      <c r="A1333" s="1">
        <v>42992</v>
      </c>
      <c r="B1333" t="s">
        <v>7</v>
      </c>
      <c r="C1333" t="s">
        <v>340</v>
      </c>
      <c r="D1333" t="s">
        <v>390</v>
      </c>
      <c r="E1333" t="s">
        <v>281</v>
      </c>
      <c r="F1333" s="1">
        <v>40871</v>
      </c>
      <c r="G1333" t="s">
        <v>167</v>
      </c>
      <c r="H1333">
        <v>1</v>
      </c>
      <c r="I1333">
        <v>0</v>
      </c>
      <c r="J1333">
        <v>0</v>
      </c>
      <c r="K1333" t="s">
        <v>207</v>
      </c>
      <c r="L1333">
        <v>2017</v>
      </c>
      <c r="M1333" t="s">
        <v>208</v>
      </c>
      <c r="N1333" s="14" t="str">
        <f t="shared" si="40"/>
        <v>EDMOND Lilou</v>
      </c>
      <c r="O1333" s="14" t="str">
        <f>VLOOKUP(N1333,'Données Enfants'!$C$2:$F$298,4,FALSE)</f>
        <v>CP</v>
      </c>
      <c r="P1333" s="14" t="str">
        <f>VLOOKUP(N1333,'Données Enfants'!$C$2:$F$298,2,FALSE)</f>
        <v>Standard</v>
      </c>
      <c r="Q1333" s="14">
        <f>IF(MID(B1333,1,3)="Bus",VLOOKUP(N1333,'Données Bus'!$A$2:$B$90,2,FALSE),0)</f>
        <v>0</v>
      </c>
      <c r="R1333" s="14" t="str">
        <f>IF(Q1333&gt;0,VLOOKUP(N1333,'Données Bus'!$A$2:$C$90,3,FALSE),"")</f>
        <v/>
      </c>
      <c r="S1333" t="e">
        <f>IF(INDEX('Tournées Bus'!$C$4:$H$18,Q1333,VLOOKUP(B1333,'Tournées Bus'!$J$3:$L$6,2,FALSE))=0,INDEX('Tournées Bus'!$C$4:$H$18,Q1333,VLOOKUP(B1333,'Tournées Bus'!$J$3:$L$6,3,FALSE)),INDEX('Tournées Bus'!$C$4:$H$18,Q1333,VLOOKUP(B1333,'Tournées Bus'!$J$3:$L$6,2,FALSE)))</f>
        <v>#N/A</v>
      </c>
      <c r="T1333" t="e">
        <f t="shared" si="41"/>
        <v>#N/A</v>
      </c>
    </row>
    <row r="1334" spans="1:20" x14ac:dyDescent="0.2">
      <c r="A1334" s="1">
        <v>42992</v>
      </c>
      <c r="B1334" t="s">
        <v>7</v>
      </c>
      <c r="C1334" t="s">
        <v>340</v>
      </c>
      <c r="D1334" t="s">
        <v>390</v>
      </c>
      <c r="E1334" t="s">
        <v>391</v>
      </c>
      <c r="F1334" s="1">
        <v>39092</v>
      </c>
      <c r="G1334" t="s">
        <v>164</v>
      </c>
      <c r="H1334">
        <v>1</v>
      </c>
      <c r="I1334">
        <v>0</v>
      </c>
      <c r="J1334">
        <v>0</v>
      </c>
      <c r="K1334" t="s">
        <v>207</v>
      </c>
      <c r="L1334">
        <v>2017</v>
      </c>
      <c r="M1334" t="s">
        <v>210</v>
      </c>
      <c r="N1334" s="14" t="str">
        <f t="shared" si="40"/>
        <v>EDMOND Quentin</v>
      </c>
      <c r="O1334" s="14" t="str">
        <f>VLOOKUP(N1334,'Données Enfants'!$C$2:$F$298,4,FALSE)</f>
        <v>CM2</v>
      </c>
      <c r="P1334" s="14" t="str">
        <f>VLOOKUP(N1334,'Données Enfants'!$C$2:$F$298,2,FALSE)</f>
        <v>Standard</v>
      </c>
      <c r="Q1334" s="14">
        <f>IF(MID(B1334,1,3)="Bus",VLOOKUP(N1334,'Données Bus'!$A$2:$B$90,2,FALSE),0)</f>
        <v>0</v>
      </c>
      <c r="R1334" s="14" t="str">
        <f>IF(Q1334&gt;0,VLOOKUP(N1334,'Données Bus'!$A$2:$C$90,3,FALSE),"")</f>
        <v/>
      </c>
      <c r="S1334" t="e">
        <f>IF(INDEX('Tournées Bus'!$C$4:$H$18,Q1334,VLOOKUP(B1334,'Tournées Bus'!$J$3:$L$6,2,FALSE))=0,INDEX('Tournées Bus'!$C$4:$H$18,Q1334,VLOOKUP(B1334,'Tournées Bus'!$J$3:$L$6,3,FALSE)),INDEX('Tournées Bus'!$C$4:$H$18,Q1334,VLOOKUP(B1334,'Tournées Bus'!$J$3:$L$6,2,FALSE)))</f>
        <v>#N/A</v>
      </c>
      <c r="T1334" t="e">
        <f t="shared" si="41"/>
        <v>#N/A</v>
      </c>
    </row>
    <row r="1335" spans="1:20" x14ac:dyDescent="0.2">
      <c r="A1335" s="1">
        <v>42992</v>
      </c>
      <c r="B1335" t="s">
        <v>7</v>
      </c>
      <c r="C1335" t="s">
        <v>340</v>
      </c>
      <c r="D1335" t="s">
        <v>254</v>
      </c>
      <c r="E1335" t="s">
        <v>255</v>
      </c>
      <c r="F1335" s="1">
        <v>40439</v>
      </c>
      <c r="G1335" t="s">
        <v>167</v>
      </c>
      <c r="H1335">
        <v>1</v>
      </c>
      <c r="I1335">
        <v>0</v>
      </c>
      <c r="J1335">
        <v>0</v>
      </c>
      <c r="K1335" t="s">
        <v>207</v>
      </c>
      <c r="L1335">
        <v>2017</v>
      </c>
      <c r="M1335" t="s">
        <v>210</v>
      </c>
      <c r="N1335" s="14" t="str">
        <f t="shared" si="40"/>
        <v>EL MRADMI Marwane</v>
      </c>
      <c r="O1335" s="14" t="str">
        <f>VLOOKUP(N1335,'Données Enfants'!$C$2:$F$298,4,FALSE)</f>
        <v>CE1</v>
      </c>
      <c r="P1335" s="14" t="str">
        <f>VLOOKUP(N1335,'Données Enfants'!$C$2:$F$298,2,FALSE)</f>
        <v>Sans porc</v>
      </c>
      <c r="Q1335" s="14">
        <f>IF(MID(B1335,1,3)="Bus",VLOOKUP(N1335,'Données Bus'!$A$2:$B$90,2,FALSE),0)</f>
        <v>0</v>
      </c>
      <c r="R1335" s="14" t="str">
        <f>IF(Q1335&gt;0,VLOOKUP(N1335,'Données Bus'!$A$2:$C$90,3,FALSE),"")</f>
        <v/>
      </c>
      <c r="S1335" t="e">
        <f>IF(INDEX('Tournées Bus'!$C$4:$H$18,Q1335,VLOOKUP(B1335,'Tournées Bus'!$J$3:$L$6,2,FALSE))=0,INDEX('Tournées Bus'!$C$4:$H$18,Q1335,VLOOKUP(B1335,'Tournées Bus'!$J$3:$L$6,3,FALSE)),INDEX('Tournées Bus'!$C$4:$H$18,Q1335,VLOOKUP(B1335,'Tournées Bus'!$J$3:$L$6,2,FALSE)))</f>
        <v>#N/A</v>
      </c>
      <c r="T1335" t="e">
        <f t="shared" si="41"/>
        <v>#N/A</v>
      </c>
    </row>
    <row r="1336" spans="1:20" x14ac:dyDescent="0.2">
      <c r="A1336" s="1">
        <v>42992</v>
      </c>
      <c r="B1336" t="s">
        <v>7</v>
      </c>
      <c r="C1336" t="s">
        <v>340</v>
      </c>
      <c r="D1336" t="s">
        <v>322</v>
      </c>
      <c r="E1336" t="s">
        <v>323</v>
      </c>
      <c r="F1336" s="1">
        <v>40972</v>
      </c>
      <c r="G1336" t="s">
        <v>106</v>
      </c>
      <c r="H1336">
        <v>0</v>
      </c>
      <c r="I1336">
        <v>0</v>
      </c>
      <c r="J1336">
        <v>0</v>
      </c>
      <c r="K1336" t="s">
        <v>207</v>
      </c>
      <c r="L1336">
        <v>2017</v>
      </c>
      <c r="M1336" t="s">
        <v>208</v>
      </c>
      <c r="N1336" s="14" t="str">
        <f t="shared" si="40"/>
        <v>ELLENRIEDER Célian</v>
      </c>
      <c r="O1336" s="14" t="str">
        <f>VLOOKUP(N1336,'Données Enfants'!$C$2:$F$298,4,FALSE)</f>
        <v>GS</v>
      </c>
      <c r="P1336" s="14" t="str">
        <f>VLOOKUP(N1336,'Données Enfants'!$C$2:$F$298,2,FALSE)</f>
        <v>Standard</v>
      </c>
      <c r="Q1336" s="14">
        <f>IF(MID(B1336,1,3)="Bus",VLOOKUP(N1336,'Données Bus'!$A$2:$B$90,2,FALSE),0)</f>
        <v>0</v>
      </c>
      <c r="R1336" s="14" t="str">
        <f>IF(Q1336&gt;0,VLOOKUP(N1336,'Données Bus'!$A$2:$C$90,3,FALSE),"")</f>
        <v/>
      </c>
      <c r="S1336" t="e">
        <f>IF(INDEX('Tournées Bus'!$C$4:$H$18,Q1336,VLOOKUP(B1336,'Tournées Bus'!$J$3:$L$6,2,FALSE))=0,INDEX('Tournées Bus'!$C$4:$H$18,Q1336,VLOOKUP(B1336,'Tournées Bus'!$J$3:$L$6,3,FALSE)),INDEX('Tournées Bus'!$C$4:$H$18,Q1336,VLOOKUP(B1336,'Tournées Bus'!$J$3:$L$6,2,FALSE)))</f>
        <v>#N/A</v>
      </c>
      <c r="T1336" t="e">
        <f t="shared" si="41"/>
        <v>#N/A</v>
      </c>
    </row>
    <row r="1337" spans="1:20" x14ac:dyDescent="0.2">
      <c r="A1337" s="1">
        <v>42992</v>
      </c>
      <c r="B1337" t="s">
        <v>7</v>
      </c>
      <c r="C1337" t="s">
        <v>340</v>
      </c>
      <c r="D1337" t="s">
        <v>392</v>
      </c>
      <c r="E1337" t="s">
        <v>367</v>
      </c>
      <c r="F1337" s="1">
        <v>39991</v>
      </c>
      <c r="G1337" t="s">
        <v>166</v>
      </c>
      <c r="H1337">
        <v>1</v>
      </c>
      <c r="I1337">
        <v>0</v>
      </c>
      <c r="J1337">
        <v>0</v>
      </c>
      <c r="K1337" t="s">
        <v>207</v>
      </c>
      <c r="L1337">
        <v>2017</v>
      </c>
      <c r="M1337" t="s">
        <v>210</v>
      </c>
      <c r="N1337" s="14" t="str">
        <f t="shared" si="40"/>
        <v>FERACO Elie</v>
      </c>
      <c r="O1337" s="14" t="str">
        <f>VLOOKUP(N1337,'Données Enfants'!$C$2:$F$298,4,FALSE)</f>
        <v>CE2</v>
      </c>
      <c r="P1337" s="14" t="str">
        <f>VLOOKUP(N1337,'Données Enfants'!$C$2:$F$298,2,FALSE)</f>
        <v>Standard</v>
      </c>
      <c r="Q1337" s="14">
        <f>IF(MID(B1337,1,3)="Bus",VLOOKUP(N1337,'Données Bus'!$A$2:$B$90,2,FALSE),0)</f>
        <v>0</v>
      </c>
      <c r="R1337" s="14" t="str">
        <f>IF(Q1337&gt;0,VLOOKUP(N1337,'Données Bus'!$A$2:$C$90,3,FALSE),"")</f>
        <v/>
      </c>
      <c r="S1337" t="e">
        <f>IF(INDEX('Tournées Bus'!$C$4:$H$18,Q1337,VLOOKUP(B1337,'Tournées Bus'!$J$3:$L$6,2,FALSE))=0,INDEX('Tournées Bus'!$C$4:$H$18,Q1337,VLOOKUP(B1337,'Tournées Bus'!$J$3:$L$6,3,FALSE)),INDEX('Tournées Bus'!$C$4:$H$18,Q1337,VLOOKUP(B1337,'Tournées Bus'!$J$3:$L$6,2,FALSE)))</f>
        <v>#N/A</v>
      </c>
      <c r="T1337" t="e">
        <f t="shared" si="41"/>
        <v>#N/A</v>
      </c>
    </row>
    <row r="1338" spans="1:20" x14ac:dyDescent="0.2">
      <c r="A1338" s="1">
        <v>42992</v>
      </c>
      <c r="B1338" t="s">
        <v>7</v>
      </c>
      <c r="C1338" t="s">
        <v>340</v>
      </c>
      <c r="D1338" t="s">
        <v>392</v>
      </c>
      <c r="E1338" t="s">
        <v>393</v>
      </c>
      <c r="F1338" s="1">
        <v>39490</v>
      </c>
      <c r="G1338" t="s">
        <v>165</v>
      </c>
      <c r="H1338">
        <v>1</v>
      </c>
      <c r="I1338">
        <v>0</v>
      </c>
      <c r="J1338">
        <v>0</v>
      </c>
      <c r="K1338" t="s">
        <v>207</v>
      </c>
      <c r="L1338">
        <v>2017</v>
      </c>
      <c r="M1338" t="s">
        <v>210</v>
      </c>
      <c r="N1338" s="14" t="str">
        <f t="shared" si="40"/>
        <v>FERACO Sasha</v>
      </c>
      <c r="O1338" s="14" t="str">
        <f>VLOOKUP(N1338,'Données Enfants'!$C$2:$F$298,4,FALSE)</f>
        <v>CM1</v>
      </c>
      <c r="P1338" s="14" t="str">
        <f>VLOOKUP(N1338,'Données Enfants'!$C$2:$F$298,2,FALSE)</f>
        <v>Standard</v>
      </c>
      <c r="Q1338" s="14">
        <f>IF(MID(B1338,1,3)="Bus",VLOOKUP(N1338,'Données Bus'!$A$2:$B$90,2,FALSE),0)</f>
        <v>0</v>
      </c>
      <c r="R1338" s="14" t="str">
        <f>IF(Q1338&gt;0,VLOOKUP(N1338,'Données Bus'!$A$2:$C$90,3,FALSE),"")</f>
        <v/>
      </c>
      <c r="S1338" t="e">
        <f>IF(INDEX('Tournées Bus'!$C$4:$H$18,Q1338,VLOOKUP(B1338,'Tournées Bus'!$J$3:$L$6,2,FALSE))=0,INDEX('Tournées Bus'!$C$4:$H$18,Q1338,VLOOKUP(B1338,'Tournées Bus'!$J$3:$L$6,3,FALSE)),INDEX('Tournées Bus'!$C$4:$H$18,Q1338,VLOOKUP(B1338,'Tournées Bus'!$J$3:$L$6,2,FALSE)))</f>
        <v>#N/A</v>
      </c>
      <c r="T1338" t="e">
        <f t="shared" si="41"/>
        <v>#N/A</v>
      </c>
    </row>
    <row r="1339" spans="1:20" x14ac:dyDescent="0.2">
      <c r="A1339" s="1">
        <v>42992</v>
      </c>
      <c r="B1339" t="s">
        <v>7</v>
      </c>
      <c r="C1339" t="s">
        <v>340</v>
      </c>
      <c r="D1339" t="s">
        <v>394</v>
      </c>
      <c r="E1339" t="s">
        <v>395</v>
      </c>
      <c r="F1339" s="1">
        <v>40196</v>
      </c>
      <c r="G1339" t="s">
        <v>163</v>
      </c>
      <c r="H1339">
        <v>0</v>
      </c>
      <c r="I1339">
        <v>0</v>
      </c>
      <c r="J1339">
        <v>0</v>
      </c>
      <c r="K1339" t="s">
        <v>207</v>
      </c>
      <c r="L1339">
        <v>2017</v>
      </c>
      <c r="M1339" t="s">
        <v>210</v>
      </c>
      <c r="N1339" s="14" t="str">
        <f t="shared" si="40"/>
        <v>FRANCESCHINI-SAINTON Paul</v>
      </c>
      <c r="O1339" s="14" t="str">
        <f>VLOOKUP(N1339,'Données Enfants'!$C$2:$F$298,4,FALSE)</f>
        <v>CE1</v>
      </c>
      <c r="P1339" s="14" t="str">
        <f>VLOOKUP(N1339,'Données Enfants'!$C$2:$F$298,2,FALSE)</f>
        <v>Standard</v>
      </c>
      <c r="Q1339" s="14">
        <f>IF(MID(B1339,1,3)="Bus",VLOOKUP(N1339,'Données Bus'!$A$2:$B$90,2,FALSE),0)</f>
        <v>0</v>
      </c>
      <c r="R1339" s="14" t="str">
        <f>IF(Q1339&gt;0,VLOOKUP(N1339,'Données Bus'!$A$2:$C$90,3,FALSE),"")</f>
        <v/>
      </c>
      <c r="S1339" t="e">
        <f>IF(INDEX('Tournées Bus'!$C$4:$H$18,Q1339,VLOOKUP(B1339,'Tournées Bus'!$J$3:$L$6,2,FALSE))=0,INDEX('Tournées Bus'!$C$4:$H$18,Q1339,VLOOKUP(B1339,'Tournées Bus'!$J$3:$L$6,3,FALSE)),INDEX('Tournées Bus'!$C$4:$H$18,Q1339,VLOOKUP(B1339,'Tournées Bus'!$J$3:$L$6,2,FALSE)))</f>
        <v>#N/A</v>
      </c>
      <c r="T1339" t="e">
        <f t="shared" si="41"/>
        <v>#N/A</v>
      </c>
    </row>
    <row r="1340" spans="1:20" x14ac:dyDescent="0.2">
      <c r="A1340" s="1">
        <v>42992</v>
      </c>
      <c r="B1340" t="s">
        <v>7</v>
      </c>
      <c r="C1340" t="s">
        <v>340</v>
      </c>
      <c r="D1340" t="s">
        <v>396</v>
      </c>
      <c r="E1340" t="s">
        <v>397</v>
      </c>
      <c r="F1340" s="1">
        <v>39668</v>
      </c>
      <c r="G1340" t="s">
        <v>165</v>
      </c>
      <c r="H1340">
        <v>1</v>
      </c>
      <c r="I1340">
        <v>0</v>
      </c>
      <c r="J1340">
        <v>0</v>
      </c>
      <c r="K1340" t="s">
        <v>207</v>
      </c>
      <c r="L1340">
        <v>2017</v>
      </c>
      <c r="M1340" t="s">
        <v>210</v>
      </c>
      <c r="N1340" s="14" t="str">
        <f t="shared" si="40"/>
        <v>FRERY Mika</v>
      </c>
      <c r="O1340" s="14" t="str">
        <f>VLOOKUP(N1340,'Données Enfants'!$C$2:$F$298,4,FALSE)</f>
        <v>CM1</v>
      </c>
      <c r="P1340" s="14" t="str">
        <f>VLOOKUP(N1340,'Données Enfants'!$C$2:$F$298,2,FALSE)</f>
        <v>Standard</v>
      </c>
      <c r="Q1340" s="14">
        <f>IF(MID(B1340,1,3)="Bus",VLOOKUP(N1340,'Données Bus'!$A$2:$B$90,2,FALSE),0)</f>
        <v>0</v>
      </c>
      <c r="R1340" s="14" t="str">
        <f>IF(Q1340&gt;0,VLOOKUP(N1340,'Données Bus'!$A$2:$C$90,3,FALSE),"")</f>
        <v/>
      </c>
      <c r="S1340" t="e">
        <f>IF(INDEX('Tournées Bus'!$C$4:$H$18,Q1340,VLOOKUP(B1340,'Tournées Bus'!$J$3:$L$6,2,FALSE))=0,INDEX('Tournées Bus'!$C$4:$H$18,Q1340,VLOOKUP(B1340,'Tournées Bus'!$J$3:$L$6,3,FALSE)),INDEX('Tournées Bus'!$C$4:$H$18,Q1340,VLOOKUP(B1340,'Tournées Bus'!$J$3:$L$6,2,FALSE)))</f>
        <v>#N/A</v>
      </c>
      <c r="T1340" t="e">
        <f t="shared" si="41"/>
        <v>#N/A</v>
      </c>
    </row>
    <row r="1341" spans="1:20" x14ac:dyDescent="0.2">
      <c r="A1341" s="1">
        <v>42992</v>
      </c>
      <c r="B1341" t="s">
        <v>7</v>
      </c>
      <c r="C1341" t="s">
        <v>340</v>
      </c>
      <c r="D1341" t="s">
        <v>398</v>
      </c>
      <c r="E1341" t="s">
        <v>399</v>
      </c>
      <c r="F1341" s="1">
        <v>40770</v>
      </c>
      <c r="G1341" t="s">
        <v>168</v>
      </c>
      <c r="H1341">
        <v>1</v>
      </c>
      <c r="I1341">
        <v>0</v>
      </c>
      <c r="J1341">
        <v>0</v>
      </c>
      <c r="K1341" t="s">
        <v>207</v>
      </c>
      <c r="L1341">
        <v>2017</v>
      </c>
      <c r="M1341" t="s">
        <v>208</v>
      </c>
      <c r="N1341" s="14" t="str">
        <f t="shared" si="40"/>
        <v>GAUTIER Alessia</v>
      </c>
      <c r="O1341" s="14" t="str">
        <f>VLOOKUP(N1341,'Données Enfants'!$C$2:$F$298,4,FALSE)</f>
        <v>CP</v>
      </c>
      <c r="P1341" s="14" t="str">
        <f>VLOOKUP(N1341,'Données Enfants'!$C$2:$F$298,2,FALSE)</f>
        <v>Standard</v>
      </c>
      <c r="Q1341" s="14">
        <f>IF(MID(B1341,1,3)="Bus",VLOOKUP(N1341,'Données Bus'!$A$2:$B$90,2,FALSE),0)</f>
        <v>0</v>
      </c>
      <c r="R1341" s="14" t="str">
        <f>IF(Q1341&gt;0,VLOOKUP(N1341,'Données Bus'!$A$2:$C$90,3,FALSE),"")</f>
        <v/>
      </c>
      <c r="S1341" t="e">
        <f>IF(INDEX('Tournées Bus'!$C$4:$H$18,Q1341,VLOOKUP(B1341,'Tournées Bus'!$J$3:$L$6,2,FALSE))=0,INDEX('Tournées Bus'!$C$4:$H$18,Q1341,VLOOKUP(B1341,'Tournées Bus'!$J$3:$L$6,3,FALSE)),INDEX('Tournées Bus'!$C$4:$H$18,Q1341,VLOOKUP(B1341,'Tournées Bus'!$J$3:$L$6,2,FALSE)))</f>
        <v>#N/A</v>
      </c>
      <c r="T1341" t="e">
        <f t="shared" si="41"/>
        <v>#N/A</v>
      </c>
    </row>
    <row r="1342" spans="1:20" x14ac:dyDescent="0.2">
      <c r="A1342" s="1">
        <v>42992</v>
      </c>
      <c r="B1342" t="s">
        <v>7</v>
      </c>
      <c r="C1342" t="s">
        <v>340</v>
      </c>
      <c r="D1342" t="s">
        <v>400</v>
      </c>
      <c r="E1342" t="s">
        <v>401</v>
      </c>
      <c r="F1342" s="1">
        <v>39307</v>
      </c>
      <c r="G1342" t="s">
        <v>164</v>
      </c>
      <c r="H1342">
        <v>0</v>
      </c>
      <c r="I1342">
        <v>0</v>
      </c>
      <c r="J1342">
        <v>0</v>
      </c>
      <c r="K1342" t="s">
        <v>207</v>
      </c>
      <c r="L1342">
        <v>2017</v>
      </c>
      <c r="M1342" t="s">
        <v>210</v>
      </c>
      <c r="N1342" s="14" t="str">
        <f t="shared" si="40"/>
        <v>GENOIS Pauline</v>
      </c>
      <c r="O1342" s="14" t="str">
        <f>VLOOKUP(N1342,'Données Enfants'!$C$2:$F$298,4,FALSE)</f>
        <v>CM2</v>
      </c>
      <c r="P1342" s="14" t="str">
        <f>VLOOKUP(N1342,'Données Enfants'!$C$2:$F$298,2,FALSE)</f>
        <v>Standard</v>
      </c>
      <c r="Q1342" s="14">
        <f>IF(MID(B1342,1,3)="Bus",VLOOKUP(N1342,'Données Bus'!$A$2:$B$90,2,FALSE),0)</f>
        <v>0</v>
      </c>
      <c r="R1342" s="14" t="str">
        <f>IF(Q1342&gt;0,VLOOKUP(N1342,'Données Bus'!$A$2:$C$90,3,FALSE),"")</f>
        <v/>
      </c>
      <c r="S1342" t="e">
        <f>IF(INDEX('Tournées Bus'!$C$4:$H$18,Q1342,VLOOKUP(B1342,'Tournées Bus'!$J$3:$L$6,2,FALSE))=0,INDEX('Tournées Bus'!$C$4:$H$18,Q1342,VLOOKUP(B1342,'Tournées Bus'!$J$3:$L$6,3,FALSE)),INDEX('Tournées Bus'!$C$4:$H$18,Q1342,VLOOKUP(B1342,'Tournées Bus'!$J$3:$L$6,2,FALSE)))</f>
        <v>#N/A</v>
      </c>
      <c r="T1342" t="e">
        <f t="shared" si="41"/>
        <v>#N/A</v>
      </c>
    </row>
    <row r="1343" spans="1:20" x14ac:dyDescent="0.2">
      <c r="A1343" s="1">
        <v>42992</v>
      </c>
      <c r="B1343" t="s">
        <v>7</v>
      </c>
      <c r="C1343" t="s">
        <v>340</v>
      </c>
      <c r="D1343" t="s">
        <v>402</v>
      </c>
      <c r="E1343" t="s">
        <v>403</v>
      </c>
      <c r="F1343" s="1">
        <v>39755</v>
      </c>
      <c r="G1343" t="s">
        <v>165</v>
      </c>
      <c r="H1343">
        <v>1</v>
      </c>
      <c r="I1343">
        <v>0</v>
      </c>
      <c r="J1343">
        <v>0</v>
      </c>
      <c r="K1343" t="s">
        <v>207</v>
      </c>
      <c r="L1343">
        <v>2017</v>
      </c>
      <c r="M1343" t="s">
        <v>210</v>
      </c>
      <c r="N1343" s="14" t="str">
        <f t="shared" si="40"/>
        <v>GERUSZ Tristan</v>
      </c>
      <c r="O1343" s="14" t="str">
        <f>VLOOKUP(N1343,'Données Enfants'!$C$2:$F$298,4,FALSE)</f>
        <v>CM1</v>
      </c>
      <c r="P1343" s="14" t="str">
        <f>VLOOKUP(N1343,'Données Enfants'!$C$2:$F$298,2,FALSE)</f>
        <v>Standard</v>
      </c>
      <c r="Q1343" s="14">
        <f>IF(MID(B1343,1,3)="Bus",VLOOKUP(N1343,'Données Bus'!$A$2:$B$90,2,FALSE),0)</f>
        <v>0</v>
      </c>
      <c r="R1343" s="14" t="str">
        <f>IF(Q1343&gt;0,VLOOKUP(N1343,'Données Bus'!$A$2:$C$90,3,FALSE),"")</f>
        <v/>
      </c>
      <c r="S1343" t="e">
        <f>IF(INDEX('Tournées Bus'!$C$4:$H$18,Q1343,VLOOKUP(B1343,'Tournées Bus'!$J$3:$L$6,2,FALSE))=0,INDEX('Tournées Bus'!$C$4:$H$18,Q1343,VLOOKUP(B1343,'Tournées Bus'!$J$3:$L$6,3,FALSE)),INDEX('Tournées Bus'!$C$4:$H$18,Q1343,VLOOKUP(B1343,'Tournées Bus'!$J$3:$L$6,2,FALSE)))</f>
        <v>#N/A</v>
      </c>
      <c r="T1343" t="e">
        <f t="shared" si="41"/>
        <v>#N/A</v>
      </c>
    </row>
    <row r="1344" spans="1:20" x14ac:dyDescent="0.2">
      <c r="A1344" s="1">
        <v>42992</v>
      </c>
      <c r="B1344" t="s">
        <v>7</v>
      </c>
      <c r="C1344" t="s">
        <v>340</v>
      </c>
      <c r="D1344" t="s">
        <v>404</v>
      </c>
      <c r="E1344" t="s">
        <v>405</v>
      </c>
      <c r="F1344" s="1">
        <v>41329</v>
      </c>
      <c r="G1344" t="s">
        <v>169</v>
      </c>
      <c r="H1344">
        <v>1</v>
      </c>
      <c r="I1344">
        <v>0</v>
      </c>
      <c r="J1344">
        <v>0</v>
      </c>
      <c r="K1344" t="s">
        <v>207</v>
      </c>
      <c r="L1344">
        <v>2017</v>
      </c>
      <c r="M1344" t="s">
        <v>208</v>
      </c>
      <c r="N1344" s="14" t="str">
        <f t="shared" si="40"/>
        <v>GILLET Naëly</v>
      </c>
      <c r="O1344" s="14" t="str">
        <f>VLOOKUP(N1344,'Données Enfants'!$C$2:$F$298,4,FALSE)</f>
        <v>MS</v>
      </c>
      <c r="P1344" s="14" t="str">
        <f>VLOOKUP(N1344,'Données Enfants'!$C$2:$F$298,2,FALSE)</f>
        <v>Standard</v>
      </c>
      <c r="Q1344" s="14">
        <f>IF(MID(B1344,1,3)="Bus",VLOOKUP(N1344,'Données Bus'!$A$2:$B$90,2,FALSE),0)</f>
        <v>0</v>
      </c>
      <c r="R1344" s="14" t="str">
        <f>IF(Q1344&gt;0,VLOOKUP(N1344,'Données Bus'!$A$2:$C$90,3,FALSE),"")</f>
        <v/>
      </c>
      <c r="S1344" t="e">
        <f>IF(INDEX('Tournées Bus'!$C$4:$H$18,Q1344,VLOOKUP(B1344,'Tournées Bus'!$J$3:$L$6,2,FALSE))=0,INDEX('Tournées Bus'!$C$4:$H$18,Q1344,VLOOKUP(B1344,'Tournées Bus'!$J$3:$L$6,3,FALSE)),INDEX('Tournées Bus'!$C$4:$H$18,Q1344,VLOOKUP(B1344,'Tournées Bus'!$J$3:$L$6,2,FALSE)))</f>
        <v>#N/A</v>
      </c>
      <c r="T1344" t="e">
        <f t="shared" si="41"/>
        <v>#N/A</v>
      </c>
    </row>
    <row r="1345" spans="1:20" x14ac:dyDescent="0.2">
      <c r="A1345" s="1">
        <v>42992</v>
      </c>
      <c r="B1345" t="s">
        <v>7</v>
      </c>
      <c r="C1345" t="s">
        <v>340</v>
      </c>
      <c r="D1345" t="s">
        <v>547</v>
      </c>
      <c r="E1345" t="s">
        <v>279</v>
      </c>
      <c r="F1345" s="1">
        <v>41348</v>
      </c>
      <c r="G1345" t="s">
        <v>169</v>
      </c>
      <c r="H1345">
        <v>1</v>
      </c>
      <c r="I1345">
        <v>0</v>
      </c>
      <c r="J1345">
        <v>0</v>
      </c>
      <c r="K1345" t="s">
        <v>207</v>
      </c>
      <c r="L1345">
        <v>2017</v>
      </c>
      <c r="M1345" t="s">
        <v>208</v>
      </c>
      <c r="N1345" s="14" t="str">
        <f t="shared" si="40"/>
        <v>GRANDJEAN Alice</v>
      </c>
      <c r="O1345" s="14" t="str">
        <f>VLOOKUP(N1345,'Données Enfants'!$C$2:$F$298,4,FALSE)</f>
        <v>MS</v>
      </c>
      <c r="P1345" s="14" t="str">
        <f>VLOOKUP(N1345,'Données Enfants'!$C$2:$F$298,2,FALSE)</f>
        <v>Standard</v>
      </c>
      <c r="Q1345" s="14">
        <f>IF(MID(B1345,1,3)="Bus",VLOOKUP(N1345,'Données Bus'!$A$2:$B$90,2,FALSE),0)</f>
        <v>0</v>
      </c>
      <c r="R1345" s="14" t="str">
        <f>IF(Q1345&gt;0,VLOOKUP(N1345,'Données Bus'!$A$2:$C$90,3,FALSE),"")</f>
        <v/>
      </c>
      <c r="S1345" t="e">
        <f>IF(INDEX('Tournées Bus'!$C$4:$H$18,Q1345,VLOOKUP(B1345,'Tournées Bus'!$J$3:$L$6,2,FALSE))=0,INDEX('Tournées Bus'!$C$4:$H$18,Q1345,VLOOKUP(B1345,'Tournées Bus'!$J$3:$L$6,3,FALSE)),INDEX('Tournées Bus'!$C$4:$H$18,Q1345,VLOOKUP(B1345,'Tournées Bus'!$J$3:$L$6,2,FALSE)))</f>
        <v>#N/A</v>
      </c>
      <c r="T1345" t="e">
        <f t="shared" si="41"/>
        <v>#N/A</v>
      </c>
    </row>
    <row r="1346" spans="1:20" x14ac:dyDescent="0.2">
      <c r="A1346" s="1">
        <v>42992</v>
      </c>
      <c r="B1346" t="s">
        <v>7</v>
      </c>
      <c r="C1346" t="s">
        <v>340</v>
      </c>
      <c r="D1346" t="s">
        <v>547</v>
      </c>
      <c r="E1346" t="s">
        <v>548</v>
      </c>
      <c r="F1346" s="1">
        <v>40545</v>
      </c>
      <c r="G1346" t="s">
        <v>168</v>
      </c>
      <c r="H1346">
        <v>1</v>
      </c>
      <c r="I1346">
        <v>0</v>
      </c>
      <c r="J1346">
        <v>0</v>
      </c>
      <c r="K1346" t="s">
        <v>207</v>
      </c>
      <c r="L1346">
        <v>2017</v>
      </c>
      <c r="M1346" t="s">
        <v>208</v>
      </c>
      <c r="N1346" s="14" t="str">
        <f t="shared" ref="N1346:N1409" si="42">CONCATENATE(D1346," ",E1346)</f>
        <v>GRANDJEAN Lucie</v>
      </c>
      <c r="O1346" s="14" t="str">
        <f>VLOOKUP(N1346,'Données Enfants'!$C$2:$F$298,4,FALSE)</f>
        <v>CP</v>
      </c>
      <c r="P1346" s="14" t="str">
        <f>VLOOKUP(N1346,'Données Enfants'!$C$2:$F$298,2,FALSE)</f>
        <v>Standard</v>
      </c>
      <c r="Q1346" s="14">
        <f>IF(MID(B1346,1,3)="Bus",VLOOKUP(N1346,'Données Bus'!$A$2:$B$90,2,FALSE),0)</f>
        <v>0</v>
      </c>
      <c r="R1346" s="14" t="str">
        <f>IF(Q1346&gt;0,VLOOKUP(N1346,'Données Bus'!$A$2:$C$90,3,FALSE),"")</f>
        <v/>
      </c>
      <c r="S1346" t="e">
        <f>IF(INDEX('Tournées Bus'!$C$4:$H$18,Q1346,VLOOKUP(B1346,'Tournées Bus'!$J$3:$L$6,2,FALSE))=0,INDEX('Tournées Bus'!$C$4:$H$18,Q1346,VLOOKUP(B1346,'Tournées Bus'!$J$3:$L$6,3,FALSE)),INDEX('Tournées Bus'!$C$4:$H$18,Q1346,VLOOKUP(B1346,'Tournées Bus'!$J$3:$L$6,2,FALSE)))</f>
        <v>#N/A</v>
      </c>
      <c r="T1346" t="e">
        <f t="shared" ref="T1346:T1409" si="43">MID(S1346,1,4)</f>
        <v>#N/A</v>
      </c>
    </row>
    <row r="1347" spans="1:20" x14ac:dyDescent="0.2">
      <c r="A1347" s="1">
        <v>42992</v>
      </c>
      <c r="B1347" t="s">
        <v>7</v>
      </c>
      <c r="C1347" t="s">
        <v>340</v>
      </c>
      <c r="D1347" t="s">
        <v>406</v>
      </c>
      <c r="E1347" t="s">
        <v>407</v>
      </c>
      <c r="F1347" s="1">
        <v>40521</v>
      </c>
      <c r="G1347" t="s">
        <v>163</v>
      </c>
      <c r="H1347">
        <v>1</v>
      </c>
      <c r="I1347">
        <v>0</v>
      </c>
      <c r="J1347">
        <v>0</v>
      </c>
      <c r="K1347" t="s">
        <v>207</v>
      </c>
      <c r="L1347">
        <v>2017</v>
      </c>
      <c r="M1347" t="s">
        <v>210</v>
      </c>
      <c r="N1347" s="14" t="str">
        <f t="shared" si="42"/>
        <v>GRANJUX Kenza</v>
      </c>
      <c r="O1347" s="14" t="str">
        <f>VLOOKUP(N1347,'Données Enfants'!$C$2:$F$298,4,FALSE)</f>
        <v>CE1</v>
      </c>
      <c r="P1347" s="14" t="str">
        <f>VLOOKUP(N1347,'Données Enfants'!$C$2:$F$298,2,FALSE)</f>
        <v>Standard</v>
      </c>
      <c r="Q1347" s="14">
        <f>IF(MID(B1347,1,3)="Bus",VLOOKUP(N1347,'Données Bus'!$A$2:$B$90,2,FALSE),0)</f>
        <v>0</v>
      </c>
      <c r="R1347" s="14" t="str">
        <f>IF(Q1347&gt;0,VLOOKUP(N1347,'Données Bus'!$A$2:$C$90,3,FALSE),"")</f>
        <v/>
      </c>
      <c r="S1347" t="e">
        <f>IF(INDEX('Tournées Bus'!$C$4:$H$18,Q1347,VLOOKUP(B1347,'Tournées Bus'!$J$3:$L$6,2,FALSE))=0,INDEX('Tournées Bus'!$C$4:$H$18,Q1347,VLOOKUP(B1347,'Tournées Bus'!$J$3:$L$6,3,FALSE)),INDEX('Tournées Bus'!$C$4:$H$18,Q1347,VLOOKUP(B1347,'Tournées Bus'!$J$3:$L$6,2,FALSE)))</f>
        <v>#N/A</v>
      </c>
      <c r="T1347" t="e">
        <f t="shared" si="43"/>
        <v>#N/A</v>
      </c>
    </row>
    <row r="1348" spans="1:20" x14ac:dyDescent="0.2">
      <c r="A1348" s="1">
        <v>42992</v>
      </c>
      <c r="B1348" t="s">
        <v>7</v>
      </c>
      <c r="C1348" t="s">
        <v>340</v>
      </c>
      <c r="D1348" t="s">
        <v>406</v>
      </c>
      <c r="E1348" t="s">
        <v>408</v>
      </c>
      <c r="F1348" s="1">
        <v>41097</v>
      </c>
      <c r="G1348" t="s">
        <v>44</v>
      </c>
      <c r="H1348">
        <v>1</v>
      </c>
      <c r="I1348">
        <v>0</v>
      </c>
      <c r="J1348">
        <v>0</v>
      </c>
      <c r="K1348" t="s">
        <v>207</v>
      </c>
      <c r="L1348">
        <v>2017</v>
      </c>
      <c r="M1348" t="s">
        <v>208</v>
      </c>
      <c r="N1348" s="14" t="str">
        <f t="shared" si="42"/>
        <v>GRANJUX Timeo</v>
      </c>
      <c r="O1348" s="14" t="str">
        <f>VLOOKUP(N1348,'Données Enfants'!$C$2:$F$298,4,FALSE)</f>
        <v>GS</v>
      </c>
      <c r="P1348" s="14" t="str">
        <f>VLOOKUP(N1348,'Données Enfants'!$C$2:$F$298,2,FALSE)</f>
        <v>Standard</v>
      </c>
      <c r="Q1348" s="14">
        <f>IF(MID(B1348,1,3)="Bus",VLOOKUP(N1348,'Données Bus'!$A$2:$B$90,2,FALSE),0)</f>
        <v>0</v>
      </c>
      <c r="R1348" s="14" t="str">
        <f>IF(Q1348&gt;0,VLOOKUP(N1348,'Données Bus'!$A$2:$C$90,3,FALSE),"")</f>
        <v/>
      </c>
      <c r="S1348" t="e">
        <f>IF(INDEX('Tournées Bus'!$C$4:$H$18,Q1348,VLOOKUP(B1348,'Tournées Bus'!$J$3:$L$6,2,FALSE))=0,INDEX('Tournées Bus'!$C$4:$H$18,Q1348,VLOOKUP(B1348,'Tournées Bus'!$J$3:$L$6,3,FALSE)),INDEX('Tournées Bus'!$C$4:$H$18,Q1348,VLOOKUP(B1348,'Tournées Bus'!$J$3:$L$6,2,FALSE)))</f>
        <v>#N/A</v>
      </c>
      <c r="T1348" t="e">
        <f t="shared" si="43"/>
        <v>#N/A</v>
      </c>
    </row>
    <row r="1349" spans="1:20" x14ac:dyDescent="0.2">
      <c r="A1349" s="1">
        <v>42992</v>
      </c>
      <c r="B1349" t="s">
        <v>7</v>
      </c>
      <c r="C1349" t="s">
        <v>340</v>
      </c>
      <c r="D1349" t="s">
        <v>338</v>
      </c>
      <c r="E1349" t="s">
        <v>339</v>
      </c>
      <c r="F1349" s="1">
        <v>41570</v>
      </c>
      <c r="G1349" t="s">
        <v>169</v>
      </c>
      <c r="H1349">
        <v>1</v>
      </c>
      <c r="I1349">
        <v>0</v>
      </c>
      <c r="J1349">
        <v>0</v>
      </c>
      <c r="K1349" t="s">
        <v>207</v>
      </c>
      <c r="L1349">
        <v>2017</v>
      </c>
      <c r="M1349" t="s">
        <v>208</v>
      </c>
      <c r="N1349" s="14" t="str">
        <f t="shared" si="42"/>
        <v>GUEIT RANALDI Valentine</v>
      </c>
      <c r="O1349" s="14" t="str">
        <f>VLOOKUP(N1349,'Données Enfants'!$C$2:$F$298,4,FALSE)</f>
        <v>MS</v>
      </c>
      <c r="P1349" s="14" t="str">
        <f>VLOOKUP(N1349,'Données Enfants'!$C$2:$F$298,2,FALSE)</f>
        <v>Standard</v>
      </c>
      <c r="Q1349" s="14">
        <f>IF(MID(B1349,1,3)="Bus",VLOOKUP(N1349,'Données Bus'!$A$2:$B$90,2,FALSE),0)</f>
        <v>0</v>
      </c>
      <c r="R1349" s="14" t="str">
        <f>IF(Q1349&gt;0,VLOOKUP(N1349,'Données Bus'!$A$2:$C$90,3,FALSE),"")</f>
        <v/>
      </c>
      <c r="S1349" t="e">
        <f>IF(INDEX('Tournées Bus'!$C$4:$H$18,Q1349,VLOOKUP(B1349,'Tournées Bus'!$J$3:$L$6,2,FALSE))=0,INDEX('Tournées Bus'!$C$4:$H$18,Q1349,VLOOKUP(B1349,'Tournées Bus'!$J$3:$L$6,3,FALSE)),INDEX('Tournées Bus'!$C$4:$H$18,Q1349,VLOOKUP(B1349,'Tournées Bus'!$J$3:$L$6,2,FALSE)))</f>
        <v>#N/A</v>
      </c>
      <c r="T1349" t="e">
        <f t="shared" si="43"/>
        <v>#N/A</v>
      </c>
    </row>
    <row r="1350" spans="1:20" x14ac:dyDescent="0.2">
      <c r="A1350" s="1">
        <v>42992</v>
      </c>
      <c r="B1350" t="s">
        <v>7</v>
      </c>
      <c r="C1350" t="s">
        <v>340</v>
      </c>
      <c r="D1350" t="s">
        <v>409</v>
      </c>
      <c r="E1350" t="s">
        <v>410</v>
      </c>
      <c r="F1350" s="1">
        <v>40108</v>
      </c>
      <c r="G1350" t="s">
        <v>166</v>
      </c>
      <c r="H1350">
        <v>1</v>
      </c>
      <c r="I1350">
        <v>0</v>
      </c>
      <c r="J1350">
        <v>0</v>
      </c>
      <c r="K1350" t="s">
        <v>207</v>
      </c>
      <c r="L1350">
        <v>2017</v>
      </c>
      <c r="M1350" t="s">
        <v>210</v>
      </c>
      <c r="N1350" s="14" t="str">
        <f t="shared" si="42"/>
        <v>HAMIMID Soan</v>
      </c>
      <c r="O1350" s="14" t="str">
        <f>VLOOKUP(N1350,'Données Enfants'!$C$2:$F$298,4,FALSE)</f>
        <v>CE2</v>
      </c>
      <c r="P1350" s="14" t="str">
        <f>VLOOKUP(N1350,'Données Enfants'!$C$2:$F$298,2,FALSE)</f>
        <v>Sans porc</v>
      </c>
      <c r="Q1350" s="14">
        <f>IF(MID(B1350,1,3)="Bus",VLOOKUP(N1350,'Données Bus'!$A$2:$B$90,2,FALSE),0)</f>
        <v>0</v>
      </c>
      <c r="R1350" s="14" t="str">
        <f>IF(Q1350&gt;0,VLOOKUP(N1350,'Données Bus'!$A$2:$C$90,3,FALSE),"")</f>
        <v/>
      </c>
      <c r="S1350" t="e">
        <f>IF(INDEX('Tournées Bus'!$C$4:$H$18,Q1350,VLOOKUP(B1350,'Tournées Bus'!$J$3:$L$6,2,FALSE))=0,INDEX('Tournées Bus'!$C$4:$H$18,Q1350,VLOOKUP(B1350,'Tournées Bus'!$J$3:$L$6,3,FALSE)),INDEX('Tournées Bus'!$C$4:$H$18,Q1350,VLOOKUP(B1350,'Tournées Bus'!$J$3:$L$6,2,FALSE)))</f>
        <v>#N/A</v>
      </c>
      <c r="T1350" t="e">
        <f t="shared" si="43"/>
        <v>#N/A</v>
      </c>
    </row>
    <row r="1351" spans="1:20" x14ac:dyDescent="0.2">
      <c r="A1351" s="1">
        <v>42992</v>
      </c>
      <c r="B1351" t="s">
        <v>7</v>
      </c>
      <c r="C1351" t="s">
        <v>340</v>
      </c>
      <c r="D1351" t="s">
        <v>411</v>
      </c>
      <c r="E1351" t="s">
        <v>371</v>
      </c>
      <c r="F1351" s="1">
        <v>40537</v>
      </c>
      <c r="G1351" t="s">
        <v>163</v>
      </c>
      <c r="H1351">
        <v>1</v>
      </c>
      <c r="I1351">
        <v>0</v>
      </c>
      <c r="J1351">
        <v>0</v>
      </c>
      <c r="K1351" t="s">
        <v>207</v>
      </c>
      <c r="L1351">
        <v>2017</v>
      </c>
      <c r="M1351" t="s">
        <v>210</v>
      </c>
      <c r="N1351" s="14" t="str">
        <f t="shared" si="42"/>
        <v>HERMET Baptiste</v>
      </c>
      <c r="O1351" s="14" t="str">
        <f>VLOOKUP(N1351,'Données Enfants'!$C$2:$F$298,4,FALSE)</f>
        <v>CE1</v>
      </c>
      <c r="P1351" s="14" t="str">
        <f>VLOOKUP(N1351,'Données Enfants'!$C$2:$F$298,2,FALSE)</f>
        <v>Standard</v>
      </c>
      <c r="Q1351" s="14">
        <f>IF(MID(B1351,1,3)="Bus",VLOOKUP(N1351,'Données Bus'!$A$2:$B$90,2,FALSE),0)</f>
        <v>0</v>
      </c>
      <c r="R1351" s="14" t="str">
        <f>IF(Q1351&gt;0,VLOOKUP(N1351,'Données Bus'!$A$2:$C$90,3,FALSE),"")</f>
        <v/>
      </c>
      <c r="S1351" t="e">
        <f>IF(INDEX('Tournées Bus'!$C$4:$H$18,Q1351,VLOOKUP(B1351,'Tournées Bus'!$J$3:$L$6,2,FALSE))=0,INDEX('Tournées Bus'!$C$4:$H$18,Q1351,VLOOKUP(B1351,'Tournées Bus'!$J$3:$L$6,3,FALSE)),INDEX('Tournées Bus'!$C$4:$H$18,Q1351,VLOOKUP(B1351,'Tournées Bus'!$J$3:$L$6,2,FALSE)))</f>
        <v>#N/A</v>
      </c>
      <c r="T1351" t="e">
        <f t="shared" si="43"/>
        <v>#N/A</v>
      </c>
    </row>
    <row r="1352" spans="1:20" x14ac:dyDescent="0.2">
      <c r="A1352" s="1">
        <v>42992</v>
      </c>
      <c r="B1352" t="s">
        <v>7</v>
      </c>
      <c r="C1352" t="s">
        <v>340</v>
      </c>
      <c r="D1352" t="s">
        <v>411</v>
      </c>
      <c r="E1352" t="s">
        <v>412</v>
      </c>
      <c r="F1352" s="1">
        <v>41493</v>
      </c>
      <c r="G1352" t="s">
        <v>169</v>
      </c>
      <c r="H1352">
        <v>1</v>
      </c>
      <c r="I1352">
        <v>0</v>
      </c>
      <c r="J1352">
        <v>0</v>
      </c>
      <c r="K1352" t="s">
        <v>207</v>
      </c>
      <c r="L1352">
        <v>2017</v>
      </c>
      <c r="M1352" t="s">
        <v>208</v>
      </c>
      <c r="N1352" s="14" t="str">
        <f t="shared" si="42"/>
        <v>HERMET Laurianne</v>
      </c>
      <c r="O1352" s="14" t="str">
        <f>VLOOKUP(N1352,'Données Enfants'!$C$2:$F$298,4,FALSE)</f>
        <v>MS</v>
      </c>
      <c r="P1352" s="14" t="str">
        <f>VLOOKUP(N1352,'Données Enfants'!$C$2:$F$298,2,FALSE)</f>
        <v>Standard</v>
      </c>
      <c r="Q1352" s="14">
        <f>IF(MID(B1352,1,3)="Bus",VLOOKUP(N1352,'Données Bus'!$A$2:$B$90,2,FALSE),0)</f>
        <v>0</v>
      </c>
      <c r="R1352" s="14" t="str">
        <f>IF(Q1352&gt;0,VLOOKUP(N1352,'Données Bus'!$A$2:$C$90,3,FALSE),"")</f>
        <v/>
      </c>
      <c r="S1352" t="e">
        <f>IF(INDEX('Tournées Bus'!$C$4:$H$18,Q1352,VLOOKUP(B1352,'Tournées Bus'!$J$3:$L$6,2,FALSE))=0,INDEX('Tournées Bus'!$C$4:$H$18,Q1352,VLOOKUP(B1352,'Tournées Bus'!$J$3:$L$6,3,FALSE)),INDEX('Tournées Bus'!$C$4:$H$18,Q1352,VLOOKUP(B1352,'Tournées Bus'!$J$3:$L$6,2,FALSE)))</f>
        <v>#N/A</v>
      </c>
      <c r="T1352" t="e">
        <f t="shared" si="43"/>
        <v>#N/A</v>
      </c>
    </row>
    <row r="1353" spans="1:20" x14ac:dyDescent="0.2">
      <c r="A1353" s="1">
        <v>42992</v>
      </c>
      <c r="B1353" t="s">
        <v>7</v>
      </c>
      <c r="C1353" t="s">
        <v>340</v>
      </c>
      <c r="D1353" t="s">
        <v>329</v>
      </c>
      <c r="E1353" t="s">
        <v>330</v>
      </c>
      <c r="F1353" s="1">
        <v>41371</v>
      </c>
      <c r="G1353" t="s">
        <v>169</v>
      </c>
      <c r="H1353">
        <v>0</v>
      </c>
      <c r="I1353">
        <v>0</v>
      </c>
      <c r="J1353">
        <v>0</v>
      </c>
      <c r="K1353" t="s">
        <v>207</v>
      </c>
      <c r="L1353">
        <v>2017</v>
      </c>
      <c r="M1353" t="s">
        <v>208</v>
      </c>
      <c r="N1353" s="14" t="str">
        <f t="shared" si="42"/>
        <v>IKOUBEL Jeanne</v>
      </c>
      <c r="O1353" s="14" t="str">
        <f>VLOOKUP(N1353,'Données Enfants'!$C$2:$F$298,4,FALSE)</f>
        <v>MS</v>
      </c>
      <c r="P1353" s="14" t="str">
        <f>VLOOKUP(N1353,'Données Enfants'!$C$2:$F$298,2,FALSE)</f>
        <v>Standard</v>
      </c>
      <c r="Q1353" s="14">
        <f>IF(MID(B1353,1,3)="Bus",VLOOKUP(N1353,'Données Bus'!$A$2:$B$90,2,FALSE),0)</f>
        <v>0</v>
      </c>
      <c r="R1353" s="14" t="str">
        <f>IF(Q1353&gt;0,VLOOKUP(N1353,'Données Bus'!$A$2:$C$90,3,FALSE),"")</f>
        <v/>
      </c>
      <c r="S1353" t="e">
        <f>IF(INDEX('Tournées Bus'!$C$4:$H$18,Q1353,VLOOKUP(B1353,'Tournées Bus'!$J$3:$L$6,2,FALSE))=0,INDEX('Tournées Bus'!$C$4:$H$18,Q1353,VLOOKUP(B1353,'Tournées Bus'!$J$3:$L$6,3,FALSE)),INDEX('Tournées Bus'!$C$4:$H$18,Q1353,VLOOKUP(B1353,'Tournées Bus'!$J$3:$L$6,2,FALSE)))</f>
        <v>#N/A</v>
      </c>
      <c r="T1353" t="e">
        <f t="shared" si="43"/>
        <v>#N/A</v>
      </c>
    </row>
    <row r="1354" spans="1:20" x14ac:dyDescent="0.2">
      <c r="A1354" s="1">
        <v>42992</v>
      </c>
      <c r="B1354" t="s">
        <v>7</v>
      </c>
      <c r="C1354" t="s">
        <v>340</v>
      </c>
      <c r="D1354" t="s">
        <v>413</v>
      </c>
      <c r="E1354" t="s">
        <v>393</v>
      </c>
      <c r="F1354" s="1">
        <v>40880</v>
      </c>
      <c r="G1354" t="s">
        <v>168</v>
      </c>
      <c r="H1354">
        <v>1</v>
      </c>
      <c r="I1354">
        <v>0</v>
      </c>
      <c r="J1354">
        <v>0</v>
      </c>
      <c r="K1354" t="s">
        <v>207</v>
      </c>
      <c r="L1354">
        <v>2017</v>
      </c>
      <c r="M1354" t="s">
        <v>208</v>
      </c>
      <c r="N1354" s="14" t="str">
        <f t="shared" si="42"/>
        <v>JELASSI Sasha</v>
      </c>
      <c r="O1354" s="14" t="str">
        <f>VLOOKUP(N1354,'Données Enfants'!$C$2:$F$298,4,FALSE)</f>
        <v>CP</v>
      </c>
      <c r="P1354" s="14" t="str">
        <f>VLOOKUP(N1354,'Données Enfants'!$C$2:$F$298,2,FALSE)</f>
        <v>Standard</v>
      </c>
      <c r="Q1354" s="14">
        <f>IF(MID(B1354,1,3)="Bus",VLOOKUP(N1354,'Données Bus'!$A$2:$B$90,2,FALSE),0)</f>
        <v>0</v>
      </c>
      <c r="R1354" s="14" t="str">
        <f>IF(Q1354&gt;0,VLOOKUP(N1354,'Données Bus'!$A$2:$C$90,3,FALSE),"")</f>
        <v/>
      </c>
      <c r="S1354" t="e">
        <f>IF(INDEX('Tournées Bus'!$C$4:$H$18,Q1354,VLOOKUP(B1354,'Tournées Bus'!$J$3:$L$6,2,FALSE))=0,INDEX('Tournées Bus'!$C$4:$H$18,Q1354,VLOOKUP(B1354,'Tournées Bus'!$J$3:$L$6,3,FALSE)),INDEX('Tournées Bus'!$C$4:$H$18,Q1354,VLOOKUP(B1354,'Tournées Bus'!$J$3:$L$6,2,FALSE)))</f>
        <v>#N/A</v>
      </c>
      <c r="T1354" t="e">
        <f t="shared" si="43"/>
        <v>#N/A</v>
      </c>
    </row>
    <row r="1355" spans="1:20" x14ac:dyDescent="0.2">
      <c r="A1355" s="1">
        <v>42992</v>
      </c>
      <c r="B1355" t="s">
        <v>7</v>
      </c>
      <c r="C1355" t="s">
        <v>340</v>
      </c>
      <c r="D1355" t="s">
        <v>265</v>
      </c>
      <c r="E1355" t="s">
        <v>266</v>
      </c>
      <c r="F1355" s="1">
        <v>40707</v>
      </c>
      <c r="G1355" t="s">
        <v>168</v>
      </c>
      <c r="H1355">
        <v>1</v>
      </c>
      <c r="I1355">
        <v>0</v>
      </c>
      <c r="J1355">
        <v>0</v>
      </c>
      <c r="K1355" t="s">
        <v>207</v>
      </c>
      <c r="L1355">
        <v>2017</v>
      </c>
      <c r="M1355" t="s">
        <v>208</v>
      </c>
      <c r="N1355" s="14" t="str">
        <f t="shared" si="42"/>
        <v>KOSUMI Audrina</v>
      </c>
      <c r="O1355" s="14" t="str">
        <f>VLOOKUP(N1355,'Données Enfants'!$C$2:$F$298,4,FALSE)</f>
        <v>CP</v>
      </c>
      <c r="P1355" s="14" t="str">
        <f>VLOOKUP(N1355,'Données Enfants'!$C$2:$F$298,2,FALSE)</f>
        <v>Standard</v>
      </c>
      <c r="Q1355" s="14">
        <f>IF(MID(B1355,1,3)="Bus",VLOOKUP(N1355,'Données Bus'!$A$2:$B$90,2,FALSE),0)</f>
        <v>0</v>
      </c>
      <c r="R1355" s="14" t="str">
        <f>IF(Q1355&gt;0,VLOOKUP(N1355,'Données Bus'!$A$2:$C$90,3,FALSE),"")</f>
        <v/>
      </c>
      <c r="S1355" t="e">
        <f>IF(INDEX('Tournées Bus'!$C$4:$H$18,Q1355,VLOOKUP(B1355,'Tournées Bus'!$J$3:$L$6,2,FALSE))=0,INDEX('Tournées Bus'!$C$4:$H$18,Q1355,VLOOKUP(B1355,'Tournées Bus'!$J$3:$L$6,3,FALSE)),INDEX('Tournées Bus'!$C$4:$H$18,Q1355,VLOOKUP(B1355,'Tournées Bus'!$J$3:$L$6,2,FALSE)))</f>
        <v>#N/A</v>
      </c>
      <c r="T1355" t="e">
        <f t="shared" si="43"/>
        <v>#N/A</v>
      </c>
    </row>
    <row r="1356" spans="1:20" x14ac:dyDescent="0.2">
      <c r="A1356" s="1">
        <v>42992</v>
      </c>
      <c r="B1356" t="s">
        <v>7</v>
      </c>
      <c r="C1356" t="s">
        <v>340</v>
      </c>
      <c r="D1356" t="s">
        <v>414</v>
      </c>
      <c r="E1356" t="s">
        <v>415</v>
      </c>
      <c r="F1356" s="1">
        <v>40308</v>
      </c>
      <c r="G1356" t="s">
        <v>167</v>
      </c>
      <c r="H1356">
        <v>1</v>
      </c>
      <c r="I1356">
        <v>0</v>
      </c>
      <c r="J1356">
        <v>0</v>
      </c>
      <c r="K1356" t="s">
        <v>207</v>
      </c>
      <c r="L1356">
        <v>2017</v>
      </c>
      <c r="M1356" t="s">
        <v>210</v>
      </c>
      <c r="N1356" s="14" t="str">
        <f t="shared" si="42"/>
        <v>LACROIX Dylan</v>
      </c>
      <c r="O1356" s="14" t="str">
        <f>VLOOKUP(N1356,'Données Enfants'!$C$2:$F$298,4,FALSE)</f>
        <v>CE1</v>
      </c>
      <c r="P1356" s="14" t="str">
        <f>VLOOKUP(N1356,'Données Enfants'!$C$2:$F$298,2,FALSE)</f>
        <v>Standard</v>
      </c>
      <c r="Q1356" s="14">
        <f>IF(MID(B1356,1,3)="Bus",VLOOKUP(N1356,'Données Bus'!$A$2:$B$90,2,FALSE),0)</f>
        <v>0</v>
      </c>
      <c r="R1356" s="14" t="str">
        <f>IF(Q1356&gt;0,VLOOKUP(N1356,'Données Bus'!$A$2:$C$90,3,FALSE),"")</f>
        <v/>
      </c>
      <c r="S1356" t="e">
        <f>IF(INDEX('Tournées Bus'!$C$4:$H$18,Q1356,VLOOKUP(B1356,'Tournées Bus'!$J$3:$L$6,2,FALSE))=0,INDEX('Tournées Bus'!$C$4:$H$18,Q1356,VLOOKUP(B1356,'Tournées Bus'!$J$3:$L$6,3,FALSE)),INDEX('Tournées Bus'!$C$4:$H$18,Q1356,VLOOKUP(B1356,'Tournées Bus'!$J$3:$L$6,2,FALSE)))</f>
        <v>#N/A</v>
      </c>
      <c r="T1356" t="e">
        <f t="shared" si="43"/>
        <v>#N/A</v>
      </c>
    </row>
    <row r="1357" spans="1:20" x14ac:dyDescent="0.2">
      <c r="A1357" s="1">
        <v>42992</v>
      </c>
      <c r="B1357" t="s">
        <v>7</v>
      </c>
      <c r="C1357" t="s">
        <v>340</v>
      </c>
      <c r="D1357" t="s">
        <v>675</v>
      </c>
      <c r="E1357" t="s">
        <v>676</v>
      </c>
      <c r="F1357" s="1">
        <v>40567</v>
      </c>
      <c r="G1357" t="s">
        <v>168</v>
      </c>
      <c r="H1357">
        <v>1</v>
      </c>
      <c r="I1357">
        <v>0</v>
      </c>
      <c r="J1357">
        <v>0</v>
      </c>
      <c r="K1357" t="s">
        <v>207</v>
      </c>
      <c r="L1357">
        <v>2017</v>
      </c>
      <c r="M1357" t="s">
        <v>208</v>
      </c>
      <c r="N1357" s="14" t="str">
        <f t="shared" si="42"/>
        <v>LE BOURGEOIS Oyan</v>
      </c>
      <c r="O1357" s="14" t="str">
        <f>VLOOKUP(N1357,'Données Enfants'!$C$2:$F$298,4,FALSE)</f>
        <v>CP</v>
      </c>
      <c r="P1357" s="14" t="str">
        <f>VLOOKUP(N1357,'Données Enfants'!$C$2:$F$298,2,FALSE)</f>
        <v>Standard</v>
      </c>
      <c r="Q1357" s="14">
        <f>IF(MID(B1357,1,3)="Bus",VLOOKUP(N1357,'Données Bus'!$A$2:$B$90,2,FALSE),0)</f>
        <v>0</v>
      </c>
      <c r="R1357" s="14" t="str">
        <f>IF(Q1357&gt;0,VLOOKUP(N1357,'Données Bus'!$A$2:$C$90,3,FALSE),"")</f>
        <v/>
      </c>
      <c r="S1357" t="e">
        <f>IF(INDEX('Tournées Bus'!$C$4:$H$18,Q1357,VLOOKUP(B1357,'Tournées Bus'!$J$3:$L$6,2,FALSE))=0,INDEX('Tournées Bus'!$C$4:$H$18,Q1357,VLOOKUP(B1357,'Tournées Bus'!$J$3:$L$6,3,FALSE)),INDEX('Tournées Bus'!$C$4:$H$18,Q1357,VLOOKUP(B1357,'Tournées Bus'!$J$3:$L$6,2,FALSE)))</f>
        <v>#N/A</v>
      </c>
      <c r="T1357" t="e">
        <f t="shared" si="43"/>
        <v>#N/A</v>
      </c>
    </row>
    <row r="1358" spans="1:20" x14ac:dyDescent="0.2">
      <c r="A1358" s="1">
        <v>42992</v>
      </c>
      <c r="B1358" t="s">
        <v>7</v>
      </c>
      <c r="C1358" t="s">
        <v>340</v>
      </c>
      <c r="D1358" t="s">
        <v>416</v>
      </c>
      <c r="E1358" t="s">
        <v>417</v>
      </c>
      <c r="F1358" s="1">
        <v>40045</v>
      </c>
      <c r="G1358" t="s">
        <v>163</v>
      </c>
      <c r="H1358">
        <v>1</v>
      </c>
      <c r="I1358">
        <v>0</v>
      </c>
      <c r="J1358">
        <v>0</v>
      </c>
      <c r="K1358" t="s">
        <v>207</v>
      </c>
      <c r="L1358">
        <v>2017</v>
      </c>
      <c r="M1358" t="s">
        <v>210</v>
      </c>
      <c r="N1358" s="14" t="str">
        <f t="shared" si="42"/>
        <v>LE REVEREND Grégoire</v>
      </c>
      <c r="O1358" s="14" t="str">
        <f>VLOOKUP(N1358,'Données Enfants'!$C$2:$F$298,4,FALSE)</f>
        <v>CE2</v>
      </c>
      <c r="P1358" s="14" t="str">
        <f>VLOOKUP(N1358,'Données Enfants'!$C$2:$F$298,2,FALSE)</f>
        <v>Standard</v>
      </c>
      <c r="Q1358" s="14">
        <f>IF(MID(B1358,1,3)="Bus",VLOOKUP(N1358,'Données Bus'!$A$2:$B$90,2,FALSE),0)</f>
        <v>0</v>
      </c>
      <c r="R1358" s="14" t="str">
        <f>IF(Q1358&gt;0,VLOOKUP(N1358,'Données Bus'!$A$2:$C$90,3,FALSE),"")</f>
        <v/>
      </c>
      <c r="S1358" t="e">
        <f>IF(INDEX('Tournées Bus'!$C$4:$H$18,Q1358,VLOOKUP(B1358,'Tournées Bus'!$J$3:$L$6,2,FALSE))=0,INDEX('Tournées Bus'!$C$4:$H$18,Q1358,VLOOKUP(B1358,'Tournées Bus'!$J$3:$L$6,3,FALSE)),INDEX('Tournées Bus'!$C$4:$H$18,Q1358,VLOOKUP(B1358,'Tournées Bus'!$J$3:$L$6,2,FALSE)))</f>
        <v>#N/A</v>
      </c>
      <c r="T1358" t="e">
        <f t="shared" si="43"/>
        <v>#N/A</v>
      </c>
    </row>
    <row r="1359" spans="1:20" x14ac:dyDescent="0.2">
      <c r="A1359" s="1">
        <v>42992</v>
      </c>
      <c r="B1359" t="s">
        <v>7</v>
      </c>
      <c r="C1359" t="s">
        <v>340</v>
      </c>
      <c r="D1359" t="s">
        <v>416</v>
      </c>
      <c r="E1359" t="s">
        <v>418</v>
      </c>
      <c r="F1359" s="1">
        <v>40800</v>
      </c>
      <c r="G1359" t="s">
        <v>168</v>
      </c>
      <c r="H1359">
        <v>1</v>
      </c>
      <c r="I1359">
        <v>0</v>
      </c>
      <c r="J1359">
        <v>0</v>
      </c>
      <c r="K1359" t="s">
        <v>207</v>
      </c>
      <c r="L1359">
        <v>2017</v>
      </c>
      <c r="M1359" t="s">
        <v>208</v>
      </c>
      <c r="N1359" s="14" t="str">
        <f t="shared" si="42"/>
        <v>LE REVEREND Hector</v>
      </c>
      <c r="O1359" s="14" t="str">
        <f>VLOOKUP(N1359,'Données Enfants'!$C$2:$F$298,4,FALSE)</f>
        <v>CP</v>
      </c>
      <c r="P1359" s="14" t="str">
        <f>VLOOKUP(N1359,'Données Enfants'!$C$2:$F$298,2,FALSE)</f>
        <v>Standard</v>
      </c>
      <c r="Q1359" s="14">
        <f>IF(MID(B1359,1,3)="Bus",VLOOKUP(N1359,'Données Bus'!$A$2:$B$90,2,FALSE),0)</f>
        <v>0</v>
      </c>
      <c r="R1359" s="14" t="str">
        <f>IF(Q1359&gt;0,VLOOKUP(N1359,'Données Bus'!$A$2:$C$90,3,FALSE),"")</f>
        <v/>
      </c>
      <c r="S1359" t="e">
        <f>IF(INDEX('Tournées Bus'!$C$4:$H$18,Q1359,VLOOKUP(B1359,'Tournées Bus'!$J$3:$L$6,2,FALSE))=0,INDEX('Tournées Bus'!$C$4:$H$18,Q1359,VLOOKUP(B1359,'Tournées Bus'!$J$3:$L$6,3,FALSE)),INDEX('Tournées Bus'!$C$4:$H$18,Q1359,VLOOKUP(B1359,'Tournées Bus'!$J$3:$L$6,2,FALSE)))</f>
        <v>#N/A</v>
      </c>
      <c r="T1359" t="e">
        <f t="shared" si="43"/>
        <v>#N/A</v>
      </c>
    </row>
    <row r="1360" spans="1:20" x14ac:dyDescent="0.2">
      <c r="A1360" s="1">
        <v>42992</v>
      </c>
      <c r="B1360" t="s">
        <v>7</v>
      </c>
      <c r="C1360" t="s">
        <v>340</v>
      </c>
      <c r="D1360" t="s">
        <v>419</v>
      </c>
      <c r="E1360" t="s">
        <v>420</v>
      </c>
      <c r="F1360" s="1">
        <v>40014</v>
      </c>
      <c r="G1360" t="s">
        <v>166</v>
      </c>
      <c r="H1360">
        <v>1</v>
      </c>
      <c r="I1360">
        <v>0</v>
      </c>
      <c r="J1360">
        <v>0</v>
      </c>
      <c r="K1360" t="s">
        <v>207</v>
      </c>
      <c r="L1360">
        <v>2017</v>
      </c>
      <c r="M1360" t="s">
        <v>210</v>
      </c>
      <c r="N1360" s="14" t="str">
        <f t="shared" si="42"/>
        <v>LEFRANCOIS Soren</v>
      </c>
      <c r="O1360" s="14" t="str">
        <f>VLOOKUP(N1360,'Données Enfants'!$C$2:$F$298,4,FALSE)</f>
        <v>CE2</v>
      </c>
      <c r="P1360" s="14" t="str">
        <f>VLOOKUP(N1360,'Données Enfants'!$C$2:$F$298,2,FALSE)</f>
        <v>Standard</v>
      </c>
      <c r="Q1360" s="14">
        <f>IF(MID(B1360,1,3)="Bus",VLOOKUP(N1360,'Données Bus'!$A$2:$B$90,2,FALSE),0)</f>
        <v>0</v>
      </c>
      <c r="R1360" s="14" t="str">
        <f>IF(Q1360&gt;0,VLOOKUP(N1360,'Données Bus'!$A$2:$C$90,3,FALSE),"")</f>
        <v/>
      </c>
      <c r="S1360" t="e">
        <f>IF(INDEX('Tournées Bus'!$C$4:$H$18,Q1360,VLOOKUP(B1360,'Tournées Bus'!$J$3:$L$6,2,FALSE))=0,INDEX('Tournées Bus'!$C$4:$H$18,Q1360,VLOOKUP(B1360,'Tournées Bus'!$J$3:$L$6,3,FALSE)),INDEX('Tournées Bus'!$C$4:$H$18,Q1360,VLOOKUP(B1360,'Tournées Bus'!$J$3:$L$6,2,FALSE)))</f>
        <v>#N/A</v>
      </c>
      <c r="T1360" t="e">
        <f t="shared" si="43"/>
        <v>#N/A</v>
      </c>
    </row>
    <row r="1361" spans="1:20" x14ac:dyDescent="0.2">
      <c r="A1361" s="1">
        <v>42992</v>
      </c>
      <c r="B1361" t="s">
        <v>7</v>
      </c>
      <c r="C1361" t="s">
        <v>340</v>
      </c>
      <c r="D1361" t="s">
        <v>421</v>
      </c>
      <c r="E1361" t="s">
        <v>353</v>
      </c>
      <c r="F1361" s="1">
        <v>39760</v>
      </c>
      <c r="G1361" t="s">
        <v>165</v>
      </c>
      <c r="H1361">
        <v>1</v>
      </c>
      <c r="I1361">
        <v>0</v>
      </c>
      <c r="J1361">
        <v>0</v>
      </c>
      <c r="K1361" t="s">
        <v>207</v>
      </c>
      <c r="L1361">
        <v>2017</v>
      </c>
      <c r="M1361" t="s">
        <v>210</v>
      </c>
      <c r="N1361" s="14" t="str">
        <f t="shared" si="42"/>
        <v>LEONARDUZZI Lina</v>
      </c>
      <c r="O1361" s="14" t="str">
        <f>VLOOKUP(N1361,'Données Enfants'!$C$2:$F$298,4,FALSE)</f>
        <v>CM1</v>
      </c>
      <c r="P1361" s="14" t="str">
        <f>VLOOKUP(N1361,'Données Enfants'!$C$2:$F$298,2,FALSE)</f>
        <v>Standard</v>
      </c>
      <c r="Q1361" s="14">
        <f>IF(MID(B1361,1,3)="Bus",VLOOKUP(N1361,'Données Bus'!$A$2:$B$90,2,FALSE),0)</f>
        <v>0</v>
      </c>
      <c r="R1361" s="14" t="str">
        <f>IF(Q1361&gt;0,VLOOKUP(N1361,'Données Bus'!$A$2:$C$90,3,FALSE),"")</f>
        <v/>
      </c>
      <c r="S1361" t="e">
        <f>IF(INDEX('Tournées Bus'!$C$4:$H$18,Q1361,VLOOKUP(B1361,'Tournées Bus'!$J$3:$L$6,2,FALSE))=0,INDEX('Tournées Bus'!$C$4:$H$18,Q1361,VLOOKUP(B1361,'Tournées Bus'!$J$3:$L$6,3,FALSE)),INDEX('Tournées Bus'!$C$4:$H$18,Q1361,VLOOKUP(B1361,'Tournées Bus'!$J$3:$L$6,2,FALSE)))</f>
        <v>#N/A</v>
      </c>
      <c r="T1361" t="e">
        <f t="shared" si="43"/>
        <v>#N/A</v>
      </c>
    </row>
    <row r="1362" spans="1:20" x14ac:dyDescent="0.2">
      <c r="A1362" s="1">
        <v>42992</v>
      </c>
      <c r="B1362" t="s">
        <v>7</v>
      </c>
      <c r="C1362" t="s">
        <v>340</v>
      </c>
      <c r="D1362" t="s">
        <v>422</v>
      </c>
      <c r="E1362" t="s">
        <v>423</v>
      </c>
      <c r="F1362" s="1">
        <v>41076</v>
      </c>
      <c r="G1362" t="s">
        <v>106</v>
      </c>
      <c r="H1362">
        <v>1</v>
      </c>
      <c r="I1362">
        <v>0</v>
      </c>
      <c r="J1362">
        <v>0</v>
      </c>
      <c r="K1362" t="s">
        <v>207</v>
      </c>
      <c r="L1362">
        <v>2017</v>
      </c>
      <c r="M1362" t="s">
        <v>208</v>
      </c>
      <c r="N1362" s="14" t="str">
        <f t="shared" si="42"/>
        <v>LIAUDET Chloé</v>
      </c>
      <c r="O1362" s="14" t="str">
        <f>VLOOKUP(N1362,'Données Enfants'!$C$2:$F$298,4,FALSE)</f>
        <v>GS</v>
      </c>
      <c r="P1362" s="14" t="str">
        <f>VLOOKUP(N1362,'Données Enfants'!$C$2:$F$298,2,FALSE)</f>
        <v>Standard</v>
      </c>
      <c r="Q1362" s="14">
        <f>IF(MID(B1362,1,3)="Bus",VLOOKUP(N1362,'Données Bus'!$A$2:$B$90,2,FALSE),0)</f>
        <v>0</v>
      </c>
      <c r="R1362" s="14" t="str">
        <f>IF(Q1362&gt;0,VLOOKUP(N1362,'Données Bus'!$A$2:$C$90,3,FALSE),"")</f>
        <v/>
      </c>
      <c r="S1362" t="e">
        <f>IF(INDEX('Tournées Bus'!$C$4:$H$18,Q1362,VLOOKUP(B1362,'Tournées Bus'!$J$3:$L$6,2,FALSE))=0,INDEX('Tournées Bus'!$C$4:$H$18,Q1362,VLOOKUP(B1362,'Tournées Bus'!$J$3:$L$6,3,FALSE)),INDEX('Tournées Bus'!$C$4:$H$18,Q1362,VLOOKUP(B1362,'Tournées Bus'!$J$3:$L$6,2,FALSE)))</f>
        <v>#N/A</v>
      </c>
      <c r="T1362" t="e">
        <f t="shared" si="43"/>
        <v>#N/A</v>
      </c>
    </row>
    <row r="1363" spans="1:20" x14ac:dyDescent="0.2">
      <c r="A1363" s="1">
        <v>42992</v>
      </c>
      <c r="B1363" t="s">
        <v>7</v>
      </c>
      <c r="C1363" t="s">
        <v>340</v>
      </c>
      <c r="D1363" t="s">
        <v>422</v>
      </c>
      <c r="E1363" t="s">
        <v>424</v>
      </c>
      <c r="F1363" s="1">
        <v>39534</v>
      </c>
      <c r="G1363" t="s">
        <v>165</v>
      </c>
      <c r="H1363">
        <v>1</v>
      </c>
      <c r="I1363">
        <v>0</v>
      </c>
      <c r="J1363">
        <v>0</v>
      </c>
      <c r="K1363" t="s">
        <v>207</v>
      </c>
      <c r="L1363">
        <v>2017</v>
      </c>
      <c r="M1363" t="s">
        <v>210</v>
      </c>
      <c r="N1363" s="14" t="str">
        <f t="shared" si="42"/>
        <v>LIAUDET Elisa</v>
      </c>
      <c r="O1363" s="14" t="str">
        <f>VLOOKUP(N1363,'Données Enfants'!$C$2:$F$298,4,FALSE)</f>
        <v>CM1</v>
      </c>
      <c r="P1363" s="14" t="str">
        <f>VLOOKUP(N1363,'Données Enfants'!$C$2:$F$298,2,FALSE)</f>
        <v>Standard</v>
      </c>
      <c r="Q1363" s="14">
        <f>IF(MID(B1363,1,3)="Bus",VLOOKUP(N1363,'Données Bus'!$A$2:$B$90,2,FALSE),0)</f>
        <v>0</v>
      </c>
      <c r="R1363" s="14" t="str">
        <f>IF(Q1363&gt;0,VLOOKUP(N1363,'Données Bus'!$A$2:$C$90,3,FALSE),"")</f>
        <v/>
      </c>
      <c r="S1363" t="e">
        <f>IF(INDEX('Tournées Bus'!$C$4:$H$18,Q1363,VLOOKUP(B1363,'Tournées Bus'!$J$3:$L$6,2,FALSE))=0,INDEX('Tournées Bus'!$C$4:$H$18,Q1363,VLOOKUP(B1363,'Tournées Bus'!$J$3:$L$6,3,FALSE)),INDEX('Tournées Bus'!$C$4:$H$18,Q1363,VLOOKUP(B1363,'Tournées Bus'!$J$3:$L$6,2,FALSE)))</f>
        <v>#N/A</v>
      </c>
      <c r="T1363" t="e">
        <f t="shared" si="43"/>
        <v>#N/A</v>
      </c>
    </row>
    <row r="1364" spans="1:20" x14ac:dyDescent="0.2">
      <c r="A1364" s="1">
        <v>42992</v>
      </c>
      <c r="B1364" t="s">
        <v>7</v>
      </c>
      <c r="C1364" t="s">
        <v>340</v>
      </c>
      <c r="D1364" t="s">
        <v>425</v>
      </c>
      <c r="E1364" t="s">
        <v>326</v>
      </c>
      <c r="F1364" s="1">
        <v>40918</v>
      </c>
      <c r="G1364" t="s">
        <v>168</v>
      </c>
      <c r="H1364">
        <v>1</v>
      </c>
      <c r="I1364">
        <v>0</v>
      </c>
      <c r="J1364">
        <v>0</v>
      </c>
      <c r="K1364" t="s">
        <v>207</v>
      </c>
      <c r="L1364">
        <v>2017</v>
      </c>
      <c r="M1364" t="s">
        <v>208</v>
      </c>
      <c r="N1364" s="14" t="str">
        <f t="shared" si="42"/>
        <v>MALAURIE Antonin</v>
      </c>
      <c r="O1364" s="14" t="str">
        <f>VLOOKUP(N1364,'Données Enfants'!$C$2:$F$298,4,FALSE)</f>
        <v>CP</v>
      </c>
      <c r="P1364" s="14" t="str">
        <f>VLOOKUP(N1364,'Données Enfants'!$C$2:$F$298,2,FALSE)</f>
        <v>Standard</v>
      </c>
      <c r="Q1364" s="14">
        <f>IF(MID(B1364,1,3)="Bus",VLOOKUP(N1364,'Données Bus'!$A$2:$B$90,2,FALSE),0)</f>
        <v>0</v>
      </c>
      <c r="R1364" s="14" t="str">
        <f>IF(Q1364&gt;0,VLOOKUP(N1364,'Données Bus'!$A$2:$C$90,3,FALSE),"")</f>
        <v/>
      </c>
      <c r="S1364" t="e">
        <f>IF(INDEX('Tournées Bus'!$C$4:$H$18,Q1364,VLOOKUP(B1364,'Tournées Bus'!$J$3:$L$6,2,FALSE))=0,INDEX('Tournées Bus'!$C$4:$H$18,Q1364,VLOOKUP(B1364,'Tournées Bus'!$J$3:$L$6,3,FALSE)),INDEX('Tournées Bus'!$C$4:$H$18,Q1364,VLOOKUP(B1364,'Tournées Bus'!$J$3:$L$6,2,FALSE)))</f>
        <v>#N/A</v>
      </c>
      <c r="T1364" t="e">
        <f t="shared" si="43"/>
        <v>#N/A</v>
      </c>
    </row>
    <row r="1365" spans="1:20" x14ac:dyDescent="0.2">
      <c r="A1365" s="1">
        <v>42992</v>
      </c>
      <c r="B1365" t="s">
        <v>7</v>
      </c>
      <c r="C1365" t="s">
        <v>340</v>
      </c>
      <c r="D1365" t="s">
        <v>512</v>
      </c>
      <c r="E1365" t="s">
        <v>513</v>
      </c>
      <c r="F1365" s="1">
        <v>39414</v>
      </c>
      <c r="G1365" t="s">
        <v>164</v>
      </c>
      <c r="H1365">
        <v>0</v>
      </c>
      <c r="I1365">
        <v>0</v>
      </c>
      <c r="J1365">
        <v>0</v>
      </c>
      <c r="K1365" t="s">
        <v>207</v>
      </c>
      <c r="L1365">
        <v>2017</v>
      </c>
      <c r="M1365" t="s">
        <v>210</v>
      </c>
      <c r="N1365" s="14" t="str">
        <f t="shared" si="42"/>
        <v>MALPERTUIS Maëva</v>
      </c>
      <c r="O1365" s="14" t="str">
        <f>VLOOKUP(N1365,'Données Enfants'!$C$2:$F$298,4,FALSE)</f>
        <v>CM2</v>
      </c>
      <c r="P1365" s="14" t="str">
        <f>VLOOKUP(N1365,'Données Enfants'!$C$2:$F$298,2,FALSE)</f>
        <v>Standard</v>
      </c>
      <c r="Q1365" s="14">
        <f>IF(MID(B1365,1,3)="Bus",VLOOKUP(N1365,'Données Bus'!$A$2:$B$90,2,FALSE),0)</f>
        <v>0</v>
      </c>
      <c r="R1365" s="14" t="str">
        <f>IF(Q1365&gt;0,VLOOKUP(N1365,'Données Bus'!$A$2:$C$90,3,FALSE),"")</f>
        <v/>
      </c>
      <c r="S1365" t="e">
        <f>IF(INDEX('Tournées Bus'!$C$4:$H$18,Q1365,VLOOKUP(B1365,'Tournées Bus'!$J$3:$L$6,2,FALSE))=0,INDEX('Tournées Bus'!$C$4:$H$18,Q1365,VLOOKUP(B1365,'Tournées Bus'!$J$3:$L$6,3,FALSE)),INDEX('Tournées Bus'!$C$4:$H$18,Q1365,VLOOKUP(B1365,'Tournées Bus'!$J$3:$L$6,2,FALSE)))</f>
        <v>#N/A</v>
      </c>
      <c r="T1365" t="e">
        <f t="shared" si="43"/>
        <v>#N/A</v>
      </c>
    </row>
    <row r="1366" spans="1:20" x14ac:dyDescent="0.2">
      <c r="A1366" s="1">
        <v>42992</v>
      </c>
      <c r="B1366" t="s">
        <v>7</v>
      </c>
      <c r="C1366" t="s">
        <v>340</v>
      </c>
      <c r="D1366" t="s">
        <v>267</v>
      </c>
      <c r="E1366" t="s">
        <v>268</v>
      </c>
      <c r="F1366" s="1">
        <v>39332</v>
      </c>
      <c r="G1366" t="s">
        <v>164</v>
      </c>
      <c r="H1366">
        <v>0</v>
      </c>
      <c r="I1366">
        <v>0</v>
      </c>
      <c r="J1366">
        <v>0</v>
      </c>
      <c r="K1366" t="s">
        <v>207</v>
      </c>
      <c r="L1366">
        <v>2017</v>
      </c>
      <c r="M1366" t="s">
        <v>210</v>
      </c>
      <c r="N1366" s="14" t="str">
        <f t="shared" si="42"/>
        <v>MANICHE Soryan</v>
      </c>
      <c r="O1366" s="14" t="str">
        <f>VLOOKUP(N1366,'Données Enfants'!$C$2:$F$298,4,FALSE)</f>
        <v>CM2</v>
      </c>
      <c r="P1366" s="14" t="str">
        <f>VLOOKUP(N1366,'Données Enfants'!$C$2:$F$298,2,FALSE)</f>
        <v>Sans porc</v>
      </c>
      <c r="Q1366" s="14">
        <f>IF(MID(B1366,1,3)="Bus",VLOOKUP(N1366,'Données Bus'!$A$2:$B$90,2,FALSE),0)</f>
        <v>0</v>
      </c>
      <c r="R1366" s="14" t="str">
        <f>IF(Q1366&gt;0,VLOOKUP(N1366,'Données Bus'!$A$2:$C$90,3,FALSE),"")</f>
        <v/>
      </c>
      <c r="S1366" t="e">
        <f>IF(INDEX('Tournées Bus'!$C$4:$H$18,Q1366,VLOOKUP(B1366,'Tournées Bus'!$J$3:$L$6,2,FALSE))=0,INDEX('Tournées Bus'!$C$4:$H$18,Q1366,VLOOKUP(B1366,'Tournées Bus'!$J$3:$L$6,3,FALSE)),INDEX('Tournées Bus'!$C$4:$H$18,Q1366,VLOOKUP(B1366,'Tournées Bus'!$J$3:$L$6,2,FALSE)))</f>
        <v>#N/A</v>
      </c>
      <c r="T1366" t="e">
        <f t="shared" si="43"/>
        <v>#N/A</v>
      </c>
    </row>
    <row r="1367" spans="1:20" x14ac:dyDescent="0.2">
      <c r="A1367" s="1">
        <v>42992</v>
      </c>
      <c r="B1367" t="s">
        <v>7</v>
      </c>
      <c r="C1367" t="s">
        <v>340</v>
      </c>
      <c r="D1367" t="s">
        <v>426</v>
      </c>
      <c r="E1367" t="s">
        <v>427</v>
      </c>
      <c r="F1367" s="1">
        <v>39466</v>
      </c>
      <c r="G1367" t="s">
        <v>165</v>
      </c>
      <c r="H1367">
        <v>1</v>
      </c>
      <c r="I1367">
        <v>0</v>
      </c>
      <c r="J1367">
        <v>0</v>
      </c>
      <c r="K1367" t="s">
        <v>207</v>
      </c>
      <c r="L1367">
        <v>2017</v>
      </c>
      <c r="M1367" t="s">
        <v>210</v>
      </c>
      <c r="N1367" s="14" t="str">
        <f t="shared" si="42"/>
        <v>MARTIN Gautier</v>
      </c>
      <c r="O1367" s="14" t="str">
        <f>VLOOKUP(N1367,'Données Enfants'!$C$2:$F$298,4,FALSE)</f>
        <v>CM1</v>
      </c>
      <c r="P1367" s="14" t="str">
        <f>VLOOKUP(N1367,'Données Enfants'!$C$2:$F$298,2,FALSE)</f>
        <v>Standard</v>
      </c>
      <c r="Q1367" s="14">
        <f>IF(MID(B1367,1,3)="Bus",VLOOKUP(N1367,'Données Bus'!$A$2:$B$90,2,FALSE),0)</f>
        <v>0</v>
      </c>
      <c r="R1367" s="14" t="str">
        <f>IF(Q1367&gt;0,VLOOKUP(N1367,'Données Bus'!$A$2:$C$90,3,FALSE),"")</f>
        <v/>
      </c>
      <c r="S1367" t="e">
        <f>IF(INDEX('Tournées Bus'!$C$4:$H$18,Q1367,VLOOKUP(B1367,'Tournées Bus'!$J$3:$L$6,2,FALSE))=0,INDEX('Tournées Bus'!$C$4:$H$18,Q1367,VLOOKUP(B1367,'Tournées Bus'!$J$3:$L$6,3,FALSE)),INDEX('Tournées Bus'!$C$4:$H$18,Q1367,VLOOKUP(B1367,'Tournées Bus'!$J$3:$L$6,2,FALSE)))</f>
        <v>#N/A</v>
      </c>
      <c r="T1367" t="e">
        <f t="shared" si="43"/>
        <v>#N/A</v>
      </c>
    </row>
    <row r="1368" spans="1:20" x14ac:dyDescent="0.2">
      <c r="A1368" s="1">
        <v>42992</v>
      </c>
      <c r="B1368" t="s">
        <v>7</v>
      </c>
      <c r="C1368" t="s">
        <v>340</v>
      </c>
      <c r="D1368" t="s">
        <v>533</v>
      </c>
      <c r="E1368" t="s">
        <v>534</v>
      </c>
      <c r="F1368" s="1">
        <v>39609</v>
      </c>
      <c r="G1368" t="s">
        <v>166</v>
      </c>
      <c r="H1368">
        <v>1</v>
      </c>
      <c r="I1368">
        <v>0</v>
      </c>
      <c r="J1368">
        <v>0</v>
      </c>
      <c r="K1368" t="s">
        <v>207</v>
      </c>
      <c r="L1368">
        <v>2017</v>
      </c>
      <c r="M1368" t="s">
        <v>210</v>
      </c>
      <c r="N1368" s="14" t="str">
        <f t="shared" si="42"/>
        <v>MATHIEU Annabelle</v>
      </c>
      <c r="O1368" s="14" t="str">
        <f>VLOOKUP(N1368,'Données Enfants'!$C$2:$F$298,4,FALSE)</f>
        <v>CM1</v>
      </c>
      <c r="P1368" s="14" t="str">
        <f>VLOOKUP(N1368,'Données Enfants'!$C$2:$F$298,2,FALSE)</f>
        <v>Standard</v>
      </c>
      <c r="Q1368" s="14">
        <f>IF(MID(B1368,1,3)="Bus",VLOOKUP(N1368,'Données Bus'!$A$2:$B$90,2,FALSE),0)</f>
        <v>0</v>
      </c>
      <c r="R1368" s="14" t="str">
        <f>IF(Q1368&gt;0,VLOOKUP(N1368,'Données Bus'!$A$2:$C$90,3,FALSE),"")</f>
        <v/>
      </c>
      <c r="S1368" t="e">
        <f>IF(INDEX('Tournées Bus'!$C$4:$H$18,Q1368,VLOOKUP(B1368,'Tournées Bus'!$J$3:$L$6,2,FALSE))=0,INDEX('Tournées Bus'!$C$4:$H$18,Q1368,VLOOKUP(B1368,'Tournées Bus'!$J$3:$L$6,3,FALSE)),INDEX('Tournées Bus'!$C$4:$H$18,Q1368,VLOOKUP(B1368,'Tournées Bus'!$J$3:$L$6,2,FALSE)))</f>
        <v>#N/A</v>
      </c>
      <c r="T1368" t="e">
        <f t="shared" si="43"/>
        <v>#N/A</v>
      </c>
    </row>
    <row r="1369" spans="1:20" x14ac:dyDescent="0.2">
      <c r="A1369" s="1">
        <v>42992</v>
      </c>
      <c r="B1369" t="s">
        <v>7</v>
      </c>
      <c r="C1369" t="s">
        <v>340</v>
      </c>
      <c r="D1369" t="s">
        <v>533</v>
      </c>
      <c r="E1369" t="s">
        <v>535</v>
      </c>
      <c r="F1369" s="1">
        <v>41173</v>
      </c>
      <c r="G1369" t="s">
        <v>44</v>
      </c>
      <c r="H1369">
        <v>1</v>
      </c>
      <c r="I1369">
        <v>0</v>
      </c>
      <c r="J1369">
        <v>0</v>
      </c>
      <c r="K1369" t="s">
        <v>207</v>
      </c>
      <c r="L1369">
        <v>2017</v>
      </c>
      <c r="M1369" t="s">
        <v>208</v>
      </c>
      <c r="N1369" s="14" t="str">
        <f t="shared" si="42"/>
        <v>MATHIEU Félicien</v>
      </c>
      <c r="O1369" s="14" t="str">
        <f>VLOOKUP(N1369,'Données Enfants'!$C$2:$F$298,4,FALSE)</f>
        <v>GS</v>
      </c>
      <c r="P1369" s="14" t="str">
        <f>VLOOKUP(N1369,'Données Enfants'!$C$2:$F$298,2,FALSE)</f>
        <v>Standard</v>
      </c>
      <c r="Q1369" s="14">
        <f>IF(MID(B1369,1,3)="Bus",VLOOKUP(N1369,'Données Bus'!$A$2:$B$90,2,FALSE),0)</f>
        <v>0</v>
      </c>
      <c r="R1369" s="14" t="str">
        <f>IF(Q1369&gt;0,VLOOKUP(N1369,'Données Bus'!$A$2:$C$90,3,FALSE),"")</f>
        <v/>
      </c>
      <c r="S1369" t="e">
        <f>IF(INDEX('Tournées Bus'!$C$4:$H$18,Q1369,VLOOKUP(B1369,'Tournées Bus'!$J$3:$L$6,2,FALSE))=0,INDEX('Tournées Bus'!$C$4:$H$18,Q1369,VLOOKUP(B1369,'Tournées Bus'!$J$3:$L$6,3,FALSE)),INDEX('Tournées Bus'!$C$4:$H$18,Q1369,VLOOKUP(B1369,'Tournées Bus'!$J$3:$L$6,2,FALSE)))</f>
        <v>#N/A</v>
      </c>
      <c r="T1369" t="e">
        <f t="shared" si="43"/>
        <v>#N/A</v>
      </c>
    </row>
    <row r="1370" spans="1:20" x14ac:dyDescent="0.2">
      <c r="A1370" s="1">
        <v>42992</v>
      </c>
      <c r="B1370" t="s">
        <v>7</v>
      </c>
      <c r="C1370" t="s">
        <v>340</v>
      </c>
      <c r="D1370" t="s">
        <v>274</v>
      </c>
      <c r="E1370" t="s">
        <v>275</v>
      </c>
      <c r="F1370" s="1">
        <v>40836</v>
      </c>
      <c r="G1370" t="s">
        <v>167</v>
      </c>
      <c r="H1370">
        <v>1</v>
      </c>
      <c r="I1370">
        <v>0</v>
      </c>
      <c r="J1370">
        <v>0</v>
      </c>
      <c r="K1370" t="s">
        <v>207</v>
      </c>
      <c r="L1370">
        <v>2017</v>
      </c>
      <c r="M1370" t="s">
        <v>208</v>
      </c>
      <c r="N1370" s="14" t="str">
        <f t="shared" si="42"/>
        <v>MONTES Mattéo</v>
      </c>
      <c r="O1370" s="14" t="str">
        <f>VLOOKUP(N1370,'Données Enfants'!$C$2:$F$298,4,FALSE)</f>
        <v>CP</v>
      </c>
      <c r="P1370" s="14" t="str">
        <f>VLOOKUP(N1370,'Données Enfants'!$C$2:$F$298,2,FALSE)</f>
        <v>Standard</v>
      </c>
      <c r="Q1370" s="14">
        <f>IF(MID(B1370,1,3)="Bus",VLOOKUP(N1370,'Données Bus'!$A$2:$B$90,2,FALSE),0)</f>
        <v>0</v>
      </c>
      <c r="R1370" s="14" t="str">
        <f>IF(Q1370&gt;0,VLOOKUP(N1370,'Données Bus'!$A$2:$C$90,3,FALSE),"")</f>
        <v/>
      </c>
      <c r="S1370" t="e">
        <f>IF(INDEX('Tournées Bus'!$C$4:$H$18,Q1370,VLOOKUP(B1370,'Tournées Bus'!$J$3:$L$6,2,FALSE))=0,INDEX('Tournées Bus'!$C$4:$H$18,Q1370,VLOOKUP(B1370,'Tournées Bus'!$J$3:$L$6,3,FALSE)),INDEX('Tournées Bus'!$C$4:$H$18,Q1370,VLOOKUP(B1370,'Tournées Bus'!$J$3:$L$6,2,FALSE)))</f>
        <v>#N/A</v>
      </c>
      <c r="T1370" t="e">
        <f t="shared" si="43"/>
        <v>#N/A</v>
      </c>
    </row>
    <row r="1371" spans="1:20" x14ac:dyDescent="0.2">
      <c r="A1371" s="1">
        <v>42992</v>
      </c>
      <c r="B1371" t="s">
        <v>7</v>
      </c>
      <c r="C1371" t="s">
        <v>340</v>
      </c>
      <c r="D1371" t="s">
        <v>428</v>
      </c>
      <c r="E1371" t="s">
        <v>429</v>
      </c>
      <c r="F1371" s="1">
        <v>40224</v>
      </c>
      <c r="G1371" t="s">
        <v>163</v>
      </c>
      <c r="H1371">
        <v>1</v>
      </c>
      <c r="I1371">
        <v>0</v>
      </c>
      <c r="J1371">
        <v>0</v>
      </c>
      <c r="K1371" t="s">
        <v>207</v>
      </c>
      <c r="L1371">
        <v>2017</v>
      </c>
      <c r="M1371" t="s">
        <v>210</v>
      </c>
      <c r="N1371" s="14" t="str">
        <f t="shared" si="42"/>
        <v>MORIN Anais</v>
      </c>
      <c r="O1371" s="14" t="str">
        <f>VLOOKUP(N1371,'Données Enfants'!$C$2:$F$298,4,FALSE)</f>
        <v>CE1</v>
      </c>
      <c r="P1371" s="14" t="str">
        <f>VLOOKUP(N1371,'Données Enfants'!$C$2:$F$298,2,FALSE)</f>
        <v>Standard</v>
      </c>
      <c r="Q1371" s="14">
        <f>IF(MID(B1371,1,3)="Bus",VLOOKUP(N1371,'Données Bus'!$A$2:$B$90,2,FALSE),0)</f>
        <v>0</v>
      </c>
      <c r="R1371" s="14" t="str">
        <f>IF(Q1371&gt;0,VLOOKUP(N1371,'Données Bus'!$A$2:$C$90,3,FALSE),"")</f>
        <v/>
      </c>
      <c r="S1371" t="e">
        <f>IF(INDEX('Tournées Bus'!$C$4:$H$18,Q1371,VLOOKUP(B1371,'Tournées Bus'!$J$3:$L$6,2,FALSE))=0,INDEX('Tournées Bus'!$C$4:$H$18,Q1371,VLOOKUP(B1371,'Tournées Bus'!$J$3:$L$6,3,FALSE)),INDEX('Tournées Bus'!$C$4:$H$18,Q1371,VLOOKUP(B1371,'Tournées Bus'!$J$3:$L$6,2,FALSE)))</f>
        <v>#N/A</v>
      </c>
      <c r="T1371" t="e">
        <f t="shared" si="43"/>
        <v>#N/A</v>
      </c>
    </row>
    <row r="1372" spans="1:20" x14ac:dyDescent="0.2">
      <c r="A1372" s="1">
        <v>42992</v>
      </c>
      <c r="B1372" t="s">
        <v>7</v>
      </c>
      <c r="C1372" t="s">
        <v>340</v>
      </c>
      <c r="D1372" t="s">
        <v>536</v>
      </c>
      <c r="E1372" t="s">
        <v>537</v>
      </c>
      <c r="F1372" s="1">
        <v>41032</v>
      </c>
      <c r="G1372" t="s">
        <v>44</v>
      </c>
      <c r="H1372">
        <v>1</v>
      </c>
      <c r="I1372">
        <v>0</v>
      </c>
      <c r="J1372">
        <v>0</v>
      </c>
      <c r="K1372" t="s">
        <v>207</v>
      </c>
      <c r="L1372">
        <v>2017</v>
      </c>
      <c r="M1372" t="s">
        <v>208</v>
      </c>
      <c r="N1372" s="14" t="str">
        <f t="shared" si="42"/>
        <v>MORITZ Marie</v>
      </c>
      <c r="O1372" s="14" t="str">
        <f>VLOOKUP(N1372,'Données Enfants'!$C$2:$F$298,4,FALSE)</f>
        <v>GS</v>
      </c>
      <c r="P1372" s="14" t="str">
        <f>VLOOKUP(N1372,'Données Enfants'!$C$2:$F$298,2,FALSE)</f>
        <v>Standard</v>
      </c>
      <c r="Q1372" s="14">
        <f>IF(MID(B1372,1,3)="Bus",VLOOKUP(N1372,'Données Bus'!$A$2:$B$90,2,FALSE),0)</f>
        <v>0</v>
      </c>
      <c r="R1372" s="14" t="str">
        <f>IF(Q1372&gt;0,VLOOKUP(N1372,'Données Bus'!$A$2:$C$90,3,FALSE),"")</f>
        <v/>
      </c>
      <c r="S1372" t="e">
        <f>IF(INDEX('Tournées Bus'!$C$4:$H$18,Q1372,VLOOKUP(B1372,'Tournées Bus'!$J$3:$L$6,2,FALSE))=0,INDEX('Tournées Bus'!$C$4:$H$18,Q1372,VLOOKUP(B1372,'Tournées Bus'!$J$3:$L$6,3,FALSE)),INDEX('Tournées Bus'!$C$4:$H$18,Q1372,VLOOKUP(B1372,'Tournées Bus'!$J$3:$L$6,2,FALSE)))</f>
        <v>#N/A</v>
      </c>
      <c r="T1372" t="e">
        <f t="shared" si="43"/>
        <v>#N/A</v>
      </c>
    </row>
    <row r="1373" spans="1:20" x14ac:dyDescent="0.2">
      <c r="A1373" s="1">
        <v>42992</v>
      </c>
      <c r="B1373" t="s">
        <v>7</v>
      </c>
      <c r="C1373" t="s">
        <v>340</v>
      </c>
      <c r="D1373" t="s">
        <v>430</v>
      </c>
      <c r="E1373" t="s">
        <v>227</v>
      </c>
      <c r="F1373" s="1">
        <v>40928</v>
      </c>
      <c r="G1373" t="s">
        <v>106</v>
      </c>
      <c r="H1373">
        <v>1</v>
      </c>
      <c r="I1373">
        <v>0</v>
      </c>
      <c r="J1373">
        <v>0</v>
      </c>
      <c r="K1373" t="s">
        <v>207</v>
      </c>
      <c r="L1373">
        <v>2017</v>
      </c>
      <c r="M1373" t="s">
        <v>208</v>
      </c>
      <c r="N1373" s="14" t="str">
        <f t="shared" si="42"/>
        <v>MUFF Elise</v>
      </c>
      <c r="O1373" s="14" t="str">
        <f>VLOOKUP(N1373,'Données Enfants'!$C$2:$F$298,4,FALSE)</f>
        <v>GS</v>
      </c>
      <c r="P1373" s="14" t="str">
        <f>VLOOKUP(N1373,'Données Enfants'!$C$2:$F$298,2,FALSE)</f>
        <v>Standard</v>
      </c>
      <c r="Q1373" s="14">
        <f>IF(MID(B1373,1,3)="Bus",VLOOKUP(N1373,'Données Bus'!$A$2:$B$90,2,FALSE),0)</f>
        <v>0</v>
      </c>
      <c r="R1373" s="14" t="str">
        <f>IF(Q1373&gt;0,VLOOKUP(N1373,'Données Bus'!$A$2:$C$90,3,FALSE),"")</f>
        <v/>
      </c>
      <c r="S1373" t="e">
        <f>IF(INDEX('Tournées Bus'!$C$4:$H$18,Q1373,VLOOKUP(B1373,'Tournées Bus'!$J$3:$L$6,2,FALSE))=0,INDEX('Tournées Bus'!$C$4:$H$18,Q1373,VLOOKUP(B1373,'Tournées Bus'!$J$3:$L$6,3,FALSE)),INDEX('Tournées Bus'!$C$4:$H$18,Q1373,VLOOKUP(B1373,'Tournées Bus'!$J$3:$L$6,2,FALSE)))</f>
        <v>#N/A</v>
      </c>
      <c r="T1373" t="e">
        <f t="shared" si="43"/>
        <v>#N/A</v>
      </c>
    </row>
    <row r="1374" spans="1:20" x14ac:dyDescent="0.2">
      <c r="A1374" s="1">
        <v>42992</v>
      </c>
      <c r="B1374" t="s">
        <v>7</v>
      </c>
      <c r="C1374" t="s">
        <v>340</v>
      </c>
      <c r="D1374" t="s">
        <v>276</v>
      </c>
      <c r="E1374" t="s">
        <v>277</v>
      </c>
      <c r="F1374" s="1">
        <v>40657</v>
      </c>
      <c r="G1374" t="s">
        <v>167</v>
      </c>
      <c r="H1374">
        <v>1</v>
      </c>
      <c r="I1374">
        <v>0</v>
      </c>
      <c r="J1374">
        <v>0</v>
      </c>
      <c r="K1374" t="s">
        <v>207</v>
      </c>
      <c r="L1374">
        <v>2017</v>
      </c>
      <c r="M1374" t="s">
        <v>208</v>
      </c>
      <c r="N1374" s="14" t="str">
        <f t="shared" si="42"/>
        <v>MUNSCH Charlotte</v>
      </c>
      <c r="O1374" s="14" t="str">
        <f>VLOOKUP(N1374,'Données Enfants'!$C$2:$F$298,4,FALSE)</f>
        <v>CP</v>
      </c>
      <c r="P1374" s="14" t="str">
        <f>VLOOKUP(N1374,'Données Enfants'!$C$2:$F$298,2,FALSE)</f>
        <v>Standard</v>
      </c>
      <c r="Q1374" s="14">
        <f>IF(MID(B1374,1,3)="Bus",VLOOKUP(N1374,'Données Bus'!$A$2:$B$90,2,FALSE),0)</f>
        <v>0</v>
      </c>
      <c r="R1374" s="14" t="str">
        <f>IF(Q1374&gt;0,VLOOKUP(N1374,'Données Bus'!$A$2:$C$90,3,FALSE),"")</f>
        <v/>
      </c>
      <c r="S1374" t="e">
        <f>IF(INDEX('Tournées Bus'!$C$4:$H$18,Q1374,VLOOKUP(B1374,'Tournées Bus'!$J$3:$L$6,2,FALSE))=0,INDEX('Tournées Bus'!$C$4:$H$18,Q1374,VLOOKUP(B1374,'Tournées Bus'!$J$3:$L$6,3,FALSE)),INDEX('Tournées Bus'!$C$4:$H$18,Q1374,VLOOKUP(B1374,'Tournées Bus'!$J$3:$L$6,2,FALSE)))</f>
        <v>#N/A</v>
      </c>
      <c r="T1374" t="e">
        <f t="shared" si="43"/>
        <v>#N/A</v>
      </c>
    </row>
    <row r="1375" spans="1:20" x14ac:dyDescent="0.2">
      <c r="A1375" s="1">
        <v>42992</v>
      </c>
      <c r="B1375" t="s">
        <v>7</v>
      </c>
      <c r="C1375" t="s">
        <v>340</v>
      </c>
      <c r="D1375" t="s">
        <v>431</v>
      </c>
      <c r="E1375" t="s">
        <v>342</v>
      </c>
      <c r="F1375" s="1">
        <v>41258</v>
      </c>
      <c r="G1375" t="s">
        <v>106</v>
      </c>
      <c r="H1375">
        <v>0</v>
      </c>
      <c r="I1375">
        <v>0</v>
      </c>
      <c r="J1375">
        <v>0</v>
      </c>
      <c r="K1375" t="s">
        <v>207</v>
      </c>
      <c r="L1375">
        <v>2017</v>
      </c>
      <c r="M1375" t="s">
        <v>208</v>
      </c>
      <c r="N1375" s="14" t="str">
        <f t="shared" si="42"/>
        <v>OLIVERA Hugo</v>
      </c>
      <c r="O1375" s="14" t="str">
        <f>VLOOKUP(N1375,'Données Enfants'!$C$2:$F$298,4,FALSE)</f>
        <v>GS</v>
      </c>
      <c r="P1375" s="14" t="str">
        <f>VLOOKUP(N1375,'Données Enfants'!$C$2:$F$298,2,FALSE)</f>
        <v>Standard</v>
      </c>
      <c r="Q1375" s="14">
        <f>IF(MID(B1375,1,3)="Bus",VLOOKUP(N1375,'Données Bus'!$A$2:$B$90,2,FALSE),0)</f>
        <v>0</v>
      </c>
      <c r="R1375" s="14" t="str">
        <f>IF(Q1375&gt;0,VLOOKUP(N1375,'Données Bus'!$A$2:$C$90,3,FALSE),"")</f>
        <v/>
      </c>
      <c r="S1375" t="e">
        <f>IF(INDEX('Tournées Bus'!$C$4:$H$18,Q1375,VLOOKUP(B1375,'Tournées Bus'!$J$3:$L$6,2,FALSE))=0,INDEX('Tournées Bus'!$C$4:$H$18,Q1375,VLOOKUP(B1375,'Tournées Bus'!$J$3:$L$6,3,FALSE)),INDEX('Tournées Bus'!$C$4:$H$18,Q1375,VLOOKUP(B1375,'Tournées Bus'!$J$3:$L$6,2,FALSE)))</f>
        <v>#N/A</v>
      </c>
      <c r="T1375" t="e">
        <f t="shared" si="43"/>
        <v>#N/A</v>
      </c>
    </row>
    <row r="1376" spans="1:20" x14ac:dyDescent="0.2">
      <c r="A1376" s="1">
        <v>42992</v>
      </c>
      <c r="B1376" t="s">
        <v>7</v>
      </c>
      <c r="C1376" t="s">
        <v>340</v>
      </c>
      <c r="D1376" t="s">
        <v>432</v>
      </c>
      <c r="E1376" t="s">
        <v>433</v>
      </c>
      <c r="F1376" s="1">
        <v>40751</v>
      </c>
      <c r="G1376" t="s">
        <v>168</v>
      </c>
      <c r="H1376">
        <v>1</v>
      </c>
      <c r="I1376">
        <v>0</v>
      </c>
      <c r="J1376">
        <v>0</v>
      </c>
      <c r="K1376" t="s">
        <v>207</v>
      </c>
      <c r="L1376">
        <v>2017</v>
      </c>
      <c r="M1376" t="s">
        <v>208</v>
      </c>
      <c r="N1376" s="14" t="str">
        <f t="shared" si="42"/>
        <v>PASTRELLO Enzo</v>
      </c>
      <c r="O1376" s="14" t="str">
        <f>VLOOKUP(N1376,'Données Enfants'!$C$2:$F$298,4,FALSE)</f>
        <v>CP</v>
      </c>
      <c r="P1376" s="14" t="str">
        <f>VLOOKUP(N1376,'Données Enfants'!$C$2:$F$298,2,FALSE)</f>
        <v>Standard</v>
      </c>
      <c r="Q1376" s="14">
        <f>IF(MID(B1376,1,3)="Bus",VLOOKUP(N1376,'Données Bus'!$A$2:$B$90,2,FALSE),0)</f>
        <v>0</v>
      </c>
      <c r="R1376" s="14" t="str">
        <f>IF(Q1376&gt;0,VLOOKUP(N1376,'Données Bus'!$A$2:$C$90,3,FALSE),"")</f>
        <v/>
      </c>
      <c r="S1376" t="e">
        <f>IF(INDEX('Tournées Bus'!$C$4:$H$18,Q1376,VLOOKUP(B1376,'Tournées Bus'!$J$3:$L$6,2,FALSE))=0,INDEX('Tournées Bus'!$C$4:$H$18,Q1376,VLOOKUP(B1376,'Tournées Bus'!$J$3:$L$6,3,FALSE)),INDEX('Tournées Bus'!$C$4:$H$18,Q1376,VLOOKUP(B1376,'Tournées Bus'!$J$3:$L$6,2,FALSE)))</f>
        <v>#N/A</v>
      </c>
      <c r="T1376" t="e">
        <f t="shared" si="43"/>
        <v>#N/A</v>
      </c>
    </row>
    <row r="1377" spans="1:20" x14ac:dyDescent="0.2">
      <c r="A1377" s="1">
        <v>42992</v>
      </c>
      <c r="B1377" t="s">
        <v>7</v>
      </c>
      <c r="C1377" t="s">
        <v>340</v>
      </c>
      <c r="D1377" t="s">
        <v>432</v>
      </c>
      <c r="E1377" t="s">
        <v>434</v>
      </c>
      <c r="F1377" s="1">
        <v>39103</v>
      </c>
      <c r="G1377" t="s">
        <v>164</v>
      </c>
      <c r="H1377">
        <v>1</v>
      </c>
      <c r="I1377">
        <v>0</v>
      </c>
      <c r="J1377">
        <v>0</v>
      </c>
      <c r="K1377" t="s">
        <v>207</v>
      </c>
      <c r="L1377">
        <v>2017</v>
      </c>
      <c r="M1377" t="s">
        <v>210</v>
      </c>
      <c r="N1377" s="14" t="str">
        <f t="shared" si="42"/>
        <v>PASTRELLO Téo</v>
      </c>
      <c r="O1377" s="14" t="str">
        <f>VLOOKUP(N1377,'Données Enfants'!$C$2:$F$298,4,FALSE)</f>
        <v>CM2</v>
      </c>
      <c r="P1377" s="14" t="str">
        <f>VLOOKUP(N1377,'Données Enfants'!$C$2:$F$298,2,FALSE)</f>
        <v>Standard</v>
      </c>
      <c r="Q1377" s="14">
        <f>IF(MID(B1377,1,3)="Bus",VLOOKUP(N1377,'Données Bus'!$A$2:$B$90,2,FALSE),0)</f>
        <v>0</v>
      </c>
      <c r="R1377" s="14" t="str">
        <f>IF(Q1377&gt;0,VLOOKUP(N1377,'Données Bus'!$A$2:$C$90,3,FALSE),"")</f>
        <v/>
      </c>
      <c r="S1377" t="e">
        <f>IF(INDEX('Tournées Bus'!$C$4:$H$18,Q1377,VLOOKUP(B1377,'Tournées Bus'!$J$3:$L$6,2,FALSE))=0,INDEX('Tournées Bus'!$C$4:$H$18,Q1377,VLOOKUP(B1377,'Tournées Bus'!$J$3:$L$6,3,FALSE)),INDEX('Tournées Bus'!$C$4:$H$18,Q1377,VLOOKUP(B1377,'Tournées Bus'!$J$3:$L$6,2,FALSE)))</f>
        <v>#N/A</v>
      </c>
      <c r="T1377" t="e">
        <f t="shared" si="43"/>
        <v>#N/A</v>
      </c>
    </row>
    <row r="1378" spans="1:20" x14ac:dyDescent="0.2">
      <c r="A1378" s="1">
        <v>42992</v>
      </c>
      <c r="B1378" t="s">
        <v>7</v>
      </c>
      <c r="C1378" t="s">
        <v>340</v>
      </c>
      <c r="D1378" t="s">
        <v>435</v>
      </c>
      <c r="E1378" t="s">
        <v>436</v>
      </c>
      <c r="F1378" s="1">
        <v>41330</v>
      </c>
      <c r="G1378" t="s">
        <v>169</v>
      </c>
      <c r="H1378">
        <v>1</v>
      </c>
      <c r="I1378">
        <v>0</v>
      </c>
      <c r="J1378">
        <v>0</v>
      </c>
      <c r="K1378" t="s">
        <v>207</v>
      </c>
      <c r="L1378">
        <v>2017</v>
      </c>
      <c r="M1378" t="s">
        <v>208</v>
      </c>
      <c r="N1378" s="14" t="str">
        <f t="shared" si="42"/>
        <v>PAYEN Romain</v>
      </c>
      <c r="O1378" s="14" t="str">
        <f>VLOOKUP(N1378,'Données Enfants'!$C$2:$F$298,4,FALSE)</f>
        <v>MS</v>
      </c>
      <c r="P1378" s="14" t="str">
        <f>VLOOKUP(N1378,'Données Enfants'!$C$2:$F$298,2,FALSE)</f>
        <v>Standard</v>
      </c>
      <c r="Q1378" s="14">
        <f>IF(MID(B1378,1,3)="Bus",VLOOKUP(N1378,'Données Bus'!$A$2:$B$90,2,FALSE),0)</f>
        <v>0</v>
      </c>
      <c r="R1378" s="14" t="str">
        <f>IF(Q1378&gt;0,VLOOKUP(N1378,'Données Bus'!$A$2:$C$90,3,FALSE),"")</f>
        <v/>
      </c>
      <c r="S1378" t="e">
        <f>IF(INDEX('Tournées Bus'!$C$4:$H$18,Q1378,VLOOKUP(B1378,'Tournées Bus'!$J$3:$L$6,2,FALSE))=0,INDEX('Tournées Bus'!$C$4:$H$18,Q1378,VLOOKUP(B1378,'Tournées Bus'!$J$3:$L$6,3,FALSE)),INDEX('Tournées Bus'!$C$4:$H$18,Q1378,VLOOKUP(B1378,'Tournées Bus'!$J$3:$L$6,2,FALSE)))</f>
        <v>#N/A</v>
      </c>
      <c r="T1378" t="e">
        <f t="shared" si="43"/>
        <v>#N/A</v>
      </c>
    </row>
    <row r="1379" spans="1:20" x14ac:dyDescent="0.2">
      <c r="A1379" s="1">
        <v>42992</v>
      </c>
      <c r="B1379" t="s">
        <v>7</v>
      </c>
      <c r="C1379" t="s">
        <v>340</v>
      </c>
      <c r="D1379" t="s">
        <v>538</v>
      </c>
      <c r="E1379" t="s">
        <v>365</v>
      </c>
      <c r="F1379" s="1">
        <v>39212</v>
      </c>
      <c r="G1379" t="s">
        <v>164</v>
      </c>
      <c r="H1379">
        <v>1</v>
      </c>
      <c r="I1379">
        <v>0</v>
      </c>
      <c r="J1379">
        <v>0</v>
      </c>
      <c r="K1379" t="s">
        <v>207</v>
      </c>
      <c r="L1379">
        <v>2017</v>
      </c>
      <c r="M1379" t="s">
        <v>210</v>
      </c>
      <c r="N1379" s="14" t="str">
        <f t="shared" si="42"/>
        <v>PERCONTI Lou</v>
      </c>
      <c r="O1379" s="14" t="str">
        <f>VLOOKUP(N1379,'Données Enfants'!$C$2:$F$298,4,FALSE)</f>
        <v>CM2</v>
      </c>
      <c r="P1379" s="14" t="str">
        <f>VLOOKUP(N1379,'Données Enfants'!$C$2:$F$298,2,FALSE)</f>
        <v>Standard</v>
      </c>
      <c r="Q1379" s="14">
        <f>IF(MID(B1379,1,3)="Bus",VLOOKUP(N1379,'Données Bus'!$A$2:$B$90,2,FALSE),0)</f>
        <v>0</v>
      </c>
      <c r="R1379" s="14" t="str">
        <f>IF(Q1379&gt;0,VLOOKUP(N1379,'Données Bus'!$A$2:$C$90,3,FALSE),"")</f>
        <v/>
      </c>
      <c r="S1379" t="e">
        <f>IF(INDEX('Tournées Bus'!$C$4:$H$18,Q1379,VLOOKUP(B1379,'Tournées Bus'!$J$3:$L$6,2,FALSE))=0,INDEX('Tournées Bus'!$C$4:$H$18,Q1379,VLOOKUP(B1379,'Tournées Bus'!$J$3:$L$6,3,FALSE)),INDEX('Tournées Bus'!$C$4:$H$18,Q1379,VLOOKUP(B1379,'Tournées Bus'!$J$3:$L$6,2,FALSE)))</f>
        <v>#N/A</v>
      </c>
      <c r="T1379" t="e">
        <f t="shared" si="43"/>
        <v>#N/A</v>
      </c>
    </row>
    <row r="1380" spans="1:20" x14ac:dyDescent="0.2">
      <c r="A1380" s="1">
        <v>42992</v>
      </c>
      <c r="B1380" t="s">
        <v>7</v>
      </c>
      <c r="C1380" t="s">
        <v>340</v>
      </c>
      <c r="D1380" t="s">
        <v>538</v>
      </c>
      <c r="E1380" t="s">
        <v>539</v>
      </c>
      <c r="F1380" s="1">
        <v>40776</v>
      </c>
      <c r="G1380" t="s">
        <v>168</v>
      </c>
      <c r="H1380">
        <v>1</v>
      </c>
      <c r="I1380">
        <v>0</v>
      </c>
      <c r="J1380">
        <v>0</v>
      </c>
      <c r="K1380" t="s">
        <v>207</v>
      </c>
      <c r="L1380">
        <v>2017</v>
      </c>
      <c r="M1380" t="s">
        <v>208</v>
      </c>
      <c r="N1380" s="14" t="str">
        <f t="shared" si="42"/>
        <v>PERCONTI Rosie</v>
      </c>
      <c r="O1380" s="14" t="str">
        <f>VLOOKUP(N1380,'Données Enfants'!$C$2:$F$298,4,FALSE)</f>
        <v>CP</v>
      </c>
      <c r="P1380" s="14" t="str">
        <f>VLOOKUP(N1380,'Données Enfants'!$C$2:$F$298,2,FALSE)</f>
        <v>Standard</v>
      </c>
      <c r="Q1380" s="14">
        <f>IF(MID(B1380,1,3)="Bus",VLOOKUP(N1380,'Données Bus'!$A$2:$B$90,2,FALSE),0)</f>
        <v>0</v>
      </c>
      <c r="R1380" s="14" t="str">
        <f>IF(Q1380&gt;0,VLOOKUP(N1380,'Données Bus'!$A$2:$C$90,3,FALSE),"")</f>
        <v/>
      </c>
      <c r="S1380" t="e">
        <f>IF(INDEX('Tournées Bus'!$C$4:$H$18,Q1380,VLOOKUP(B1380,'Tournées Bus'!$J$3:$L$6,2,FALSE))=0,INDEX('Tournées Bus'!$C$4:$H$18,Q1380,VLOOKUP(B1380,'Tournées Bus'!$J$3:$L$6,3,FALSE)),INDEX('Tournées Bus'!$C$4:$H$18,Q1380,VLOOKUP(B1380,'Tournées Bus'!$J$3:$L$6,2,FALSE)))</f>
        <v>#N/A</v>
      </c>
      <c r="T1380" t="e">
        <f t="shared" si="43"/>
        <v>#N/A</v>
      </c>
    </row>
    <row r="1381" spans="1:20" x14ac:dyDescent="0.2">
      <c r="A1381" s="1">
        <v>42992</v>
      </c>
      <c r="B1381" t="s">
        <v>7</v>
      </c>
      <c r="C1381" t="s">
        <v>340</v>
      </c>
      <c r="D1381" t="s">
        <v>278</v>
      </c>
      <c r="E1381" t="s">
        <v>279</v>
      </c>
      <c r="F1381" s="1">
        <v>41629</v>
      </c>
      <c r="G1381" t="s">
        <v>170</v>
      </c>
      <c r="H1381">
        <v>1</v>
      </c>
      <c r="I1381">
        <v>0</v>
      </c>
      <c r="J1381">
        <v>0</v>
      </c>
      <c r="K1381" t="s">
        <v>207</v>
      </c>
      <c r="L1381">
        <v>2017</v>
      </c>
      <c r="M1381" t="s">
        <v>208</v>
      </c>
      <c r="N1381" s="14" t="str">
        <f t="shared" si="42"/>
        <v>PERROT BLENNER Alice</v>
      </c>
      <c r="O1381" s="14" t="str">
        <f>VLOOKUP(N1381,'Données Enfants'!$C$2:$F$298,4,FALSE)</f>
        <v>MS</v>
      </c>
      <c r="P1381" s="14" t="str">
        <f>VLOOKUP(N1381,'Données Enfants'!$C$2:$F$298,2,FALSE)</f>
        <v>Standard</v>
      </c>
      <c r="Q1381" s="14">
        <f>IF(MID(B1381,1,3)="Bus",VLOOKUP(N1381,'Données Bus'!$A$2:$B$90,2,FALSE),0)</f>
        <v>0</v>
      </c>
      <c r="R1381" s="14" t="str">
        <f>IF(Q1381&gt;0,VLOOKUP(N1381,'Données Bus'!$A$2:$C$90,3,FALSE),"")</f>
        <v/>
      </c>
      <c r="S1381" t="e">
        <f>IF(INDEX('Tournées Bus'!$C$4:$H$18,Q1381,VLOOKUP(B1381,'Tournées Bus'!$J$3:$L$6,2,FALSE))=0,INDEX('Tournées Bus'!$C$4:$H$18,Q1381,VLOOKUP(B1381,'Tournées Bus'!$J$3:$L$6,3,FALSE)),INDEX('Tournées Bus'!$C$4:$H$18,Q1381,VLOOKUP(B1381,'Tournées Bus'!$J$3:$L$6,2,FALSE)))</f>
        <v>#N/A</v>
      </c>
      <c r="T1381" t="e">
        <f t="shared" si="43"/>
        <v>#N/A</v>
      </c>
    </row>
    <row r="1382" spans="1:20" x14ac:dyDescent="0.2">
      <c r="A1382" s="1">
        <v>42992</v>
      </c>
      <c r="B1382" t="s">
        <v>7</v>
      </c>
      <c r="C1382" t="s">
        <v>340</v>
      </c>
      <c r="D1382" t="s">
        <v>437</v>
      </c>
      <c r="E1382" t="s">
        <v>438</v>
      </c>
      <c r="F1382" s="1">
        <v>40021</v>
      </c>
      <c r="G1382" t="s">
        <v>166</v>
      </c>
      <c r="H1382">
        <v>1</v>
      </c>
      <c r="I1382">
        <v>0</v>
      </c>
      <c r="J1382">
        <v>0</v>
      </c>
      <c r="K1382" t="s">
        <v>207</v>
      </c>
      <c r="L1382">
        <v>2017</v>
      </c>
      <c r="M1382" t="s">
        <v>210</v>
      </c>
      <c r="N1382" s="14" t="str">
        <f t="shared" si="42"/>
        <v>PETREL Joé</v>
      </c>
      <c r="O1382" s="14" t="str">
        <f>VLOOKUP(N1382,'Données Enfants'!$C$2:$F$298,4,FALSE)</f>
        <v>CE2</v>
      </c>
      <c r="P1382" s="14" t="str">
        <f>VLOOKUP(N1382,'Données Enfants'!$C$2:$F$298,2,FALSE)</f>
        <v>Standard</v>
      </c>
      <c r="Q1382" s="14">
        <f>IF(MID(B1382,1,3)="Bus",VLOOKUP(N1382,'Données Bus'!$A$2:$B$90,2,FALSE),0)</f>
        <v>0</v>
      </c>
      <c r="R1382" s="14" t="str">
        <f>IF(Q1382&gt;0,VLOOKUP(N1382,'Données Bus'!$A$2:$C$90,3,FALSE),"")</f>
        <v/>
      </c>
      <c r="S1382" t="e">
        <f>IF(INDEX('Tournées Bus'!$C$4:$H$18,Q1382,VLOOKUP(B1382,'Tournées Bus'!$J$3:$L$6,2,FALSE))=0,INDEX('Tournées Bus'!$C$4:$H$18,Q1382,VLOOKUP(B1382,'Tournées Bus'!$J$3:$L$6,3,FALSE)),INDEX('Tournées Bus'!$C$4:$H$18,Q1382,VLOOKUP(B1382,'Tournées Bus'!$J$3:$L$6,2,FALSE)))</f>
        <v>#N/A</v>
      </c>
      <c r="T1382" t="e">
        <f t="shared" si="43"/>
        <v>#N/A</v>
      </c>
    </row>
    <row r="1383" spans="1:20" x14ac:dyDescent="0.2">
      <c r="A1383" s="1">
        <v>42992</v>
      </c>
      <c r="B1383" t="s">
        <v>7</v>
      </c>
      <c r="C1383" t="s">
        <v>340</v>
      </c>
      <c r="D1383" t="s">
        <v>439</v>
      </c>
      <c r="E1383" t="s">
        <v>440</v>
      </c>
      <c r="F1383" s="1">
        <v>40982</v>
      </c>
      <c r="G1383" t="s">
        <v>44</v>
      </c>
      <c r="H1383">
        <v>1</v>
      </c>
      <c r="I1383">
        <v>0</v>
      </c>
      <c r="J1383">
        <v>0</v>
      </c>
      <c r="K1383" t="s">
        <v>207</v>
      </c>
      <c r="L1383">
        <v>2017</v>
      </c>
      <c r="M1383" t="s">
        <v>208</v>
      </c>
      <c r="N1383" s="14" t="str">
        <f t="shared" si="42"/>
        <v>PETROCELLI Loann</v>
      </c>
      <c r="O1383" s="14" t="str">
        <f>VLOOKUP(N1383,'Données Enfants'!$C$2:$F$298,4,FALSE)</f>
        <v>GS</v>
      </c>
      <c r="P1383" s="14" t="str">
        <f>VLOOKUP(N1383,'Données Enfants'!$C$2:$F$298,2,FALSE)</f>
        <v>Standard</v>
      </c>
      <c r="Q1383" s="14">
        <f>IF(MID(B1383,1,3)="Bus",VLOOKUP(N1383,'Données Bus'!$A$2:$B$90,2,FALSE),0)</f>
        <v>0</v>
      </c>
      <c r="R1383" s="14" t="str">
        <f>IF(Q1383&gt;0,VLOOKUP(N1383,'Données Bus'!$A$2:$C$90,3,FALSE),"")</f>
        <v/>
      </c>
      <c r="S1383" t="e">
        <f>IF(INDEX('Tournées Bus'!$C$4:$H$18,Q1383,VLOOKUP(B1383,'Tournées Bus'!$J$3:$L$6,2,FALSE))=0,INDEX('Tournées Bus'!$C$4:$H$18,Q1383,VLOOKUP(B1383,'Tournées Bus'!$J$3:$L$6,3,FALSE)),INDEX('Tournées Bus'!$C$4:$H$18,Q1383,VLOOKUP(B1383,'Tournées Bus'!$J$3:$L$6,2,FALSE)))</f>
        <v>#N/A</v>
      </c>
      <c r="T1383" t="e">
        <f t="shared" si="43"/>
        <v>#N/A</v>
      </c>
    </row>
    <row r="1384" spans="1:20" x14ac:dyDescent="0.2">
      <c r="A1384" s="1">
        <v>42992</v>
      </c>
      <c r="B1384" t="s">
        <v>7</v>
      </c>
      <c r="C1384" t="s">
        <v>340</v>
      </c>
      <c r="D1384" t="s">
        <v>280</v>
      </c>
      <c r="E1384" t="s">
        <v>281</v>
      </c>
      <c r="F1384" s="1">
        <v>39219</v>
      </c>
      <c r="G1384" t="s">
        <v>164</v>
      </c>
      <c r="H1384">
        <v>0</v>
      </c>
      <c r="I1384">
        <v>0</v>
      </c>
      <c r="J1384">
        <v>0</v>
      </c>
      <c r="K1384" t="s">
        <v>207</v>
      </c>
      <c r="L1384">
        <v>2017</v>
      </c>
      <c r="M1384" t="s">
        <v>210</v>
      </c>
      <c r="N1384" s="14" t="str">
        <f t="shared" si="42"/>
        <v>PITTET Lilou</v>
      </c>
      <c r="O1384" s="14" t="str">
        <f>VLOOKUP(N1384,'Données Enfants'!$C$2:$F$298,4,FALSE)</f>
        <v>CM2</v>
      </c>
      <c r="P1384" s="14" t="str">
        <f>VLOOKUP(N1384,'Données Enfants'!$C$2:$F$298,2,FALSE)</f>
        <v>Standard</v>
      </c>
      <c r="Q1384" s="14">
        <f>IF(MID(B1384,1,3)="Bus",VLOOKUP(N1384,'Données Bus'!$A$2:$B$90,2,FALSE),0)</f>
        <v>0</v>
      </c>
      <c r="R1384" s="14" t="str">
        <f>IF(Q1384&gt;0,VLOOKUP(N1384,'Données Bus'!$A$2:$C$90,3,FALSE),"")</f>
        <v/>
      </c>
      <c r="S1384" t="e">
        <f>IF(INDEX('Tournées Bus'!$C$4:$H$18,Q1384,VLOOKUP(B1384,'Tournées Bus'!$J$3:$L$6,2,FALSE))=0,INDEX('Tournées Bus'!$C$4:$H$18,Q1384,VLOOKUP(B1384,'Tournées Bus'!$J$3:$L$6,3,FALSE)),INDEX('Tournées Bus'!$C$4:$H$18,Q1384,VLOOKUP(B1384,'Tournées Bus'!$J$3:$L$6,2,FALSE)))</f>
        <v>#N/A</v>
      </c>
      <c r="T1384" t="e">
        <f t="shared" si="43"/>
        <v>#N/A</v>
      </c>
    </row>
    <row r="1385" spans="1:20" x14ac:dyDescent="0.2">
      <c r="A1385" s="1">
        <v>42992</v>
      </c>
      <c r="B1385" t="s">
        <v>7</v>
      </c>
      <c r="C1385" t="s">
        <v>340</v>
      </c>
      <c r="D1385" t="s">
        <v>280</v>
      </c>
      <c r="E1385" t="s">
        <v>282</v>
      </c>
      <c r="F1385" s="1">
        <v>40581</v>
      </c>
      <c r="G1385" t="s">
        <v>168</v>
      </c>
      <c r="H1385">
        <v>0</v>
      </c>
      <c r="I1385">
        <v>0</v>
      </c>
      <c r="J1385">
        <v>0</v>
      </c>
      <c r="K1385" t="s">
        <v>207</v>
      </c>
      <c r="L1385">
        <v>2017</v>
      </c>
      <c r="M1385" t="s">
        <v>208</v>
      </c>
      <c r="N1385" s="14" t="str">
        <f t="shared" si="42"/>
        <v>PITTET Lizy</v>
      </c>
      <c r="O1385" s="14" t="str">
        <f>VLOOKUP(N1385,'Données Enfants'!$C$2:$F$298,4,FALSE)</f>
        <v>CP</v>
      </c>
      <c r="P1385" s="14" t="str">
        <f>VLOOKUP(N1385,'Données Enfants'!$C$2:$F$298,2,FALSE)</f>
        <v>Standard</v>
      </c>
      <c r="Q1385" s="14">
        <f>IF(MID(B1385,1,3)="Bus",VLOOKUP(N1385,'Données Bus'!$A$2:$B$90,2,FALSE),0)</f>
        <v>0</v>
      </c>
      <c r="R1385" s="14" t="str">
        <f>IF(Q1385&gt;0,VLOOKUP(N1385,'Données Bus'!$A$2:$C$90,3,FALSE),"")</f>
        <v/>
      </c>
      <c r="S1385" t="e">
        <f>IF(INDEX('Tournées Bus'!$C$4:$H$18,Q1385,VLOOKUP(B1385,'Tournées Bus'!$J$3:$L$6,2,FALSE))=0,INDEX('Tournées Bus'!$C$4:$H$18,Q1385,VLOOKUP(B1385,'Tournées Bus'!$J$3:$L$6,3,FALSE)),INDEX('Tournées Bus'!$C$4:$H$18,Q1385,VLOOKUP(B1385,'Tournées Bus'!$J$3:$L$6,2,FALSE)))</f>
        <v>#N/A</v>
      </c>
      <c r="T1385" t="e">
        <f t="shared" si="43"/>
        <v>#N/A</v>
      </c>
    </row>
    <row r="1386" spans="1:20" x14ac:dyDescent="0.2">
      <c r="A1386" s="1">
        <v>42992</v>
      </c>
      <c r="B1386" t="s">
        <v>7</v>
      </c>
      <c r="C1386" t="s">
        <v>340</v>
      </c>
      <c r="D1386" t="s">
        <v>441</v>
      </c>
      <c r="E1386" t="s">
        <v>442</v>
      </c>
      <c r="F1386" s="1">
        <v>41482</v>
      </c>
      <c r="G1386" t="s">
        <v>170</v>
      </c>
      <c r="H1386">
        <v>1</v>
      </c>
      <c r="I1386">
        <v>0</v>
      </c>
      <c r="J1386">
        <v>0</v>
      </c>
      <c r="K1386" t="s">
        <v>207</v>
      </c>
      <c r="L1386">
        <v>2017</v>
      </c>
      <c r="M1386" t="s">
        <v>208</v>
      </c>
      <c r="N1386" s="14" t="str">
        <f t="shared" si="42"/>
        <v>PORTO Eloïse</v>
      </c>
      <c r="O1386" s="14" t="str">
        <f>VLOOKUP(N1386,'Données Enfants'!$C$2:$F$298,4,FALSE)</f>
        <v>MS</v>
      </c>
      <c r="P1386" s="14" t="str">
        <f>VLOOKUP(N1386,'Données Enfants'!$C$2:$F$298,2,FALSE)</f>
        <v>Standard</v>
      </c>
      <c r="Q1386" s="14">
        <f>IF(MID(B1386,1,3)="Bus",VLOOKUP(N1386,'Données Bus'!$A$2:$B$90,2,FALSE),0)</f>
        <v>0</v>
      </c>
      <c r="R1386" s="14" t="str">
        <f>IF(Q1386&gt;0,VLOOKUP(N1386,'Données Bus'!$A$2:$C$90,3,FALSE),"")</f>
        <v/>
      </c>
      <c r="S1386" t="e">
        <f>IF(INDEX('Tournées Bus'!$C$4:$H$18,Q1386,VLOOKUP(B1386,'Tournées Bus'!$J$3:$L$6,2,FALSE))=0,INDEX('Tournées Bus'!$C$4:$H$18,Q1386,VLOOKUP(B1386,'Tournées Bus'!$J$3:$L$6,3,FALSE)),INDEX('Tournées Bus'!$C$4:$H$18,Q1386,VLOOKUP(B1386,'Tournées Bus'!$J$3:$L$6,2,FALSE)))</f>
        <v>#N/A</v>
      </c>
      <c r="T1386" t="e">
        <f t="shared" si="43"/>
        <v>#N/A</v>
      </c>
    </row>
    <row r="1387" spans="1:20" x14ac:dyDescent="0.2">
      <c r="A1387" s="1">
        <v>42992</v>
      </c>
      <c r="B1387" t="s">
        <v>7</v>
      </c>
      <c r="C1387" t="s">
        <v>340</v>
      </c>
      <c r="D1387" t="s">
        <v>441</v>
      </c>
      <c r="E1387" t="s">
        <v>443</v>
      </c>
      <c r="F1387" s="1">
        <v>40237</v>
      </c>
      <c r="G1387" t="s">
        <v>167</v>
      </c>
      <c r="H1387">
        <v>1</v>
      </c>
      <c r="I1387">
        <v>0</v>
      </c>
      <c r="J1387">
        <v>0</v>
      </c>
      <c r="K1387" t="s">
        <v>207</v>
      </c>
      <c r="L1387">
        <v>2017</v>
      </c>
      <c r="M1387" t="s">
        <v>210</v>
      </c>
      <c r="N1387" s="14" t="str">
        <f t="shared" si="42"/>
        <v>PORTO Maëlys</v>
      </c>
      <c r="O1387" s="14" t="str">
        <f>VLOOKUP(N1387,'Données Enfants'!$C$2:$F$298,4,FALSE)</f>
        <v>CE1</v>
      </c>
      <c r="P1387" s="14" t="str">
        <f>VLOOKUP(N1387,'Données Enfants'!$C$2:$F$298,2,FALSE)</f>
        <v>Standard</v>
      </c>
      <c r="Q1387" s="14">
        <f>IF(MID(B1387,1,3)="Bus",VLOOKUP(N1387,'Données Bus'!$A$2:$B$90,2,FALSE),0)</f>
        <v>0</v>
      </c>
      <c r="R1387" s="14" t="str">
        <f>IF(Q1387&gt;0,VLOOKUP(N1387,'Données Bus'!$A$2:$C$90,3,FALSE),"")</f>
        <v/>
      </c>
      <c r="S1387" t="e">
        <f>IF(INDEX('Tournées Bus'!$C$4:$H$18,Q1387,VLOOKUP(B1387,'Tournées Bus'!$J$3:$L$6,2,FALSE))=0,INDEX('Tournées Bus'!$C$4:$H$18,Q1387,VLOOKUP(B1387,'Tournées Bus'!$J$3:$L$6,3,FALSE)),INDEX('Tournées Bus'!$C$4:$H$18,Q1387,VLOOKUP(B1387,'Tournées Bus'!$J$3:$L$6,2,FALSE)))</f>
        <v>#N/A</v>
      </c>
      <c r="T1387" t="e">
        <f t="shared" si="43"/>
        <v>#N/A</v>
      </c>
    </row>
    <row r="1388" spans="1:20" x14ac:dyDescent="0.2">
      <c r="A1388" s="1">
        <v>42992</v>
      </c>
      <c r="B1388" t="s">
        <v>7</v>
      </c>
      <c r="C1388" t="s">
        <v>340</v>
      </c>
      <c r="D1388" t="s">
        <v>516</v>
      </c>
      <c r="E1388" t="s">
        <v>483</v>
      </c>
      <c r="F1388" s="1">
        <v>40334</v>
      </c>
      <c r="G1388" t="s">
        <v>163</v>
      </c>
      <c r="H1388">
        <v>1</v>
      </c>
      <c r="I1388">
        <v>0</v>
      </c>
      <c r="J1388">
        <v>0</v>
      </c>
      <c r="K1388" t="s">
        <v>207</v>
      </c>
      <c r="L1388">
        <v>2017</v>
      </c>
      <c r="M1388" t="s">
        <v>210</v>
      </c>
      <c r="N1388" s="14" t="str">
        <f t="shared" si="42"/>
        <v>POULET Jean</v>
      </c>
      <c r="O1388" s="14" t="str">
        <f>VLOOKUP(N1388,'Données Enfants'!$C$2:$F$298,4,FALSE)</f>
        <v>CE1</v>
      </c>
      <c r="P1388" s="14" t="str">
        <f>VLOOKUP(N1388,'Données Enfants'!$C$2:$F$298,2,FALSE)</f>
        <v>Standard</v>
      </c>
      <c r="Q1388" s="14">
        <f>IF(MID(B1388,1,3)="Bus",VLOOKUP(N1388,'Données Bus'!$A$2:$B$90,2,FALSE),0)</f>
        <v>0</v>
      </c>
      <c r="R1388" s="14" t="str">
        <f>IF(Q1388&gt;0,VLOOKUP(N1388,'Données Bus'!$A$2:$C$90,3,FALSE),"")</f>
        <v/>
      </c>
      <c r="S1388" t="e">
        <f>IF(INDEX('Tournées Bus'!$C$4:$H$18,Q1388,VLOOKUP(B1388,'Tournées Bus'!$J$3:$L$6,2,FALSE))=0,INDEX('Tournées Bus'!$C$4:$H$18,Q1388,VLOOKUP(B1388,'Tournées Bus'!$J$3:$L$6,3,FALSE)),INDEX('Tournées Bus'!$C$4:$H$18,Q1388,VLOOKUP(B1388,'Tournées Bus'!$J$3:$L$6,2,FALSE)))</f>
        <v>#N/A</v>
      </c>
      <c r="T1388" t="e">
        <f t="shared" si="43"/>
        <v>#N/A</v>
      </c>
    </row>
    <row r="1389" spans="1:20" x14ac:dyDescent="0.2">
      <c r="A1389" s="1">
        <v>42992</v>
      </c>
      <c r="B1389" t="s">
        <v>7</v>
      </c>
      <c r="C1389" t="s">
        <v>340</v>
      </c>
      <c r="D1389" t="s">
        <v>516</v>
      </c>
      <c r="E1389" t="s">
        <v>517</v>
      </c>
      <c r="F1389" s="1">
        <v>40828</v>
      </c>
      <c r="G1389" t="s">
        <v>168</v>
      </c>
      <c r="H1389">
        <v>1</v>
      </c>
      <c r="I1389">
        <v>0</v>
      </c>
      <c r="J1389">
        <v>0</v>
      </c>
      <c r="K1389" t="s">
        <v>207</v>
      </c>
      <c r="L1389">
        <v>2017</v>
      </c>
      <c r="M1389" t="s">
        <v>208</v>
      </c>
      <c r="N1389" s="14" t="str">
        <f t="shared" si="42"/>
        <v>POULET Maël</v>
      </c>
      <c r="O1389" s="14" t="str">
        <f>VLOOKUP(N1389,'Données Enfants'!$C$2:$F$298,4,FALSE)</f>
        <v>CP</v>
      </c>
      <c r="P1389" s="14" t="str">
        <f>VLOOKUP(N1389,'Données Enfants'!$C$2:$F$298,2,FALSE)</f>
        <v>Standard</v>
      </c>
      <c r="Q1389" s="14">
        <f>IF(MID(B1389,1,3)="Bus",VLOOKUP(N1389,'Données Bus'!$A$2:$B$90,2,FALSE),0)</f>
        <v>0</v>
      </c>
      <c r="R1389" s="14" t="str">
        <f>IF(Q1389&gt;0,VLOOKUP(N1389,'Données Bus'!$A$2:$C$90,3,FALSE),"")</f>
        <v/>
      </c>
      <c r="S1389" t="e">
        <f>IF(INDEX('Tournées Bus'!$C$4:$H$18,Q1389,VLOOKUP(B1389,'Tournées Bus'!$J$3:$L$6,2,FALSE))=0,INDEX('Tournées Bus'!$C$4:$H$18,Q1389,VLOOKUP(B1389,'Tournées Bus'!$J$3:$L$6,3,FALSE)),INDEX('Tournées Bus'!$C$4:$H$18,Q1389,VLOOKUP(B1389,'Tournées Bus'!$J$3:$L$6,2,FALSE)))</f>
        <v>#N/A</v>
      </c>
      <c r="T1389" t="e">
        <f t="shared" si="43"/>
        <v>#N/A</v>
      </c>
    </row>
    <row r="1390" spans="1:20" x14ac:dyDescent="0.2">
      <c r="A1390" s="1">
        <v>42992</v>
      </c>
      <c r="B1390" t="s">
        <v>7</v>
      </c>
      <c r="C1390" t="s">
        <v>340</v>
      </c>
      <c r="D1390" t="s">
        <v>444</v>
      </c>
      <c r="E1390" t="s">
        <v>372</v>
      </c>
      <c r="F1390" s="1">
        <v>40612</v>
      </c>
      <c r="G1390" t="s">
        <v>167</v>
      </c>
      <c r="H1390">
        <v>1</v>
      </c>
      <c r="I1390">
        <v>0</v>
      </c>
      <c r="J1390">
        <v>0</v>
      </c>
      <c r="K1390" t="s">
        <v>207</v>
      </c>
      <c r="L1390">
        <v>2017</v>
      </c>
      <c r="M1390" t="s">
        <v>208</v>
      </c>
      <c r="N1390" s="14" t="str">
        <f t="shared" si="42"/>
        <v>QUIQUEREZ Lise</v>
      </c>
      <c r="O1390" s="14" t="str">
        <f>VLOOKUP(N1390,'Données Enfants'!$C$2:$F$298,4,FALSE)</f>
        <v>CP</v>
      </c>
      <c r="P1390" s="14" t="str">
        <f>VLOOKUP(N1390,'Données Enfants'!$C$2:$F$298,2,FALSE)</f>
        <v>Standard</v>
      </c>
      <c r="Q1390" s="14">
        <f>IF(MID(B1390,1,3)="Bus",VLOOKUP(N1390,'Données Bus'!$A$2:$B$90,2,FALSE),0)</f>
        <v>0</v>
      </c>
      <c r="R1390" s="14" t="str">
        <f>IF(Q1390&gt;0,VLOOKUP(N1390,'Données Bus'!$A$2:$C$90,3,FALSE),"")</f>
        <v/>
      </c>
      <c r="S1390" t="e">
        <f>IF(INDEX('Tournées Bus'!$C$4:$H$18,Q1390,VLOOKUP(B1390,'Tournées Bus'!$J$3:$L$6,2,FALSE))=0,INDEX('Tournées Bus'!$C$4:$H$18,Q1390,VLOOKUP(B1390,'Tournées Bus'!$J$3:$L$6,3,FALSE)),INDEX('Tournées Bus'!$C$4:$H$18,Q1390,VLOOKUP(B1390,'Tournées Bus'!$J$3:$L$6,2,FALSE)))</f>
        <v>#N/A</v>
      </c>
      <c r="T1390" t="e">
        <f t="shared" si="43"/>
        <v>#N/A</v>
      </c>
    </row>
    <row r="1391" spans="1:20" x14ac:dyDescent="0.2">
      <c r="A1391" s="1">
        <v>42992</v>
      </c>
      <c r="B1391" t="s">
        <v>7</v>
      </c>
      <c r="C1391" t="s">
        <v>340</v>
      </c>
      <c r="D1391" t="s">
        <v>445</v>
      </c>
      <c r="E1391" t="s">
        <v>446</v>
      </c>
      <c r="F1391" s="1">
        <v>40095</v>
      </c>
      <c r="G1391" t="s">
        <v>166</v>
      </c>
      <c r="H1391">
        <v>1</v>
      </c>
      <c r="I1391">
        <v>0</v>
      </c>
      <c r="J1391">
        <v>0</v>
      </c>
      <c r="K1391" t="s">
        <v>207</v>
      </c>
      <c r="L1391">
        <v>2017</v>
      </c>
      <c r="M1391" t="s">
        <v>210</v>
      </c>
      <c r="N1391" s="14" t="str">
        <f t="shared" si="42"/>
        <v>RENARD Agathe</v>
      </c>
      <c r="O1391" s="14" t="str">
        <f>VLOOKUP(N1391,'Données Enfants'!$C$2:$F$298,4,FALSE)</f>
        <v>CE2</v>
      </c>
      <c r="P1391" s="14" t="str">
        <f>VLOOKUP(N1391,'Données Enfants'!$C$2:$F$298,2,FALSE)</f>
        <v>Standard</v>
      </c>
      <c r="Q1391" s="14">
        <f>IF(MID(B1391,1,3)="Bus",VLOOKUP(N1391,'Données Bus'!$A$2:$B$90,2,FALSE),0)</f>
        <v>0</v>
      </c>
      <c r="R1391" s="14" t="str">
        <f>IF(Q1391&gt;0,VLOOKUP(N1391,'Données Bus'!$A$2:$C$90,3,FALSE),"")</f>
        <v/>
      </c>
      <c r="S1391" t="e">
        <f>IF(INDEX('Tournées Bus'!$C$4:$H$18,Q1391,VLOOKUP(B1391,'Tournées Bus'!$J$3:$L$6,2,FALSE))=0,INDEX('Tournées Bus'!$C$4:$H$18,Q1391,VLOOKUP(B1391,'Tournées Bus'!$J$3:$L$6,3,FALSE)),INDEX('Tournées Bus'!$C$4:$H$18,Q1391,VLOOKUP(B1391,'Tournées Bus'!$J$3:$L$6,2,FALSE)))</f>
        <v>#N/A</v>
      </c>
      <c r="T1391" t="e">
        <f t="shared" si="43"/>
        <v>#N/A</v>
      </c>
    </row>
    <row r="1392" spans="1:20" x14ac:dyDescent="0.2">
      <c r="A1392" s="1">
        <v>42992</v>
      </c>
      <c r="B1392" t="s">
        <v>7</v>
      </c>
      <c r="C1392" t="s">
        <v>340</v>
      </c>
      <c r="D1392" t="s">
        <v>518</v>
      </c>
      <c r="E1392" t="s">
        <v>342</v>
      </c>
      <c r="F1392" s="1">
        <v>41006</v>
      </c>
      <c r="G1392" t="s">
        <v>44</v>
      </c>
      <c r="H1392">
        <v>1</v>
      </c>
      <c r="I1392">
        <v>0</v>
      </c>
      <c r="J1392">
        <v>0</v>
      </c>
      <c r="K1392" t="s">
        <v>207</v>
      </c>
      <c r="L1392">
        <v>2017</v>
      </c>
      <c r="M1392" t="s">
        <v>208</v>
      </c>
      <c r="N1392" s="14" t="str">
        <f t="shared" si="42"/>
        <v>RIVAL Hugo</v>
      </c>
      <c r="O1392" s="14" t="str">
        <f>VLOOKUP(N1392,'Données Enfants'!$C$2:$F$298,4,FALSE)</f>
        <v>GS</v>
      </c>
      <c r="P1392" s="14" t="str">
        <f>VLOOKUP(N1392,'Données Enfants'!$C$2:$F$298,2,FALSE)</f>
        <v>Standard</v>
      </c>
      <c r="Q1392" s="14">
        <f>IF(MID(B1392,1,3)="Bus",VLOOKUP(N1392,'Données Bus'!$A$2:$B$90,2,FALSE),0)</f>
        <v>0</v>
      </c>
      <c r="R1392" s="14" t="str">
        <f>IF(Q1392&gt;0,VLOOKUP(N1392,'Données Bus'!$A$2:$C$90,3,FALSE),"")</f>
        <v/>
      </c>
      <c r="S1392" t="e">
        <f>IF(INDEX('Tournées Bus'!$C$4:$H$18,Q1392,VLOOKUP(B1392,'Tournées Bus'!$J$3:$L$6,2,FALSE))=0,INDEX('Tournées Bus'!$C$4:$H$18,Q1392,VLOOKUP(B1392,'Tournées Bus'!$J$3:$L$6,3,FALSE)),INDEX('Tournées Bus'!$C$4:$H$18,Q1392,VLOOKUP(B1392,'Tournées Bus'!$J$3:$L$6,2,FALSE)))</f>
        <v>#N/A</v>
      </c>
      <c r="T1392" t="e">
        <f t="shared" si="43"/>
        <v>#N/A</v>
      </c>
    </row>
    <row r="1393" spans="1:20" x14ac:dyDescent="0.2">
      <c r="A1393" s="1">
        <v>42992</v>
      </c>
      <c r="B1393" t="s">
        <v>7</v>
      </c>
      <c r="C1393" t="s">
        <v>340</v>
      </c>
      <c r="D1393" t="s">
        <v>285</v>
      </c>
      <c r="E1393" t="s">
        <v>316</v>
      </c>
      <c r="F1393" s="1">
        <v>40879</v>
      </c>
      <c r="G1393" t="s">
        <v>167</v>
      </c>
      <c r="H1393">
        <v>1</v>
      </c>
      <c r="I1393">
        <v>0</v>
      </c>
      <c r="J1393">
        <v>0</v>
      </c>
      <c r="K1393" t="s">
        <v>207</v>
      </c>
      <c r="L1393">
        <v>2017</v>
      </c>
      <c r="M1393" t="s">
        <v>208</v>
      </c>
      <c r="N1393" s="14" t="str">
        <f t="shared" si="42"/>
        <v>ROUVIERE Léa</v>
      </c>
      <c r="O1393" s="14" t="str">
        <f>VLOOKUP(N1393,'Données Enfants'!$C$2:$F$298,4,FALSE)</f>
        <v>CP</v>
      </c>
      <c r="P1393" s="14" t="str">
        <f>VLOOKUP(N1393,'Données Enfants'!$C$2:$F$298,2,FALSE)</f>
        <v>Standard</v>
      </c>
      <c r="Q1393" s="14">
        <f>IF(MID(B1393,1,3)="Bus",VLOOKUP(N1393,'Données Bus'!$A$2:$B$90,2,FALSE),0)</f>
        <v>0</v>
      </c>
      <c r="R1393" s="14" t="str">
        <f>IF(Q1393&gt;0,VLOOKUP(N1393,'Données Bus'!$A$2:$C$90,3,FALSE),"")</f>
        <v/>
      </c>
      <c r="S1393" t="e">
        <f>IF(INDEX('Tournées Bus'!$C$4:$H$18,Q1393,VLOOKUP(B1393,'Tournées Bus'!$J$3:$L$6,2,FALSE))=0,INDEX('Tournées Bus'!$C$4:$H$18,Q1393,VLOOKUP(B1393,'Tournées Bus'!$J$3:$L$6,3,FALSE)),INDEX('Tournées Bus'!$C$4:$H$18,Q1393,VLOOKUP(B1393,'Tournées Bus'!$J$3:$L$6,2,FALSE)))</f>
        <v>#N/A</v>
      </c>
      <c r="T1393" t="e">
        <f t="shared" si="43"/>
        <v>#N/A</v>
      </c>
    </row>
    <row r="1394" spans="1:20" x14ac:dyDescent="0.2">
      <c r="A1394" s="1">
        <v>42992</v>
      </c>
      <c r="B1394" t="s">
        <v>7</v>
      </c>
      <c r="C1394" t="s">
        <v>340</v>
      </c>
      <c r="D1394" t="s">
        <v>285</v>
      </c>
      <c r="E1394" t="s">
        <v>281</v>
      </c>
      <c r="F1394" s="1">
        <v>40095</v>
      </c>
      <c r="G1394" t="s">
        <v>166</v>
      </c>
      <c r="H1394">
        <v>1</v>
      </c>
      <c r="I1394">
        <v>0</v>
      </c>
      <c r="J1394">
        <v>0</v>
      </c>
      <c r="K1394" t="s">
        <v>207</v>
      </c>
      <c r="L1394">
        <v>2017</v>
      </c>
      <c r="M1394" t="s">
        <v>210</v>
      </c>
      <c r="N1394" s="14" t="str">
        <f t="shared" si="42"/>
        <v>ROUVIERE Lilou</v>
      </c>
      <c r="O1394" s="14" t="str">
        <f>VLOOKUP(N1394,'Données Enfants'!$C$2:$F$298,4,FALSE)</f>
        <v>CE2</v>
      </c>
      <c r="P1394" s="14" t="str">
        <f>VLOOKUP(N1394,'Données Enfants'!$C$2:$F$298,2,FALSE)</f>
        <v>Standard</v>
      </c>
      <c r="Q1394" s="14">
        <f>IF(MID(B1394,1,3)="Bus",VLOOKUP(N1394,'Données Bus'!$A$2:$B$90,2,FALSE),0)</f>
        <v>0</v>
      </c>
      <c r="R1394" s="14" t="str">
        <f>IF(Q1394&gt;0,VLOOKUP(N1394,'Données Bus'!$A$2:$C$90,3,FALSE),"")</f>
        <v/>
      </c>
      <c r="S1394" t="e">
        <f>IF(INDEX('Tournées Bus'!$C$4:$H$18,Q1394,VLOOKUP(B1394,'Tournées Bus'!$J$3:$L$6,2,FALSE))=0,INDEX('Tournées Bus'!$C$4:$H$18,Q1394,VLOOKUP(B1394,'Tournées Bus'!$J$3:$L$6,3,FALSE)),INDEX('Tournées Bus'!$C$4:$H$18,Q1394,VLOOKUP(B1394,'Tournées Bus'!$J$3:$L$6,2,FALSE)))</f>
        <v>#N/A</v>
      </c>
      <c r="T1394" t="e">
        <f t="shared" si="43"/>
        <v>#N/A</v>
      </c>
    </row>
    <row r="1395" spans="1:20" x14ac:dyDescent="0.2">
      <c r="A1395" s="1">
        <v>42992</v>
      </c>
      <c r="B1395" t="s">
        <v>7</v>
      </c>
      <c r="C1395" t="s">
        <v>340</v>
      </c>
      <c r="D1395" t="s">
        <v>691</v>
      </c>
      <c r="E1395" t="s">
        <v>692</v>
      </c>
      <c r="F1395" s="1">
        <v>39976</v>
      </c>
      <c r="G1395" t="s">
        <v>166</v>
      </c>
      <c r="H1395">
        <v>1</v>
      </c>
      <c r="I1395">
        <v>0</v>
      </c>
      <c r="J1395">
        <v>0</v>
      </c>
      <c r="K1395" t="s">
        <v>207</v>
      </c>
      <c r="L1395">
        <v>2017</v>
      </c>
      <c r="M1395" t="s">
        <v>210</v>
      </c>
      <c r="N1395" s="14" t="str">
        <f t="shared" si="42"/>
        <v>RUFFIER Lana</v>
      </c>
      <c r="O1395" s="14" t="str">
        <f>VLOOKUP(N1395,'Données Enfants'!$C$2:$F$298,4,FALSE)</f>
        <v>CE2</v>
      </c>
      <c r="P1395" s="14" t="str">
        <f>VLOOKUP(N1395,'Données Enfants'!$C$2:$F$298,2,FALSE)</f>
        <v>Standard</v>
      </c>
      <c r="Q1395" s="14">
        <f>IF(MID(B1395,1,3)="Bus",VLOOKUP(N1395,'Données Bus'!$A$2:$B$90,2,FALSE),0)</f>
        <v>0</v>
      </c>
      <c r="R1395" s="14" t="str">
        <f>IF(Q1395&gt;0,VLOOKUP(N1395,'Données Bus'!$A$2:$C$90,3,FALSE),"")</f>
        <v/>
      </c>
      <c r="S1395" t="e">
        <f>IF(INDEX('Tournées Bus'!$C$4:$H$18,Q1395,VLOOKUP(B1395,'Tournées Bus'!$J$3:$L$6,2,FALSE))=0,INDEX('Tournées Bus'!$C$4:$H$18,Q1395,VLOOKUP(B1395,'Tournées Bus'!$J$3:$L$6,3,FALSE)),INDEX('Tournées Bus'!$C$4:$H$18,Q1395,VLOOKUP(B1395,'Tournées Bus'!$J$3:$L$6,2,FALSE)))</f>
        <v>#N/A</v>
      </c>
      <c r="T1395" t="e">
        <f t="shared" si="43"/>
        <v>#N/A</v>
      </c>
    </row>
    <row r="1396" spans="1:20" x14ac:dyDescent="0.2">
      <c r="A1396" s="1">
        <v>42992</v>
      </c>
      <c r="B1396" t="s">
        <v>7</v>
      </c>
      <c r="C1396" t="s">
        <v>340</v>
      </c>
      <c r="D1396" t="s">
        <v>447</v>
      </c>
      <c r="E1396" t="s">
        <v>448</v>
      </c>
      <c r="F1396" s="1">
        <v>40768</v>
      </c>
      <c r="G1396" t="s">
        <v>167</v>
      </c>
      <c r="H1396">
        <v>1</v>
      </c>
      <c r="I1396">
        <v>0</v>
      </c>
      <c r="J1396">
        <v>0</v>
      </c>
      <c r="K1396" t="s">
        <v>207</v>
      </c>
      <c r="L1396">
        <v>2017</v>
      </c>
      <c r="M1396" t="s">
        <v>208</v>
      </c>
      <c r="N1396" s="14" t="str">
        <f t="shared" si="42"/>
        <v>SADANI Ayoub</v>
      </c>
      <c r="O1396" s="14" t="str">
        <f>VLOOKUP(N1396,'Données Enfants'!$C$2:$F$298,4,FALSE)</f>
        <v>CP</v>
      </c>
      <c r="P1396" s="14" t="str">
        <f>VLOOKUP(N1396,'Données Enfants'!$C$2:$F$298,2,FALSE)</f>
        <v>Sans viande</v>
      </c>
      <c r="Q1396" s="14">
        <f>IF(MID(B1396,1,3)="Bus",VLOOKUP(N1396,'Données Bus'!$A$2:$B$90,2,FALSE),0)</f>
        <v>0</v>
      </c>
      <c r="R1396" s="14" t="str">
        <f>IF(Q1396&gt;0,VLOOKUP(N1396,'Données Bus'!$A$2:$C$90,3,FALSE),"")</f>
        <v/>
      </c>
      <c r="S1396" t="e">
        <f>IF(INDEX('Tournées Bus'!$C$4:$H$18,Q1396,VLOOKUP(B1396,'Tournées Bus'!$J$3:$L$6,2,FALSE))=0,INDEX('Tournées Bus'!$C$4:$H$18,Q1396,VLOOKUP(B1396,'Tournées Bus'!$J$3:$L$6,3,FALSE)),INDEX('Tournées Bus'!$C$4:$H$18,Q1396,VLOOKUP(B1396,'Tournées Bus'!$J$3:$L$6,2,FALSE)))</f>
        <v>#N/A</v>
      </c>
      <c r="T1396" t="e">
        <f t="shared" si="43"/>
        <v>#N/A</v>
      </c>
    </row>
    <row r="1397" spans="1:20" x14ac:dyDescent="0.2">
      <c r="A1397" s="1">
        <v>42992</v>
      </c>
      <c r="B1397" t="s">
        <v>7</v>
      </c>
      <c r="C1397" t="s">
        <v>340</v>
      </c>
      <c r="D1397" t="s">
        <v>447</v>
      </c>
      <c r="E1397" t="s">
        <v>449</v>
      </c>
      <c r="F1397" s="1">
        <v>39296</v>
      </c>
      <c r="G1397" t="s">
        <v>164</v>
      </c>
      <c r="H1397">
        <v>1</v>
      </c>
      <c r="I1397">
        <v>0</v>
      </c>
      <c r="J1397">
        <v>0</v>
      </c>
      <c r="K1397" t="s">
        <v>207</v>
      </c>
      <c r="L1397">
        <v>2017</v>
      </c>
      <c r="M1397" t="s">
        <v>210</v>
      </c>
      <c r="N1397" s="14" t="str">
        <f t="shared" si="42"/>
        <v>SADANI Haïssa</v>
      </c>
      <c r="O1397" s="14" t="str">
        <f>VLOOKUP(N1397,'Données Enfants'!$C$2:$F$298,4,FALSE)</f>
        <v>CM2</v>
      </c>
      <c r="P1397" s="14" t="str">
        <f>VLOOKUP(N1397,'Données Enfants'!$C$2:$F$298,2,FALSE)</f>
        <v>Sans viande</v>
      </c>
      <c r="Q1397" s="14">
        <f>IF(MID(B1397,1,3)="Bus",VLOOKUP(N1397,'Données Bus'!$A$2:$B$90,2,FALSE),0)</f>
        <v>0</v>
      </c>
      <c r="R1397" s="14" t="str">
        <f>IF(Q1397&gt;0,VLOOKUP(N1397,'Données Bus'!$A$2:$C$90,3,FALSE),"")</f>
        <v/>
      </c>
      <c r="S1397" t="e">
        <f>IF(INDEX('Tournées Bus'!$C$4:$H$18,Q1397,VLOOKUP(B1397,'Tournées Bus'!$J$3:$L$6,2,FALSE))=0,INDEX('Tournées Bus'!$C$4:$H$18,Q1397,VLOOKUP(B1397,'Tournées Bus'!$J$3:$L$6,3,FALSE)),INDEX('Tournées Bus'!$C$4:$H$18,Q1397,VLOOKUP(B1397,'Tournées Bus'!$J$3:$L$6,2,FALSE)))</f>
        <v>#N/A</v>
      </c>
      <c r="T1397" t="e">
        <f t="shared" si="43"/>
        <v>#N/A</v>
      </c>
    </row>
    <row r="1398" spans="1:20" x14ac:dyDescent="0.2">
      <c r="A1398" s="1">
        <v>42992</v>
      </c>
      <c r="B1398" t="s">
        <v>7</v>
      </c>
      <c r="C1398" t="s">
        <v>340</v>
      </c>
      <c r="D1398" t="s">
        <v>450</v>
      </c>
      <c r="E1398" t="s">
        <v>451</v>
      </c>
      <c r="F1398" s="1">
        <v>39449</v>
      </c>
      <c r="G1398" t="s">
        <v>166</v>
      </c>
      <c r="H1398">
        <v>1</v>
      </c>
      <c r="I1398">
        <v>0</v>
      </c>
      <c r="J1398">
        <v>0</v>
      </c>
      <c r="K1398" t="s">
        <v>207</v>
      </c>
      <c r="L1398">
        <v>2017</v>
      </c>
      <c r="M1398" t="s">
        <v>210</v>
      </c>
      <c r="N1398" s="14" t="str">
        <f t="shared" si="42"/>
        <v>SALVIGNOL Léni</v>
      </c>
      <c r="O1398" s="14" t="str">
        <f>VLOOKUP(N1398,'Données Enfants'!$C$2:$F$298,4,FALSE)</f>
        <v>CM1</v>
      </c>
      <c r="P1398" s="14" t="str">
        <f>VLOOKUP(N1398,'Données Enfants'!$C$2:$F$298,2,FALSE)</f>
        <v>Standard</v>
      </c>
      <c r="Q1398" s="14">
        <f>IF(MID(B1398,1,3)="Bus",VLOOKUP(N1398,'Données Bus'!$A$2:$B$90,2,FALSE),0)</f>
        <v>0</v>
      </c>
      <c r="R1398" s="14" t="str">
        <f>IF(Q1398&gt;0,VLOOKUP(N1398,'Données Bus'!$A$2:$C$90,3,FALSE),"")</f>
        <v/>
      </c>
      <c r="S1398" t="e">
        <f>IF(INDEX('Tournées Bus'!$C$4:$H$18,Q1398,VLOOKUP(B1398,'Tournées Bus'!$J$3:$L$6,2,FALSE))=0,INDEX('Tournées Bus'!$C$4:$H$18,Q1398,VLOOKUP(B1398,'Tournées Bus'!$J$3:$L$6,3,FALSE)),INDEX('Tournées Bus'!$C$4:$H$18,Q1398,VLOOKUP(B1398,'Tournées Bus'!$J$3:$L$6,2,FALSE)))</f>
        <v>#N/A</v>
      </c>
      <c r="T1398" t="e">
        <f t="shared" si="43"/>
        <v>#N/A</v>
      </c>
    </row>
    <row r="1399" spans="1:20" x14ac:dyDescent="0.2">
      <c r="A1399" s="1">
        <v>42992</v>
      </c>
      <c r="B1399" t="s">
        <v>7</v>
      </c>
      <c r="C1399" t="s">
        <v>340</v>
      </c>
      <c r="D1399" t="s">
        <v>286</v>
      </c>
      <c r="E1399" t="s">
        <v>287</v>
      </c>
      <c r="F1399" s="1">
        <v>40843</v>
      </c>
      <c r="G1399" t="s">
        <v>168</v>
      </c>
      <c r="H1399">
        <v>1</v>
      </c>
      <c r="I1399">
        <v>0</v>
      </c>
      <c r="J1399">
        <v>0</v>
      </c>
      <c r="K1399" t="s">
        <v>207</v>
      </c>
      <c r="L1399">
        <v>2017</v>
      </c>
      <c r="M1399" t="s">
        <v>208</v>
      </c>
      <c r="N1399" s="14" t="str">
        <f t="shared" si="42"/>
        <v>SECK Erwann</v>
      </c>
      <c r="O1399" s="14" t="str">
        <f>VLOOKUP(N1399,'Données Enfants'!$C$2:$F$298,4,FALSE)</f>
        <v>CP</v>
      </c>
      <c r="P1399" s="14" t="str">
        <f>VLOOKUP(N1399,'Données Enfants'!$C$2:$F$298,2,FALSE)</f>
        <v>Sans porc</v>
      </c>
      <c r="Q1399" s="14">
        <f>IF(MID(B1399,1,3)="Bus",VLOOKUP(N1399,'Données Bus'!$A$2:$B$90,2,FALSE),0)</f>
        <v>0</v>
      </c>
      <c r="R1399" s="14" t="str">
        <f>IF(Q1399&gt;0,VLOOKUP(N1399,'Données Bus'!$A$2:$C$90,3,FALSE),"")</f>
        <v/>
      </c>
      <c r="S1399" t="e">
        <f>IF(INDEX('Tournées Bus'!$C$4:$H$18,Q1399,VLOOKUP(B1399,'Tournées Bus'!$J$3:$L$6,2,FALSE))=0,INDEX('Tournées Bus'!$C$4:$H$18,Q1399,VLOOKUP(B1399,'Tournées Bus'!$J$3:$L$6,3,FALSE)),INDEX('Tournées Bus'!$C$4:$H$18,Q1399,VLOOKUP(B1399,'Tournées Bus'!$J$3:$L$6,2,FALSE)))</f>
        <v>#N/A</v>
      </c>
      <c r="T1399" t="e">
        <f t="shared" si="43"/>
        <v>#N/A</v>
      </c>
    </row>
    <row r="1400" spans="1:20" x14ac:dyDescent="0.2">
      <c r="A1400" s="1">
        <v>42992</v>
      </c>
      <c r="B1400" t="s">
        <v>7</v>
      </c>
      <c r="C1400" t="s">
        <v>340</v>
      </c>
      <c r="D1400" t="s">
        <v>286</v>
      </c>
      <c r="E1400" t="s">
        <v>288</v>
      </c>
      <c r="F1400" s="1">
        <v>39329</v>
      </c>
      <c r="G1400" t="s">
        <v>164</v>
      </c>
      <c r="H1400">
        <v>1</v>
      </c>
      <c r="I1400">
        <v>0</v>
      </c>
      <c r="J1400">
        <v>0</v>
      </c>
      <c r="K1400" t="s">
        <v>207</v>
      </c>
      <c r="L1400">
        <v>2017</v>
      </c>
      <c r="M1400" t="s">
        <v>210</v>
      </c>
      <c r="N1400" s="14" t="str">
        <f t="shared" si="42"/>
        <v>SECK Norah</v>
      </c>
      <c r="O1400" s="14" t="str">
        <f>VLOOKUP(N1400,'Données Enfants'!$C$2:$F$298,4,FALSE)</f>
        <v>CM2</v>
      </c>
      <c r="P1400" s="14" t="str">
        <f>VLOOKUP(N1400,'Données Enfants'!$C$2:$F$298,2,FALSE)</f>
        <v>Sans porc</v>
      </c>
      <c r="Q1400" s="14">
        <f>IF(MID(B1400,1,3)="Bus",VLOOKUP(N1400,'Données Bus'!$A$2:$B$90,2,FALSE),0)</f>
        <v>0</v>
      </c>
      <c r="R1400" s="14" t="str">
        <f>IF(Q1400&gt;0,VLOOKUP(N1400,'Données Bus'!$A$2:$C$90,3,FALSE),"")</f>
        <v/>
      </c>
      <c r="S1400" t="e">
        <f>IF(INDEX('Tournées Bus'!$C$4:$H$18,Q1400,VLOOKUP(B1400,'Tournées Bus'!$J$3:$L$6,2,FALSE))=0,INDEX('Tournées Bus'!$C$4:$H$18,Q1400,VLOOKUP(B1400,'Tournées Bus'!$J$3:$L$6,3,FALSE)),INDEX('Tournées Bus'!$C$4:$H$18,Q1400,VLOOKUP(B1400,'Tournées Bus'!$J$3:$L$6,2,FALSE)))</f>
        <v>#N/A</v>
      </c>
      <c r="T1400" t="e">
        <f t="shared" si="43"/>
        <v>#N/A</v>
      </c>
    </row>
    <row r="1401" spans="1:20" x14ac:dyDescent="0.2">
      <c r="A1401" s="1">
        <v>42992</v>
      </c>
      <c r="B1401" t="s">
        <v>7</v>
      </c>
      <c r="C1401" t="s">
        <v>340</v>
      </c>
      <c r="D1401" t="s">
        <v>452</v>
      </c>
      <c r="E1401" t="s">
        <v>453</v>
      </c>
      <c r="F1401" s="1">
        <v>41053</v>
      </c>
      <c r="G1401" t="s">
        <v>106</v>
      </c>
      <c r="H1401">
        <v>1</v>
      </c>
      <c r="I1401">
        <v>0</v>
      </c>
      <c r="J1401">
        <v>0</v>
      </c>
      <c r="K1401" t="s">
        <v>207</v>
      </c>
      <c r="L1401">
        <v>2017</v>
      </c>
      <c r="M1401" t="s">
        <v>208</v>
      </c>
      <c r="N1401" s="14" t="str">
        <f t="shared" si="42"/>
        <v>SMAJLI Mélia</v>
      </c>
      <c r="O1401" s="14" t="str">
        <f>VLOOKUP(N1401,'Données Enfants'!$C$2:$F$298,4,FALSE)</f>
        <v>GS</v>
      </c>
      <c r="P1401" s="14" t="str">
        <f>VLOOKUP(N1401,'Données Enfants'!$C$2:$F$298,2,FALSE)</f>
        <v>Standard</v>
      </c>
      <c r="Q1401" s="14">
        <f>IF(MID(B1401,1,3)="Bus",VLOOKUP(N1401,'Données Bus'!$A$2:$B$90,2,FALSE),0)</f>
        <v>0</v>
      </c>
      <c r="R1401" s="14" t="str">
        <f>IF(Q1401&gt;0,VLOOKUP(N1401,'Données Bus'!$A$2:$C$90,3,FALSE),"")</f>
        <v/>
      </c>
      <c r="S1401" t="e">
        <f>IF(INDEX('Tournées Bus'!$C$4:$H$18,Q1401,VLOOKUP(B1401,'Tournées Bus'!$J$3:$L$6,2,FALSE))=0,INDEX('Tournées Bus'!$C$4:$H$18,Q1401,VLOOKUP(B1401,'Tournées Bus'!$J$3:$L$6,3,FALSE)),INDEX('Tournées Bus'!$C$4:$H$18,Q1401,VLOOKUP(B1401,'Tournées Bus'!$J$3:$L$6,2,FALSE)))</f>
        <v>#N/A</v>
      </c>
      <c r="T1401" t="e">
        <f t="shared" si="43"/>
        <v>#N/A</v>
      </c>
    </row>
    <row r="1402" spans="1:20" x14ac:dyDescent="0.2">
      <c r="A1402" s="1">
        <v>42992</v>
      </c>
      <c r="B1402" t="s">
        <v>7</v>
      </c>
      <c r="C1402" t="s">
        <v>340</v>
      </c>
      <c r="D1402" t="s">
        <v>540</v>
      </c>
      <c r="E1402" t="s">
        <v>541</v>
      </c>
      <c r="F1402" s="1">
        <v>40458</v>
      </c>
      <c r="G1402" t="s">
        <v>167</v>
      </c>
      <c r="H1402">
        <v>0</v>
      </c>
      <c r="I1402">
        <v>0</v>
      </c>
      <c r="J1402">
        <v>0</v>
      </c>
      <c r="K1402" t="s">
        <v>207</v>
      </c>
      <c r="L1402">
        <v>2017</v>
      </c>
      <c r="M1402" t="s">
        <v>210</v>
      </c>
      <c r="N1402" s="14" t="str">
        <f t="shared" si="42"/>
        <v>SONNIER Lizéa</v>
      </c>
      <c r="O1402" s="14" t="str">
        <f>VLOOKUP(N1402,'Données Enfants'!$C$2:$F$298,4,FALSE)</f>
        <v>CE1</v>
      </c>
      <c r="P1402" s="14" t="str">
        <f>VLOOKUP(N1402,'Données Enfants'!$C$2:$F$298,2,FALSE)</f>
        <v>Standard</v>
      </c>
      <c r="Q1402" s="14">
        <f>IF(MID(B1402,1,3)="Bus",VLOOKUP(N1402,'Données Bus'!$A$2:$B$90,2,FALSE),0)</f>
        <v>0</v>
      </c>
      <c r="R1402" s="14" t="str">
        <f>IF(Q1402&gt;0,VLOOKUP(N1402,'Données Bus'!$A$2:$C$90,3,FALSE),"")</f>
        <v/>
      </c>
      <c r="S1402" t="e">
        <f>IF(INDEX('Tournées Bus'!$C$4:$H$18,Q1402,VLOOKUP(B1402,'Tournées Bus'!$J$3:$L$6,2,FALSE))=0,INDEX('Tournées Bus'!$C$4:$H$18,Q1402,VLOOKUP(B1402,'Tournées Bus'!$J$3:$L$6,3,FALSE)),INDEX('Tournées Bus'!$C$4:$H$18,Q1402,VLOOKUP(B1402,'Tournées Bus'!$J$3:$L$6,2,FALSE)))</f>
        <v>#N/A</v>
      </c>
      <c r="T1402" t="e">
        <f t="shared" si="43"/>
        <v>#N/A</v>
      </c>
    </row>
    <row r="1403" spans="1:20" x14ac:dyDescent="0.2">
      <c r="A1403" s="1">
        <v>42992</v>
      </c>
      <c r="B1403" t="s">
        <v>7</v>
      </c>
      <c r="C1403" t="s">
        <v>340</v>
      </c>
      <c r="D1403" t="s">
        <v>540</v>
      </c>
      <c r="E1403" t="s">
        <v>542</v>
      </c>
      <c r="F1403" s="1">
        <v>39357</v>
      </c>
      <c r="G1403" t="s">
        <v>164</v>
      </c>
      <c r="H1403">
        <v>0</v>
      </c>
      <c r="I1403">
        <v>0</v>
      </c>
      <c r="J1403">
        <v>0</v>
      </c>
      <c r="K1403" t="s">
        <v>207</v>
      </c>
      <c r="L1403">
        <v>2017</v>
      </c>
      <c r="M1403" t="s">
        <v>210</v>
      </c>
      <c r="N1403" s="14" t="str">
        <f t="shared" si="42"/>
        <v>SONNIER Loris</v>
      </c>
      <c r="O1403" s="14" t="str">
        <f>VLOOKUP(N1403,'Données Enfants'!$C$2:$F$298,4,FALSE)</f>
        <v>CM2</v>
      </c>
      <c r="P1403" s="14" t="str">
        <f>VLOOKUP(N1403,'Données Enfants'!$C$2:$F$298,2,FALSE)</f>
        <v>Standard</v>
      </c>
      <c r="Q1403" s="14">
        <f>IF(MID(B1403,1,3)="Bus",VLOOKUP(N1403,'Données Bus'!$A$2:$B$90,2,FALSE),0)</f>
        <v>0</v>
      </c>
      <c r="R1403" s="14" t="str">
        <f>IF(Q1403&gt;0,VLOOKUP(N1403,'Données Bus'!$A$2:$C$90,3,FALSE),"")</f>
        <v/>
      </c>
      <c r="S1403" t="e">
        <f>IF(INDEX('Tournées Bus'!$C$4:$H$18,Q1403,VLOOKUP(B1403,'Tournées Bus'!$J$3:$L$6,2,FALSE))=0,INDEX('Tournées Bus'!$C$4:$H$18,Q1403,VLOOKUP(B1403,'Tournées Bus'!$J$3:$L$6,3,FALSE)),INDEX('Tournées Bus'!$C$4:$H$18,Q1403,VLOOKUP(B1403,'Tournées Bus'!$J$3:$L$6,2,FALSE)))</f>
        <v>#N/A</v>
      </c>
      <c r="T1403" t="e">
        <f t="shared" si="43"/>
        <v>#N/A</v>
      </c>
    </row>
    <row r="1404" spans="1:20" x14ac:dyDescent="0.2">
      <c r="A1404" s="1">
        <v>42992</v>
      </c>
      <c r="B1404" t="s">
        <v>7</v>
      </c>
      <c r="C1404" t="s">
        <v>340</v>
      </c>
      <c r="D1404" t="s">
        <v>332</v>
      </c>
      <c r="E1404" t="s">
        <v>333</v>
      </c>
      <c r="F1404" s="1">
        <v>41327</v>
      </c>
      <c r="G1404" t="s">
        <v>169</v>
      </c>
      <c r="H1404">
        <v>1</v>
      </c>
      <c r="I1404">
        <v>0</v>
      </c>
      <c r="J1404">
        <v>0</v>
      </c>
      <c r="K1404" t="s">
        <v>207</v>
      </c>
      <c r="L1404">
        <v>2017</v>
      </c>
      <c r="M1404" t="s">
        <v>208</v>
      </c>
      <c r="N1404" s="14" t="str">
        <f t="shared" si="42"/>
        <v>STEPHAN Lola</v>
      </c>
      <c r="O1404" s="14" t="str">
        <f>VLOOKUP(N1404,'Données Enfants'!$C$2:$F$298,4,FALSE)</f>
        <v>MS</v>
      </c>
      <c r="P1404" s="14" t="str">
        <f>VLOOKUP(N1404,'Données Enfants'!$C$2:$F$298,2,FALSE)</f>
        <v>Standard</v>
      </c>
      <c r="Q1404" s="14">
        <f>IF(MID(B1404,1,3)="Bus",VLOOKUP(N1404,'Données Bus'!$A$2:$B$90,2,FALSE),0)</f>
        <v>0</v>
      </c>
      <c r="R1404" s="14" t="str">
        <f>IF(Q1404&gt;0,VLOOKUP(N1404,'Données Bus'!$A$2:$C$90,3,FALSE),"")</f>
        <v/>
      </c>
      <c r="S1404" t="e">
        <f>IF(INDEX('Tournées Bus'!$C$4:$H$18,Q1404,VLOOKUP(B1404,'Tournées Bus'!$J$3:$L$6,2,FALSE))=0,INDEX('Tournées Bus'!$C$4:$H$18,Q1404,VLOOKUP(B1404,'Tournées Bus'!$J$3:$L$6,3,FALSE)),INDEX('Tournées Bus'!$C$4:$H$18,Q1404,VLOOKUP(B1404,'Tournées Bus'!$J$3:$L$6,2,FALSE)))</f>
        <v>#N/A</v>
      </c>
      <c r="T1404" t="e">
        <f t="shared" si="43"/>
        <v>#N/A</v>
      </c>
    </row>
    <row r="1405" spans="1:20" x14ac:dyDescent="0.2">
      <c r="A1405" s="1">
        <v>42992</v>
      </c>
      <c r="B1405" t="s">
        <v>7</v>
      </c>
      <c r="C1405" t="s">
        <v>340</v>
      </c>
      <c r="D1405" t="s">
        <v>519</v>
      </c>
      <c r="E1405" t="s">
        <v>253</v>
      </c>
      <c r="F1405" s="1">
        <v>40140</v>
      </c>
      <c r="G1405" t="s">
        <v>163</v>
      </c>
      <c r="H1405">
        <v>1</v>
      </c>
      <c r="I1405">
        <v>0</v>
      </c>
      <c r="J1405">
        <v>0</v>
      </c>
      <c r="K1405" t="s">
        <v>207</v>
      </c>
      <c r="L1405">
        <v>2017</v>
      </c>
      <c r="M1405" t="s">
        <v>210</v>
      </c>
      <c r="N1405" s="14" t="str">
        <f t="shared" si="42"/>
        <v>TAHA Jade</v>
      </c>
      <c r="O1405" s="14" t="str">
        <f>VLOOKUP(N1405,'Données Enfants'!$C$2:$F$298,4,FALSE)</f>
        <v>CE2</v>
      </c>
      <c r="P1405" s="14" t="str">
        <f>VLOOKUP(N1405,'Données Enfants'!$C$2:$F$298,2,FALSE)</f>
        <v>Standard</v>
      </c>
      <c r="Q1405" s="14">
        <f>IF(MID(B1405,1,3)="Bus",VLOOKUP(N1405,'Données Bus'!$A$2:$B$90,2,FALSE),0)</f>
        <v>0</v>
      </c>
      <c r="R1405" s="14" t="str">
        <f>IF(Q1405&gt;0,VLOOKUP(N1405,'Données Bus'!$A$2:$C$90,3,FALSE),"")</f>
        <v/>
      </c>
      <c r="S1405" t="e">
        <f>IF(INDEX('Tournées Bus'!$C$4:$H$18,Q1405,VLOOKUP(B1405,'Tournées Bus'!$J$3:$L$6,2,FALSE))=0,INDEX('Tournées Bus'!$C$4:$H$18,Q1405,VLOOKUP(B1405,'Tournées Bus'!$J$3:$L$6,3,FALSE)),INDEX('Tournées Bus'!$C$4:$H$18,Q1405,VLOOKUP(B1405,'Tournées Bus'!$J$3:$L$6,2,FALSE)))</f>
        <v>#N/A</v>
      </c>
      <c r="T1405" t="e">
        <f t="shared" si="43"/>
        <v>#N/A</v>
      </c>
    </row>
    <row r="1406" spans="1:20" x14ac:dyDescent="0.2">
      <c r="A1406" s="1">
        <v>42992</v>
      </c>
      <c r="B1406" t="s">
        <v>7</v>
      </c>
      <c r="C1406" t="s">
        <v>340</v>
      </c>
      <c r="D1406" t="s">
        <v>454</v>
      </c>
      <c r="E1406" t="s">
        <v>455</v>
      </c>
      <c r="F1406" s="1">
        <v>40310</v>
      </c>
      <c r="G1406" t="s">
        <v>167</v>
      </c>
      <c r="H1406">
        <v>1</v>
      </c>
      <c r="I1406">
        <v>0</v>
      </c>
      <c r="J1406">
        <v>0</v>
      </c>
      <c r="K1406" t="s">
        <v>207</v>
      </c>
      <c r="L1406">
        <v>2017</v>
      </c>
      <c r="M1406" t="s">
        <v>210</v>
      </c>
      <c r="N1406" s="14" t="str">
        <f t="shared" si="42"/>
        <v>TEDETTI Victor</v>
      </c>
      <c r="O1406" s="14" t="str">
        <f>VLOOKUP(N1406,'Données Enfants'!$C$2:$F$298,4,FALSE)</f>
        <v>CE1</v>
      </c>
      <c r="P1406" s="14" t="str">
        <f>VLOOKUP(N1406,'Données Enfants'!$C$2:$F$298,2,FALSE)</f>
        <v>Standard</v>
      </c>
      <c r="Q1406" s="14">
        <f>IF(MID(B1406,1,3)="Bus",VLOOKUP(N1406,'Données Bus'!$A$2:$B$90,2,FALSE),0)</f>
        <v>0</v>
      </c>
      <c r="R1406" s="14" t="str">
        <f>IF(Q1406&gt;0,VLOOKUP(N1406,'Données Bus'!$A$2:$C$90,3,FALSE),"")</f>
        <v/>
      </c>
      <c r="S1406" t="e">
        <f>IF(INDEX('Tournées Bus'!$C$4:$H$18,Q1406,VLOOKUP(B1406,'Tournées Bus'!$J$3:$L$6,2,FALSE))=0,INDEX('Tournées Bus'!$C$4:$H$18,Q1406,VLOOKUP(B1406,'Tournées Bus'!$J$3:$L$6,3,FALSE)),INDEX('Tournées Bus'!$C$4:$H$18,Q1406,VLOOKUP(B1406,'Tournées Bus'!$J$3:$L$6,2,FALSE)))</f>
        <v>#N/A</v>
      </c>
      <c r="T1406" t="e">
        <f t="shared" si="43"/>
        <v>#N/A</v>
      </c>
    </row>
    <row r="1407" spans="1:20" x14ac:dyDescent="0.2">
      <c r="A1407" s="1">
        <v>42992</v>
      </c>
      <c r="B1407" t="s">
        <v>7</v>
      </c>
      <c r="C1407" t="s">
        <v>340</v>
      </c>
      <c r="D1407" t="s">
        <v>456</v>
      </c>
      <c r="E1407" t="s">
        <v>333</v>
      </c>
      <c r="F1407" s="1">
        <v>41029</v>
      </c>
      <c r="G1407" t="s">
        <v>44</v>
      </c>
      <c r="H1407">
        <v>1</v>
      </c>
      <c r="I1407">
        <v>0</v>
      </c>
      <c r="J1407">
        <v>0</v>
      </c>
      <c r="K1407" t="s">
        <v>207</v>
      </c>
      <c r="L1407">
        <v>2017</v>
      </c>
      <c r="M1407" t="s">
        <v>208</v>
      </c>
      <c r="N1407" s="14" t="str">
        <f t="shared" si="42"/>
        <v>TINANT Lola</v>
      </c>
      <c r="O1407" s="14" t="str">
        <f>VLOOKUP(N1407,'Données Enfants'!$C$2:$F$298,4,FALSE)</f>
        <v>GS</v>
      </c>
      <c r="P1407" s="14" t="str">
        <f>VLOOKUP(N1407,'Données Enfants'!$C$2:$F$298,2,FALSE)</f>
        <v>Standard</v>
      </c>
      <c r="Q1407" s="14">
        <f>IF(MID(B1407,1,3)="Bus",VLOOKUP(N1407,'Données Bus'!$A$2:$B$90,2,FALSE),0)</f>
        <v>0</v>
      </c>
      <c r="R1407" s="14" t="str">
        <f>IF(Q1407&gt;0,VLOOKUP(N1407,'Données Bus'!$A$2:$C$90,3,FALSE),"")</f>
        <v/>
      </c>
      <c r="S1407" t="e">
        <f>IF(INDEX('Tournées Bus'!$C$4:$H$18,Q1407,VLOOKUP(B1407,'Tournées Bus'!$J$3:$L$6,2,FALSE))=0,INDEX('Tournées Bus'!$C$4:$H$18,Q1407,VLOOKUP(B1407,'Tournées Bus'!$J$3:$L$6,3,FALSE)),INDEX('Tournées Bus'!$C$4:$H$18,Q1407,VLOOKUP(B1407,'Tournées Bus'!$J$3:$L$6,2,FALSE)))</f>
        <v>#N/A</v>
      </c>
      <c r="T1407" t="e">
        <f t="shared" si="43"/>
        <v>#N/A</v>
      </c>
    </row>
    <row r="1408" spans="1:20" x14ac:dyDescent="0.2">
      <c r="A1408" s="1">
        <v>42992</v>
      </c>
      <c r="B1408" t="s">
        <v>7</v>
      </c>
      <c r="C1408" t="s">
        <v>340</v>
      </c>
      <c r="D1408" t="s">
        <v>456</v>
      </c>
      <c r="E1408" t="s">
        <v>457</v>
      </c>
      <c r="F1408" s="1">
        <v>39612</v>
      </c>
      <c r="G1408" t="s">
        <v>165</v>
      </c>
      <c r="H1408">
        <v>1</v>
      </c>
      <c r="I1408">
        <v>0</v>
      </c>
      <c r="J1408">
        <v>0</v>
      </c>
      <c r="K1408" t="s">
        <v>207</v>
      </c>
      <c r="L1408">
        <v>2017</v>
      </c>
      <c r="M1408" t="s">
        <v>210</v>
      </c>
      <c r="N1408" s="14" t="str">
        <f t="shared" si="42"/>
        <v>TINANT Mathys</v>
      </c>
      <c r="O1408" s="14" t="str">
        <f>VLOOKUP(N1408,'Données Enfants'!$C$2:$F$298,4,FALSE)</f>
        <v>CM1</v>
      </c>
      <c r="P1408" s="14" t="str">
        <f>VLOOKUP(N1408,'Données Enfants'!$C$2:$F$298,2,FALSE)</f>
        <v>Standard</v>
      </c>
      <c r="Q1408" s="14">
        <f>IF(MID(B1408,1,3)="Bus",VLOOKUP(N1408,'Données Bus'!$A$2:$B$90,2,FALSE),0)</f>
        <v>0</v>
      </c>
      <c r="R1408" s="14" t="str">
        <f>IF(Q1408&gt;0,VLOOKUP(N1408,'Données Bus'!$A$2:$C$90,3,FALSE),"")</f>
        <v/>
      </c>
      <c r="S1408" t="e">
        <f>IF(INDEX('Tournées Bus'!$C$4:$H$18,Q1408,VLOOKUP(B1408,'Tournées Bus'!$J$3:$L$6,2,FALSE))=0,INDEX('Tournées Bus'!$C$4:$H$18,Q1408,VLOOKUP(B1408,'Tournées Bus'!$J$3:$L$6,3,FALSE)),INDEX('Tournées Bus'!$C$4:$H$18,Q1408,VLOOKUP(B1408,'Tournées Bus'!$J$3:$L$6,2,FALSE)))</f>
        <v>#N/A</v>
      </c>
      <c r="T1408" t="e">
        <f t="shared" si="43"/>
        <v>#N/A</v>
      </c>
    </row>
    <row r="1409" spans="1:20" x14ac:dyDescent="0.2">
      <c r="A1409" s="1">
        <v>42992</v>
      </c>
      <c r="B1409" t="s">
        <v>7</v>
      </c>
      <c r="C1409" t="s">
        <v>340</v>
      </c>
      <c r="D1409" t="s">
        <v>458</v>
      </c>
      <c r="E1409" t="s">
        <v>459</v>
      </c>
      <c r="F1409" s="1">
        <v>40344</v>
      </c>
      <c r="G1409" t="s">
        <v>163</v>
      </c>
      <c r="H1409">
        <v>1</v>
      </c>
      <c r="I1409">
        <v>0</v>
      </c>
      <c r="J1409">
        <v>0</v>
      </c>
      <c r="K1409" t="s">
        <v>207</v>
      </c>
      <c r="L1409">
        <v>2017</v>
      </c>
      <c r="M1409" t="s">
        <v>210</v>
      </c>
      <c r="N1409" s="14" t="str">
        <f t="shared" si="42"/>
        <v>TISSERAND Sacha</v>
      </c>
      <c r="O1409" s="14" t="str">
        <f>VLOOKUP(N1409,'Données Enfants'!$C$2:$F$298,4,FALSE)</f>
        <v>CE1</v>
      </c>
      <c r="P1409" s="14" t="str">
        <f>VLOOKUP(N1409,'Données Enfants'!$C$2:$F$298,2,FALSE)</f>
        <v>Standard</v>
      </c>
      <c r="Q1409" s="14">
        <f>IF(MID(B1409,1,3)="Bus",VLOOKUP(N1409,'Données Bus'!$A$2:$B$90,2,FALSE),0)</f>
        <v>0</v>
      </c>
      <c r="R1409" s="14" t="str">
        <f>IF(Q1409&gt;0,VLOOKUP(N1409,'Données Bus'!$A$2:$C$90,3,FALSE),"")</f>
        <v/>
      </c>
      <c r="S1409" t="e">
        <f>IF(INDEX('Tournées Bus'!$C$4:$H$18,Q1409,VLOOKUP(B1409,'Tournées Bus'!$J$3:$L$6,2,FALSE))=0,INDEX('Tournées Bus'!$C$4:$H$18,Q1409,VLOOKUP(B1409,'Tournées Bus'!$J$3:$L$6,3,FALSE)),INDEX('Tournées Bus'!$C$4:$H$18,Q1409,VLOOKUP(B1409,'Tournées Bus'!$J$3:$L$6,2,FALSE)))</f>
        <v>#N/A</v>
      </c>
      <c r="T1409" t="e">
        <f t="shared" si="43"/>
        <v>#N/A</v>
      </c>
    </row>
    <row r="1410" spans="1:20" x14ac:dyDescent="0.2">
      <c r="A1410" s="1">
        <v>42992</v>
      </c>
      <c r="B1410" t="s">
        <v>7</v>
      </c>
      <c r="C1410" t="s">
        <v>340</v>
      </c>
      <c r="D1410" t="s">
        <v>460</v>
      </c>
      <c r="E1410" t="s">
        <v>461</v>
      </c>
      <c r="F1410" s="1">
        <v>41424</v>
      </c>
      <c r="G1410" t="s">
        <v>170</v>
      </c>
      <c r="H1410">
        <v>0</v>
      </c>
      <c r="I1410">
        <v>0</v>
      </c>
      <c r="J1410">
        <v>0</v>
      </c>
      <c r="K1410" t="s">
        <v>207</v>
      </c>
      <c r="L1410">
        <v>2017</v>
      </c>
      <c r="M1410" t="s">
        <v>208</v>
      </c>
      <c r="N1410" s="14" t="str">
        <f t="shared" ref="N1410:N1419" si="44">CONCATENATE(D1410," ",E1410)</f>
        <v>TOCQUEVILLE COLIN Tyméo</v>
      </c>
      <c r="O1410" s="14" t="str">
        <f>VLOOKUP(N1410,'Données Enfants'!$C$2:$F$298,4,FALSE)</f>
        <v>MS</v>
      </c>
      <c r="P1410" s="14" t="str">
        <f>VLOOKUP(N1410,'Données Enfants'!$C$2:$F$298,2,FALSE)</f>
        <v>Standard</v>
      </c>
      <c r="Q1410" s="14">
        <f>IF(MID(B1410,1,3)="Bus",VLOOKUP(N1410,'Données Bus'!$A$2:$B$90,2,FALSE),0)</f>
        <v>0</v>
      </c>
      <c r="R1410" s="14" t="str">
        <f>IF(Q1410&gt;0,VLOOKUP(N1410,'Données Bus'!$A$2:$C$90,3,FALSE),"")</f>
        <v/>
      </c>
      <c r="S1410" t="e">
        <f>IF(INDEX('Tournées Bus'!$C$4:$H$18,Q1410,VLOOKUP(B1410,'Tournées Bus'!$J$3:$L$6,2,FALSE))=0,INDEX('Tournées Bus'!$C$4:$H$18,Q1410,VLOOKUP(B1410,'Tournées Bus'!$J$3:$L$6,3,FALSE)),INDEX('Tournées Bus'!$C$4:$H$18,Q1410,VLOOKUP(B1410,'Tournées Bus'!$J$3:$L$6,2,FALSE)))</f>
        <v>#N/A</v>
      </c>
      <c r="T1410" t="e">
        <f t="shared" ref="T1410:T1419" si="45">MID(S1410,1,4)</f>
        <v>#N/A</v>
      </c>
    </row>
    <row r="1411" spans="1:20" x14ac:dyDescent="0.2">
      <c r="A1411" s="1">
        <v>42992</v>
      </c>
      <c r="B1411" t="s">
        <v>7</v>
      </c>
      <c r="C1411" t="s">
        <v>340</v>
      </c>
      <c r="D1411" t="s">
        <v>289</v>
      </c>
      <c r="E1411" t="s">
        <v>216</v>
      </c>
      <c r="F1411" s="1">
        <v>41091</v>
      </c>
      <c r="G1411" t="s">
        <v>106</v>
      </c>
      <c r="H1411">
        <v>0</v>
      </c>
      <c r="I1411">
        <v>0</v>
      </c>
      <c r="J1411">
        <v>0</v>
      </c>
      <c r="K1411" t="s">
        <v>207</v>
      </c>
      <c r="L1411">
        <v>2017</v>
      </c>
      <c r="M1411" t="s">
        <v>208</v>
      </c>
      <c r="N1411" s="14" t="str">
        <f t="shared" si="44"/>
        <v>TOUTA Rayan</v>
      </c>
      <c r="O1411" s="14" t="str">
        <f>VLOOKUP(N1411,'Données Enfants'!$C$2:$F$298,4,FALSE)</f>
        <v>GS</v>
      </c>
      <c r="P1411" s="14" t="str">
        <f>VLOOKUP(N1411,'Données Enfants'!$C$2:$F$298,2,FALSE)</f>
        <v>Sans viande</v>
      </c>
      <c r="Q1411" s="14">
        <f>IF(MID(B1411,1,3)="Bus",VLOOKUP(N1411,'Données Bus'!$A$2:$B$90,2,FALSE),0)</f>
        <v>0</v>
      </c>
      <c r="R1411" s="14" t="str">
        <f>IF(Q1411&gt;0,VLOOKUP(N1411,'Données Bus'!$A$2:$C$90,3,FALSE),"")</f>
        <v/>
      </c>
      <c r="S1411" t="e">
        <f>IF(INDEX('Tournées Bus'!$C$4:$H$18,Q1411,VLOOKUP(B1411,'Tournées Bus'!$J$3:$L$6,2,FALSE))=0,INDEX('Tournées Bus'!$C$4:$H$18,Q1411,VLOOKUP(B1411,'Tournées Bus'!$J$3:$L$6,3,FALSE)),INDEX('Tournées Bus'!$C$4:$H$18,Q1411,VLOOKUP(B1411,'Tournées Bus'!$J$3:$L$6,2,FALSE)))</f>
        <v>#N/A</v>
      </c>
      <c r="T1411" t="e">
        <f t="shared" si="45"/>
        <v>#N/A</v>
      </c>
    </row>
    <row r="1412" spans="1:20" x14ac:dyDescent="0.2">
      <c r="A1412" s="1">
        <v>42992</v>
      </c>
      <c r="B1412" t="s">
        <v>7</v>
      </c>
      <c r="C1412" t="s">
        <v>340</v>
      </c>
      <c r="D1412" t="s">
        <v>462</v>
      </c>
      <c r="E1412" t="s">
        <v>463</v>
      </c>
      <c r="F1412" s="1">
        <v>40385</v>
      </c>
      <c r="G1412" t="s">
        <v>163</v>
      </c>
      <c r="H1412">
        <v>1</v>
      </c>
      <c r="I1412">
        <v>0</v>
      </c>
      <c r="J1412">
        <v>0</v>
      </c>
      <c r="K1412" t="s">
        <v>207</v>
      </c>
      <c r="L1412">
        <v>2017</v>
      </c>
      <c r="M1412" t="s">
        <v>210</v>
      </c>
      <c r="N1412" s="14" t="str">
        <f t="shared" si="44"/>
        <v>TRICOLI Clément</v>
      </c>
      <c r="O1412" s="14" t="str">
        <f>VLOOKUP(N1412,'Données Enfants'!$C$2:$F$298,4,FALSE)</f>
        <v>CE1</v>
      </c>
      <c r="P1412" s="14" t="str">
        <f>VLOOKUP(N1412,'Données Enfants'!$C$2:$F$298,2,FALSE)</f>
        <v>Standard</v>
      </c>
      <c r="Q1412" s="14">
        <f>IF(MID(B1412,1,3)="Bus",VLOOKUP(N1412,'Données Bus'!$A$2:$B$90,2,FALSE),0)</f>
        <v>0</v>
      </c>
      <c r="R1412" s="14" t="str">
        <f>IF(Q1412&gt;0,VLOOKUP(N1412,'Données Bus'!$A$2:$C$90,3,FALSE),"")</f>
        <v/>
      </c>
      <c r="S1412" t="e">
        <f>IF(INDEX('Tournées Bus'!$C$4:$H$18,Q1412,VLOOKUP(B1412,'Tournées Bus'!$J$3:$L$6,2,FALSE))=0,INDEX('Tournées Bus'!$C$4:$H$18,Q1412,VLOOKUP(B1412,'Tournées Bus'!$J$3:$L$6,3,FALSE)),INDEX('Tournées Bus'!$C$4:$H$18,Q1412,VLOOKUP(B1412,'Tournées Bus'!$J$3:$L$6,2,FALSE)))</f>
        <v>#N/A</v>
      </c>
      <c r="T1412" t="e">
        <f t="shared" si="45"/>
        <v>#N/A</v>
      </c>
    </row>
    <row r="1413" spans="1:20" x14ac:dyDescent="0.2">
      <c r="A1413" s="1">
        <v>42992</v>
      </c>
      <c r="B1413" t="s">
        <v>7</v>
      </c>
      <c r="C1413" t="s">
        <v>340</v>
      </c>
      <c r="D1413" t="s">
        <v>520</v>
      </c>
      <c r="E1413" t="s">
        <v>433</v>
      </c>
      <c r="F1413" s="1">
        <v>39694</v>
      </c>
      <c r="G1413" t="s">
        <v>165</v>
      </c>
      <c r="H1413">
        <v>1</v>
      </c>
      <c r="I1413">
        <v>0</v>
      </c>
      <c r="J1413">
        <v>0</v>
      </c>
      <c r="K1413" t="s">
        <v>207</v>
      </c>
      <c r="L1413">
        <v>2017</v>
      </c>
      <c r="M1413" t="s">
        <v>210</v>
      </c>
      <c r="N1413" s="14" t="str">
        <f t="shared" si="44"/>
        <v>URBINO Enzo</v>
      </c>
      <c r="O1413" s="14" t="str">
        <f>VLOOKUP(N1413,'Données Enfants'!$C$2:$F$298,4,FALSE)</f>
        <v>CM1</v>
      </c>
      <c r="P1413" s="14" t="str">
        <f>VLOOKUP(N1413,'Données Enfants'!$C$2:$F$298,2,FALSE)</f>
        <v>Standard</v>
      </c>
      <c r="Q1413" s="14">
        <f>IF(MID(B1413,1,3)="Bus",VLOOKUP(N1413,'Données Bus'!$A$2:$B$90,2,FALSE),0)</f>
        <v>0</v>
      </c>
      <c r="R1413" s="14" t="str">
        <f>IF(Q1413&gt;0,VLOOKUP(N1413,'Données Bus'!$A$2:$C$90,3,FALSE),"")</f>
        <v/>
      </c>
      <c r="S1413" t="e">
        <f>IF(INDEX('Tournées Bus'!$C$4:$H$18,Q1413,VLOOKUP(B1413,'Tournées Bus'!$J$3:$L$6,2,FALSE))=0,INDEX('Tournées Bus'!$C$4:$H$18,Q1413,VLOOKUP(B1413,'Tournées Bus'!$J$3:$L$6,3,FALSE)),INDEX('Tournées Bus'!$C$4:$H$18,Q1413,VLOOKUP(B1413,'Tournées Bus'!$J$3:$L$6,2,FALSE)))</f>
        <v>#N/A</v>
      </c>
      <c r="T1413" t="e">
        <f t="shared" si="45"/>
        <v>#N/A</v>
      </c>
    </row>
    <row r="1414" spans="1:20" x14ac:dyDescent="0.2">
      <c r="A1414" s="1">
        <v>42992</v>
      </c>
      <c r="B1414" t="s">
        <v>7</v>
      </c>
      <c r="C1414" t="s">
        <v>340</v>
      </c>
      <c r="D1414" t="s">
        <v>464</v>
      </c>
      <c r="E1414" t="s">
        <v>342</v>
      </c>
      <c r="F1414" s="1">
        <v>41482</v>
      </c>
      <c r="G1414" t="s">
        <v>169</v>
      </c>
      <c r="H1414">
        <v>1</v>
      </c>
      <c r="I1414">
        <v>0</v>
      </c>
      <c r="J1414">
        <v>0</v>
      </c>
      <c r="K1414" t="s">
        <v>207</v>
      </c>
      <c r="L1414">
        <v>2017</v>
      </c>
      <c r="M1414" t="s">
        <v>208</v>
      </c>
      <c r="N1414" s="14" t="str">
        <f t="shared" si="44"/>
        <v>VALDING Hugo</v>
      </c>
      <c r="O1414" s="14" t="str">
        <f>VLOOKUP(N1414,'Données Enfants'!$C$2:$F$298,4,FALSE)</f>
        <v>MS</v>
      </c>
      <c r="P1414" s="14" t="str">
        <f>VLOOKUP(N1414,'Données Enfants'!$C$2:$F$298,2,FALSE)</f>
        <v>Standard</v>
      </c>
      <c r="Q1414" s="14">
        <f>IF(MID(B1414,1,3)="Bus",VLOOKUP(N1414,'Données Bus'!$A$2:$B$90,2,FALSE),0)</f>
        <v>0</v>
      </c>
      <c r="R1414" s="14" t="str">
        <f>IF(Q1414&gt;0,VLOOKUP(N1414,'Données Bus'!$A$2:$C$90,3,FALSE),"")</f>
        <v/>
      </c>
      <c r="S1414" t="e">
        <f>IF(INDEX('Tournées Bus'!$C$4:$H$18,Q1414,VLOOKUP(B1414,'Tournées Bus'!$J$3:$L$6,2,FALSE))=0,INDEX('Tournées Bus'!$C$4:$H$18,Q1414,VLOOKUP(B1414,'Tournées Bus'!$J$3:$L$6,3,FALSE)),INDEX('Tournées Bus'!$C$4:$H$18,Q1414,VLOOKUP(B1414,'Tournées Bus'!$J$3:$L$6,2,FALSE)))</f>
        <v>#N/A</v>
      </c>
      <c r="T1414" t="e">
        <f t="shared" si="45"/>
        <v>#N/A</v>
      </c>
    </row>
    <row r="1415" spans="1:20" x14ac:dyDescent="0.2">
      <c r="A1415" s="1">
        <v>42992</v>
      </c>
      <c r="B1415" t="s">
        <v>7</v>
      </c>
      <c r="C1415" t="s">
        <v>340</v>
      </c>
      <c r="D1415" t="s">
        <v>293</v>
      </c>
      <c r="E1415" t="s">
        <v>294</v>
      </c>
      <c r="F1415" s="1">
        <v>39747</v>
      </c>
      <c r="G1415" t="s">
        <v>165</v>
      </c>
      <c r="H1415">
        <v>1</v>
      </c>
      <c r="I1415">
        <v>0</v>
      </c>
      <c r="J1415">
        <v>0</v>
      </c>
      <c r="K1415" t="s">
        <v>207</v>
      </c>
      <c r="L1415">
        <v>2017</v>
      </c>
      <c r="M1415" t="s">
        <v>210</v>
      </c>
      <c r="N1415" s="14" t="str">
        <f t="shared" si="44"/>
        <v>VIRETON Diego</v>
      </c>
      <c r="O1415" s="14" t="str">
        <f>VLOOKUP(N1415,'Données Enfants'!$C$2:$F$298,4,FALSE)</f>
        <v>CM1</v>
      </c>
      <c r="P1415" s="14" t="str">
        <f>VLOOKUP(N1415,'Données Enfants'!$C$2:$F$298,2,FALSE)</f>
        <v>Standard</v>
      </c>
      <c r="Q1415" s="14">
        <f>IF(MID(B1415,1,3)="Bus",VLOOKUP(N1415,'Données Bus'!$A$2:$B$90,2,FALSE),0)</f>
        <v>0</v>
      </c>
      <c r="R1415" s="14" t="str">
        <f>IF(Q1415&gt;0,VLOOKUP(N1415,'Données Bus'!$A$2:$C$90,3,FALSE),"")</f>
        <v/>
      </c>
      <c r="S1415" t="e">
        <f>IF(INDEX('Tournées Bus'!$C$4:$H$18,Q1415,VLOOKUP(B1415,'Tournées Bus'!$J$3:$L$6,2,FALSE))=0,INDEX('Tournées Bus'!$C$4:$H$18,Q1415,VLOOKUP(B1415,'Tournées Bus'!$J$3:$L$6,3,FALSE)),INDEX('Tournées Bus'!$C$4:$H$18,Q1415,VLOOKUP(B1415,'Tournées Bus'!$J$3:$L$6,2,FALSE)))</f>
        <v>#N/A</v>
      </c>
      <c r="T1415" t="e">
        <f t="shared" si="45"/>
        <v>#N/A</v>
      </c>
    </row>
    <row r="1416" spans="1:20" x14ac:dyDescent="0.2">
      <c r="A1416" s="1">
        <v>42992</v>
      </c>
      <c r="B1416" t="s">
        <v>7</v>
      </c>
      <c r="C1416" t="s">
        <v>340</v>
      </c>
      <c r="D1416" t="s">
        <v>293</v>
      </c>
      <c r="E1416" t="s">
        <v>295</v>
      </c>
      <c r="F1416" s="1">
        <v>41539</v>
      </c>
      <c r="G1416" t="s">
        <v>170</v>
      </c>
      <c r="H1416">
        <v>1</v>
      </c>
      <c r="I1416">
        <v>0</v>
      </c>
      <c r="J1416">
        <v>0</v>
      </c>
      <c r="K1416" t="s">
        <v>207</v>
      </c>
      <c r="L1416">
        <v>2017</v>
      </c>
      <c r="M1416" t="s">
        <v>208</v>
      </c>
      <c r="N1416" s="14" t="str">
        <f t="shared" si="44"/>
        <v>VIRETON Nilla</v>
      </c>
      <c r="O1416" s="14" t="str">
        <f>VLOOKUP(N1416,'Données Enfants'!$C$2:$F$298,4,FALSE)</f>
        <v>MS</v>
      </c>
      <c r="P1416" s="14" t="str">
        <f>VLOOKUP(N1416,'Données Enfants'!$C$2:$F$298,2,FALSE)</f>
        <v>Standard</v>
      </c>
      <c r="Q1416" s="14">
        <f>IF(MID(B1416,1,3)="Bus",VLOOKUP(N1416,'Données Bus'!$A$2:$B$90,2,FALSE),0)</f>
        <v>0</v>
      </c>
      <c r="R1416" s="14" t="str">
        <f>IF(Q1416&gt;0,VLOOKUP(N1416,'Données Bus'!$A$2:$C$90,3,FALSE),"")</f>
        <v/>
      </c>
      <c r="S1416" t="e">
        <f>IF(INDEX('Tournées Bus'!$C$4:$H$18,Q1416,VLOOKUP(B1416,'Tournées Bus'!$J$3:$L$6,2,FALSE))=0,INDEX('Tournées Bus'!$C$4:$H$18,Q1416,VLOOKUP(B1416,'Tournées Bus'!$J$3:$L$6,3,FALSE)),INDEX('Tournées Bus'!$C$4:$H$18,Q1416,VLOOKUP(B1416,'Tournées Bus'!$J$3:$L$6,2,FALSE)))</f>
        <v>#N/A</v>
      </c>
      <c r="T1416" t="e">
        <f t="shared" si="45"/>
        <v>#N/A</v>
      </c>
    </row>
    <row r="1417" spans="1:20" x14ac:dyDescent="0.2">
      <c r="A1417" s="1">
        <v>42992</v>
      </c>
      <c r="B1417" t="s">
        <v>7</v>
      </c>
      <c r="C1417" t="s">
        <v>340</v>
      </c>
      <c r="D1417" t="s">
        <v>465</v>
      </c>
      <c r="E1417" t="s">
        <v>466</v>
      </c>
      <c r="F1417" s="1">
        <v>40662</v>
      </c>
      <c r="G1417" t="s">
        <v>168</v>
      </c>
      <c r="H1417">
        <v>1</v>
      </c>
      <c r="I1417">
        <v>0</v>
      </c>
      <c r="J1417">
        <v>0</v>
      </c>
      <c r="K1417" t="s">
        <v>207</v>
      </c>
      <c r="L1417">
        <v>2017</v>
      </c>
      <c r="M1417" t="s">
        <v>208</v>
      </c>
      <c r="N1417" s="14" t="str">
        <f t="shared" si="44"/>
        <v>VULLIET Léna</v>
      </c>
      <c r="O1417" s="14" t="str">
        <f>VLOOKUP(N1417,'Données Enfants'!$C$2:$F$298,4,FALSE)</f>
        <v>CP</v>
      </c>
      <c r="P1417" s="14" t="str">
        <f>VLOOKUP(N1417,'Données Enfants'!$C$2:$F$298,2,FALSE)</f>
        <v>Standard</v>
      </c>
      <c r="Q1417" s="14">
        <f>IF(MID(B1417,1,3)="Bus",VLOOKUP(N1417,'Données Bus'!$A$2:$B$90,2,FALSE),0)</f>
        <v>0</v>
      </c>
      <c r="R1417" s="14" t="str">
        <f>IF(Q1417&gt;0,VLOOKUP(N1417,'Données Bus'!$A$2:$C$90,3,FALSE),"")</f>
        <v/>
      </c>
      <c r="S1417" t="e">
        <f>IF(INDEX('Tournées Bus'!$C$4:$H$18,Q1417,VLOOKUP(B1417,'Tournées Bus'!$J$3:$L$6,2,FALSE))=0,INDEX('Tournées Bus'!$C$4:$H$18,Q1417,VLOOKUP(B1417,'Tournées Bus'!$J$3:$L$6,3,FALSE)),INDEX('Tournées Bus'!$C$4:$H$18,Q1417,VLOOKUP(B1417,'Tournées Bus'!$J$3:$L$6,2,FALSE)))</f>
        <v>#N/A</v>
      </c>
      <c r="T1417" t="e">
        <f t="shared" si="45"/>
        <v>#N/A</v>
      </c>
    </row>
    <row r="1418" spans="1:20" x14ac:dyDescent="0.2">
      <c r="A1418" s="1">
        <v>42992</v>
      </c>
      <c r="B1418" t="s">
        <v>7</v>
      </c>
      <c r="C1418" t="s">
        <v>340</v>
      </c>
      <c r="D1418" t="s">
        <v>465</v>
      </c>
      <c r="E1418" t="s">
        <v>467</v>
      </c>
      <c r="F1418" s="1">
        <v>41335</v>
      </c>
      <c r="G1418" t="s">
        <v>170</v>
      </c>
      <c r="H1418">
        <v>1</v>
      </c>
      <c r="I1418">
        <v>0</v>
      </c>
      <c r="J1418">
        <v>0</v>
      </c>
      <c r="K1418" t="s">
        <v>207</v>
      </c>
      <c r="L1418">
        <v>2017</v>
      </c>
      <c r="M1418" t="s">
        <v>208</v>
      </c>
      <c r="N1418" s="14" t="str">
        <f t="shared" si="44"/>
        <v>VULLIET Rosy</v>
      </c>
      <c r="O1418" s="14" t="str">
        <f>VLOOKUP(N1418,'Données Enfants'!$C$2:$F$298,4,FALSE)</f>
        <v>MS</v>
      </c>
      <c r="P1418" s="14" t="str">
        <f>VLOOKUP(N1418,'Données Enfants'!$C$2:$F$298,2,FALSE)</f>
        <v>Standard</v>
      </c>
      <c r="Q1418" s="14">
        <f>IF(MID(B1418,1,3)="Bus",VLOOKUP(N1418,'Données Bus'!$A$2:$B$90,2,FALSE),0)</f>
        <v>0</v>
      </c>
      <c r="R1418" s="14" t="str">
        <f>IF(Q1418&gt;0,VLOOKUP(N1418,'Données Bus'!$A$2:$C$90,3,FALSE),"")</f>
        <v/>
      </c>
      <c r="S1418" t="e">
        <f>IF(INDEX('Tournées Bus'!$C$4:$H$18,Q1418,VLOOKUP(B1418,'Tournées Bus'!$J$3:$L$6,2,FALSE))=0,INDEX('Tournées Bus'!$C$4:$H$18,Q1418,VLOOKUP(B1418,'Tournées Bus'!$J$3:$L$6,3,FALSE)),INDEX('Tournées Bus'!$C$4:$H$18,Q1418,VLOOKUP(B1418,'Tournées Bus'!$J$3:$L$6,2,FALSE)))</f>
        <v>#N/A</v>
      </c>
      <c r="T1418" t="e">
        <f t="shared" si="45"/>
        <v>#N/A</v>
      </c>
    </row>
    <row r="1419" spans="1:20" x14ac:dyDescent="0.2">
      <c r="A1419" s="1">
        <v>42992</v>
      </c>
      <c r="B1419" t="s">
        <v>7</v>
      </c>
      <c r="C1419" t="s">
        <v>340</v>
      </c>
      <c r="D1419" t="s">
        <v>465</v>
      </c>
      <c r="E1419" t="s">
        <v>468</v>
      </c>
      <c r="F1419" s="1">
        <v>41603</v>
      </c>
      <c r="G1419" t="s">
        <v>169</v>
      </c>
      <c r="H1419">
        <v>1</v>
      </c>
      <c r="I1419">
        <v>0</v>
      </c>
      <c r="J1419">
        <v>0</v>
      </c>
      <c r="K1419" t="s">
        <v>207</v>
      </c>
      <c r="L1419">
        <v>2017</v>
      </c>
      <c r="M1419" t="s">
        <v>208</v>
      </c>
      <c r="N1419" s="14" t="str">
        <f t="shared" si="44"/>
        <v>VULLIET Tiphaine</v>
      </c>
      <c r="O1419" s="14" t="str">
        <f>VLOOKUP(N1419,'Données Enfants'!$C$2:$F$298,4,FALSE)</f>
        <v>MS</v>
      </c>
      <c r="P1419" s="14" t="str">
        <f>VLOOKUP(N1419,'Données Enfants'!$C$2:$F$298,2,FALSE)</f>
        <v>Standard</v>
      </c>
      <c r="Q1419" s="14">
        <f>IF(MID(B1419,1,3)="Bus",VLOOKUP(N1419,'Données Bus'!$A$2:$B$90,2,FALSE),0)</f>
        <v>0</v>
      </c>
      <c r="R1419" s="14" t="str">
        <f>IF(Q1419&gt;0,VLOOKUP(N1419,'Données Bus'!$A$2:$C$90,3,FALSE),"")</f>
        <v/>
      </c>
      <c r="S1419" t="e">
        <f>IF(INDEX('Tournées Bus'!$C$4:$H$18,Q1419,VLOOKUP(B1419,'Tournées Bus'!$J$3:$L$6,2,FALSE))=0,INDEX('Tournées Bus'!$C$4:$H$18,Q1419,VLOOKUP(B1419,'Tournées Bus'!$J$3:$L$6,3,FALSE)),INDEX('Tournées Bus'!$C$4:$H$18,Q1419,VLOOKUP(B1419,'Tournées Bus'!$J$3:$L$6,2,FALSE)))</f>
        <v>#N/A</v>
      </c>
      <c r="T1419" t="e">
        <f t="shared" si="45"/>
        <v>#N/A</v>
      </c>
    </row>
    <row r="1420" spans="1:20" x14ac:dyDescent="0.2">
      <c r="A1420" s="1">
        <v>42992</v>
      </c>
      <c r="B1420" t="s">
        <v>7</v>
      </c>
      <c r="C1420" t="s">
        <v>340</v>
      </c>
      <c r="D1420" t="s">
        <v>299</v>
      </c>
      <c r="E1420" t="s">
        <v>300</v>
      </c>
      <c r="F1420" s="1">
        <v>39324</v>
      </c>
      <c r="G1420" t="s">
        <v>164</v>
      </c>
      <c r="H1420">
        <v>1</v>
      </c>
      <c r="I1420">
        <v>0</v>
      </c>
      <c r="J1420">
        <v>0</v>
      </c>
      <c r="K1420" t="s">
        <v>207</v>
      </c>
      <c r="L1420">
        <v>2017</v>
      </c>
      <c r="M1420" t="s">
        <v>210</v>
      </c>
      <c r="N1420" s="14" t="str">
        <f t="shared" ref="N1420:N1463" si="46">CONCATENATE(D1420," ",E1420)</f>
        <v>YAKER Maksen</v>
      </c>
      <c r="O1420" s="14" t="str">
        <f>VLOOKUP(N1420,'Données Enfants'!$C$2:$F$298,4,FALSE)</f>
        <v>CM2</v>
      </c>
      <c r="P1420" s="14" t="str">
        <f>VLOOKUP(N1420,'Données Enfants'!$C$2:$F$298,2,FALSE)</f>
        <v>Sans porc</v>
      </c>
      <c r="Q1420" s="14">
        <f>IF(MID(B1420,1,3)="Bus",VLOOKUP(N1420,'Données Bus'!$A$2:$B$90,2,FALSE),0)</f>
        <v>0</v>
      </c>
      <c r="R1420" s="14" t="str">
        <f>IF(Q1420&gt;0,VLOOKUP(N1420,'Données Bus'!$A$2:$C$90,3,FALSE),"")</f>
        <v/>
      </c>
      <c r="S1420" t="e">
        <f>IF(INDEX('Tournées Bus'!$C$4:$H$18,Q1420,VLOOKUP(B1420,'Tournées Bus'!$J$3:$L$6,2,FALSE))=0,INDEX('Tournées Bus'!$C$4:$H$18,Q1420,VLOOKUP(B1420,'Tournées Bus'!$J$3:$L$6,3,FALSE)),INDEX('Tournées Bus'!$C$4:$H$18,Q1420,VLOOKUP(B1420,'Tournées Bus'!$J$3:$L$6,2,FALSE)))</f>
        <v>#N/A</v>
      </c>
      <c r="T1420" t="e">
        <f t="shared" ref="T1420:T1463" si="47">MID(S1420,1,4)</f>
        <v>#N/A</v>
      </c>
    </row>
    <row r="1421" spans="1:20" x14ac:dyDescent="0.2">
      <c r="A1421" s="1">
        <v>42992</v>
      </c>
      <c r="B1421" t="s">
        <v>7</v>
      </c>
      <c r="C1421" t="s">
        <v>340</v>
      </c>
      <c r="D1421" t="s">
        <v>299</v>
      </c>
      <c r="E1421" t="s">
        <v>301</v>
      </c>
      <c r="F1421" s="1">
        <v>40040</v>
      </c>
      <c r="G1421" t="s">
        <v>163</v>
      </c>
      <c r="H1421">
        <v>1</v>
      </c>
      <c r="I1421">
        <v>0</v>
      </c>
      <c r="J1421">
        <v>0</v>
      </c>
      <c r="K1421" t="s">
        <v>207</v>
      </c>
      <c r="L1421">
        <v>2017</v>
      </c>
      <c r="M1421" t="s">
        <v>210</v>
      </c>
      <c r="N1421" s="14" t="str">
        <f t="shared" si="46"/>
        <v>YAKER Nora</v>
      </c>
      <c r="O1421" s="14" t="str">
        <f>VLOOKUP(N1421,'Données Enfants'!$C$2:$F$298,4,FALSE)</f>
        <v>CE2</v>
      </c>
      <c r="P1421" s="14" t="str">
        <f>VLOOKUP(N1421,'Données Enfants'!$C$2:$F$298,2,FALSE)</f>
        <v>Sans porc</v>
      </c>
      <c r="Q1421" s="14">
        <f>IF(MID(B1421,1,3)="Bus",VLOOKUP(N1421,'Données Bus'!$A$2:$B$90,2,FALSE),0)</f>
        <v>0</v>
      </c>
      <c r="R1421" s="14" t="str">
        <f>IF(Q1421&gt;0,VLOOKUP(N1421,'Données Bus'!$A$2:$C$90,3,FALSE),"")</f>
        <v/>
      </c>
      <c r="S1421" t="e">
        <f>IF(INDEX('Tournées Bus'!$C$4:$H$18,Q1421,VLOOKUP(B1421,'Tournées Bus'!$J$3:$L$6,2,FALSE))=0,INDEX('Tournées Bus'!$C$4:$H$18,Q1421,VLOOKUP(B1421,'Tournées Bus'!$J$3:$L$6,3,FALSE)),INDEX('Tournées Bus'!$C$4:$H$18,Q1421,VLOOKUP(B1421,'Tournées Bus'!$J$3:$L$6,2,FALSE)))</f>
        <v>#N/A</v>
      </c>
      <c r="T1421" t="e">
        <f t="shared" si="47"/>
        <v>#N/A</v>
      </c>
    </row>
    <row r="1422" spans="1:20" x14ac:dyDescent="0.2">
      <c r="A1422" s="1">
        <v>42992</v>
      </c>
      <c r="B1422" t="s">
        <v>7</v>
      </c>
      <c r="C1422" t="s">
        <v>340</v>
      </c>
      <c r="D1422" t="s">
        <v>469</v>
      </c>
      <c r="E1422" t="s">
        <v>470</v>
      </c>
      <c r="F1422" s="1">
        <v>39222</v>
      </c>
      <c r="G1422" t="s">
        <v>164</v>
      </c>
      <c r="H1422">
        <v>1</v>
      </c>
      <c r="I1422">
        <v>0</v>
      </c>
      <c r="J1422">
        <v>0</v>
      </c>
      <c r="K1422" t="s">
        <v>207</v>
      </c>
      <c r="L1422">
        <v>2017</v>
      </c>
      <c r="M1422" t="s">
        <v>210</v>
      </c>
      <c r="N1422" s="14" t="str">
        <f t="shared" si="46"/>
        <v>CAISSO-RUIZ Estéban</v>
      </c>
      <c r="O1422" s="14" t="str">
        <f>VLOOKUP(N1422,'Données Enfants'!$C$2:$F$298,4,FALSE)</f>
        <v>CM2</v>
      </c>
      <c r="P1422" s="14" t="str">
        <f>VLOOKUP(N1422,'Données Enfants'!$C$2:$F$298,2,FALSE)</f>
        <v>Standard</v>
      </c>
      <c r="Q1422" s="14">
        <f>IF(MID(B1422,1,3)="Bus",VLOOKUP(N1422,'Données Bus'!$A$2:$B$90,2,FALSE),0)</f>
        <v>0</v>
      </c>
      <c r="R1422" s="14" t="str">
        <f>IF(Q1422&gt;0,VLOOKUP(N1422,'Données Bus'!$A$2:$C$90,3,FALSE),"")</f>
        <v/>
      </c>
      <c r="S1422" t="e">
        <f>IF(INDEX('Tournées Bus'!$C$4:$H$18,Q1422,VLOOKUP(B1422,'Tournées Bus'!$J$3:$L$6,2,FALSE))=0,INDEX('Tournées Bus'!$C$4:$H$18,Q1422,VLOOKUP(B1422,'Tournées Bus'!$J$3:$L$6,3,FALSE)),INDEX('Tournées Bus'!$C$4:$H$18,Q1422,VLOOKUP(B1422,'Tournées Bus'!$J$3:$L$6,2,FALSE)))</f>
        <v>#N/A</v>
      </c>
      <c r="T1422" t="e">
        <f t="shared" si="47"/>
        <v>#N/A</v>
      </c>
    </row>
    <row r="1423" spans="1:20" x14ac:dyDescent="0.2">
      <c r="A1423" s="1">
        <v>42992</v>
      </c>
      <c r="B1423" t="s">
        <v>7</v>
      </c>
      <c r="C1423" t="s">
        <v>340</v>
      </c>
      <c r="D1423" t="s">
        <v>238</v>
      </c>
      <c r="E1423" t="s">
        <v>302</v>
      </c>
      <c r="F1423" s="1">
        <v>41695</v>
      </c>
      <c r="G1423" t="s">
        <v>44</v>
      </c>
      <c r="H1423">
        <v>0</v>
      </c>
      <c r="I1423">
        <v>0</v>
      </c>
      <c r="J1423">
        <v>0</v>
      </c>
      <c r="K1423" t="s">
        <v>207</v>
      </c>
      <c r="L1423">
        <v>2017</v>
      </c>
      <c r="M1423" t="s">
        <v>208</v>
      </c>
      <c r="N1423" s="14" t="str">
        <f t="shared" si="46"/>
        <v>DESIR Auguste</v>
      </c>
      <c r="O1423" s="14" t="str">
        <f>VLOOKUP(N1423,'Données Enfants'!$C$2:$F$298,4,FALSE)</f>
        <v>PS</v>
      </c>
      <c r="P1423" s="14" t="str">
        <f>VLOOKUP(N1423,'Données Enfants'!$C$2:$F$298,2,FALSE)</f>
        <v>Standard</v>
      </c>
      <c r="Q1423" s="14">
        <f>IF(MID(B1423,1,3)="Bus",VLOOKUP(N1423,'Données Bus'!$A$2:$B$90,2,FALSE),0)</f>
        <v>0</v>
      </c>
      <c r="R1423" s="14" t="str">
        <f>IF(Q1423&gt;0,VLOOKUP(N1423,'Données Bus'!$A$2:$C$90,3,FALSE),"")</f>
        <v/>
      </c>
      <c r="S1423" t="e">
        <f>IF(INDEX('Tournées Bus'!$C$4:$H$18,Q1423,VLOOKUP(B1423,'Tournées Bus'!$J$3:$L$6,2,FALSE))=0,INDEX('Tournées Bus'!$C$4:$H$18,Q1423,VLOOKUP(B1423,'Tournées Bus'!$J$3:$L$6,3,FALSE)),INDEX('Tournées Bus'!$C$4:$H$18,Q1423,VLOOKUP(B1423,'Tournées Bus'!$J$3:$L$6,2,FALSE)))</f>
        <v>#N/A</v>
      </c>
      <c r="T1423" t="e">
        <f t="shared" si="47"/>
        <v>#N/A</v>
      </c>
    </row>
    <row r="1424" spans="1:20" x14ac:dyDescent="0.2">
      <c r="A1424" s="1">
        <v>42992</v>
      </c>
      <c r="B1424" t="s">
        <v>7</v>
      </c>
      <c r="C1424" t="s">
        <v>340</v>
      </c>
      <c r="D1424" t="s">
        <v>250</v>
      </c>
      <c r="E1424" t="s">
        <v>303</v>
      </c>
      <c r="F1424" s="1">
        <v>41898</v>
      </c>
      <c r="G1424" t="s">
        <v>170</v>
      </c>
      <c r="H1424">
        <v>1</v>
      </c>
      <c r="I1424">
        <v>0</v>
      </c>
      <c r="J1424">
        <v>0</v>
      </c>
      <c r="K1424" t="s">
        <v>207</v>
      </c>
      <c r="L1424">
        <v>2017</v>
      </c>
      <c r="M1424" t="s">
        <v>208</v>
      </c>
      <c r="N1424" s="14" t="str">
        <f t="shared" si="46"/>
        <v>DUVAL Enora</v>
      </c>
      <c r="O1424" s="14" t="str">
        <f>VLOOKUP(N1424,'Données Enfants'!$C$2:$F$298,4,FALSE)</f>
        <v>PS</v>
      </c>
      <c r="P1424" s="14" t="str">
        <f>VLOOKUP(N1424,'Données Enfants'!$C$2:$F$298,2,FALSE)</f>
        <v>Standard</v>
      </c>
      <c r="Q1424" s="14">
        <f>IF(MID(B1424,1,3)="Bus",VLOOKUP(N1424,'Données Bus'!$A$2:$B$90,2,FALSE),0)</f>
        <v>0</v>
      </c>
      <c r="R1424" s="14" t="str">
        <f>IF(Q1424&gt;0,VLOOKUP(N1424,'Données Bus'!$A$2:$C$90,3,FALSE),"")</f>
        <v/>
      </c>
      <c r="S1424" t="e">
        <f>IF(INDEX('Tournées Bus'!$C$4:$H$18,Q1424,VLOOKUP(B1424,'Tournées Bus'!$J$3:$L$6,2,FALSE))=0,INDEX('Tournées Bus'!$C$4:$H$18,Q1424,VLOOKUP(B1424,'Tournées Bus'!$J$3:$L$6,3,FALSE)),INDEX('Tournées Bus'!$C$4:$H$18,Q1424,VLOOKUP(B1424,'Tournées Bus'!$J$3:$L$6,2,FALSE)))</f>
        <v>#N/A</v>
      </c>
      <c r="T1424" t="e">
        <f t="shared" si="47"/>
        <v>#N/A</v>
      </c>
    </row>
    <row r="1425" spans="1:20" x14ac:dyDescent="0.2">
      <c r="A1425" s="1">
        <v>42992</v>
      </c>
      <c r="B1425" t="s">
        <v>7</v>
      </c>
      <c r="C1425" t="s">
        <v>340</v>
      </c>
      <c r="D1425" t="s">
        <v>286</v>
      </c>
      <c r="E1425" t="s">
        <v>305</v>
      </c>
      <c r="F1425" s="1">
        <v>41650</v>
      </c>
      <c r="G1425" t="s">
        <v>170</v>
      </c>
      <c r="H1425">
        <v>1</v>
      </c>
      <c r="I1425">
        <v>0</v>
      </c>
      <c r="J1425">
        <v>0</v>
      </c>
      <c r="K1425" t="s">
        <v>207</v>
      </c>
      <c r="L1425">
        <v>2017</v>
      </c>
      <c r="M1425" t="s">
        <v>208</v>
      </c>
      <c r="N1425" s="14" t="str">
        <f t="shared" si="46"/>
        <v>SECK Ismaël</v>
      </c>
      <c r="O1425" s="14" t="str">
        <f>VLOOKUP(N1425,'Données Enfants'!$C$2:$F$298,4,FALSE)</f>
        <v>PS</v>
      </c>
      <c r="P1425" s="14" t="str">
        <f>VLOOKUP(N1425,'Données Enfants'!$C$2:$F$298,2,FALSE)</f>
        <v>Sans porc</v>
      </c>
      <c r="Q1425" s="14">
        <f>IF(MID(B1425,1,3)="Bus",VLOOKUP(N1425,'Données Bus'!$A$2:$B$90,2,FALSE),0)</f>
        <v>0</v>
      </c>
      <c r="R1425" s="14" t="str">
        <f>IF(Q1425&gt;0,VLOOKUP(N1425,'Données Bus'!$A$2:$C$90,3,FALSE),"")</f>
        <v/>
      </c>
      <c r="S1425" t="e">
        <f>IF(INDEX('Tournées Bus'!$C$4:$H$18,Q1425,VLOOKUP(B1425,'Tournées Bus'!$J$3:$L$6,2,FALSE))=0,INDEX('Tournées Bus'!$C$4:$H$18,Q1425,VLOOKUP(B1425,'Tournées Bus'!$J$3:$L$6,3,FALSE)),INDEX('Tournées Bus'!$C$4:$H$18,Q1425,VLOOKUP(B1425,'Tournées Bus'!$J$3:$L$6,2,FALSE)))</f>
        <v>#N/A</v>
      </c>
      <c r="T1425" t="e">
        <f t="shared" si="47"/>
        <v>#N/A</v>
      </c>
    </row>
    <row r="1426" spans="1:20" x14ac:dyDescent="0.2">
      <c r="A1426" s="1">
        <v>42992</v>
      </c>
      <c r="B1426" t="s">
        <v>7</v>
      </c>
      <c r="C1426" t="s">
        <v>340</v>
      </c>
      <c r="D1426" t="s">
        <v>325</v>
      </c>
      <c r="E1426" t="s">
        <v>326</v>
      </c>
      <c r="F1426" s="1">
        <v>41701</v>
      </c>
      <c r="G1426" t="s">
        <v>170</v>
      </c>
      <c r="H1426">
        <v>1</v>
      </c>
      <c r="I1426">
        <v>0</v>
      </c>
      <c r="J1426">
        <v>0</v>
      </c>
      <c r="K1426" t="s">
        <v>207</v>
      </c>
      <c r="L1426">
        <v>2017</v>
      </c>
      <c r="M1426" t="s">
        <v>208</v>
      </c>
      <c r="N1426" s="14" t="str">
        <f t="shared" si="46"/>
        <v>RABU SOMERS Antonin</v>
      </c>
      <c r="O1426" s="14" t="str">
        <f>VLOOKUP(N1426,'Données Enfants'!$C$2:$F$298,4,FALSE)</f>
        <v>PS</v>
      </c>
      <c r="P1426" s="14" t="str">
        <f>VLOOKUP(N1426,'Données Enfants'!$C$2:$F$298,2,FALSE)</f>
        <v>Standard</v>
      </c>
      <c r="Q1426" s="14">
        <f>IF(MID(B1426,1,3)="Bus",VLOOKUP(N1426,'Données Bus'!$A$2:$B$90,2,FALSE),0)</f>
        <v>0</v>
      </c>
      <c r="R1426" s="14" t="str">
        <f>IF(Q1426&gt;0,VLOOKUP(N1426,'Données Bus'!$A$2:$C$90,3,FALSE),"")</f>
        <v/>
      </c>
      <c r="S1426" t="e">
        <f>IF(INDEX('Tournées Bus'!$C$4:$H$18,Q1426,VLOOKUP(B1426,'Tournées Bus'!$J$3:$L$6,2,FALSE))=0,INDEX('Tournées Bus'!$C$4:$H$18,Q1426,VLOOKUP(B1426,'Tournées Bus'!$J$3:$L$6,3,FALSE)),INDEX('Tournées Bus'!$C$4:$H$18,Q1426,VLOOKUP(B1426,'Tournées Bus'!$J$3:$L$6,2,FALSE)))</f>
        <v>#N/A</v>
      </c>
      <c r="T1426" t="e">
        <f t="shared" si="47"/>
        <v>#N/A</v>
      </c>
    </row>
    <row r="1427" spans="1:20" x14ac:dyDescent="0.2">
      <c r="A1427" s="1">
        <v>42992</v>
      </c>
      <c r="B1427" t="s">
        <v>7</v>
      </c>
      <c r="C1427" t="s">
        <v>340</v>
      </c>
      <c r="D1427" t="s">
        <v>307</v>
      </c>
      <c r="E1427" t="s">
        <v>308</v>
      </c>
      <c r="F1427" s="1">
        <v>39474</v>
      </c>
      <c r="G1427" t="s">
        <v>165</v>
      </c>
      <c r="H1427">
        <v>1</v>
      </c>
      <c r="I1427">
        <v>0</v>
      </c>
      <c r="J1427">
        <v>0</v>
      </c>
      <c r="K1427" t="s">
        <v>207</v>
      </c>
      <c r="L1427">
        <v>2017</v>
      </c>
      <c r="M1427" t="s">
        <v>210</v>
      </c>
      <c r="N1427" s="14" t="str">
        <f t="shared" si="46"/>
        <v>TERRENI Flavia</v>
      </c>
      <c r="O1427" s="14" t="str">
        <f>VLOOKUP(N1427,'Données Enfants'!$C$2:$F$298,4,FALSE)</f>
        <v>CM1</v>
      </c>
      <c r="P1427" s="14" t="str">
        <f>VLOOKUP(N1427,'Données Enfants'!$C$2:$F$298,2,FALSE)</f>
        <v>Standard</v>
      </c>
      <c r="Q1427" s="14">
        <f>IF(MID(B1427,1,3)="Bus",VLOOKUP(N1427,'Données Bus'!$A$2:$B$90,2,FALSE),0)</f>
        <v>0</v>
      </c>
      <c r="R1427" s="14" t="str">
        <f>IF(Q1427&gt;0,VLOOKUP(N1427,'Données Bus'!$A$2:$C$90,3,FALSE),"")</f>
        <v/>
      </c>
      <c r="S1427" t="e">
        <f>IF(INDEX('Tournées Bus'!$C$4:$H$18,Q1427,VLOOKUP(B1427,'Tournées Bus'!$J$3:$L$6,2,FALSE))=0,INDEX('Tournées Bus'!$C$4:$H$18,Q1427,VLOOKUP(B1427,'Tournées Bus'!$J$3:$L$6,3,FALSE)),INDEX('Tournées Bus'!$C$4:$H$18,Q1427,VLOOKUP(B1427,'Tournées Bus'!$J$3:$L$6,2,FALSE)))</f>
        <v>#N/A</v>
      </c>
      <c r="T1427" t="e">
        <f t="shared" si="47"/>
        <v>#N/A</v>
      </c>
    </row>
    <row r="1428" spans="1:20" x14ac:dyDescent="0.2">
      <c r="A1428" s="1">
        <v>42992</v>
      </c>
      <c r="B1428" t="s">
        <v>7</v>
      </c>
      <c r="C1428" t="s">
        <v>340</v>
      </c>
      <c r="D1428" t="s">
        <v>309</v>
      </c>
      <c r="E1428" t="s">
        <v>310</v>
      </c>
      <c r="F1428" s="1">
        <v>41489</v>
      </c>
      <c r="G1428" t="s">
        <v>169</v>
      </c>
      <c r="H1428">
        <v>1</v>
      </c>
      <c r="I1428">
        <v>0</v>
      </c>
      <c r="J1428">
        <v>0</v>
      </c>
      <c r="K1428" t="s">
        <v>207</v>
      </c>
      <c r="L1428">
        <v>2017</v>
      </c>
      <c r="M1428" t="s">
        <v>208</v>
      </c>
      <c r="N1428" s="14" t="str">
        <f t="shared" si="46"/>
        <v>LEHMANN Liv</v>
      </c>
      <c r="O1428" s="14" t="str">
        <f>VLOOKUP(N1428,'Données Enfants'!$C$2:$F$298,4,FALSE)</f>
        <v>MS</v>
      </c>
      <c r="P1428" s="14" t="str">
        <f>VLOOKUP(N1428,'Données Enfants'!$C$2:$F$298,2,FALSE)</f>
        <v>Standard</v>
      </c>
      <c r="Q1428" s="14">
        <f>IF(MID(B1428,1,3)="Bus",VLOOKUP(N1428,'Données Bus'!$A$2:$B$90,2,FALSE),0)</f>
        <v>0</v>
      </c>
      <c r="R1428" s="14" t="str">
        <f>IF(Q1428&gt;0,VLOOKUP(N1428,'Données Bus'!$A$2:$C$90,3,FALSE),"")</f>
        <v/>
      </c>
      <c r="S1428" t="e">
        <f>IF(INDEX('Tournées Bus'!$C$4:$H$18,Q1428,VLOOKUP(B1428,'Tournées Bus'!$J$3:$L$6,2,FALSE))=0,INDEX('Tournées Bus'!$C$4:$H$18,Q1428,VLOOKUP(B1428,'Tournées Bus'!$J$3:$L$6,3,FALSE)),INDEX('Tournées Bus'!$C$4:$H$18,Q1428,VLOOKUP(B1428,'Tournées Bus'!$J$3:$L$6,2,FALSE)))</f>
        <v>#N/A</v>
      </c>
      <c r="T1428" t="e">
        <f t="shared" si="47"/>
        <v>#N/A</v>
      </c>
    </row>
    <row r="1429" spans="1:20" x14ac:dyDescent="0.2">
      <c r="A1429" s="1">
        <v>42992</v>
      </c>
      <c r="B1429" t="s">
        <v>7</v>
      </c>
      <c r="C1429" t="s">
        <v>340</v>
      </c>
      <c r="D1429" t="s">
        <v>309</v>
      </c>
      <c r="E1429" t="s">
        <v>311</v>
      </c>
      <c r="F1429" s="1">
        <v>40270</v>
      </c>
      <c r="G1429" t="s">
        <v>163</v>
      </c>
      <c r="H1429">
        <v>1</v>
      </c>
      <c r="I1429">
        <v>0</v>
      </c>
      <c r="J1429">
        <v>0</v>
      </c>
      <c r="K1429" t="s">
        <v>207</v>
      </c>
      <c r="L1429">
        <v>2017</v>
      </c>
      <c r="M1429" t="s">
        <v>210</v>
      </c>
      <c r="N1429" s="14" t="str">
        <f t="shared" si="46"/>
        <v>LEHMANN Abel</v>
      </c>
      <c r="O1429" s="14" t="str">
        <f>VLOOKUP(N1429,'Données Enfants'!$C$2:$F$298,4,FALSE)</f>
        <v>CE1</v>
      </c>
      <c r="P1429" s="14" t="str">
        <f>VLOOKUP(N1429,'Données Enfants'!$C$2:$F$298,2,FALSE)</f>
        <v>Standard</v>
      </c>
      <c r="Q1429" s="14">
        <f>IF(MID(B1429,1,3)="Bus",VLOOKUP(N1429,'Données Bus'!$A$2:$B$90,2,FALSE),0)</f>
        <v>0</v>
      </c>
      <c r="R1429" s="14" t="str">
        <f>IF(Q1429&gt;0,VLOOKUP(N1429,'Données Bus'!$A$2:$C$90,3,FALSE),"")</f>
        <v/>
      </c>
      <c r="S1429" t="e">
        <f>IF(INDEX('Tournées Bus'!$C$4:$H$18,Q1429,VLOOKUP(B1429,'Tournées Bus'!$J$3:$L$6,2,FALSE))=0,INDEX('Tournées Bus'!$C$4:$H$18,Q1429,VLOOKUP(B1429,'Tournées Bus'!$J$3:$L$6,3,FALSE)),INDEX('Tournées Bus'!$C$4:$H$18,Q1429,VLOOKUP(B1429,'Tournées Bus'!$J$3:$L$6,2,FALSE)))</f>
        <v>#N/A</v>
      </c>
      <c r="T1429" t="e">
        <f t="shared" si="47"/>
        <v>#N/A</v>
      </c>
    </row>
    <row r="1430" spans="1:20" x14ac:dyDescent="0.2">
      <c r="A1430" s="1">
        <v>42992</v>
      </c>
      <c r="B1430" t="s">
        <v>7</v>
      </c>
      <c r="C1430" t="s">
        <v>340</v>
      </c>
      <c r="D1430" t="s">
        <v>471</v>
      </c>
      <c r="E1430" t="s">
        <v>472</v>
      </c>
      <c r="F1430" s="1">
        <v>41706</v>
      </c>
      <c r="G1430" t="s">
        <v>106</v>
      </c>
      <c r="H1430">
        <v>1</v>
      </c>
      <c r="I1430">
        <v>0</v>
      </c>
      <c r="J1430">
        <v>0</v>
      </c>
      <c r="K1430" t="s">
        <v>207</v>
      </c>
      <c r="L1430">
        <v>2017</v>
      </c>
      <c r="M1430" t="s">
        <v>208</v>
      </c>
      <c r="N1430" s="14" t="str">
        <f t="shared" si="46"/>
        <v>AUDEMA Ambroise</v>
      </c>
      <c r="O1430" s="14" t="str">
        <f>VLOOKUP(N1430,'Données Enfants'!$C$2:$F$298,4,FALSE)</f>
        <v>PS</v>
      </c>
      <c r="P1430" s="14" t="str">
        <f>VLOOKUP(N1430,'Données Enfants'!$C$2:$F$298,2,FALSE)</f>
        <v>Standard</v>
      </c>
      <c r="Q1430" s="14">
        <f>IF(MID(B1430,1,3)="Bus",VLOOKUP(N1430,'Données Bus'!$A$2:$B$90,2,FALSE),0)</f>
        <v>0</v>
      </c>
      <c r="R1430" s="14" t="str">
        <f>IF(Q1430&gt;0,VLOOKUP(N1430,'Données Bus'!$A$2:$C$90,3,FALSE),"")</f>
        <v/>
      </c>
      <c r="S1430" t="e">
        <f>IF(INDEX('Tournées Bus'!$C$4:$H$18,Q1430,VLOOKUP(B1430,'Tournées Bus'!$J$3:$L$6,2,FALSE))=0,INDEX('Tournées Bus'!$C$4:$H$18,Q1430,VLOOKUP(B1430,'Tournées Bus'!$J$3:$L$6,3,FALSE)),INDEX('Tournées Bus'!$C$4:$H$18,Q1430,VLOOKUP(B1430,'Tournées Bus'!$J$3:$L$6,2,FALSE)))</f>
        <v>#N/A</v>
      </c>
      <c r="T1430" t="e">
        <f t="shared" si="47"/>
        <v>#N/A</v>
      </c>
    </row>
    <row r="1431" spans="1:20" x14ac:dyDescent="0.2">
      <c r="A1431" s="1">
        <v>42992</v>
      </c>
      <c r="B1431" t="s">
        <v>7</v>
      </c>
      <c r="C1431" t="s">
        <v>340</v>
      </c>
      <c r="D1431" t="s">
        <v>473</v>
      </c>
      <c r="E1431" t="s">
        <v>383</v>
      </c>
      <c r="F1431" s="1">
        <v>41671</v>
      </c>
      <c r="G1431" t="s">
        <v>44</v>
      </c>
      <c r="H1431">
        <v>1</v>
      </c>
      <c r="I1431">
        <v>0</v>
      </c>
      <c r="J1431">
        <v>0</v>
      </c>
      <c r="K1431" t="s">
        <v>207</v>
      </c>
      <c r="L1431">
        <v>2017</v>
      </c>
      <c r="M1431" t="s">
        <v>208</v>
      </c>
      <c r="N1431" s="14" t="str">
        <f t="shared" si="46"/>
        <v>BAGLIN LEON Léo</v>
      </c>
      <c r="O1431" s="14" t="str">
        <f>VLOOKUP(N1431,'Données Enfants'!$C$2:$F$298,4,FALSE)</f>
        <v>PS</v>
      </c>
      <c r="P1431" s="14" t="str">
        <f>VLOOKUP(N1431,'Données Enfants'!$C$2:$F$298,2,FALSE)</f>
        <v>Standard</v>
      </c>
      <c r="Q1431" s="14">
        <f>IF(MID(B1431,1,3)="Bus",VLOOKUP(N1431,'Données Bus'!$A$2:$B$90,2,FALSE),0)</f>
        <v>0</v>
      </c>
      <c r="R1431" s="14" t="str">
        <f>IF(Q1431&gt;0,VLOOKUP(N1431,'Données Bus'!$A$2:$C$90,3,FALSE),"")</f>
        <v/>
      </c>
      <c r="S1431" t="e">
        <f>IF(INDEX('Tournées Bus'!$C$4:$H$18,Q1431,VLOOKUP(B1431,'Tournées Bus'!$J$3:$L$6,2,FALSE))=0,INDEX('Tournées Bus'!$C$4:$H$18,Q1431,VLOOKUP(B1431,'Tournées Bus'!$J$3:$L$6,3,FALSE)),INDEX('Tournées Bus'!$C$4:$H$18,Q1431,VLOOKUP(B1431,'Tournées Bus'!$J$3:$L$6,2,FALSE)))</f>
        <v>#N/A</v>
      </c>
      <c r="T1431" t="e">
        <f t="shared" si="47"/>
        <v>#N/A</v>
      </c>
    </row>
    <row r="1432" spans="1:20" x14ac:dyDescent="0.2">
      <c r="A1432" s="1">
        <v>42992</v>
      </c>
      <c r="B1432" t="s">
        <v>7</v>
      </c>
      <c r="C1432" t="s">
        <v>340</v>
      </c>
      <c r="D1432" t="s">
        <v>474</v>
      </c>
      <c r="E1432" t="s">
        <v>475</v>
      </c>
      <c r="F1432" s="1">
        <v>41487</v>
      </c>
      <c r="G1432" t="s">
        <v>169</v>
      </c>
      <c r="H1432">
        <v>1</v>
      </c>
      <c r="I1432">
        <v>0</v>
      </c>
      <c r="J1432">
        <v>0</v>
      </c>
      <c r="K1432" t="s">
        <v>207</v>
      </c>
      <c r="L1432">
        <v>2017</v>
      </c>
      <c r="M1432" t="s">
        <v>208</v>
      </c>
      <c r="N1432" s="14" t="str">
        <f t="shared" si="46"/>
        <v>GREAU Gauthier</v>
      </c>
      <c r="O1432" s="14" t="str">
        <f>VLOOKUP(N1432,'Données Enfants'!$C$2:$F$298,4,FALSE)</f>
        <v>MS</v>
      </c>
      <c r="P1432" s="14" t="str">
        <f>VLOOKUP(N1432,'Données Enfants'!$C$2:$F$298,2,FALSE)</f>
        <v>Standard</v>
      </c>
      <c r="Q1432" s="14">
        <f>IF(MID(B1432,1,3)="Bus",VLOOKUP(N1432,'Données Bus'!$A$2:$B$90,2,FALSE),0)</f>
        <v>0</v>
      </c>
      <c r="R1432" s="14" t="str">
        <f>IF(Q1432&gt;0,VLOOKUP(N1432,'Données Bus'!$A$2:$C$90,3,FALSE),"")</f>
        <v/>
      </c>
      <c r="S1432" t="e">
        <f>IF(INDEX('Tournées Bus'!$C$4:$H$18,Q1432,VLOOKUP(B1432,'Tournées Bus'!$J$3:$L$6,2,FALSE))=0,INDEX('Tournées Bus'!$C$4:$H$18,Q1432,VLOOKUP(B1432,'Tournées Bus'!$J$3:$L$6,3,FALSE)),INDEX('Tournées Bus'!$C$4:$H$18,Q1432,VLOOKUP(B1432,'Tournées Bus'!$J$3:$L$6,2,FALSE)))</f>
        <v>#N/A</v>
      </c>
      <c r="T1432" t="e">
        <f t="shared" si="47"/>
        <v>#N/A</v>
      </c>
    </row>
    <row r="1433" spans="1:20" x14ac:dyDescent="0.2">
      <c r="A1433" s="1">
        <v>42992</v>
      </c>
      <c r="B1433" t="s">
        <v>7</v>
      </c>
      <c r="C1433" t="s">
        <v>340</v>
      </c>
      <c r="D1433" t="s">
        <v>476</v>
      </c>
      <c r="E1433" t="s">
        <v>342</v>
      </c>
      <c r="F1433" s="1">
        <v>40490</v>
      </c>
      <c r="G1433" t="s">
        <v>163</v>
      </c>
      <c r="H1433">
        <v>1</v>
      </c>
      <c r="I1433">
        <v>0</v>
      </c>
      <c r="J1433">
        <v>0</v>
      </c>
      <c r="K1433" t="s">
        <v>207</v>
      </c>
      <c r="L1433">
        <v>2017</v>
      </c>
      <c r="M1433" t="s">
        <v>210</v>
      </c>
      <c r="N1433" s="14" t="str">
        <f t="shared" si="46"/>
        <v>LAZARETH Hugo</v>
      </c>
      <c r="O1433" s="14" t="str">
        <f>VLOOKUP(N1433,'Données Enfants'!$C$2:$F$298,4,FALSE)</f>
        <v>CE1</v>
      </c>
      <c r="P1433" s="14" t="str">
        <f>VLOOKUP(N1433,'Données Enfants'!$C$2:$F$298,2,FALSE)</f>
        <v>Standard</v>
      </c>
      <c r="Q1433" s="14">
        <f>IF(MID(B1433,1,3)="Bus",VLOOKUP(N1433,'Données Bus'!$A$2:$B$90,2,FALSE),0)</f>
        <v>0</v>
      </c>
      <c r="R1433" s="14" t="str">
        <f>IF(Q1433&gt;0,VLOOKUP(N1433,'Données Bus'!$A$2:$C$90,3,FALSE),"")</f>
        <v/>
      </c>
      <c r="S1433" t="e">
        <f>IF(INDEX('Tournées Bus'!$C$4:$H$18,Q1433,VLOOKUP(B1433,'Tournées Bus'!$J$3:$L$6,2,FALSE))=0,INDEX('Tournées Bus'!$C$4:$H$18,Q1433,VLOOKUP(B1433,'Tournées Bus'!$J$3:$L$6,3,FALSE)),INDEX('Tournées Bus'!$C$4:$H$18,Q1433,VLOOKUP(B1433,'Tournées Bus'!$J$3:$L$6,2,FALSE)))</f>
        <v>#N/A</v>
      </c>
      <c r="T1433" t="e">
        <f t="shared" si="47"/>
        <v>#N/A</v>
      </c>
    </row>
    <row r="1434" spans="1:20" x14ac:dyDescent="0.2">
      <c r="A1434" s="1">
        <v>42992</v>
      </c>
      <c r="B1434" t="s">
        <v>7</v>
      </c>
      <c r="C1434" t="s">
        <v>340</v>
      </c>
      <c r="D1434" t="s">
        <v>476</v>
      </c>
      <c r="E1434" t="s">
        <v>385</v>
      </c>
      <c r="F1434" s="1">
        <v>41524</v>
      </c>
      <c r="G1434" t="s">
        <v>170</v>
      </c>
      <c r="H1434">
        <v>1</v>
      </c>
      <c r="I1434">
        <v>0</v>
      </c>
      <c r="J1434">
        <v>0</v>
      </c>
      <c r="K1434" t="s">
        <v>207</v>
      </c>
      <c r="L1434">
        <v>2017</v>
      </c>
      <c r="M1434" t="s">
        <v>208</v>
      </c>
      <c r="N1434" s="14" t="str">
        <f t="shared" si="46"/>
        <v>LAZARETH Jules</v>
      </c>
      <c r="O1434" s="14" t="str">
        <f>VLOOKUP(N1434,'Données Enfants'!$C$2:$F$298,4,FALSE)</f>
        <v>MS</v>
      </c>
      <c r="P1434" s="14" t="str">
        <f>VLOOKUP(N1434,'Données Enfants'!$C$2:$F$298,2,FALSE)</f>
        <v>Standard</v>
      </c>
      <c r="Q1434" s="14">
        <f>IF(MID(B1434,1,3)="Bus",VLOOKUP(N1434,'Données Bus'!$A$2:$B$90,2,FALSE),0)</f>
        <v>0</v>
      </c>
      <c r="R1434" s="14" t="str">
        <f>IF(Q1434&gt;0,VLOOKUP(N1434,'Données Bus'!$A$2:$C$90,3,FALSE),"")</f>
        <v/>
      </c>
      <c r="S1434" t="e">
        <f>IF(INDEX('Tournées Bus'!$C$4:$H$18,Q1434,VLOOKUP(B1434,'Tournées Bus'!$J$3:$L$6,2,FALSE))=0,INDEX('Tournées Bus'!$C$4:$H$18,Q1434,VLOOKUP(B1434,'Tournées Bus'!$J$3:$L$6,3,FALSE)),INDEX('Tournées Bus'!$C$4:$H$18,Q1434,VLOOKUP(B1434,'Tournées Bus'!$J$3:$L$6,2,FALSE)))</f>
        <v>#N/A</v>
      </c>
      <c r="T1434" t="e">
        <f t="shared" si="47"/>
        <v>#N/A</v>
      </c>
    </row>
    <row r="1435" spans="1:20" x14ac:dyDescent="0.2">
      <c r="A1435" s="1">
        <v>42992</v>
      </c>
      <c r="B1435" t="s">
        <v>7</v>
      </c>
      <c r="C1435" t="s">
        <v>340</v>
      </c>
      <c r="D1435" t="s">
        <v>477</v>
      </c>
      <c r="E1435" t="s">
        <v>264</v>
      </c>
      <c r="F1435" s="1">
        <v>39713</v>
      </c>
      <c r="G1435" t="s">
        <v>165</v>
      </c>
      <c r="H1435">
        <v>1</v>
      </c>
      <c r="I1435">
        <v>0</v>
      </c>
      <c r="J1435">
        <v>0</v>
      </c>
      <c r="K1435" t="s">
        <v>207</v>
      </c>
      <c r="L1435">
        <v>2017</v>
      </c>
      <c r="M1435" t="s">
        <v>210</v>
      </c>
      <c r="N1435" s="14" t="str">
        <f t="shared" si="46"/>
        <v>MALLET Ethan</v>
      </c>
      <c r="O1435" s="14" t="str">
        <f>VLOOKUP(N1435,'Données Enfants'!$C$2:$F$298,4,FALSE)</f>
        <v>CM1</v>
      </c>
      <c r="P1435" s="14" t="str">
        <f>VLOOKUP(N1435,'Données Enfants'!$C$2:$F$298,2,FALSE)</f>
        <v>Standard</v>
      </c>
      <c r="Q1435" s="14">
        <f>IF(MID(B1435,1,3)="Bus",VLOOKUP(N1435,'Données Bus'!$A$2:$B$90,2,FALSE),0)</f>
        <v>0</v>
      </c>
      <c r="R1435" s="14" t="str">
        <f>IF(Q1435&gt;0,VLOOKUP(N1435,'Données Bus'!$A$2:$C$90,3,FALSE),"")</f>
        <v/>
      </c>
      <c r="S1435" t="e">
        <f>IF(INDEX('Tournées Bus'!$C$4:$H$18,Q1435,VLOOKUP(B1435,'Tournées Bus'!$J$3:$L$6,2,FALSE))=0,INDEX('Tournées Bus'!$C$4:$H$18,Q1435,VLOOKUP(B1435,'Tournées Bus'!$J$3:$L$6,3,FALSE)),INDEX('Tournées Bus'!$C$4:$H$18,Q1435,VLOOKUP(B1435,'Tournées Bus'!$J$3:$L$6,2,FALSE)))</f>
        <v>#N/A</v>
      </c>
      <c r="T1435" t="e">
        <f t="shared" si="47"/>
        <v>#N/A</v>
      </c>
    </row>
    <row r="1436" spans="1:20" x14ac:dyDescent="0.2">
      <c r="A1436" s="1">
        <v>42992</v>
      </c>
      <c r="B1436" t="s">
        <v>7</v>
      </c>
      <c r="C1436" t="s">
        <v>340</v>
      </c>
      <c r="D1436" t="s">
        <v>477</v>
      </c>
      <c r="E1436" t="s">
        <v>423</v>
      </c>
      <c r="F1436" s="1">
        <v>40918</v>
      </c>
      <c r="G1436" t="s">
        <v>44</v>
      </c>
      <c r="H1436">
        <v>1</v>
      </c>
      <c r="I1436">
        <v>0</v>
      </c>
      <c r="J1436">
        <v>0</v>
      </c>
      <c r="K1436" t="s">
        <v>207</v>
      </c>
      <c r="L1436">
        <v>2017</v>
      </c>
      <c r="M1436" t="s">
        <v>208</v>
      </c>
      <c r="N1436" s="14" t="str">
        <f t="shared" si="46"/>
        <v>MALLET Chloé</v>
      </c>
      <c r="O1436" s="14" t="str">
        <f>VLOOKUP(N1436,'Données Enfants'!$C$2:$F$298,4,FALSE)</f>
        <v>GS</v>
      </c>
      <c r="P1436" s="14" t="str">
        <f>VLOOKUP(N1436,'Données Enfants'!$C$2:$F$298,2,FALSE)</f>
        <v>Standard</v>
      </c>
      <c r="Q1436" s="14">
        <f>IF(MID(B1436,1,3)="Bus",VLOOKUP(N1436,'Données Bus'!$A$2:$B$90,2,FALSE),0)</f>
        <v>0</v>
      </c>
      <c r="R1436" s="14" t="str">
        <f>IF(Q1436&gt;0,VLOOKUP(N1436,'Données Bus'!$A$2:$C$90,3,FALSE),"")</f>
        <v/>
      </c>
      <c r="S1436" t="e">
        <f>IF(INDEX('Tournées Bus'!$C$4:$H$18,Q1436,VLOOKUP(B1436,'Tournées Bus'!$J$3:$L$6,2,FALSE))=0,INDEX('Tournées Bus'!$C$4:$H$18,Q1436,VLOOKUP(B1436,'Tournées Bus'!$J$3:$L$6,3,FALSE)),INDEX('Tournées Bus'!$C$4:$H$18,Q1436,VLOOKUP(B1436,'Tournées Bus'!$J$3:$L$6,2,FALSE)))</f>
        <v>#N/A</v>
      </c>
      <c r="T1436" t="e">
        <f t="shared" si="47"/>
        <v>#N/A</v>
      </c>
    </row>
    <row r="1437" spans="1:20" x14ac:dyDescent="0.2">
      <c r="A1437" s="1">
        <v>42992</v>
      </c>
      <c r="B1437" t="s">
        <v>7</v>
      </c>
      <c r="C1437" t="s">
        <v>340</v>
      </c>
      <c r="D1437" t="s">
        <v>477</v>
      </c>
      <c r="E1437" t="s">
        <v>316</v>
      </c>
      <c r="F1437" s="1">
        <v>40265</v>
      </c>
      <c r="G1437" t="s">
        <v>163</v>
      </c>
      <c r="H1437">
        <v>1</v>
      </c>
      <c r="I1437">
        <v>0</v>
      </c>
      <c r="J1437">
        <v>0</v>
      </c>
      <c r="K1437" t="s">
        <v>207</v>
      </c>
      <c r="L1437">
        <v>2017</v>
      </c>
      <c r="M1437" t="s">
        <v>210</v>
      </c>
      <c r="N1437" s="14" t="str">
        <f t="shared" si="46"/>
        <v>MALLET Léa</v>
      </c>
      <c r="O1437" s="14" t="str">
        <f>VLOOKUP(N1437,'Données Enfants'!$C$2:$F$298,4,FALSE)</f>
        <v>CE1</v>
      </c>
      <c r="P1437" s="14" t="str">
        <f>VLOOKUP(N1437,'Données Enfants'!$C$2:$F$298,2,FALSE)</f>
        <v>Standard</v>
      </c>
      <c r="Q1437" s="14">
        <f>IF(MID(B1437,1,3)="Bus",VLOOKUP(N1437,'Données Bus'!$A$2:$B$90,2,FALSE),0)</f>
        <v>0</v>
      </c>
      <c r="R1437" s="14" t="str">
        <f>IF(Q1437&gt;0,VLOOKUP(N1437,'Données Bus'!$A$2:$C$90,3,FALSE),"")</f>
        <v/>
      </c>
      <c r="S1437" t="e">
        <f>IF(INDEX('Tournées Bus'!$C$4:$H$18,Q1437,VLOOKUP(B1437,'Tournées Bus'!$J$3:$L$6,2,FALSE))=0,INDEX('Tournées Bus'!$C$4:$H$18,Q1437,VLOOKUP(B1437,'Tournées Bus'!$J$3:$L$6,3,FALSE)),INDEX('Tournées Bus'!$C$4:$H$18,Q1437,VLOOKUP(B1437,'Tournées Bus'!$J$3:$L$6,2,FALSE)))</f>
        <v>#N/A</v>
      </c>
      <c r="T1437" t="e">
        <f t="shared" si="47"/>
        <v>#N/A</v>
      </c>
    </row>
    <row r="1438" spans="1:20" x14ac:dyDescent="0.2">
      <c r="A1438" s="1">
        <v>42992</v>
      </c>
      <c r="B1438" t="s">
        <v>7</v>
      </c>
      <c r="C1438" t="s">
        <v>340</v>
      </c>
      <c r="D1438" t="s">
        <v>478</v>
      </c>
      <c r="E1438" t="s">
        <v>479</v>
      </c>
      <c r="F1438" s="1">
        <v>40951</v>
      </c>
      <c r="G1438" t="s">
        <v>44</v>
      </c>
      <c r="H1438">
        <v>1</v>
      </c>
      <c r="I1438">
        <v>0</v>
      </c>
      <c r="J1438">
        <v>0</v>
      </c>
      <c r="K1438" t="s">
        <v>207</v>
      </c>
      <c r="L1438">
        <v>2017</v>
      </c>
      <c r="M1438" t="s">
        <v>208</v>
      </c>
      <c r="N1438" s="14" t="str">
        <f t="shared" si="46"/>
        <v>PERROTEAU Séléna</v>
      </c>
      <c r="O1438" s="14" t="str">
        <f>VLOOKUP(N1438,'Données Enfants'!$C$2:$F$298,4,FALSE)</f>
        <v>GS</v>
      </c>
      <c r="P1438" s="14" t="str">
        <f>VLOOKUP(N1438,'Données Enfants'!$C$2:$F$298,2,FALSE)</f>
        <v>Standard</v>
      </c>
      <c r="Q1438" s="14">
        <f>IF(MID(B1438,1,3)="Bus",VLOOKUP(N1438,'Données Bus'!$A$2:$B$90,2,FALSE),0)</f>
        <v>0</v>
      </c>
      <c r="R1438" s="14" t="str">
        <f>IF(Q1438&gt;0,VLOOKUP(N1438,'Données Bus'!$A$2:$C$90,3,FALSE),"")</f>
        <v/>
      </c>
      <c r="S1438" t="e">
        <f>IF(INDEX('Tournées Bus'!$C$4:$H$18,Q1438,VLOOKUP(B1438,'Tournées Bus'!$J$3:$L$6,2,FALSE))=0,INDEX('Tournées Bus'!$C$4:$H$18,Q1438,VLOOKUP(B1438,'Tournées Bus'!$J$3:$L$6,3,FALSE)),INDEX('Tournées Bus'!$C$4:$H$18,Q1438,VLOOKUP(B1438,'Tournées Bus'!$J$3:$L$6,2,FALSE)))</f>
        <v>#N/A</v>
      </c>
      <c r="T1438" t="e">
        <f t="shared" si="47"/>
        <v>#N/A</v>
      </c>
    </row>
    <row r="1439" spans="1:20" x14ac:dyDescent="0.2">
      <c r="A1439" s="1">
        <v>42992</v>
      </c>
      <c r="B1439" t="s">
        <v>7</v>
      </c>
      <c r="C1439" t="s">
        <v>340</v>
      </c>
      <c r="D1439" t="s">
        <v>478</v>
      </c>
      <c r="E1439" t="s">
        <v>480</v>
      </c>
      <c r="F1439" s="1">
        <v>40038</v>
      </c>
      <c r="G1439" t="s">
        <v>166</v>
      </c>
      <c r="H1439">
        <v>1</v>
      </c>
      <c r="I1439">
        <v>0</v>
      </c>
      <c r="J1439">
        <v>0</v>
      </c>
      <c r="K1439" t="s">
        <v>207</v>
      </c>
      <c r="L1439">
        <v>2017</v>
      </c>
      <c r="M1439" t="s">
        <v>210</v>
      </c>
      <c r="N1439" s="14" t="str">
        <f t="shared" si="46"/>
        <v>PERROTEAU Maëlia</v>
      </c>
      <c r="O1439" s="14" t="str">
        <f>VLOOKUP(N1439,'Données Enfants'!$C$2:$F$298,4,FALSE)</f>
        <v>CE2</v>
      </c>
      <c r="P1439" s="14" t="str">
        <f>VLOOKUP(N1439,'Données Enfants'!$C$2:$F$298,2,FALSE)</f>
        <v>Standard</v>
      </c>
      <c r="Q1439" s="14">
        <f>IF(MID(B1439,1,3)="Bus",VLOOKUP(N1439,'Données Bus'!$A$2:$B$90,2,FALSE),0)</f>
        <v>0</v>
      </c>
      <c r="R1439" s="14" t="str">
        <f>IF(Q1439&gt;0,VLOOKUP(N1439,'Données Bus'!$A$2:$C$90,3,FALSE),"")</f>
        <v/>
      </c>
      <c r="S1439" t="e">
        <f>IF(INDEX('Tournées Bus'!$C$4:$H$18,Q1439,VLOOKUP(B1439,'Tournées Bus'!$J$3:$L$6,2,FALSE))=0,INDEX('Tournées Bus'!$C$4:$H$18,Q1439,VLOOKUP(B1439,'Tournées Bus'!$J$3:$L$6,3,FALSE)),INDEX('Tournées Bus'!$C$4:$H$18,Q1439,VLOOKUP(B1439,'Tournées Bus'!$J$3:$L$6,2,FALSE)))</f>
        <v>#N/A</v>
      </c>
      <c r="T1439" t="e">
        <f t="shared" si="47"/>
        <v>#N/A</v>
      </c>
    </row>
    <row r="1440" spans="1:20" x14ac:dyDescent="0.2">
      <c r="A1440" s="1">
        <v>42992</v>
      </c>
      <c r="B1440" t="s">
        <v>7</v>
      </c>
      <c r="C1440" t="s">
        <v>340</v>
      </c>
      <c r="D1440" t="s">
        <v>481</v>
      </c>
      <c r="E1440" t="s">
        <v>482</v>
      </c>
      <c r="F1440" s="1">
        <v>41961</v>
      </c>
      <c r="G1440" t="s">
        <v>170</v>
      </c>
      <c r="H1440">
        <v>1</v>
      </c>
      <c r="I1440">
        <v>0</v>
      </c>
      <c r="J1440">
        <v>0</v>
      </c>
      <c r="K1440" t="s">
        <v>207</v>
      </c>
      <c r="L1440">
        <v>2017</v>
      </c>
      <c r="M1440" t="s">
        <v>208</v>
      </c>
      <c r="N1440" s="14" t="str">
        <f t="shared" si="46"/>
        <v>MACALOU Ndeye Ngone</v>
      </c>
      <c r="O1440" s="14" t="str">
        <f>VLOOKUP(N1440,'Données Enfants'!$C$2:$F$298,4,FALSE)</f>
        <v>PS</v>
      </c>
      <c r="P1440" s="14" t="str">
        <f>VLOOKUP(N1440,'Données Enfants'!$C$2:$F$298,2,FALSE)</f>
        <v>Sans porc</v>
      </c>
      <c r="Q1440" s="14">
        <f>IF(MID(B1440,1,3)="Bus",VLOOKUP(N1440,'Données Bus'!$A$2:$B$90,2,FALSE),0)</f>
        <v>0</v>
      </c>
      <c r="R1440" s="14" t="str">
        <f>IF(Q1440&gt;0,VLOOKUP(N1440,'Données Bus'!$A$2:$C$90,3,FALSE),"")</f>
        <v/>
      </c>
      <c r="S1440" t="e">
        <f>IF(INDEX('Tournées Bus'!$C$4:$H$18,Q1440,VLOOKUP(B1440,'Tournées Bus'!$J$3:$L$6,2,FALSE))=0,INDEX('Tournées Bus'!$C$4:$H$18,Q1440,VLOOKUP(B1440,'Tournées Bus'!$J$3:$L$6,3,FALSE)),INDEX('Tournées Bus'!$C$4:$H$18,Q1440,VLOOKUP(B1440,'Tournées Bus'!$J$3:$L$6,2,FALSE)))</f>
        <v>#N/A</v>
      </c>
      <c r="T1440" t="e">
        <f t="shared" si="47"/>
        <v>#N/A</v>
      </c>
    </row>
    <row r="1441" spans="1:20" x14ac:dyDescent="0.2">
      <c r="A1441" s="1">
        <v>42992</v>
      </c>
      <c r="B1441" t="s">
        <v>7</v>
      </c>
      <c r="C1441" t="s">
        <v>340</v>
      </c>
      <c r="D1441" t="s">
        <v>352</v>
      </c>
      <c r="E1441" t="s">
        <v>483</v>
      </c>
      <c r="F1441" s="1">
        <v>41866</v>
      </c>
      <c r="G1441" t="s">
        <v>106</v>
      </c>
      <c r="H1441">
        <v>1</v>
      </c>
      <c r="I1441">
        <v>0</v>
      </c>
      <c r="J1441">
        <v>0</v>
      </c>
      <c r="K1441" t="s">
        <v>207</v>
      </c>
      <c r="L1441">
        <v>2017</v>
      </c>
      <c r="M1441" t="s">
        <v>208</v>
      </c>
      <c r="N1441" s="14" t="str">
        <f t="shared" si="46"/>
        <v>BOCHATON Jean</v>
      </c>
      <c r="O1441" s="14" t="str">
        <f>VLOOKUP(N1441,'Données Enfants'!$C$2:$F$298,4,FALSE)</f>
        <v>PS</v>
      </c>
      <c r="P1441" s="14" t="str">
        <f>VLOOKUP(N1441,'Données Enfants'!$C$2:$F$298,2,FALSE)</f>
        <v>Standard</v>
      </c>
      <c r="Q1441" s="14">
        <f>IF(MID(B1441,1,3)="Bus",VLOOKUP(N1441,'Données Bus'!$A$2:$B$90,2,FALSE),0)</f>
        <v>0</v>
      </c>
      <c r="R1441" s="14" t="str">
        <f>IF(Q1441&gt;0,VLOOKUP(N1441,'Données Bus'!$A$2:$C$90,3,FALSE),"")</f>
        <v/>
      </c>
      <c r="S1441" t="e">
        <f>IF(INDEX('Tournées Bus'!$C$4:$H$18,Q1441,VLOOKUP(B1441,'Tournées Bus'!$J$3:$L$6,2,FALSE))=0,INDEX('Tournées Bus'!$C$4:$H$18,Q1441,VLOOKUP(B1441,'Tournées Bus'!$J$3:$L$6,3,FALSE)),INDEX('Tournées Bus'!$C$4:$H$18,Q1441,VLOOKUP(B1441,'Tournées Bus'!$J$3:$L$6,2,FALSE)))</f>
        <v>#N/A</v>
      </c>
      <c r="T1441" t="e">
        <f t="shared" si="47"/>
        <v>#N/A</v>
      </c>
    </row>
    <row r="1442" spans="1:20" x14ac:dyDescent="0.2">
      <c r="A1442" s="1">
        <v>42992</v>
      </c>
      <c r="B1442" t="s">
        <v>7</v>
      </c>
      <c r="C1442" t="s">
        <v>340</v>
      </c>
      <c r="D1442" t="s">
        <v>351</v>
      </c>
      <c r="E1442" t="s">
        <v>484</v>
      </c>
      <c r="F1442" s="1">
        <v>41642</v>
      </c>
      <c r="G1442" t="s">
        <v>44</v>
      </c>
      <c r="H1442">
        <v>1</v>
      </c>
      <c r="I1442">
        <v>0</v>
      </c>
      <c r="J1442">
        <v>0</v>
      </c>
      <c r="K1442" t="s">
        <v>207</v>
      </c>
      <c r="L1442">
        <v>2017</v>
      </c>
      <c r="M1442" t="s">
        <v>208</v>
      </c>
      <c r="N1442" s="14" t="str">
        <f t="shared" si="46"/>
        <v>BLANC Dimitry</v>
      </c>
      <c r="O1442" s="14" t="str">
        <f>VLOOKUP(N1442,'Données Enfants'!$C$2:$F$298,4,FALSE)</f>
        <v>PS</v>
      </c>
      <c r="P1442" s="14" t="str">
        <f>VLOOKUP(N1442,'Données Enfants'!$C$2:$F$298,2,FALSE)</f>
        <v>Standard</v>
      </c>
      <c r="Q1442" s="14">
        <f>IF(MID(B1442,1,3)="Bus",VLOOKUP(N1442,'Données Bus'!$A$2:$B$90,2,FALSE),0)</f>
        <v>0</v>
      </c>
      <c r="R1442" s="14" t="str">
        <f>IF(Q1442&gt;0,VLOOKUP(N1442,'Données Bus'!$A$2:$C$90,3,FALSE),"")</f>
        <v/>
      </c>
      <c r="S1442" t="e">
        <f>IF(INDEX('Tournées Bus'!$C$4:$H$18,Q1442,VLOOKUP(B1442,'Tournées Bus'!$J$3:$L$6,2,FALSE))=0,INDEX('Tournées Bus'!$C$4:$H$18,Q1442,VLOOKUP(B1442,'Tournées Bus'!$J$3:$L$6,3,FALSE)),INDEX('Tournées Bus'!$C$4:$H$18,Q1442,VLOOKUP(B1442,'Tournées Bus'!$J$3:$L$6,2,FALSE)))</f>
        <v>#N/A</v>
      </c>
      <c r="T1442" t="e">
        <f t="shared" si="47"/>
        <v>#N/A</v>
      </c>
    </row>
    <row r="1443" spans="1:20" x14ac:dyDescent="0.2">
      <c r="A1443" s="1">
        <v>42992</v>
      </c>
      <c r="B1443" t="s">
        <v>7</v>
      </c>
      <c r="C1443" t="s">
        <v>340</v>
      </c>
      <c r="D1443" t="s">
        <v>430</v>
      </c>
      <c r="E1443" t="s">
        <v>485</v>
      </c>
      <c r="F1443" s="1">
        <v>41657</v>
      </c>
      <c r="G1443" t="s">
        <v>169</v>
      </c>
      <c r="H1443">
        <v>1</v>
      </c>
      <c r="I1443">
        <v>0</v>
      </c>
      <c r="J1443">
        <v>0</v>
      </c>
      <c r="K1443" t="s">
        <v>207</v>
      </c>
      <c r="L1443">
        <v>2017</v>
      </c>
      <c r="M1443" t="s">
        <v>208</v>
      </c>
      <c r="N1443" s="14" t="str">
        <f t="shared" si="46"/>
        <v>MUFF Mathilde</v>
      </c>
      <c r="O1443" s="14" t="str">
        <f>VLOOKUP(N1443,'Données Enfants'!$C$2:$F$298,4,FALSE)</f>
        <v>PS</v>
      </c>
      <c r="P1443" s="14" t="str">
        <f>VLOOKUP(N1443,'Données Enfants'!$C$2:$F$298,2,FALSE)</f>
        <v>Standard</v>
      </c>
      <c r="Q1443" s="14">
        <f>IF(MID(B1443,1,3)="Bus",VLOOKUP(N1443,'Données Bus'!$A$2:$B$90,2,FALSE),0)</f>
        <v>0</v>
      </c>
      <c r="R1443" s="14" t="str">
        <f>IF(Q1443&gt;0,VLOOKUP(N1443,'Données Bus'!$A$2:$C$90,3,FALSE),"")</f>
        <v/>
      </c>
      <c r="S1443" t="e">
        <f>IF(INDEX('Tournées Bus'!$C$4:$H$18,Q1443,VLOOKUP(B1443,'Tournées Bus'!$J$3:$L$6,2,FALSE))=0,INDEX('Tournées Bus'!$C$4:$H$18,Q1443,VLOOKUP(B1443,'Tournées Bus'!$J$3:$L$6,3,FALSE)),INDEX('Tournées Bus'!$C$4:$H$18,Q1443,VLOOKUP(B1443,'Tournées Bus'!$J$3:$L$6,2,FALSE)))</f>
        <v>#N/A</v>
      </c>
      <c r="T1443" t="e">
        <f t="shared" si="47"/>
        <v>#N/A</v>
      </c>
    </row>
    <row r="1444" spans="1:20" x14ac:dyDescent="0.2">
      <c r="A1444" s="1">
        <v>42992</v>
      </c>
      <c r="B1444" t="s">
        <v>7</v>
      </c>
      <c r="C1444" t="s">
        <v>340</v>
      </c>
      <c r="D1444" t="s">
        <v>486</v>
      </c>
      <c r="E1444" t="s">
        <v>487</v>
      </c>
      <c r="F1444" s="1">
        <v>41673</v>
      </c>
      <c r="G1444" t="s">
        <v>44</v>
      </c>
      <c r="H1444">
        <v>1</v>
      </c>
      <c r="I1444">
        <v>0</v>
      </c>
      <c r="J1444">
        <v>0</v>
      </c>
      <c r="K1444" t="s">
        <v>207</v>
      </c>
      <c r="L1444">
        <v>2017</v>
      </c>
      <c r="M1444" t="s">
        <v>208</v>
      </c>
      <c r="N1444" s="14" t="str">
        <f t="shared" si="46"/>
        <v>DE CLERCQ GIULIA</v>
      </c>
      <c r="O1444" s="14" t="str">
        <f>VLOOKUP(N1444,'Données Enfants'!$C$2:$F$298,4,FALSE)</f>
        <v>PS</v>
      </c>
      <c r="P1444" s="14" t="str">
        <f>VLOOKUP(N1444,'Données Enfants'!$C$2:$F$298,2,FALSE)</f>
        <v>Standard</v>
      </c>
      <c r="Q1444" s="14">
        <f>IF(MID(B1444,1,3)="Bus",VLOOKUP(N1444,'Données Bus'!$A$2:$B$90,2,FALSE),0)</f>
        <v>0</v>
      </c>
      <c r="R1444" s="14" t="str">
        <f>IF(Q1444&gt;0,VLOOKUP(N1444,'Données Bus'!$A$2:$C$90,3,FALSE),"")</f>
        <v/>
      </c>
      <c r="S1444" t="e">
        <f>IF(INDEX('Tournées Bus'!$C$4:$H$18,Q1444,VLOOKUP(B1444,'Tournées Bus'!$J$3:$L$6,2,FALSE))=0,INDEX('Tournées Bus'!$C$4:$H$18,Q1444,VLOOKUP(B1444,'Tournées Bus'!$J$3:$L$6,3,FALSE)),INDEX('Tournées Bus'!$C$4:$H$18,Q1444,VLOOKUP(B1444,'Tournées Bus'!$J$3:$L$6,2,FALSE)))</f>
        <v>#N/A</v>
      </c>
      <c r="T1444" t="e">
        <f t="shared" si="47"/>
        <v>#N/A</v>
      </c>
    </row>
    <row r="1445" spans="1:20" x14ac:dyDescent="0.2">
      <c r="A1445" s="1">
        <v>42992</v>
      </c>
      <c r="B1445" t="s">
        <v>7</v>
      </c>
      <c r="C1445" t="s">
        <v>340</v>
      </c>
      <c r="D1445" t="s">
        <v>488</v>
      </c>
      <c r="E1445" t="s">
        <v>273</v>
      </c>
      <c r="F1445" s="1">
        <v>40654</v>
      </c>
      <c r="G1445" t="s">
        <v>168</v>
      </c>
      <c r="H1445">
        <v>1</v>
      </c>
      <c r="I1445">
        <v>0</v>
      </c>
      <c r="J1445">
        <v>0</v>
      </c>
      <c r="K1445" t="s">
        <v>207</v>
      </c>
      <c r="L1445">
        <v>2017</v>
      </c>
      <c r="M1445" t="s">
        <v>208</v>
      </c>
      <c r="N1445" s="14" t="str">
        <f t="shared" si="46"/>
        <v>DESPRES Nina</v>
      </c>
      <c r="O1445" s="14" t="str">
        <f>VLOOKUP(N1445,'Données Enfants'!$C$2:$F$298,4,FALSE)</f>
        <v>CP</v>
      </c>
      <c r="P1445" s="14" t="str">
        <f>VLOOKUP(N1445,'Données Enfants'!$C$2:$F$298,2,FALSE)</f>
        <v>Standard</v>
      </c>
      <c r="Q1445" s="14">
        <f>IF(MID(B1445,1,3)="Bus",VLOOKUP(N1445,'Données Bus'!$A$2:$B$90,2,FALSE),0)</f>
        <v>0</v>
      </c>
      <c r="R1445" s="14" t="str">
        <f>IF(Q1445&gt;0,VLOOKUP(N1445,'Données Bus'!$A$2:$C$90,3,FALSE),"")</f>
        <v/>
      </c>
      <c r="S1445" t="e">
        <f>IF(INDEX('Tournées Bus'!$C$4:$H$18,Q1445,VLOOKUP(B1445,'Tournées Bus'!$J$3:$L$6,2,FALSE))=0,INDEX('Tournées Bus'!$C$4:$H$18,Q1445,VLOOKUP(B1445,'Tournées Bus'!$J$3:$L$6,3,FALSE)),INDEX('Tournées Bus'!$C$4:$H$18,Q1445,VLOOKUP(B1445,'Tournées Bus'!$J$3:$L$6,2,FALSE)))</f>
        <v>#N/A</v>
      </c>
      <c r="T1445" t="e">
        <f t="shared" si="47"/>
        <v>#N/A</v>
      </c>
    </row>
    <row r="1446" spans="1:20" x14ac:dyDescent="0.2">
      <c r="A1446" s="1">
        <v>42992</v>
      </c>
      <c r="B1446" t="s">
        <v>7</v>
      </c>
      <c r="C1446" t="s">
        <v>340</v>
      </c>
      <c r="D1446" t="s">
        <v>488</v>
      </c>
      <c r="E1446" t="s">
        <v>489</v>
      </c>
      <c r="F1446" s="1">
        <v>41502</v>
      </c>
      <c r="G1446" t="s">
        <v>170</v>
      </c>
      <c r="H1446">
        <v>1</v>
      </c>
      <c r="I1446">
        <v>0</v>
      </c>
      <c r="J1446">
        <v>0</v>
      </c>
      <c r="K1446" t="s">
        <v>207</v>
      </c>
      <c r="L1446">
        <v>2017</v>
      </c>
      <c r="M1446" t="s">
        <v>208</v>
      </c>
      <c r="N1446" s="14" t="str">
        <f t="shared" si="46"/>
        <v>DESPRES Oscar</v>
      </c>
      <c r="O1446" s="14" t="str">
        <f>VLOOKUP(N1446,'Données Enfants'!$C$2:$F$298,4,FALSE)</f>
        <v>MS</v>
      </c>
      <c r="P1446" s="14" t="str">
        <f>VLOOKUP(N1446,'Données Enfants'!$C$2:$F$298,2,FALSE)</f>
        <v>Standard</v>
      </c>
      <c r="Q1446" s="14">
        <f>IF(MID(B1446,1,3)="Bus",VLOOKUP(N1446,'Données Bus'!$A$2:$B$90,2,FALSE),0)</f>
        <v>0</v>
      </c>
      <c r="R1446" s="14" t="str">
        <f>IF(Q1446&gt;0,VLOOKUP(N1446,'Données Bus'!$A$2:$C$90,3,FALSE),"")</f>
        <v/>
      </c>
      <c r="S1446" t="e">
        <f>IF(INDEX('Tournées Bus'!$C$4:$H$18,Q1446,VLOOKUP(B1446,'Tournées Bus'!$J$3:$L$6,2,FALSE))=0,INDEX('Tournées Bus'!$C$4:$H$18,Q1446,VLOOKUP(B1446,'Tournées Bus'!$J$3:$L$6,3,FALSE)),INDEX('Tournées Bus'!$C$4:$H$18,Q1446,VLOOKUP(B1446,'Tournées Bus'!$J$3:$L$6,2,FALSE)))</f>
        <v>#N/A</v>
      </c>
      <c r="T1446" t="e">
        <f t="shared" si="47"/>
        <v>#N/A</v>
      </c>
    </row>
    <row r="1447" spans="1:20" x14ac:dyDescent="0.2">
      <c r="A1447" s="1">
        <v>42992</v>
      </c>
      <c r="B1447" t="s">
        <v>7</v>
      </c>
      <c r="C1447" t="s">
        <v>340</v>
      </c>
      <c r="D1447" t="s">
        <v>490</v>
      </c>
      <c r="E1447" t="s">
        <v>491</v>
      </c>
      <c r="F1447" s="1">
        <v>39110</v>
      </c>
      <c r="G1447" t="s">
        <v>164</v>
      </c>
      <c r="H1447">
        <v>1</v>
      </c>
      <c r="I1447">
        <v>0</v>
      </c>
      <c r="J1447">
        <v>0</v>
      </c>
      <c r="K1447" t="s">
        <v>207</v>
      </c>
      <c r="L1447">
        <v>2017</v>
      </c>
      <c r="M1447" t="s">
        <v>210</v>
      </c>
      <c r="N1447" s="14" t="str">
        <f t="shared" si="46"/>
        <v>DUDOIT Antoine</v>
      </c>
      <c r="O1447" s="14" t="str">
        <f>VLOOKUP(N1447,'Données Enfants'!$C$2:$F$298,4,FALSE)</f>
        <v>CM2</v>
      </c>
      <c r="P1447" s="14" t="str">
        <f>VLOOKUP(N1447,'Données Enfants'!$C$2:$F$298,2,FALSE)</f>
        <v>Standard</v>
      </c>
      <c r="Q1447" s="14">
        <f>IF(MID(B1447,1,3)="Bus",VLOOKUP(N1447,'Données Bus'!$A$2:$B$90,2,FALSE),0)</f>
        <v>0</v>
      </c>
      <c r="R1447" s="14" t="str">
        <f>IF(Q1447&gt;0,VLOOKUP(N1447,'Données Bus'!$A$2:$C$90,3,FALSE),"")</f>
        <v/>
      </c>
      <c r="S1447" t="e">
        <f>IF(INDEX('Tournées Bus'!$C$4:$H$18,Q1447,VLOOKUP(B1447,'Tournées Bus'!$J$3:$L$6,2,FALSE))=0,INDEX('Tournées Bus'!$C$4:$H$18,Q1447,VLOOKUP(B1447,'Tournées Bus'!$J$3:$L$6,3,FALSE)),INDEX('Tournées Bus'!$C$4:$H$18,Q1447,VLOOKUP(B1447,'Tournées Bus'!$J$3:$L$6,2,FALSE)))</f>
        <v>#N/A</v>
      </c>
      <c r="T1447" t="e">
        <f t="shared" si="47"/>
        <v>#N/A</v>
      </c>
    </row>
    <row r="1448" spans="1:20" x14ac:dyDescent="0.2">
      <c r="A1448" s="1">
        <v>42992</v>
      </c>
      <c r="B1448" t="s">
        <v>7</v>
      </c>
      <c r="C1448" t="s">
        <v>340</v>
      </c>
      <c r="D1448" t="s">
        <v>254</v>
      </c>
      <c r="E1448" t="s">
        <v>314</v>
      </c>
      <c r="F1448" s="1">
        <v>41815</v>
      </c>
      <c r="G1448" t="s">
        <v>44</v>
      </c>
      <c r="H1448">
        <v>1</v>
      </c>
      <c r="I1448">
        <v>0</v>
      </c>
      <c r="J1448">
        <v>0</v>
      </c>
      <c r="K1448" t="s">
        <v>207</v>
      </c>
      <c r="L1448">
        <v>2017</v>
      </c>
      <c r="M1448" t="s">
        <v>208</v>
      </c>
      <c r="N1448" s="14" t="str">
        <f t="shared" si="46"/>
        <v>EL MRADMI Noham</v>
      </c>
      <c r="O1448" s="14" t="str">
        <f>VLOOKUP(N1448,'Données Enfants'!$C$2:$F$298,4,FALSE)</f>
        <v>PS</v>
      </c>
      <c r="P1448" s="14" t="str">
        <f>VLOOKUP(N1448,'Données Enfants'!$C$2:$F$298,2,FALSE)</f>
        <v>Sans porc</v>
      </c>
      <c r="Q1448" s="14">
        <f>IF(MID(B1448,1,3)="Bus",VLOOKUP(N1448,'Données Bus'!$A$2:$B$90,2,FALSE),0)</f>
        <v>0</v>
      </c>
      <c r="R1448" s="14" t="str">
        <f>IF(Q1448&gt;0,VLOOKUP(N1448,'Données Bus'!$A$2:$C$90,3,FALSE),"")</f>
        <v/>
      </c>
      <c r="S1448" t="e">
        <f>IF(INDEX('Tournées Bus'!$C$4:$H$18,Q1448,VLOOKUP(B1448,'Tournées Bus'!$J$3:$L$6,2,FALSE))=0,INDEX('Tournées Bus'!$C$4:$H$18,Q1448,VLOOKUP(B1448,'Tournées Bus'!$J$3:$L$6,3,FALSE)),INDEX('Tournées Bus'!$C$4:$H$18,Q1448,VLOOKUP(B1448,'Tournées Bus'!$J$3:$L$6,2,FALSE)))</f>
        <v>#N/A</v>
      </c>
      <c r="T1448" t="e">
        <f t="shared" si="47"/>
        <v>#N/A</v>
      </c>
    </row>
    <row r="1449" spans="1:20" x14ac:dyDescent="0.2">
      <c r="A1449" s="1">
        <v>42992</v>
      </c>
      <c r="B1449" t="s">
        <v>7</v>
      </c>
      <c r="C1449" t="s">
        <v>340</v>
      </c>
      <c r="D1449" t="s">
        <v>315</v>
      </c>
      <c r="E1449" t="s">
        <v>316</v>
      </c>
      <c r="F1449" s="1">
        <v>41422</v>
      </c>
      <c r="G1449" t="s">
        <v>170</v>
      </c>
      <c r="H1449">
        <v>1</v>
      </c>
      <c r="I1449">
        <v>0</v>
      </c>
      <c r="J1449">
        <v>0</v>
      </c>
      <c r="K1449" t="s">
        <v>207</v>
      </c>
      <c r="L1449">
        <v>2017</v>
      </c>
      <c r="M1449" t="s">
        <v>208</v>
      </c>
      <c r="N1449" s="14" t="str">
        <f t="shared" si="46"/>
        <v>DE CORDIER Léa</v>
      </c>
      <c r="O1449" s="14" t="str">
        <f>VLOOKUP(N1449,'Données Enfants'!$C$2:$F$298,4,FALSE)</f>
        <v>MS</v>
      </c>
      <c r="P1449" s="14" t="str">
        <f>VLOOKUP(N1449,'Données Enfants'!$C$2:$F$298,2,FALSE)</f>
        <v>Standard</v>
      </c>
      <c r="Q1449" s="14">
        <f>IF(MID(B1449,1,3)="Bus",VLOOKUP(N1449,'Données Bus'!$A$2:$B$90,2,FALSE),0)</f>
        <v>0</v>
      </c>
      <c r="R1449" s="14" t="str">
        <f>IF(Q1449&gt;0,VLOOKUP(N1449,'Données Bus'!$A$2:$C$90,3,FALSE),"")</f>
        <v/>
      </c>
      <c r="S1449" t="e">
        <f>IF(INDEX('Tournées Bus'!$C$4:$H$18,Q1449,VLOOKUP(B1449,'Tournées Bus'!$J$3:$L$6,2,FALSE))=0,INDEX('Tournées Bus'!$C$4:$H$18,Q1449,VLOOKUP(B1449,'Tournées Bus'!$J$3:$L$6,3,FALSE)),INDEX('Tournées Bus'!$C$4:$H$18,Q1449,VLOOKUP(B1449,'Tournées Bus'!$J$3:$L$6,2,FALSE)))</f>
        <v>#N/A</v>
      </c>
      <c r="T1449" t="e">
        <f t="shared" si="47"/>
        <v>#N/A</v>
      </c>
    </row>
    <row r="1450" spans="1:20" x14ac:dyDescent="0.2">
      <c r="A1450" s="1">
        <v>42992</v>
      </c>
      <c r="B1450" t="s">
        <v>7</v>
      </c>
      <c r="C1450" t="s">
        <v>340</v>
      </c>
      <c r="D1450" t="s">
        <v>315</v>
      </c>
      <c r="E1450" t="s">
        <v>317</v>
      </c>
      <c r="F1450" s="1">
        <v>40039</v>
      </c>
      <c r="G1450" t="s">
        <v>166</v>
      </c>
      <c r="H1450">
        <v>1</v>
      </c>
      <c r="I1450">
        <v>0</v>
      </c>
      <c r="J1450">
        <v>0</v>
      </c>
      <c r="K1450" t="s">
        <v>207</v>
      </c>
      <c r="L1450">
        <v>2017</v>
      </c>
      <c r="M1450" t="s">
        <v>210</v>
      </c>
      <c r="N1450" s="14" t="str">
        <f t="shared" si="46"/>
        <v>DE CORDIER Kylian</v>
      </c>
      <c r="O1450" s="14" t="str">
        <f>VLOOKUP(N1450,'Données Enfants'!$C$2:$F$298,4,FALSE)</f>
        <v>CE2</v>
      </c>
      <c r="P1450" s="14" t="str">
        <f>VLOOKUP(N1450,'Données Enfants'!$C$2:$F$298,2,FALSE)</f>
        <v>Standard</v>
      </c>
      <c r="Q1450" s="14">
        <f>IF(MID(B1450,1,3)="Bus",VLOOKUP(N1450,'Données Bus'!$A$2:$B$90,2,FALSE),0)</f>
        <v>0</v>
      </c>
      <c r="R1450" s="14" t="str">
        <f>IF(Q1450&gt;0,VLOOKUP(N1450,'Données Bus'!$A$2:$C$90,3,FALSE),"")</f>
        <v/>
      </c>
      <c r="S1450" t="e">
        <f>IF(INDEX('Tournées Bus'!$C$4:$H$18,Q1450,VLOOKUP(B1450,'Tournées Bus'!$J$3:$L$6,2,FALSE))=0,INDEX('Tournées Bus'!$C$4:$H$18,Q1450,VLOOKUP(B1450,'Tournées Bus'!$J$3:$L$6,3,FALSE)),INDEX('Tournées Bus'!$C$4:$H$18,Q1450,VLOOKUP(B1450,'Tournées Bus'!$J$3:$L$6,2,FALSE)))</f>
        <v>#N/A</v>
      </c>
      <c r="T1450" t="e">
        <f t="shared" si="47"/>
        <v>#N/A</v>
      </c>
    </row>
    <row r="1451" spans="1:20" x14ac:dyDescent="0.2">
      <c r="A1451" s="1">
        <v>42992</v>
      </c>
      <c r="B1451" t="s">
        <v>7</v>
      </c>
      <c r="C1451" t="s">
        <v>340</v>
      </c>
      <c r="D1451" t="s">
        <v>435</v>
      </c>
      <c r="E1451" t="s">
        <v>463</v>
      </c>
      <c r="F1451" s="1">
        <v>41908</v>
      </c>
      <c r="G1451" t="s">
        <v>44</v>
      </c>
      <c r="H1451">
        <v>1</v>
      </c>
      <c r="I1451">
        <v>0</v>
      </c>
      <c r="J1451">
        <v>0</v>
      </c>
      <c r="K1451" t="s">
        <v>207</v>
      </c>
      <c r="L1451">
        <v>2017</v>
      </c>
      <c r="M1451" t="s">
        <v>208</v>
      </c>
      <c r="N1451" s="14" t="str">
        <f t="shared" si="46"/>
        <v>PAYEN Clément</v>
      </c>
      <c r="O1451" s="14" t="str">
        <f>VLOOKUP(N1451,'Données Enfants'!$C$2:$F$298,4,FALSE)</f>
        <v>PS</v>
      </c>
      <c r="P1451" s="14" t="str">
        <f>VLOOKUP(N1451,'Données Enfants'!$C$2:$F$298,2,FALSE)</f>
        <v>Standard</v>
      </c>
      <c r="Q1451" s="14">
        <f>IF(MID(B1451,1,3)="Bus",VLOOKUP(N1451,'Données Bus'!$A$2:$B$90,2,FALSE),0)</f>
        <v>0</v>
      </c>
      <c r="R1451" s="14" t="str">
        <f>IF(Q1451&gt;0,VLOOKUP(N1451,'Données Bus'!$A$2:$C$90,3,FALSE),"")</f>
        <v/>
      </c>
      <c r="S1451" t="e">
        <f>IF(INDEX('Tournées Bus'!$C$4:$H$18,Q1451,VLOOKUP(B1451,'Tournées Bus'!$J$3:$L$6,2,FALSE))=0,INDEX('Tournées Bus'!$C$4:$H$18,Q1451,VLOOKUP(B1451,'Tournées Bus'!$J$3:$L$6,3,FALSE)),INDEX('Tournées Bus'!$C$4:$H$18,Q1451,VLOOKUP(B1451,'Tournées Bus'!$J$3:$L$6,2,FALSE)))</f>
        <v>#N/A</v>
      </c>
      <c r="T1451" t="e">
        <f t="shared" si="47"/>
        <v>#N/A</v>
      </c>
    </row>
    <row r="1452" spans="1:20" x14ac:dyDescent="0.2">
      <c r="A1452" s="1">
        <v>42992</v>
      </c>
      <c r="B1452" t="s">
        <v>7</v>
      </c>
      <c r="C1452" t="s">
        <v>340</v>
      </c>
      <c r="D1452" t="s">
        <v>492</v>
      </c>
      <c r="E1452" t="s">
        <v>493</v>
      </c>
      <c r="F1452" s="1">
        <v>43016</v>
      </c>
      <c r="G1452" t="s">
        <v>44</v>
      </c>
      <c r="H1452">
        <v>1</v>
      </c>
      <c r="I1452">
        <v>0</v>
      </c>
      <c r="J1452">
        <v>0</v>
      </c>
      <c r="K1452" t="s">
        <v>207</v>
      </c>
      <c r="L1452">
        <v>2017</v>
      </c>
      <c r="M1452" t="s">
        <v>208</v>
      </c>
      <c r="N1452" s="14" t="str">
        <f t="shared" si="46"/>
        <v>VUILLET Louise</v>
      </c>
      <c r="O1452" s="14" t="str">
        <f>VLOOKUP(N1452,'Données Enfants'!$C$2:$F$298,4,FALSE)</f>
        <v>PS</v>
      </c>
      <c r="P1452" s="14" t="str">
        <f>VLOOKUP(N1452,'Données Enfants'!$C$2:$F$298,2,FALSE)</f>
        <v>Standard</v>
      </c>
      <c r="Q1452" s="14">
        <f>IF(MID(B1452,1,3)="Bus",VLOOKUP(N1452,'Données Bus'!$A$2:$B$90,2,FALSE),0)</f>
        <v>0</v>
      </c>
      <c r="R1452" s="14" t="str">
        <f>IF(Q1452&gt;0,VLOOKUP(N1452,'Données Bus'!$A$2:$C$90,3,FALSE),"")</f>
        <v/>
      </c>
      <c r="S1452" t="e">
        <f>IF(INDEX('Tournées Bus'!$C$4:$H$18,Q1452,VLOOKUP(B1452,'Tournées Bus'!$J$3:$L$6,2,FALSE))=0,INDEX('Tournées Bus'!$C$4:$H$18,Q1452,VLOOKUP(B1452,'Tournées Bus'!$J$3:$L$6,3,FALSE)),INDEX('Tournées Bus'!$C$4:$H$18,Q1452,VLOOKUP(B1452,'Tournées Bus'!$J$3:$L$6,2,FALSE)))</f>
        <v>#N/A</v>
      </c>
      <c r="T1452" t="e">
        <f t="shared" si="47"/>
        <v>#N/A</v>
      </c>
    </row>
    <row r="1453" spans="1:20" x14ac:dyDescent="0.2">
      <c r="A1453" s="1">
        <v>42992</v>
      </c>
      <c r="B1453" t="s">
        <v>7</v>
      </c>
      <c r="C1453" t="s">
        <v>340</v>
      </c>
      <c r="D1453" t="s">
        <v>521</v>
      </c>
      <c r="E1453" t="s">
        <v>522</v>
      </c>
      <c r="F1453" s="1">
        <v>40472</v>
      </c>
      <c r="G1453" t="s">
        <v>163</v>
      </c>
      <c r="H1453">
        <v>0</v>
      </c>
      <c r="I1453">
        <v>0</v>
      </c>
      <c r="J1453">
        <v>0</v>
      </c>
      <c r="K1453" t="s">
        <v>207</v>
      </c>
      <c r="L1453">
        <v>2017</v>
      </c>
      <c r="M1453" t="s">
        <v>210</v>
      </c>
      <c r="N1453" s="14" t="str">
        <f t="shared" si="46"/>
        <v>GUILLOTEAU Mila</v>
      </c>
      <c r="O1453" s="14" t="str">
        <f>VLOOKUP(N1453,'Données Enfants'!$C$2:$F$298,4,FALSE)</f>
        <v>CE1</v>
      </c>
      <c r="P1453" s="14" t="str">
        <f>VLOOKUP(N1453,'Données Enfants'!$C$2:$F$298,2,FALSE)</f>
        <v>Standard</v>
      </c>
      <c r="Q1453" s="14">
        <f>IF(MID(B1453,1,3)="Bus",VLOOKUP(N1453,'Données Bus'!$A$2:$B$90,2,FALSE),0)</f>
        <v>0</v>
      </c>
      <c r="R1453" s="14" t="str">
        <f>IF(Q1453&gt;0,VLOOKUP(N1453,'Données Bus'!$A$2:$C$90,3,FALSE),"")</f>
        <v/>
      </c>
      <c r="S1453" t="e">
        <f>IF(INDEX('Tournées Bus'!$C$4:$H$18,Q1453,VLOOKUP(B1453,'Tournées Bus'!$J$3:$L$6,2,FALSE))=0,INDEX('Tournées Bus'!$C$4:$H$18,Q1453,VLOOKUP(B1453,'Tournées Bus'!$J$3:$L$6,3,FALSE)),INDEX('Tournées Bus'!$C$4:$H$18,Q1453,VLOOKUP(B1453,'Tournées Bus'!$J$3:$L$6,2,FALSE)))</f>
        <v>#N/A</v>
      </c>
      <c r="T1453" t="e">
        <f t="shared" si="47"/>
        <v>#N/A</v>
      </c>
    </row>
    <row r="1454" spans="1:20" x14ac:dyDescent="0.2">
      <c r="A1454" s="1">
        <v>42992</v>
      </c>
      <c r="B1454" t="s">
        <v>7</v>
      </c>
      <c r="C1454" t="s">
        <v>340</v>
      </c>
      <c r="D1454" t="s">
        <v>521</v>
      </c>
      <c r="E1454" t="s">
        <v>523</v>
      </c>
      <c r="F1454" s="1">
        <v>40010</v>
      </c>
      <c r="G1454" t="s">
        <v>166</v>
      </c>
      <c r="H1454">
        <v>0</v>
      </c>
      <c r="I1454">
        <v>0</v>
      </c>
      <c r="J1454">
        <v>0</v>
      </c>
      <c r="K1454" t="s">
        <v>207</v>
      </c>
      <c r="L1454">
        <v>2017</v>
      </c>
      <c r="M1454" t="s">
        <v>210</v>
      </c>
      <c r="N1454" s="14" t="str">
        <f t="shared" si="46"/>
        <v>GUILLOTEAU Justine</v>
      </c>
      <c r="O1454" s="14" t="str">
        <f>VLOOKUP(N1454,'Données Enfants'!$C$2:$F$298,4,FALSE)</f>
        <v>CE2</v>
      </c>
      <c r="P1454" s="14" t="str">
        <f>VLOOKUP(N1454,'Données Enfants'!$C$2:$F$298,2,FALSE)</f>
        <v>Standard</v>
      </c>
      <c r="Q1454" s="14">
        <f>IF(MID(B1454,1,3)="Bus",VLOOKUP(N1454,'Données Bus'!$A$2:$B$90,2,FALSE),0)</f>
        <v>0</v>
      </c>
      <c r="R1454" s="14" t="str">
        <f>IF(Q1454&gt;0,VLOOKUP(N1454,'Données Bus'!$A$2:$C$90,3,FALSE),"")</f>
        <v/>
      </c>
      <c r="S1454" t="e">
        <f>IF(INDEX('Tournées Bus'!$C$4:$H$18,Q1454,VLOOKUP(B1454,'Tournées Bus'!$J$3:$L$6,2,FALSE))=0,INDEX('Tournées Bus'!$C$4:$H$18,Q1454,VLOOKUP(B1454,'Tournées Bus'!$J$3:$L$6,3,FALSE)),INDEX('Tournées Bus'!$C$4:$H$18,Q1454,VLOOKUP(B1454,'Tournées Bus'!$J$3:$L$6,2,FALSE)))</f>
        <v>#N/A</v>
      </c>
      <c r="T1454" t="e">
        <f t="shared" si="47"/>
        <v>#N/A</v>
      </c>
    </row>
    <row r="1455" spans="1:20" x14ac:dyDescent="0.2">
      <c r="A1455" s="1">
        <v>42992</v>
      </c>
      <c r="B1455" t="s">
        <v>7</v>
      </c>
      <c r="C1455" t="s">
        <v>340</v>
      </c>
      <c r="D1455" t="s">
        <v>416</v>
      </c>
      <c r="E1455" t="s">
        <v>494</v>
      </c>
      <c r="F1455" s="1">
        <v>41887</v>
      </c>
      <c r="G1455" t="s">
        <v>169</v>
      </c>
      <c r="H1455">
        <v>1</v>
      </c>
      <c r="I1455">
        <v>0</v>
      </c>
      <c r="J1455">
        <v>0</v>
      </c>
      <c r="K1455" t="s">
        <v>207</v>
      </c>
      <c r="L1455">
        <v>2017</v>
      </c>
      <c r="M1455" t="s">
        <v>208</v>
      </c>
      <c r="N1455" s="14" t="str">
        <f t="shared" si="46"/>
        <v>LE REVEREND Raphaël</v>
      </c>
      <c r="O1455" s="14" t="str">
        <f>VLOOKUP(N1455,'Données Enfants'!$C$2:$F$298,4,FALSE)</f>
        <v>PS</v>
      </c>
      <c r="P1455" s="14" t="str">
        <f>VLOOKUP(N1455,'Données Enfants'!$C$2:$F$298,2,FALSE)</f>
        <v>Standard</v>
      </c>
      <c r="Q1455" s="14">
        <f>IF(MID(B1455,1,3)="Bus",VLOOKUP(N1455,'Données Bus'!$A$2:$B$90,2,FALSE),0)</f>
        <v>0</v>
      </c>
      <c r="R1455" s="14" t="str">
        <f>IF(Q1455&gt;0,VLOOKUP(N1455,'Données Bus'!$A$2:$C$90,3,FALSE),"")</f>
        <v/>
      </c>
      <c r="S1455" t="e">
        <f>IF(INDEX('Tournées Bus'!$C$4:$H$18,Q1455,VLOOKUP(B1455,'Tournées Bus'!$J$3:$L$6,2,FALSE))=0,INDEX('Tournées Bus'!$C$4:$H$18,Q1455,VLOOKUP(B1455,'Tournées Bus'!$J$3:$L$6,3,FALSE)),INDEX('Tournées Bus'!$C$4:$H$18,Q1455,VLOOKUP(B1455,'Tournées Bus'!$J$3:$L$6,2,FALSE)))</f>
        <v>#N/A</v>
      </c>
      <c r="T1455" t="e">
        <f t="shared" si="47"/>
        <v>#N/A</v>
      </c>
    </row>
    <row r="1456" spans="1:20" x14ac:dyDescent="0.2">
      <c r="A1456" s="1">
        <v>42992</v>
      </c>
      <c r="B1456" t="s">
        <v>7</v>
      </c>
      <c r="C1456" t="s">
        <v>340</v>
      </c>
      <c r="D1456" t="s">
        <v>518</v>
      </c>
      <c r="E1456" t="s">
        <v>230</v>
      </c>
      <c r="F1456" s="1">
        <v>41855</v>
      </c>
      <c r="G1456" t="s">
        <v>106</v>
      </c>
      <c r="H1456">
        <v>1</v>
      </c>
      <c r="I1456">
        <v>0</v>
      </c>
      <c r="J1456">
        <v>0</v>
      </c>
      <c r="K1456" t="s">
        <v>207</v>
      </c>
      <c r="L1456">
        <v>2017</v>
      </c>
      <c r="M1456" t="s">
        <v>208</v>
      </c>
      <c r="N1456" s="14" t="str">
        <f t="shared" si="46"/>
        <v>RIVAL Emma</v>
      </c>
      <c r="O1456" s="14" t="str">
        <f>VLOOKUP(N1456,'Données Enfants'!$C$2:$F$298,4,FALSE)</f>
        <v>PS</v>
      </c>
      <c r="P1456" s="14" t="str">
        <f>VLOOKUP(N1456,'Données Enfants'!$C$2:$F$298,2,FALSE)</f>
        <v>Standard</v>
      </c>
      <c r="Q1456" s="14">
        <f>IF(MID(B1456,1,3)="Bus",VLOOKUP(N1456,'Données Bus'!$A$2:$B$90,2,FALSE),0)</f>
        <v>0</v>
      </c>
      <c r="R1456" s="14" t="str">
        <f>IF(Q1456&gt;0,VLOOKUP(N1456,'Données Bus'!$A$2:$C$90,3,FALSE),"")</f>
        <v/>
      </c>
      <c r="S1456" t="e">
        <f>IF(INDEX('Tournées Bus'!$C$4:$H$18,Q1456,VLOOKUP(B1456,'Tournées Bus'!$J$3:$L$6,2,FALSE))=0,INDEX('Tournées Bus'!$C$4:$H$18,Q1456,VLOOKUP(B1456,'Tournées Bus'!$J$3:$L$6,3,FALSE)),INDEX('Tournées Bus'!$C$4:$H$18,Q1456,VLOOKUP(B1456,'Tournées Bus'!$J$3:$L$6,2,FALSE)))</f>
        <v>#N/A</v>
      </c>
      <c r="T1456" t="e">
        <f t="shared" si="47"/>
        <v>#N/A</v>
      </c>
    </row>
    <row r="1457" spans="1:20" x14ac:dyDescent="0.2">
      <c r="A1457" s="1">
        <v>42992</v>
      </c>
      <c r="B1457" t="s">
        <v>7</v>
      </c>
      <c r="C1457" t="s">
        <v>340</v>
      </c>
      <c r="D1457" t="s">
        <v>495</v>
      </c>
      <c r="E1457" t="s">
        <v>433</v>
      </c>
      <c r="F1457" s="1">
        <v>41824</v>
      </c>
      <c r="G1457" t="s">
        <v>106</v>
      </c>
      <c r="H1457">
        <v>1</v>
      </c>
      <c r="I1457">
        <v>0</v>
      </c>
      <c r="J1457">
        <v>0</v>
      </c>
      <c r="K1457" t="s">
        <v>207</v>
      </c>
      <c r="L1457">
        <v>2017</v>
      </c>
      <c r="M1457" t="s">
        <v>208</v>
      </c>
      <c r="N1457" s="14" t="str">
        <f t="shared" si="46"/>
        <v>MIRANDA KIEFFER Enzo</v>
      </c>
      <c r="O1457" s="14" t="str">
        <f>VLOOKUP(N1457,'Données Enfants'!$C$2:$F$298,4,FALSE)</f>
        <v>PS</v>
      </c>
      <c r="P1457" s="14" t="str">
        <f>VLOOKUP(N1457,'Données Enfants'!$C$2:$F$298,2,FALSE)</f>
        <v>Standard</v>
      </c>
      <c r="Q1457" s="14">
        <f>IF(MID(B1457,1,3)="Bus",VLOOKUP(N1457,'Données Bus'!$A$2:$B$90,2,FALSE),0)</f>
        <v>0</v>
      </c>
      <c r="R1457" s="14" t="str">
        <f>IF(Q1457&gt;0,VLOOKUP(N1457,'Données Bus'!$A$2:$C$90,3,FALSE),"")</f>
        <v/>
      </c>
      <c r="S1457" t="e">
        <f>IF(INDEX('Tournées Bus'!$C$4:$H$18,Q1457,VLOOKUP(B1457,'Tournées Bus'!$J$3:$L$6,2,FALSE))=0,INDEX('Tournées Bus'!$C$4:$H$18,Q1457,VLOOKUP(B1457,'Tournées Bus'!$J$3:$L$6,3,FALSE)),INDEX('Tournées Bus'!$C$4:$H$18,Q1457,VLOOKUP(B1457,'Tournées Bus'!$J$3:$L$6,2,FALSE)))</f>
        <v>#N/A</v>
      </c>
      <c r="T1457" t="e">
        <f t="shared" si="47"/>
        <v>#N/A</v>
      </c>
    </row>
    <row r="1458" spans="1:20" x14ac:dyDescent="0.2">
      <c r="A1458" s="1">
        <v>42992</v>
      </c>
      <c r="B1458" t="s">
        <v>7</v>
      </c>
      <c r="C1458" t="s">
        <v>340</v>
      </c>
      <c r="D1458" t="s">
        <v>454</v>
      </c>
      <c r="E1458" t="s">
        <v>328</v>
      </c>
      <c r="F1458" s="1">
        <v>41902</v>
      </c>
      <c r="G1458" t="s">
        <v>106</v>
      </c>
      <c r="H1458">
        <v>1</v>
      </c>
      <c r="I1458">
        <v>0</v>
      </c>
      <c r="J1458">
        <v>0</v>
      </c>
      <c r="K1458" t="s">
        <v>207</v>
      </c>
      <c r="L1458">
        <v>2017</v>
      </c>
      <c r="M1458" t="s">
        <v>208</v>
      </c>
      <c r="N1458" s="14" t="str">
        <f t="shared" si="46"/>
        <v>TEDETTI Charly</v>
      </c>
      <c r="O1458" s="14" t="str">
        <f>VLOOKUP(N1458,'Données Enfants'!$C$2:$F$298,4,FALSE)</f>
        <v>PS</v>
      </c>
      <c r="P1458" s="14" t="str">
        <f>VLOOKUP(N1458,'Données Enfants'!$C$2:$F$298,2,FALSE)</f>
        <v>Standard</v>
      </c>
      <c r="Q1458" s="14">
        <f>IF(MID(B1458,1,3)="Bus",VLOOKUP(N1458,'Données Bus'!$A$2:$B$90,2,FALSE),0)</f>
        <v>0</v>
      </c>
      <c r="R1458" s="14" t="str">
        <f>IF(Q1458&gt;0,VLOOKUP(N1458,'Données Bus'!$A$2:$C$90,3,FALSE),"")</f>
        <v/>
      </c>
      <c r="S1458" t="e">
        <f>IF(INDEX('Tournées Bus'!$C$4:$H$18,Q1458,VLOOKUP(B1458,'Tournées Bus'!$J$3:$L$6,2,FALSE))=0,INDEX('Tournées Bus'!$C$4:$H$18,Q1458,VLOOKUP(B1458,'Tournées Bus'!$J$3:$L$6,3,FALSE)),INDEX('Tournées Bus'!$C$4:$H$18,Q1458,VLOOKUP(B1458,'Tournées Bus'!$J$3:$L$6,2,FALSE)))</f>
        <v>#N/A</v>
      </c>
      <c r="T1458" t="e">
        <f t="shared" si="47"/>
        <v>#N/A</v>
      </c>
    </row>
    <row r="1459" spans="1:20" x14ac:dyDescent="0.2">
      <c r="A1459" s="1">
        <v>42992</v>
      </c>
      <c r="B1459" t="s">
        <v>7</v>
      </c>
      <c r="C1459" t="s">
        <v>340</v>
      </c>
      <c r="D1459" t="s">
        <v>496</v>
      </c>
      <c r="E1459" t="s">
        <v>423</v>
      </c>
      <c r="F1459" s="1">
        <v>41865</v>
      </c>
      <c r="G1459" t="s">
        <v>169</v>
      </c>
      <c r="H1459">
        <v>1</v>
      </c>
      <c r="I1459">
        <v>0</v>
      </c>
      <c r="J1459">
        <v>0</v>
      </c>
      <c r="K1459" t="s">
        <v>207</v>
      </c>
      <c r="L1459">
        <v>2017</v>
      </c>
      <c r="M1459" t="s">
        <v>208</v>
      </c>
      <c r="N1459" s="14" t="str">
        <f t="shared" si="46"/>
        <v>BENED Chloé</v>
      </c>
      <c r="O1459" s="14" t="str">
        <f>VLOOKUP(N1459,'Données Enfants'!$C$2:$F$298,4,FALSE)</f>
        <v>PS</v>
      </c>
      <c r="P1459" s="14" t="str">
        <f>VLOOKUP(N1459,'Données Enfants'!$C$2:$F$298,2,FALSE)</f>
        <v>Standard</v>
      </c>
      <c r="Q1459" s="14">
        <f>IF(MID(B1459,1,3)="Bus",VLOOKUP(N1459,'Données Bus'!$A$2:$B$90,2,FALSE),0)</f>
        <v>0</v>
      </c>
      <c r="R1459" s="14" t="str">
        <f>IF(Q1459&gt;0,VLOOKUP(N1459,'Données Bus'!$A$2:$C$90,3,FALSE),"")</f>
        <v/>
      </c>
      <c r="S1459" t="e">
        <f>IF(INDEX('Tournées Bus'!$C$4:$H$18,Q1459,VLOOKUP(B1459,'Tournées Bus'!$J$3:$L$6,2,FALSE))=0,INDEX('Tournées Bus'!$C$4:$H$18,Q1459,VLOOKUP(B1459,'Tournées Bus'!$J$3:$L$6,3,FALSE)),INDEX('Tournées Bus'!$C$4:$H$18,Q1459,VLOOKUP(B1459,'Tournées Bus'!$J$3:$L$6,2,FALSE)))</f>
        <v>#N/A</v>
      </c>
      <c r="T1459" t="e">
        <f t="shared" si="47"/>
        <v>#N/A</v>
      </c>
    </row>
    <row r="1460" spans="1:20" x14ac:dyDescent="0.2">
      <c r="A1460" s="1">
        <v>42992</v>
      </c>
      <c r="B1460" t="s">
        <v>7</v>
      </c>
      <c r="C1460" t="s">
        <v>340</v>
      </c>
      <c r="D1460" t="s">
        <v>497</v>
      </c>
      <c r="E1460" t="s">
        <v>333</v>
      </c>
      <c r="F1460" s="1">
        <v>41614</v>
      </c>
      <c r="G1460" t="s">
        <v>170</v>
      </c>
      <c r="H1460">
        <v>1</v>
      </c>
      <c r="I1460">
        <v>0</v>
      </c>
      <c r="J1460">
        <v>0</v>
      </c>
      <c r="K1460" t="s">
        <v>207</v>
      </c>
      <c r="L1460">
        <v>2017</v>
      </c>
      <c r="M1460" t="s">
        <v>208</v>
      </c>
      <c r="N1460" s="14" t="str">
        <f t="shared" si="46"/>
        <v>MARCOS Lola</v>
      </c>
      <c r="O1460" s="14" t="str">
        <f>VLOOKUP(N1460,'Données Enfants'!$C$2:$F$298,4,FALSE)</f>
        <v>MS</v>
      </c>
      <c r="P1460" s="14" t="str">
        <f>VLOOKUP(N1460,'Données Enfants'!$C$2:$F$298,2,FALSE)</f>
        <v>Standard</v>
      </c>
      <c r="Q1460" s="14">
        <f>IF(MID(B1460,1,3)="Bus",VLOOKUP(N1460,'Données Bus'!$A$2:$B$90,2,FALSE),0)</f>
        <v>0</v>
      </c>
      <c r="R1460" s="14" t="str">
        <f>IF(Q1460&gt;0,VLOOKUP(N1460,'Données Bus'!$A$2:$C$90,3,FALSE),"")</f>
        <v/>
      </c>
      <c r="S1460" t="e">
        <f>IF(INDEX('Tournées Bus'!$C$4:$H$18,Q1460,VLOOKUP(B1460,'Tournées Bus'!$J$3:$L$6,2,FALSE))=0,INDEX('Tournées Bus'!$C$4:$H$18,Q1460,VLOOKUP(B1460,'Tournées Bus'!$J$3:$L$6,3,FALSE)),INDEX('Tournées Bus'!$C$4:$H$18,Q1460,VLOOKUP(B1460,'Tournées Bus'!$J$3:$L$6,2,FALSE)))</f>
        <v>#N/A</v>
      </c>
      <c r="T1460" t="e">
        <f t="shared" si="47"/>
        <v>#N/A</v>
      </c>
    </row>
    <row r="1461" spans="1:20" x14ac:dyDescent="0.2">
      <c r="A1461" s="1">
        <v>42992</v>
      </c>
      <c r="B1461" t="s">
        <v>7</v>
      </c>
      <c r="C1461" t="s">
        <v>340</v>
      </c>
      <c r="D1461" t="s">
        <v>498</v>
      </c>
      <c r="E1461" t="s">
        <v>499</v>
      </c>
      <c r="F1461" s="1">
        <v>39528</v>
      </c>
      <c r="G1461" t="s">
        <v>165</v>
      </c>
      <c r="H1461">
        <v>1</v>
      </c>
      <c r="I1461">
        <v>0</v>
      </c>
      <c r="J1461">
        <v>0</v>
      </c>
      <c r="K1461" t="s">
        <v>207</v>
      </c>
      <c r="L1461">
        <v>2017</v>
      </c>
      <c r="M1461" t="s">
        <v>210</v>
      </c>
      <c r="N1461" s="14" t="str">
        <f t="shared" si="46"/>
        <v>MELIANI Rayan Ayoub</v>
      </c>
      <c r="O1461" s="14" t="str">
        <f>VLOOKUP(N1461,'Données Enfants'!$C$2:$F$298,4,FALSE)</f>
        <v>CM1</v>
      </c>
      <c r="P1461" s="14" t="str">
        <f>VLOOKUP(N1461,'Données Enfants'!$C$2:$F$298,2,FALSE)</f>
        <v>Sans viande</v>
      </c>
      <c r="Q1461" s="14">
        <f>IF(MID(B1461,1,3)="Bus",VLOOKUP(N1461,'Données Bus'!$A$2:$B$90,2,FALSE),0)</f>
        <v>0</v>
      </c>
      <c r="R1461" s="14" t="str">
        <f>IF(Q1461&gt;0,VLOOKUP(N1461,'Données Bus'!$A$2:$C$90,3,FALSE),"")</f>
        <v/>
      </c>
      <c r="S1461" t="e">
        <f>IF(INDEX('Tournées Bus'!$C$4:$H$18,Q1461,VLOOKUP(B1461,'Tournées Bus'!$J$3:$L$6,2,FALSE))=0,INDEX('Tournées Bus'!$C$4:$H$18,Q1461,VLOOKUP(B1461,'Tournées Bus'!$J$3:$L$6,3,FALSE)),INDEX('Tournées Bus'!$C$4:$H$18,Q1461,VLOOKUP(B1461,'Tournées Bus'!$J$3:$L$6,2,FALSE)))</f>
        <v>#N/A</v>
      </c>
      <c r="T1461" t="e">
        <f t="shared" si="47"/>
        <v>#N/A</v>
      </c>
    </row>
    <row r="1462" spans="1:20" x14ac:dyDescent="0.2">
      <c r="A1462" s="1">
        <v>42992</v>
      </c>
      <c r="B1462" t="s">
        <v>7</v>
      </c>
      <c r="C1462" t="s">
        <v>340</v>
      </c>
      <c r="D1462" t="s">
        <v>500</v>
      </c>
      <c r="E1462" t="s">
        <v>501</v>
      </c>
      <c r="F1462" s="1">
        <v>39861</v>
      </c>
      <c r="G1462" t="s">
        <v>166</v>
      </c>
      <c r="H1462">
        <v>1</v>
      </c>
      <c r="I1462">
        <v>0</v>
      </c>
      <c r="J1462">
        <v>0</v>
      </c>
      <c r="K1462" t="s">
        <v>207</v>
      </c>
      <c r="L1462">
        <v>2017</v>
      </c>
      <c r="M1462" t="s">
        <v>210</v>
      </c>
      <c r="N1462" s="14" t="str">
        <f t="shared" si="46"/>
        <v>MOUNDJI Keziah</v>
      </c>
      <c r="O1462" s="14" t="str">
        <f>VLOOKUP(N1462,'Données Enfants'!$C$2:$F$298,4,FALSE)</f>
        <v>CE2</v>
      </c>
      <c r="P1462" s="14" t="str">
        <f>VLOOKUP(N1462,'Données Enfants'!$C$2:$F$298,2,FALSE)</f>
        <v>Sans porc</v>
      </c>
      <c r="Q1462" s="14">
        <f>IF(MID(B1462,1,3)="Bus",VLOOKUP(N1462,'Données Bus'!$A$2:$B$90,2,FALSE),0)</f>
        <v>0</v>
      </c>
      <c r="R1462" s="14" t="str">
        <f>IF(Q1462&gt;0,VLOOKUP(N1462,'Données Bus'!$A$2:$C$90,3,FALSE),"")</f>
        <v/>
      </c>
      <c r="S1462" t="e">
        <f>IF(INDEX('Tournées Bus'!$C$4:$H$18,Q1462,VLOOKUP(B1462,'Tournées Bus'!$J$3:$L$6,2,FALSE))=0,INDEX('Tournées Bus'!$C$4:$H$18,Q1462,VLOOKUP(B1462,'Tournées Bus'!$J$3:$L$6,3,FALSE)),INDEX('Tournées Bus'!$C$4:$H$18,Q1462,VLOOKUP(B1462,'Tournées Bus'!$J$3:$L$6,2,FALSE)))</f>
        <v>#N/A</v>
      </c>
      <c r="T1462" t="e">
        <f t="shared" si="47"/>
        <v>#N/A</v>
      </c>
    </row>
    <row r="1463" spans="1:20" x14ac:dyDescent="0.2">
      <c r="A1463" s="1">
        <v>42993</v>
      </c>
      <c r="B1463" t="s">
        <v>7</v>
      </c>
      <c r="C1463" t="s">
        <v>340</v>
      </c>
      <c r="D1463" t="s">
        <v>205</v>
      </c>
      <c r="E1463" t="s">
        <v>206</v>
      </c>
      <c r="F1463" s="1">
        <v>41166</v>
      </c>
      <c r="G1463" t="s">
        <v>106</v>
      </c>
      <c r="H1463">
        <v>1</v>
      </c>
      <c r="I1463">
        <v>0</v>
      </c>
      <c r="J1463">
        <v>0</v>
      </c>
      <c r="K1463" t="s">
        <v>207</v>
      </c>
      <c r="L1463">
        <v>2017</v>
      </c>
      <c r="M1463" t="s">
        <v>208</v>
      </c>
      <c r="N1463" s="14" t="str">
        <f t="shared" si="46"/>
        <v>ABBIATECI Alexandre</v>
      </c>
      <c r="O1463" s="14" t="str">
        <f>VLOOKUP(N1463,'Données Enfants'!$C$2:$F$298,4,FALSE)</f>
        <v>GS</v>
      </c>
      <c r="P1463" s="14" t="str">
        <f>VLOOKUP(N1463,'Données Enfants'!$C$2:$F$298,2,FALSE)</f>
        <v>Standard</v>
      </c>
      <c r="Q1463" s="14">
        <f>IF(MID(B1463,1,3)="Bus",VLOOKUP(N1463,'Données Bus'!$A$2:$B$90,2,FALSE),0)</f>
        <v>0</v>
      </c>
      <c r="R1463" s="14" t="str">
        <f>IF(Q1463&gt;0,VLOOKUP(N1463,'Données Bus'!$A$2:$C$90,3,FALSE),"")</f>
        <v/>
      </c>
      <c r="S1463" t="e">
        <f>IF(INDEX('Tournées Bus'!$C$4:$H$18,Q1463,VLOOKUP(B1463,'Tournées Bus'!$J$3:$L$6,2,FALSE))=0,INDEX('Tournées Bus'!$C$4:$H$18,Q1463,VLOOKUP(B1463,'Tournées Bus'!$J$3:$L$6,3,FALSE)),INDEX('Tournées Bus'!$C$4:$H$18,Q1463,VLOOKUP(B1463,'Tournées Bus'!$J$3:$L$6,2,FALSE)))</f>
        <v>#N/A</v>
      </c>
      <c r="T1463" t="e">
        <f t="shared" si="47"/>
        <v>#N/A</v>
      </c>
    </row>
    <row r="1464" spans="1:20" x14ac:dyDescent="0.2">
      <c r="A1464" s="1">
        <v>42993</v>
      </c>
      <c r="B1464" t="s">
        <v>7</v>
      </c>
      <c r="C1464" t="s">
        <v>340</v>
      </c>
      <c r="D1464" t="s">
        <v>205</v>
      </c>
      <c r="E1464" t="s">
        <v>209</v>
      </c>
      <c r="F1464" s="1">
        <v>40234</v>
      </c>
      <c r="G1464" t="s">
        <v>163</v>
      </c>
      <c r="H1464">
        <v>1</v>
      </c>
      <c r="I1464">
        <v>0</v>
      </c>
      <c r="J1464">
        <v>0</v>
      </c>
      <c r="K1464" t="s">
        <v>207</v>
      </c>
      <c r="L1464">
        <v>2017</v>
      </c>
      <c r="M1464" t="s">
        <v>210</v>
      </c>
      <c r="N1464" s="14" t="str">
        <f t="shared" ref="N1464:N1527" si="48">CONCATENATE(D1464," ",E1464)</f>
        <v>ABBIATECI Mathieu</v>
      </c>
      <c r="O1464" s="14" t="str">
        <f>VLOOKUP(N1464,'Données Enfants'!$C$2:$F$298,4,FALSE)</f>
        <v>CE1</v>
      </c>
      <c r="P1464" s="14" t="str">
        <f>VLOOKUP(N1464,'Données Enfants'!$C$2:$F$298,2,FALSE)</f>
        <v>Standard</v>
      </c>
      <c r="Q1464" s="14">
        <f>IF(MID(B1464,1,3)="Bus",VLOOKUP(N1464,'Données Bus'!$A$2:$B$90,2,FALSE),0)</f>
        <v>0</v>
      </c>
      <c r="R1464" s="14" t="str">
        <f>IF(Q1464&gt;0,VLOOKUP(N1464,'Données Bus'!$A$2:$C$90,3,FALSE),"")</f>
        <v/>
      </c>
      <c r="S1464" t="e">
        <f>IF(INDEX('Tournées Bus'!$C$4:$H$18,Q1464,VLOOKUP(B1464,'Tournées Bus'!$J$3:$L$6,2,FALSE))=0,INDEX('Tournées Bus'!$C$4:$H$18,Q1464,VLOOKUP(B1464,'Tournées Bus'!$J$3:$L$6,3,FALSE)),INDEX('Tournées Bus'!$C$4:$H$18,Q1464,VLOOKUP(B1464,'Tournées Bus'!$J$3:$L$6,2,FALSE)))</f>
        <v>#N/A</v>
      </c>
      <c r="T1464" t="e">
        <f t="shared" ref="T1464:T1527" si="49">MID(S1464,1,4)</f>
        <v>#N/A</v>
      </c>
    </row>
    <row r="1465" spans="1:20" x14ac:dyDescent="0.2">
      <c r="A1465" s="1">
        <v>42993</v>
      </c>
      <c r="B1465" t="s">
        <v>7</v>
      </c>
      <c r="C1465" t="s">
        <v>340</v>
      </c>
      <c r="D1465" t="s">
        <v>217</v>
      </c>
      <c r="E1465" t="s">
        <v>218</v>
      </c>
      <c r="F1465" s="1">
        <v>41303</v>
      </c>
      <c r="G1465" t="s">
        <v>169</v>
      </c>
      <c r="H1465">
        <v>0</v>
      </c>
      <c r="I1465">
        <v>0</v>
      </c>
      <c r="J1465">
        <v>0</v>
      </c>
      <c r="K1465" t="s">
        <v>207</v>
      </c>
      <c r="L1465">
        <v>2017</v>
      </c>
      <c r="M1465" t="s">
        <v>208</v>
      </c>
      <c r="N1465" s="14" t="str">
        <f t="shared" si="48"/>
        <v>ALPERN David</v>
      </c>
      <c r="O1465" s="14" t="str">
        <f>VLOOKUP(N1465,'Données Enfants'!$C$2:$F$298,4,FALSE)</f>
        <v>MS</v>
      </c>
      <c r="P1465" s="14" t="str">
        <f>VLOOKUP(N1465,'Données Enfants'!$C$2:$F$298,2,FALSE)</f>
        <v>Standard</v>
      </c>
      <c r="Q1465" s="14">
        <f>IF(MID(B1465,1,3)="Bus",VLOOKUP(N1465,'Données Bus'!$A$2:$B$90,2,FALSE),0)</f>
        <v>0</v>
      </c>
      <c r="R1465" s="14" t="str">
        <f>IF(Q1465&gt;0,VLOOKUP(N1465,'Données Bus'!$A$2:$C$90,3,FALSE),"")</f>
        <v/>
      </c>
      <c r="S1465" t="e">
        <f>IF(INDEX('Tournées Bus'!$C$4:$H$18,Q1465,VLOOKUP(B1465,'Tournées Bus'!$J$3:$L$6,2,FALSE))=0,INDEX('Tournées Bus'!$C$4:$H$18,Q1465,VLOOKUP(B1465,'Tournées Bus'!$J$3:$L$6,3,FALSE)),INDEX('Tournées Bus'!$C$4:$H$18,Q1465,VLOOKUP(B1465,'Tournées Bus'!$J$3:$L$6,2,FALSE)))</f>
        <v>#N/A</v>
      </c>
      <c r="T1465" t="e">
        <f t="shared" si="49"/>
        <v>#N/A</v>
      </c>
    </row>
    <row r="1466" spans="1:20" x14ac:dyDescent="0.2">
      <c r="A1466" s="1">
        <v>42993</v>
      </c>
      <c r="B1466" t="s">
        <v>7</v>
      </c>
      <c r="C1466" t="s">
        <v>340</v>
      </c>
      <c r="D1466" t="s">
        <v>524</v>
      </c>
      <c r="E1466" t="s">
        <v>525</v>
      </c>
      <c r="F1466" s="1">
        <v>39823</v>
      </c>
      <c r="G1466" t="s">
        <v>166</v>
      </c>
      <c r="H1466">
        <v>0</v>
      </c>
      <c r="I1466">
        <v>0</v>
      </c>
      <c r="J1466">
        <v>0</v>
      </c>
      <c r="K1466" t="s">
        <v>207</v>
      </c>
      <c r="L1466">
        <v>2017</v>
      </c>
      <c r="M1466" t="s">
        <v>210</v>
      </c>
      <c r="N1466" s="14" t="str">
        <f t="shared" si="48"/>
        <v>ANDRÉ Clara</v>
      </c>
      <c r="O1466" s="14" t="str">
        <f>VLOOKUP(N1466,'Données Enfants'!$C$2:$F$298,4,FALSE)</f>
        <v>CE2</v>
      </c>
      <c r="P1466" s="14" t="str">
        <f>VLOOKUP(N1466,'Données Enfants'!$C$2:$F$298,2,FALSE)</f>
        <v>Standard</v>
      </c>
      <c r="Q1466" s="14">
        <f>IF(MID(B1466,1,3)="Bus",VLOOKUP(N1466,'Données Bus'!$A$2:$B$90,2,FALSE),0)</f>
        <v>0</v>
      </c>
      <c r="R1466" s="14" t="str">
        <f>IF(Q1466&gt;0,VLOOKUP(N1466,'Données Bus'!$A$2:$C$90,3,FALSE),"")</f>
        <v/>
      </c>
      <c r="S1466" t="e">
        <f>IF(INDEX('Tournées Bus'!$C$4:$H$18,Q1466,VLOOKUP(B1466,'Tournées Bus'!$J$3:$L$6,2,FALSE))=0,INDEX('Tournées Bus'!$C$4:$H$18,Q1466,VLOOKUP(B1466,'Tournées Bus'!$J$3:$L$6,3,FALSE)),INDEX('Tournées Bus'!$C$4:$H$18,Q1466,VLOOKUP(B1466,'Tournées Bus'!$J$3:$L$6,2,FALSE)))</f>
        <v>#N/A</v>
      </c>
      <c r="T1466" t="e">
        <f t="shared" si="49"/>
        <v>#N/A</v>
      </c>
    </row>
    <row r="1467" spans="1:20" x14ac:dyDescent="0.2">
      <c r="A1467" s="1">
        <v>42993</v>
      </c>
      <c r="B1467" t="s">
        <v>7</v>
      </c>
      <c r="C1467" t="s">
        <v>340</v>
      </c>
      <c r="D1467" t="s">
        <v>219</v>
      </c>
      <c r="E1467" t="s">
        <v>220</v>
      </c>
      <c r="F1467" s="1">
        <v>41221</v>
      </c>
      <c r="G1467" t="s">
        <v>44</v>
      </c>
      <c r="H1467">
        <v>1</v>
      </c>
      <c r="I1467">
        <v>0</v>
      </c>
      <c r="J1467">
        <v>0</v>
      </c>
      <c r="K1467" t="s">
        <v>207</v>
      </c>
      <c r="L1467">
        <v>2017</v>
      </c>
      <c r="M1467" t="s">
        <v>208</v>
      </c>
      <c r="N1467" s="14" t="str">
        <f t="shared" si="48"/>
        <v>BABIN Timéo</v>
      </c>
      <c r="O1467" s="14" t="str">
        <f>VLOOKUP(N1467,'Données Enfants'!$C$2:$F$298,4,FALSE)</f>
        <v>GS</v>
      </c>
      <c r="P1467" s="14" t="str">
        <f>VLOOKUP(N1467,'Données Enfants'!$C$2:$F$298,2,FALSE)</f>
        <v>Standard</v>
      </c>
      <c r="Q1467" s="14">
        <f>IF(MID(B1467,1,3)="Bus",VLOOKUP(N1467,'Données Bus'!$A$2:$B$90,2,FALSE),0)</f>
        <v>0</v>
      </c>
      <c r="R1467" s="14" t="str">
        <f>IF(Q1467&gt;0,VLOOKUP(N1467,'Données Bus'!$A$2:$C$90,3,FALSE),"")</f>
        <v/>
      </c>
      <c r="S1467" t="e">
        <f>IF(INDEX('Tournées Bus'!$C$4:$H$18,Q1467,VLOOKUP(B1467,'Tournées Bus'!$J$3:$L$6,2,FALSE))=0,INDEX('Tournées Bus'!$C$4:$H$18,Q1467,VLOOKUP(B1467,'Tournées Bus'!$J$3:$L$6,3,FALSE)),INDEX('Tournées Bus'!$C$4:$H$18,Q1467,VLOOKUP(B1467,'Tournées Bus'!$J$3:$L$6,2,FALSE)))</f>
        <v>#N/A</v>
      </c>
      <c r="T1467" t="e">
        <f t="shared" si="49"/>
        <v>#N/A</v>
      </c>
    </row>
    <row r="1468" spans="1:20" x14ac:dyDescent="0.2">
      <c r="A1468" s="1">
        <v>42993</v>
      </c>
      <c r="B1468" t="s">
        <v>7</v>
      </c>
      <c r="C1468" t="s">
        <v>340</v>
      </c>
      <c r="D1468" t="s">
        <v>341</v>
      </c>
      <c r="E1468" t="s">
        <v>342</v>
      </c>
      <c r="F1468" s="1">
        <v>39300</v>
      </c>
      <c r="G1468" t="s">
        <v>164</v>
      </c>
      <c r="H1468">
        <v>1</v>
      </c>
      <c r="I1468">
        <v>0</v>
      </c>
      <c r="J1468">
        <v>0</v>
      </c>
      <c r="K1468" t="s">
        <v>207</v>
      </c>
      <c r="L1468">
        <v>2017</v>
      </c>
      <c r="M1468" t="s">
        <v>210</v>
      </c>
      <c r="N1468" s="14" t="str">
        <f t="shared" si="48"/>
        <v>BARNABE Hugo</v>
      </c>
      <c r="O1468" s="14" t="str">
        <f>VLOOKUP(N1468,'Données Enfants'!$C$2:$F$298,4,FALSE)</f>
        <v>CM2</v>
      </c>
      <c r="P1468" s="14" t="str">
        <f>VLOOKUP(N1468,'Données Enfants'!$C$2:$F$298,2,FALSE)</f>
        <v>Standard</v>
      </c>
      <c r="Q1468" s="14">
        <f>IF(MID(B1468,1,3)="Bus",VLOOKUP(N1468,'Données Bus'!$A$2:$B$90,2,FALSE),0)</f>
        <v>0</v>
      </c>
      <c r="R1468" s="14" t="str">
        <f>IF(Q1468&gt;0,VLOOKUP(N1468,'Données Bus'!$A$2:$C$90,3,FALSE),"")</f>
        <v/>
      </c>
      <c r="S1468" t="e">
        <f>IF(INDEX('Tournées Bus'!$C$4:$H$18,Q1468,VLOOKUP(B1468,'Tournées Bus'!$J$3:$L$6,2,FALSE))=0,INDEX('Tournées Bus'!$C$4:$H$18,Q1468,VLOOKUP(B1468,'Tournées Bus'!$J$3:$L$6,3,FALSE)),INDEX('Tournées Bus'!$C$4:$H$18,Q1468,VLOOKUP(B1468,'Tournées Bus'!$J$3:$L$6,2,FALSE)))</f>
        <v>#N/A</v>
      </c>
      <c r="T1468" t="e">
        <f t="shared" si="49"/>
        <v>#N/A</v>
      </c>
    </row>
    <row r="1469" spans="1:20" x14ac:dyDescent="0.2">
      <c r="A1469" s="1">
        <v>42993</v>
      </c>
      <c r="B1469" t="s">
        <v>7</v>
      </c>
      <c r="C1469" t="s">
        <v>340</v>
      </c>
      <c r="D1469" t="s">
        <v>343</v>
      </c>
      <c r="E1469" t="s">
        <v>344</v>
      </c>
      <c r="F1469" s="1">
        <v>40788</v>
      </c>
      <c r="G1469" t="s">
        <v>168</v>
      </c>
      <c r="H1469">
        <v>1</v>
      </c>
      <c r="I1469">
        <v>0</v>
      </c>
      <c r="J1469">
        <v>0</v>
      </c>
      <c r="K1469" t="s">
        <v>207</v>
      </c>
      <c r="L1469">
        <v>2017</v>
      </c>
      <c r="M1469" t="s">
        <v>208</v>
      </c>
      <c r="N1469" s="14" t="str">
        <f t="shared" si="48"/>
        <v>BAUNOV Artem</v>
      </c>
      <c r="O1469" s="14" t="str">
        <f>VLOOKUP(N1469,'Données Enfants'!$C$2:$F$298,4,FALSE)</f>
        <v>CP</v>
      </c>
      <c r="P1469" s="14" t="str">
        <f>VLOOKUP(N1469,'Données Enfants'!$C$2:$F$298,2,FALSE)</f>
        <v>Standard</v>
      </c>
      <c r="Q1469" s="14">
        <f>IF(MID(B1469,1,3)="Bus",VLOOKUP(N1469,'Données Bus'!$A$2:$B$90,2,FALSE),0)</f>
        <v>0</v>
      </c>
      <c r="R1469" s="14" t="str">
        <f>IF(Q1469&gt;0,VLOOKUP(N1469,'Données Bus'!$A$2:$C$90,3,FALSE),"")</f>
        <v/>
      </c>
      <c r="S1469" t="e">
        <f>IF(INDEX('Tournées Bus'!$C$4:$H$18,Q1469,VLOOKUP(B1469,'Tournées Bus'!$J$3:$L$6,2,FALSE))=0,INDEX('Tournées Bus'!$C$4:$H$18,Q1469,VLOOKUP(B1469,'Tournées Bus'!$J$3:$L$6,3,FALSE)),INDEX('Tournées Bus'!$C$4:$H$18,Q1469,VLOOKUP(B1469,'Tournées Bus'!$J$3:$L$6,2,FALSE)))</f>
        <v>#N/A</v>
      </c>
      <c r="T1469" t="e">
        <f t="shared" si="49"/>
        <v>#N/A</v>
      </c>
    </row>
    <row r="1470" spans="1:20" x14ac:dyDescent="0.2">
      <c r="A1470" s="1">
        <v>42993</v>
      </c>
      <c r="B1470" t="s">
        <v>7</v>
      </c>
      <c r="C1470" t="s">
        <v>340</v>
      </c>
      <c r="D1470" t="s">
        <v>320</v>
      </c>
      <c r="E1470" t="s">
        <v>321</v>
      </c>
      <c r="F1470" s="1">
        <v>40438</v>
      </c>
      <c r="G1470" t="s">
        <v>167</v>
      </c>
      <c r="H1470">
        <v>1</v>
      </c>
      <c r="I1470">
        <v>0</v>
      </c>
      <c r="J1470">
        <v>0</v>
      </c>
      <c r="K1470" t="s">
        <v>207</v>
      </c>
      <c r="L1470">
        <v>2017</v>
      </c>
      <c r="M1470" t="s">
        <v>210</v>
      </c>
      <c r="N1470" s="14" t="str">
        <f t="shared" si="48"/>
        <v>BELLORINI Raphaëlle</v>
      </c>
      <c r="O1470" s="14" t="str">
        <f>VLOOKUP(N1470,'Données Enfants'!$C$2:$F$298,4,FALSE)</f>
        <v>CE1</v>
      </c>
      <c r="P1470" s="14" t="str">
        <f>VLOOKUP(N1470,'Données Enfants'!$C$2:$F$298,2,FALSE)</f>
        <v>Standard</v>
      </c>
      <c r="Q1470" s="14">
        <f>IF(MID(B1470,1,3)="Bus",VLOOKUP(N1470,'Données Bus'!$A$2:$B$90,2,FALSE),0)</f>
        <v>0</v>
      </c>
      <c r="R1470" s="14" t="str">
        <f>IF(Q1470&gt;0,VLOOKUP(N1470,'Données Bus'!$A$2:$C$90,3,FALSE),"")</f>
        <v/>
      </c>
      <c r="S1470" t="e">
        <f>IF(INDEX('Tournées Bus'!$C$4:$H$18,Q1470,VLOOKUP(B1470,'Tournées Bus'!$J$3:$L$6,2,FALSE))=0,INDEX('Tournées Bus'!$C$4:$H$18,Q1470,VLOOKUP(B1470,'Tournées Bus'!$J$3:$L$6,3,FALSE)),INDEX('Tournées Bus'!$C$4:$H$18,Q1470,VLOOKUP(B1470,'Tournées Bus'!$J$3:$L$6,2,FALSE)))</f>
        <v>#N/A</v>
      </c>
      <c r="T1470" t="e">
        <f t="shared" si="49"/>
        <v>#N/A</v>
      </c>
    </row>
    <row r="1471" spans="1:20" x14ac:dyDescent="0.2">
      <c r="A1471" s="1">
        <v>42993</v>
      </c>
      <c r="B1471" t="s">
        <v>7</v>
      </c>
      <c r="C1471" t="s">
        <v>340</v>
      </c>
      <c r="D1471" t="s">
        <v>345</v>
      </c>
      <c r="E1471" t="s">
        <v>346</v>
      </c>
      <c r="F1471" s="1">
        <v>40672</v>
      </c>
      <c r="G1471" t="s">
        <v>168</v>
      </c>
      <c r="H1471">
        <v>1</v>
      </c>
      <c r="I1471">
        <v>0</v>
      </c>
      <c r="J1471">
        <v>0</v>
      </c>
      <c r="K1471" t="s">
        <v>207</v>
      </c>
      <c r="L1471">
        <v>2017</v>
      </c>
      <c r="M1471" t="s">
        <v>208</v>
      </c>
      <c r="N1471" s="14" t="str">
        <f t="shared" si="48"/>
        <v>BELMOND CHOLLET Yûna</v>
      </c>
      <c r="O1471" s="14" t="str">
        <f>VLOOKUP(N1471,'Données Enfants'!$C$2:$F$298,4,FALSE)</f>
        <v>CP</v>
      </c>
      <c r="P1471" s="14" t="str">
        <f>VLOOKUP(N1471,'Données Enfants'!$C$2:$F$298,2,FALSE)</f>
        <v>Standard</v>
      </c>
      <c r="Q1471" s="14">
        <f>IF(MID(B1471,1,3)="Bus",VLOOKUP(N1471,'Données Bus'!$A$2:$B$90,2,FALSE),0)</f>
        <v>0</v>
      </c>
      <c r="R1471" s="14" t="str">
        <f>IF(Q1471&gt;0,VLOOKUP(N1471,'Données Bus'!$A$2:$C$90,3,FALSE),"")</f>
        <v/>
      </c>
      <c r="S1471" t="e">
        <f>IF(INDEX('Tournées Bus'!$C$4:$H$18,Q1471,VLOOKUP(B1471,'Tournées Bus'!$J$3:$L$6,2,FALSE))=0,INDEX('Tournées Bus'!$C$4:$H$18,Q1471,VLOOKUP(B1471,'Tournées Bus'!$J$3:$L$6,3,FALSE)),INDEX('Tournées Bus'!$C$4:$H$18,Q1471,VLOOKUP(B1471,'Tournées Bus'!$J$3:$L$6,2,FALSE)))</f>
        <v>#N/A</v>
      </c>
      <c r="T1471" t="e">
        <f t="shared" si="49"/>
        <v>#N/A</v>
      </c>
    </row>
    <row r="1472" spans="1:20" x14ac:dyDescent="0.2">
      <c r="A1472" s="1">
        <v>42993</v>
      </c>
      <c r="B1472" t="s">
        <v>7</v>
      </c>
      <c r="C1472" t="s">
        <v>340</v>
      </c>
      <c r="D1472" t="s">
        <v>221</v>
      </c>
      <c r="E1472" t="s">
        <v>222</v>
      </c>
      <c r="F1472" s="1">
        <v>39646</v>
      </c>
      <c r="G1472" t="s">
        <v>165</v>
      </c>
      <c r="H1472">
        <v>1</v>
      </c>
      <c r="I1472">
        <v>0</v>
      </c>
      <c r="J1472">
        <v>0</v>
      </c>
      <c r="K1472" t="s">
        <v>207</v>
      </c>
      <c r="L1472">
        <v>2017</v>
      </c>
      <c r="M1472" t="s">
        <v>210</v>
      </c>
      <c r="N1472" s="14" t="str">
        <f t="shared" si="48"/>
        <v>BEN ROMDANE Hilal</v>
      </c>
      <c r="O1472" s="14" t="str">
        <f>VLOOKUP(N1472,'Données Enfants'!$C$2:$F$298,4,FALSE)</f>
        <v>CM1</v>
      </c>
      <c r="P1472" s="14" t="str">
        <f>VLOOKUP(N1472,'Données Enfants'!$C$2:$F$298,2,FALSE)</f>
        <v>Sans viande</v>
      </c>
      <c r="Q1472" s="14">
        <f>IF(MID(B1472,1,3)="Bus",VLOOKUP(N1472,'Données Bus'!$A$2:$B$90,2,FALSE),0)</f>
        <v>0</v>
      </c>
      <c r="R1472" s="14" t="str">
        <f>IF(Q1472&gt;0,VLOOKUP(N1472,'Données Bus'!$A$2:$C$90,3,FALSE),"")</f>
        <v/>
      </c>
      <c r="S1472" t="e">
        <f>IF(INDEX('Tournées Bus'!$C$4:$H$18,Q1472,VLOOKUP(B1472,'Tournées Bus'!$J$3:$L$6,2,FALSE))=0,INDEX('Tournées Bus'!$C$4:$H$18,Q1472,VLOOKUP(B1472,'Tournées Bus'!$J$3:$L$6,3,FALSE)),INDEX('Tournées Bus'!$C$4:$H$18,Q1472,VLOOKUP(B1472,'Tournées Bus'!$J$3:$L$6,2,FALSE)))</f>
        <v>#N/A</v>
      </c>
      <c r="T1472" t="e">
        <f t="shared" si="49"/>
        <v>#N/A</v>
      </c>
    </row>
    <row r="1473" spans="1:20" x14ac:dyDescent="0.2">
      <c r="A1473" s="1">
        <v>42993</v>
      </c>
      <c r="B1473" t="s">
        <v>7</v>
      </c>
      <c r="C1473" t="s">
        <v>340</v>
      </c>
      <c r="D1473" t="s">
        <v>221</v>
      </c>
      <c r="E1473" t="s">
        <v>223</v>
      </c>
      <c r="F1473" s="1">
        <v>39646</v>
      </c>
      <c r="G1473" t="s">
        <v>165</v>
      </c>
      <c r="H1473">
        <v>1</v>
      </c>
      <c r="I1473">
        <v>0</v>
      </c>
      <c r="J1473">
        <v>0</v>
      </c>
      <c r="K1473" t="s">
        <v>207</v>
      </c>
      <c r="L1473">
        <v>2017</v>
      </c>
      <c r="M1473" t="s">
        <v>210</v>
      </c>
      <c r="N1473" s="14" t="str">
        <f t="shared" si="48"/>
        <v>BEN ROMDANE Younès</v>
      </c>
      <c r="O1473" s="14" t="str">
        <f>VLOOKUP(N1473,'Données Enfants'!$C$2:$F$298,4,FALSE)</f>
        <v>CM1</v>
      </c>
      <c r="P1473" s="14" t="str">
        <f>VLOOKUP(N1473,'Données Enfants'!$C$2:$F$298,2,FALSE)</f>
        <v>Sans viande</v>
      </c>
      <c r="Q1473" s="14">
        <f>IF(MID(B1473,1,3)="Bus",VLOOKUP(N1473,'Données Bus'!$A$2:$B$90,2,FALSE),0)</f>
        <v>0</v>
      </c>
      <c r="R1473" s="14" t="str">
        <f>IF(Q1473&gt;0,VLOOKUP(N1473,'Données Bus'!$A$2:$C$90,3,FALSE),"")</f>
        <v/>
      </c>
      <c r="S1473" t="e">
        <f>IF(INDEX('Tournées Bus'!$C$4:$H$18,Q1473,VLOOKUP(B1473,'Tournées Bus'!$J$3:$L$6,2,FALSE))=0,INDEX('Tournées Bus'!$C$4:$H$18,Q1473,VLOOKUP(B1473,'Tournées Bus'!$J$3:$L$6,3,FALSE)),INDEX('Tournées Bus'!$C$4:$H$18,Q1473,VLOOKUP(B1473,'Tournées Bus'!$J$3:$L$6,2,FALSE)))</f>
        <v>#N/A</v>
      </c>
      <c r="T1473" t="e">
        <f t="shared" si="49"/>
        <v>#N/A</v>
      </c>
    </row>
    <row r="1474" spans="1:20" x14ac:dyDescent="0.2">
      <c r="A1474" s="1">
        <v>42993</v>
      </c>
      <c r="B1474" t="s">
        <v>7</v>
      </c>
      <c r="C1474" t="s">
        <v>340</v>
      </c>
      <c r="D1474" t="s">
        <v>347</v>
      </c>
      <c r="E1474" t="s">
        <v>230</v>
      </c>
      <c r="F1474" s="1">
        <v>41458</v>
      </c>
      <c r="G1474" t="s">
        <v>170</v>
      </c>
      <c r="H1474">
        <v>1</v>
      </c>
      <c r="I1474">
        <v>0</v>
      </c>
      <c r="J1474">
        <v>0</v>
      </c>
      <c r="K1474" t="s">
        <v>207</v>
      </c>
      <c r="L1474">
        <v>2017</v>
      </c>
      <c r="M1474" t="s">
        <v>208</v>
      </c>
      <c r="N1474" s="14" t="str">
        <f t="shared" si="48"/>
        <v>BENOIST FAYE Emma</v>
      </c>
      <c r="O1474" s="14" t="str">
        <f>VLOOKUP(N1474,'Données Enfants'!$C$2:$F$298,4,FALSE)</f>
        <v>MS</v>
      </c>
      <c r="P1474" s="14" t="str">
        <f>VLOOKUP(N1474,'Données Enfants'!$C$2:$F$298,2,FALSE)</f>
        <v>Standard</v>
      </c>
      <c r="Q1474" s="14">
        <f>IF(MID(B1474,1,3)="Bus",VLOOKUP(N1474,'Données Bus'!$A$2:$B$90,2,FALSE),0)</f>
        <v>0</v>
      </c>
      <c r="R1474" s="14" t="str">
        <f>IF(Q1474&gt;0,VLOOKUP(N1474,'Données Bus'!$A$2:$C$90,3,FALSE),"")</f>
        <v/>
      </c>
      <c r="S1474" t="e">
        <f>IF(INDEX('Tournées Bus'!$C$4:$H$18,Q1474,VLOOKUP(B1474,'Tournées Bus'!$J$3:$L$6,2,FALSE))=0,INDEX('Tournées Bus'!$C$4:$H$18,Q1474,VLOOKUP(B1474,'Tournées Bus'!$J$3:$L$6,3,FALSE)),INDEX('Tournées Bus'!$C$4:$H$18,Q1474,VLOOKUP(B1474,'Tournées Bus'!$J$3:$L$6,2,FALSE)))</f>
        <v>#N/A</v>
      </c>
      <c r="T1474" t="e">
        <f t="shared" si="49"/>
        <v>#N/A</v>
      </c>
    </row>
    <row r="1475" spans="1:20" x14ac:dyDescent="0.2">
      <c r="A1475" s="1">
        <v>42993</v>
      </c>
      <c r="B1475" t="s">
        <v>7</v>
      </c>
      <c r="C1475" t="s">
        <v>340</v>
      </c>
      <c r="D1475" t="s">
        <v>348</v>
      </c>
      <c r="E1475" t="s">
        <v>350</v>
      </c>
      <c r="F1475" s="1">
        <v>41364</v>
      </c>
      <c r="G1475" t="s">
        <v>169</v>
      </c>
      <c r="H1475">
        <v>0</v>
      </c>
      <c r="I1475">
        <v>0</v>
      </c>
      <c r="J1475">
        <v>0</v>
      </c>
      <c r="K1475" t="s">
        <v>207</v>
      </c>
      <c r="L1475">
        <v>2017</v>
      </c>
      <c r="M1475" t="s">
        <v>208</v>
      </c>
      <c r="N1475" s="14" t="str">
        <f t="shared" si="48"/>
        <v>BLAIN Rebecca</v>
      </c>
      <c r="O1475" s="14" t="str">
        <f>VLOOKUP(N1475,'Données Enfants'!$C$2:$F$298,4,FALSE)</f>
        <v>MS</v>
      </c>
      <c r="P1475" s="14" t="str">
        <f>VLOOKUP(N1475,'Données Enfants'!$C$2:$F$298,2,FALSE)</f>
        <v>Standard</v>
      </c>
      <c r="Q1475" s="14">
        <f>IF(MID(B1475,1,3)="Bus",VLOOKUP(N1475,'Données Bus'!$A$2:$B$90,2,FALSE),0)</f>
        <v>0</v>
      </c>
      <c r="R1475" s="14" t="str">
        <f>IF(Q1475&gt;0,VLOOKUP(N1475,'Données Bus'!$A$2:$C$90,3,FALSE),"")</f>
        <v/>
      </c>
      <c r="S1475" t="e">
        <f>IF(INDEX('Tournées Bus'!$C$4:$H$18,Q1475,VLOOKUP(B1475,'Tournées Bus'!$J$3:$L$6,2,FALSE))=0,INDEX('Tournées Bus'!$C$4:$H$18,Q1475,VLOOKUP(B1475,'Tournées Bus'!$J$3:$L$6,3,FALSE)),INDEX('Tournées Bus'!$C$4:$H$18,Q1475,VLOOKUP(B1475,'Tournées Bus'!$J$3:$L$6,2,FALSE)))</f>
        <v>#N/A</v>
      </c>
      <c r="T1475" t="e">
        <f t="shared" si="49"/>
        <v>#N/A</v>
      </c>
    </row>
    <row r="1476" spans="1:20" x14ac:dyDescent="0.2">
      <c r="A1476" s="1">
        <v>42993</v>
      </c>
      <c r="B1476" t="s">
        <v>7</v>
      </c>
      <c r="C1476" t="s">
        <v>340</v>
      </c>
      <c r="D1476" t="s">
        <v>351</v>
      </c>
      <c r="E1476" t="s">
        <v>225</v>
      </c>
      <c r="F1476" s="1">
        <v>39603</v>
      </c>
      <c r="G1476" t="s">
        <v>165</v>
      </c>
      <c r="H1476">
        <v>1</v>
      </c>
      <c r="I1476">
        <v>0</v>
      </c>
      <c r="J1476">
        <v>0</v>
      </c>
      <c r="K1476" t="s">
        <v>207</v>
      </c>
      <c r="L1476">
        <v>2017</v>
      </c>
      <c r="M1476" t="s">
        <v>210</v>
      </c>
      <c r="N1476" s="14" t="str">
        <f t="shared" si="48"/>
        <v>BLANC Anthony</v>
      </c>
      <c r="O1476" s="14" t="str">
        <f>VLOOKUP(N1476,'Données Enfants'!$C$2:$F$298,4,FALSE)</f>
        <v>CM1</v>
      </c>
      <c r="P1476" s="14" t="str">
        <f>VLOOKUP(N1476,'Données Enfants'!$C$2:$F$298,2,FALSE)</f>
        <v>Standard</v>
      </c>
      <c r="Q1476" s="14">
        <f>IF(MID(B1476,1,3)="Bus",VLOOKUP(N1476,'Données Bus'!$A$2:$B$90,2,FALSE),0)</f>
        <v>0</v>
      </c>
      <c r="R1476" s="14" t="str">
        <f>IF(Q1476&gt;0,VLOOKUP(N1476,'Données Bus'!$A$2:$C$90,3,FALSE),"")</f>
        <v/>
      </c>
      <c r="S1476" t="e">
        <f>IF(INDEX('Tournées Bus'!$C$4:$H$18,Q1476,VLOOKUP(B1476,'Tournées Bus'!$J$3:$L$6,2,FALSE))=0,INDEX('Tournées Bus'!$C$4:$H$18,Q1476,VLOOKUP(B1476,'Tournées Bus'!$J$3:$L$6,3,FALSE)),INDEX('Tournées Bus'!$C$4:$H$18,Q1476,VLOOKUP(B1476,'Tournées Bus'!$J$3:$L$6,2,FALSE)))</f>
        <v>#N/A</v>
      </c>
      <c r="T1476" t="e">
        <f t="shared" si="49"/>
        <v>#N/A</v>
      </c>
    </row>
    <row r="1477" spans="1:20" x14ac:dyDescent="0.2">
      <c r="A1477" s="1">
        <v>42993</v>
      </c>
      <c r="B1477" t="s">
        <v>7</v>
      </c>
      <c r="C1477" t="s">
        <v>340</v>
      </c>
      <c r="D1477" t="s">
        <v>352</v>
      </c>
      <c r="E1477" t="s">
        <v>353</v>
      </c>
      <c r="F1477" s="1">
        <v>40418</v>
      </c>
      <c r="G1477" t="s">
        <v>163</v>
      </c>
      <c r="H1477">
        <v>1</v>
      </c>
      <c r="I1477">
        <v>0</v>
      </c>
      <c r="J1477">
        <v>0</v>
      </c>
      <c r="K1477" t="s">
        <v>207</v>
      </c>
      <c r="L1477">
        <v>2017</v>
      </c>
      <c r="M1477" t="s">
        <v>210</v>
      </c>
      <c r="N1477" s="14" t="str">
        <f t="shared" si="48"/>
        <v>BOCHATON Lina</v>
      </c>
      <c r="O1477" s="14" t="str">
        <f>VLOOKUP(N1477,'Données Enfants'!$C$2:$F$298,4,FALSE)</f>
        <v>CE1</v>
      </c>
      <c r="P1477" s="14" t="str">
        <f>VLOOKUP(N1477,'Données Enfants'!$C$2:$F$298,2,FALSE)</f>
        <v>Standard</v>
      </c>
      <c r="Q1477" s="14">
        <f>IF(MID(B1477,1,3)="Bus",VLOOKUP(N1477,'Données Bus'!$A$2:$B$90,2,FALSE),0)</f>
        <v>0</v>
      </c>
      <c r="R1477" s="14" t="str">
        <f>IF(Q1477&gt;0,VLOOKUP(N1477,'Données Bus'!$A$2:$C$90,3,FALSE),"")</f>
        <v/>
      </c>
      <c r="S1477" t="e">
        <f>IF(INDEX('Tournées Bus'!$C$4:$H$18,Q1477,VLOOKUP(B1477,'Tournées Bus'!$J$3:$L$6,2,FALSE))=0,INDEX('Tournées Bus'!$C$4:$H$18,Q1477,VLOOKUP(B1477,'Tournées Bus'!$J$3:$L$6,3,FALSE)),INDEX('Tournées Bus'!$C$4:$H$18,Q1477,VLOOKUP(B1477,'Tournées Bus'!$J$3:$L$6,2,FALSE)))</f>
        <v>#N/A</v>
      </c>
      <c r="T1477" t="e">
        <f t="shared" si="49"/>
        <v>#N/A</v>
      </c>
    </row>
    <row r="1478" spans="1:20" x14ac:dyDescent="0.2">
      <c r="A1478" s="1">
        <v>42993</v>
      </c>
      <c r="B1478" t="s">
        <v>7</v>
      </c>
      <c r="C1478" t="s">
        <v>340</v>
      </c>
      <c r="D1478" t="s">
        <v>224</v>
      </c>
      <c r="E1478" t="s">
        <v>225</v>
      </c>
      <c r="F1478" s="1">
        <v>39286</v>
      </c>
      <c r="G1478" t="s">
        <v>164</v>
      </c>
      <c r="H1478">
        <v>1</v>
      </c>
      <c r="I1478">
        <v>0</v>
      </c>
      <c r="J1478">
        <v>0</v>
      </c>
      <c r="K1478" t="s">
        <v>207</v>
      </c>
      <c r="L1478">
        <v>2017</v>
      </c>
      <c r="M1478" t="s">
        <v>210</v>
      </c>
      <c r="N1478" s="14" t="str">
        <f t="shared" si="48"/>
        <v>BONNEVIE Anthony</v>
      </c>
      <c r="O1478" s="14" t="str">
        <f>VLOOKUP(N1478,'Données Enfants'!$C$2:$F$298,4,FALSE)</f>
        <v>CM2</v>
      </c>
      <c r="P1478" s="14" t="str">
        <f>VLOOKUP(N1478,'Données Enfants'!$C$2:$F$298,2,FALSE)</f>
        <v>Standard</v>
      </c>
      <c r="Q1478" s="14">
        <f>IF(MID(B1478,1,3)="Bus",VLOOKUP(N1478,'Données Bus'!$A$2:$B$90,2,FALSE),0)</f>
        <v>0</v>
      </c>
      <c r="R1478" s="14" t="str">
        <f>IF(Q1478&gt;0,VLOOKUP(N1478,'Données Bus'!$A$2:$C$90,3,FALSE),"")</f>
        <v/>
      </c>
      <c r="S1478" t="e">
        <f>IF(INDEX('Tournées Bus'!$C$4:$H$18,Q1478,VLOOKUP(B1478,'Tournées Bus'!$J$3:$L$6,2,FALSE))=0,INDEX('Tournées Bus'!$C$4:$H$18,Q1478,VLOOKUP(B1478,'Tournées Bus'!$J$3:$L$6,3,FALSE)),INDEX('Tournées Bus'!$C$4:$H$18,Q1478,VLOOKUP(B1478,'Tournées Bus'!$J$3:$L$6,2,FALSE)))</f>
        <v>#N/A</v>
      </c>
      <c r="T1478" t="e">
        <f t="shared" si="49"/>
        <v>#N/A</v>
      </c>
    </row>
    <row r="1479" spans="1:20" x14ac:dyDescent="0.2">
      <c r="A1479" s="1">
        <v>42993</v>
      </c>
      <c r="B1479" t="s">
        <v>7</v>
      </c>
      <c r="C1479" t="s">
        <v>340</v>
      </c>
      <c r="D1479" t="s">
        <v>226</v>
      </c>
      <c r="E1479" t="s">
        <v>227</v>
      </c>
      <c r="F1479" s="1">
        <v>40006</v>
      </c>
      <c r="G1479" t="s">
        <v>166</v>
      </c>
      <c r="H1479">
        <v>1</v>
      </c>
      <c r="I1479">
        <v>0</v>
      </c>
      <c r="J1479">
        <v>0</v>
      </c>
      <c r="K1479" t="s">
        <v>207</v>
      </c>
      <c r="L1479">
        <v>2017</v>
      </c>
      <c r="M1479" t="s">
        <v>210</v>
      </c>
      <c r="N1479" s="14" t="str">
        <f t="shared" si="48"/>
        <v>BOUILLEZ Elise</v>
      </c>
      <c r="O1479" s="14" t="str">
        <f>VLOOKUP(N1479,'Données Enfants'!$C$2:$F$298,4,FALSE)</f>
        <v>CE2</v>
      </c>
      <c r="P1479" s="14" t="str">
        <f>VLOOKUP(N1479,'Données Enfants'!$C$2:$F$298,2,FALSE)</f>
        <v>Standard</v>
      </c>
      <c r="Q1479" s="14">
        <f>IF(MID(B1479,1,3)="Bus",VLOOKUP(N1479,'Données Bus'!$A$2:$B$90,2,FALSE),0)</f>
        <v>0</v>
      </c>
      <c r="R1479" s="14" t="str">
        <f>IF(Q1479&gt;0,VLOOKUP(N1479,'Données Bus'!$A$2:$C$90,3,FALSE),"")</f>
        <v/>
      </c>
      <c r="S1479" t="e">
        <f>IF(INDEX('Tournées Bus'!$C$4:$H$18,Q1479,VLOOKUP(B1479,'Tournées Bus'!$J$3:$L$6,2,FALSE))=0,INDEX('Tournées Bus'!$C$4:$H$18,Q1479,VLOOKUP(B1479,'Tournées Bus'!$J$3:$L$6,3,FALSE)),INDEX('Tournées Bus'!$C$4:$H$18,Q1479,VLOOKUP(B1479,'Tournées Bus'!$J$3:$L$6,2,FALSE)))</f>
        <v>#N/A</v>
      </c>
      <c r="T1479" t="e">
        <f t="shared" si="49"/>
        <v>#N/A</v>
      </c>
    </row>
    <row r="1480" spans="1:20" x14ac:dyDescent="0.2">
      <c r="A1480" s="1">
        <v>42993</v>
      </c>
      <c r="B1480" t="s">
        <v>7</v>
      </c>
      <c r="C1480" t="s">
        <v>340</v>
      </c>
      <c r="D1480" t="s">
        <v>354</v>
      </c>
      <c r="E1480" t="s">
        <v>355</v>
      </c>
      <c r="F1480" s="1">
        <v>41607</v>
      </c>
      <c r="G1480" t="s">
        <v>170</v>
      </c>
      <c r="H1480">
        <v>1</v>
      </c>
      <c r="I1480">
        <v>0</v>
      </c>
      <c r="J1480">
        <v>0</v>
      </c>
      <c r="K1480" t="s">
        <v>207</v>
      </c>
      <c r="L1480">
        <v>2017</v>
      </c>
      <c r="M1480" t="s">
        <v>208</v>
      </c>
      <c r="N1480" s="14" t="str">
        <f t="shared" si="48"/>
        <v>BRAHMI Ilan</v>
      </c>
      <c r="O1480" s="14" t="str">
        <f>VLOOKUP(N1480,'Données Enfants'!$C$2:$F$298,4,FALSE)</f>
        <v>MS</v>
      </c>
      <c r="P1480" s="14" t="str">
        <f>VLOOKUP(N1480,'Données Enfants'!$C$2:$F$298,2,FALSE)</f>
        <v>Standard</v>
      </c>
      <c r="Q1480" s="14">
        <f>IF(MID(B1480,1,3)="Bus",VLOOKUP(N1480,'Données Bus'!$A$2:$B$90,2,FALSE),0)</f>
        <v>0</v>
      </c>
      <c r="R1480" s="14" t="str">
        <f>IF(Q1480&gt;0,VLOOKUP(N1480,'Données Bus'!$A$2:$C$90,3,FALSE),"")</f>
        <v/>
      </c>
      <c r="S1480" t="e">
        <f>IF(INDEX('Tournées Bus'!$C$4:$H$18,Q1480,VLOOKUP(B1480,'Tournées Bus'!$J$3:$L$6,2,FALSE))=0,INDEX('Tournées Bus'!$C$4:$H$18,Q1480,VLOOKUP(B1480,'Tournées Bus'!$J$3:$L$6,3,FALSE)),INDEX('Tournées Bus'!$C$4:$H$18,Q1480,VLOOKUP(B1480,'Tournées Bus'!$J$3:$L$6,2,FALSE)))</f>
        <v>#N/A</v>
      </c>
      <c r="T1480" t="e">
        <f t="shared" si="49"/>
        <v>#N/A</v>
      </c>
    </row>
    <row r="1481" spans="1:20" x14ac:dyDescent="0.2">
      <c r="A1481" s="1">
        <v>42993</v>
      </c>
      <c r="B1481" t="s">
        <v>7</v>
      </c>
      <c r="C1481" t="s">
        <v>340</v>
      </c>
      <c r="D1481" t="s">
        <v>356</v>
      </c>
      <c r="E1481" t="s">
        <v>357</v>
      </c>
      <c r="F1481" s="1">
        <v>41376</v>
      </c>
      <c r="G1481" t="s">
        <v>169</v>
      </c>
      <c r="H1481">
        <v>1</v>
      </c>
      <c r="I1481">
        <v>0</v>
      </c>
      <c r="J1481">
        <v>0</v>
      </c>
      <c r="K1481" t="s">
        <v>207</v>
      </c>
      <c r="L1481">
        <v>2017</v>
      </c>
      <c r="M1481" t="s">
        <v>208</v>
      </c>
      <c r="N1481" s="14" t="str">
        <f t="shared" si="48"/>
        <v>BREBION Ted</v>
      </c>
      <c r="O1481" s="14" t="str">
        <f>VLOOKUP(N1481,'Données Enfants'!$C$2:$F$298,4,FALSE)</f>
        <v>MS</v>
      </c>
      <c r="P1481" s="14" t="str">
        <f>VLOOKUP(N1481,'Données Enfants'!$C$2:$F$298,2,FALSE)</f>
        <v>Standard</v>
      </c>
      <c r="Q1481" s="14">
        <f>IF(MID(B1481,1,3)="Bus",VLOOKUP(N1481,'Données Bus'!$A$2:$B$90,2,FALSE),0)</f>
        <v>0</v>
      </c>
      <c r="R1481" s="14" t="str">
        <f>IF(Q1481&gt;0,VLOOKUP(N1481,'Données Bus'!$A$2:$C$90,3,FALSE),"")</f>
        <v/>
      </c>
      <c r="S1481" t="e">
        <f>IF(INDEX('Tournées Bus'!$C$4:$H$18,Q1481,VLOOKUP(B1481,'Tournées Bus'!$J$3:$L$6,2,FALSE))=0,INDEX('Tournées Bus'!$C$4:$H$18,Q1481,VLOOKUP(B1481,'Tournées Bus'!$J$3:$L$6,3,FALSE)),INDEX('Tournées Bus'!$C$4:$H$18,Q1481,VLOOKUP(B1481,'Tournées Bus'!$J$3:$L$6,2,FALSE)))</f>
        <v>#N/A</v>
      </c>
      <c r="T1481" t="e">
        <f t="shared" si="49"/>
        <v>#N/A</v>
      </c>
    </row>
    <row r="1482" spans="1:20" x14ac:dyDescent="0.2">
      <c r="A1482" s="1">
        <v>42993</v>
      </c>
      <c r="B1482" t="s">
        <v>7</v>
      </c>
      <c r="C1482" t="s">
        <v>340</v>
      </c>
      <c r="D1482" t="s">
        <v>356</v>
      </c>
      <c r="E1482" t="s">
        <v>358</v>
      </c>
      <c r="F1482" s="1">
        <v>41376</v>
      </c>
      <c r="G1482" t="s">
        <v>170</v>
      </c>
      <c r="H1482">
        <v>1</v>
      </c>
      <c r="I1482">
        <v>0</v>
      </c>
      <c r="J1482">
        <v>0</v>
      </c>
      <c r="K1482" t="s">
        <v>207</v>
      </c>
      <c r="L1482">
        <v>2017</v>
      </c>
      <c r="M1482" t="s">
        <v>208</v>
      </c>
      <c r="N1482" s="14" t="str">
        <f t="shared" si="48"/>
        <v>BREBION Tim</v>
      </c>
      <c r="O1482" s="14" t="str">
        <f>VLOOKUP(N1482,'Données Enfants'!$C$2:$F$298,4,FALSE)</f>
        <v>MS</v>
      </c>
      <c r="P1482" s="14" t="str">
        <f>VLOOKUP(N1482,'Données Enfants'!$C$2:$F$298,2,FALSE)</f>
        <v>Standard</v>
      </c>
      <c r="Q1482" s="14">
        <f>IF(MID(B1482,1,3)="Bus",VLOOKUP(N1482,'Données Bus'!$A$2:$B$90,2,FALSE),0)</f>
        <v>0</v>
      </c>
      <c r="R1482" s="14" t="str">
        <f>IF(Q1482&gt;0,VLOOKUP(N1482,'Données Bus'!$A$2:$C$90,3,FALSE),"")</f>
        <v/>
      </c>
      <c r="S1482" t="e">
        <f>IF(INDEX('Tournées Bus'!$C$4:$H$18,Q1482,VLOOKUP(B1482,'Tournées Bus'!$J$3:$L$6,2,FALSE))=0,INDEX('Tournées Bus'!$C$4:$H$18,Q1482,VLOOKUP(B1482,'Tournées Bus'!$J$3:$L$6,3,FALSE)),INDEX('Tournées Bus'!$C$4:$H$18,Q1482,VLOOKUP(B1482,'Tournées Bus'!$J$3:$L$6,2,FALSE)))</f>
        <v>#N/A</v>
      </c>
      <c r="T1482" t="e">
        <f t="shared" si="49"/>
        <v>#N/A</v>
      </c>
    </row>
    <row r="1483" spans="1:20" x14ac:dyDescent="0.2">
      <c r="A1483" s="1">
        <v>42993</v>
      </c>
      <c r="B1483" t="s">
        <v>7</v>
      </c>
      <c r="C1483" t="s">
        <v>340</v>
      </c>
      <c r="D1483" t="s">
        <v>334</v>
      </c>
      <c r="E1483" t="s">
        <v>335</v>
      </c>
      <c r="F1483" s="1">
        <v>40376</v>
      </c>
      <c r="G1483" t="s">
        <v>163</v>
      </c>
      <c r="H1483">
        <v>1</v>
      </c>
      <c r="I1483">
        <v>0</v>
      </c>
      <c r="J1483">
        <v>0</v>
      </c>
      <c r="K1483" t="s">
        <v>207</v>
      </c>
      <c r="L1483">
        <v>2017</v>
      </c>
      <c r="M1483" t="s">
        <v>210</v>
      </c>
      <c r="N1483" s="14" t="str">
        <f t="shared" si="48"/>
        <v>BUISSON Sarah</v>
      </c>
      <c r="O1483" s="14" t="str">
        <f>VLOOKUP(N1483,'Données Enfants'!$C$2:$F$298,4,FALSE)</f>
        <v>CE1</v>
      </c>
      <c r="P1483" s="14" t="str">
        <f>VLOOKUP(N1483,'Données Enfants'!$C$2:$F$298,2,FALSE)</f>
        <v>Standard</v>
      </c>
      <c r="Q1483" s="14">
        <f>IF(MID(B1483,1,3)="Bus",VLOOKUP(N1483,'Données Bus'!$A$2:$B$90,2,FALSE),0)</f>
        <v>0</v>
      </c>
      <c r="R1483" s="14" t="str">
        <f>IF(Q1483&gt;0,VLOOKUP(N1483,'Données Bus'!$A$2:$C$90,3,FALSE),"")</f>
        <v/>
      </c>
      <c r="S1483" t="e">
        <f>IF(INDEX('Tournées Bus'!$C$4:$H$18,Q1483,VLOOKUP(B1483,'Tournées Bus'!$J$3:$L$6,2,FALSE))=0,INDEX('Tournées Bus'!$C$4:$H$18,Q1483,VLOOKUP(B1483,'Tournées Bus'!$J$3:$L$6,3,FALSE)),INDEX('Tournées Bus'!$C$4:$H$18,Q1483,VLOOKUP(B1483,'Tournées Bus'!$J$3:$L$6,2,FALSE)))</f>
        <v>#N/A</v>
      </c>
      <c r="T1483" t="e">
        <f t="shared" si="49"/>
        <v>#N/A</v>
      </c>
    </row>
    <row r="1484" spans="1:20" x14ac:dyDescent="0.2">
      <c r="A1484" s="1">
        <v>42993</v>
      </c>
      <c r="B1484" t="s">
        <v>7</v>
      </c>
      <c r="C1484" t="s">
        <v>340</v>
      </c>
      <c r="D1484" t="s">
        <v>359</v>
      </c>
      <c r="E1484" t="s">
        <v>360</v>
      </c>
      <c r="F1484" s="1">
        <v>39790</v>
      </c>
      <c r="G1484" t="s">
        <v>165</v>
      </c>
      <c r="H1484">
        <v>1</v>
      </c>
      <c r="I1484">
        <v>0</v>
      </c>
      <c r="J1484">
        <v>0</v>
      </c>
      <c r="K1484" t="s">
        <v>207</v>
      </c>
      <c r="L1484">
        <v>2017</v>
      </c>
      <c r="M1484" t="s">
        <v>210</v>
      </c>
      <c r="N1484" s="14" t="str">
        <f t="shared" si="48"/>
        <v>BURBAN Alix</v>
      </c>
      <c r="O1484" s="14" t="str">
        <f>VLOOKUP(N1484,'Données Enfants'!$C$2:$F$298,4,FALSE)</f>
        <v>CM1</v>
      </c>
      <c r="P1484" s="14" t="str">
        <f>VLOOKUP(N1484,'Données Enfants'!$C$2:$F$298,2,FALSE)</f>
        <v>Standard</v>
      </c>
      <c r="Q1484" s="14">
        <f>IF(MID(B1484,1,3)="Bus",VLOOKUP(N1484,'Données Bus'!$A$2:$B$90,2,FALSE),0)</f>
        <v>0</v>
      </c>
      <c r="R1484" s="14" t="str">
        <f>IF(Q1484&gt;0,VLOOKUP(N1484,'Données Bus'!$A$2:$C$90,3,FALSE),"")</f>
        <v/>
      </c>
      <c r="S1484" t="e">
        <f>IF(INDEX('Tournées Bus'!$C$4:$H$18,Q1484,VLOOKUP(B1484,'Tournées Bus'!$J$3:$L$6,2,FALSE))=0,INDEX('Tournées Bus'!$C$4:$H$18,Q1484,VLOOKUP(B1484,'Tournées Bus'!$J$3:$L$6,3,FALSE)),INDEX('Tournées Bus'!$C$4:$H$18,Q1484,VLOOKUP(B1484,'Tournées Bus'!$J$3:$L$6,2,FALSE)))</f>
        <v>#N/A</v>
      </c>
      <c r="T1484" t="e">
        <f t="shared" si="49"/>
        <v>#N/A</v>
      </c>
    </row>
    <row r="1485" spans="1:20" x14ac:dyDescent="0.2">
      <c r="A1485" s="1">
        <v>42993</v>
      </c>
      <c r="B1485" t="s">
        <v>7</v>
      </c>
      <c r="C1485" t="s">
        <v>340</v>
      </c>
      <c r="D1485" t="s">
        <v>359</v>
      </c>
      <c r="E1485" t="s">
        <v>361</v>
      </c>
      <c r="F1485" s="1">
        <v>39790</v>
      </c>
      <c r="G1485" t="s">
        <v>165</v>
      </c>
      <c r="H1485">
        <v>1</v>
      </c>
      <c r="I1485">
        <v>0</v>
      </c>
      <c r="J1485">
        <v>0</v>
      </c>
      <c r="K1485" t="s">
        <v>207</v>
      </c>
      <c r="L1485">
        <v>2017</v>
      </c>
      <c r="M1485" t="s">
        <v>210</v>
      </c>
      <c r="N1485" s="14" t="str">
        <f t="shared" si="48"/>
        <v>BURBAN Telma</v>
      </c>
      <c r="O1485" s="14" t="str">
        <f>VLOOKUP(N1485,'Données Enfants'!$C$2:$F$298,4,FALSE)</f>
        <v>CM1</v>
      </c>
      <c r="P1485" s="14" t="str">
        <f>VLOOKUP(N1485,'Données Enfants'!$C$2:$F$298,2,FALSE)</f>
        <v>Standard</v>
      </c>
      <c r="Q1485" s="14">
        <f>IF(MID(B1485,1,3)="Bus",VLOOKUP(N1485,'Données Bus'!$A$2:$B$90,2,FALSE),0)</f>
        <v>0</v>
      </c>
      <c r="R1485" s="14" t="str">
        <f>IF(Q1485&gt;0,VLOOKUP(N1485,'Données Bus'!$A$2:$C$90,3,FALSE),"")</f>
        <v/>
      </c>
      <c r="S1485" t="e">
        <f>IF(INDEX('Tournées Bus'!$C$4:$H$18,Q1485,VLOOKUP(B1485,'Tournées Bus'!$J$3:$L$6,2,FALSE))=0,INDEX('Tournées Bus'!$C$4:$H$18,Q1485,VLOOKUP(B1485,'Tournées Bus'!$J$3:$L$6,3,FALSE)),INDEX('Tournées Bus'!$C$4:$H$18,Q1485,VLOOKUP(B1485,'Tournées Bus'!$J$3:$L$6,2,FALSE)))</f>
        <v>#N/A</v>
      </c>
      <c r="T1485" t="e">
        <f t="shared" si="49"/>
        <v>#N/A</v>
      </c>
    </row>
    <row r="1486" spans="1:20" x14ac:dyDescent="0.2">
      <c r="A1486" s="1">
        <v>42993</v>
      </c>
      <c r="B1486" t="s">
        <v>7</v>
      </c>
      <c r="C1486" t="s">
        <v>340</v>
      </c>
      <c r="D1486" t="s">
        <v>228</v>
      </c>
      <c r="E1486" t="s">
        <v>220</v>
      </c>
      <c r="F1486" s="1">
        <v>39780</v>
      </c>
      <c r="G1486" t="s">
        <v>165</v>
      </c>
      <c r="H1486">
        <v>1</v>
      </c>
      <c r="I1486">
        <v>0</v>
      </c>
      <c r="J1486">
        <v>0</v>
      </c>
      <c r="K1486" t="s">
        <v>207</v>
      </c>
      <c r="L1486">
        <v>2017</v>
      </c>
      <c r="M1486" t="s">
        <v>210</v>
      </c>
      <c r="N1486" s="14" t="str">
        <f t="shared" si="48"/>
        <v>BURGAUD Timéo</v>
      </c>
      <c r="O1486" s="14" t="str">
        <f>VLOOKUP(N1486,'Données Enfants'!$C$2:$F$298,4,FALSE)</f>
        <v>CM1</v>
      </c>
      <c r="P1486" s="14" t="str">
        <f>VLOOKUP(N1486,'Données Enfants'!$C$2:$F$298,2,FALSE)</f>
        <v>Standard</v>
      </c>
      <c r="Q1486" s="14">
        <f>IF(MID(B1486,1,3)="Bus",VLOOKUP(N1486,'Données Bus'!$A$2:$B$90,2,FALSE),0)</f>
        <v>0</v>
      </c>
      <c r="R1486" s="14" t="str">
        <f>IF(Q1486&gt;0,VLOOKUP(N1486,'Données Bus'!$A$2:$C$90,3,FALSE),"")</f>
        <v/>
      </c>
      <c r="S1486" t="e">
        <f>IF(INDEX('Tournées Bus'!$C$4:$H$18,Q1486,VLOOKUP(B1486,'Tournées Bus'!$J$3:$L$6,2,FALSE))=0,INDEX('Tournées Bus'!$C$4:$H$18,Q1486,VLOOKUP(B1486,'Tournées Bus'!$J$3:$L$6,3,FALSE)),INDEX('Tournées Bus'!$C$4:$H$18,Q1486,VLOOKUP(B1486,'Tournées Bus'!$J$3:$L$6,2,FALSE)))</f>
        <v>#N/A</v>
      </c>
      <c r="T1486" t="e">
        <f t="shared" si="49"/>
        <v>#N/A</v>
      </c>
    </row>
    <row r="1487" spans="1:20" x14ac:dyDescent="0.2">
      <c r="A1487" s="1">
        <v>42993</v>
      </c>
      <c r="B1487" t="s">
        <v>7</v>
      </c>
      <c r="C1487" t="s">
        <v>340</v>
      </c>
      <c r="D1487" t="s">
        <v>362</v>
      </c>
      <c r="E1487" t="s">
        <v>363</v>
      </c>
      <c r="F1487" s="1">
        <v>40603</v>
      </c>
      <c r="G1487" t="s">
        <v>168</v>
      </c>
      <c r="H1487">
        <v>1</v>
      </c>
      <c r="I1487">
        <v>0</v>
      </c>
      <c r="J1487">
        <v>0</v>
      </c>
      <c r="K1487" t="s">
        <v>207</v>
      </c>
      <c r="L1487">
        <v>2017</v>
      </c>
      <c r="M1487" t="s">
        <v>208</v>
      </c>
      <c r="N1487" s="14" t="str">
        <f t="shared" si="48"/>
        <v>BURNAT Nico</v>
      </c>
      <c r="O1487" s="14" t="str">
        <f>VLOOKUP(N1487,'Données Enfants'!$C$2:$F$298,4,FALSE)</f>
        <v>CP</v>
      </c>
      <c r="P1487" s="14" t="str">
        <f>VLOOKUP(N1487,'Données Enfants'!$C$2:$F$298,2,FALSE)</f>
        <v>Standard</v>
      </c>
      <c r="Q1487" s="14">
        <f>IF(MID(B1487,1,3)="Bus",VLOOKUP(N1487,'Données Bus'!$A$2:$B$90,2,FALSE),0)</f>
        <v>0</v>
      </c>
      <c r="R1487" s="14" t="str">
        <f>IF(Q1487&gt;0,VLOOKUP(N1487,'Données Bus'!$A$2:$C$90,3,FALSE),"")</f>
        <v/>
      </c>
      <c r="S1487" t="e">
        <f>IF(INDEX('Tournées Bus'!$C$4:$H$18,Q1487,VLOOKUP(B1487,'Tournées Bus'!$J$3:$L$6,2,FALSE))=0,INDEX('Tournées Bus'!$C$4:$H$18,Q1487,VLOOKUP(B1487,'Tournées Bus'!$J$3:$L$6,3,FALSE)),INDEX('Tournées Bus'!$C$4:$H$18,Q1487,VLOOKUP(B1487,'Tournées Bus'!$J$3:$L$6,2,FALSE)))</f>
        <v>#N/A</v>
      </c>
      <c r="T1487" t="e">
        <f t="shared" si="49"/>
        <v>#N/A</v>
      </c>
    </row>
    <row r="1488" spans="1:20" x14ac:dyDescent="0.2">
      <c r="A1488" s="1">
        <v>42993</v>
      </c>
      <c r="B1488" t="s">
        <v>7</v>
      </c>
      <c r="C1488" t="s">
        <v>340</v>
      </c>
      <c r="D1488" t="s">
        <v>364</v>
      </c>
      <c r="E1488" t="s">
        <v>279</v>
      </c>
      <c r="F1488" s="1">
        <v>40264</v>
      </c>
      <c r="G1488" t="s">
        <v>163</v>
      </c>
      <c r="H1488">
        <v>1</v>
      </c>
      <c r="I1488">
        <v>0</v>
      </c>
      <c r="J1488">
        <v>0</v>
      </c>
      <c r="K1488" t="s">
        <v>207</v>
      </c>
      <c r="L1488">
        <v>2017</v>
      </c>
      <c r="M1488" t="s">
        <v>210</v>
      </c>
      <c r="N1488" s="14" t="str">
        <f t="shared" si="48"/>
        <v>BUYSSENS Alice</v>
      </c>
      <c r="O1488" s="14" t="str">
        <f>VLOOKUP(N1488,'Données Enfants'!$C$2:$F$298,4,FALSE)</f>
        <v>CE1</v>
      </c>
      <c r="P1488" s="14" t="str">
        <f>VLOOKUP(N1488,'Données Enfants'!$C$2:$F$298,2,FALSE)</f>
        <v>Standard</v>
      </c>
      <c r="Q1488" s="14">
        <f>IF(MID(B1488,1,3)="Bus",VLOOKUP(N1488,'Données Bus'!$A$2:$B$90,2,FALSE),0)</f>
        <v>0</v>
      </c>
      <c r="R1488" s="14" t="str">
        <f>IF(Q1488&gt;0,VLOOKUP(N1488,'Données Bus'!$A$2:$C$90,3,FALSE),"")</f>
        <v/>
      </c>
      <c r="S1488" t="e">
        <f>IF(INDEX('Tournées Bus'!$C$4:$H$18,Q1488,VLOOKUP(B1488,'Tournées Bus'!$J$3:$L$6,2,FALSE))=0,INDEX('Tournées Bus'!$C$4:$H$18,Q1488,VLOOKUP(B1488,'Tournées Bus'!$J$3:$L$6,3,FALSE)),INDEX('Tournées Bus'!$C$4:$H$18,Q1488,VLOOKUP(B1488,'Tournées Bus'!$J$3:$L$6,2,FALSE)))</f>
        <v>#N/A</v>
      </c>
      <c r="T1488" t="e">
        <f t="shared" si="49"/>
        <v>#N/A</v>
      </c>
    </row>
    <row r="1489" spans="1:20" x14ac:dyDescent="0.2">
      <c r="A1489" s="1">
        <v>42993</v>
      </c>
      <c r="B1489" t="s">
        <v>7</v>
      </c>
      <c r="C1489" t="s">
        <v>340</v>
      </c>
      <c r="D1489" t="s">
        <v>364</v>
      </c>
      <c r="E1489" t="s">
        <v>365</v>
      </c>
      <c r="F1489" s="1">
        <v>39722</v>
      </c>
      <c r="G1489" t="s">
        <v>165</v>
      </c>
      <c r="H1489">
        <v>1</v>
      </c>
      <c r="I1489">
        <v>0</v>
      </c>
      <c r="J1489">
        <v>0</v>
      </c>
      <c r="K1489" t="s">
        <v>207</v>
      </c>
      <c r="L1489">
        <v>2017</v>
      </c>
      <c r="M1489" t="s">
        <v>210</v>
      </c>
      <c r="N1489" s="14" t="str">
        <f t="shared" si="48"/>
        <v>BUYSSENS Lou</v>
      </c>
      <c r="O1489" s="14" t="str">
        <f>VLOOKUP(N1489,'Données Enfants'!$C$2:$F$298,4,FALSE)</f>
        <v>CM1</v>
      </c>
      <c r="P1489" s="14" t="str">
        <f>VLOOKUP(N1489,'Données Enfants'!$C$2:$F$298,2,FALSE)</f>
        <v>Standard</v>
      </c>
      <c r="Q1489" s="14">
        <f>IF(MID(B1489,1,3)="Bus",VLOOKUP(N1489,'Données Bus'!$A$2:$B$90,2,FALSE),0)</f>
        <v>0</v>
      </c>
      <c r="R1489" s="14" t="str">
        <f>IF(Q1489&gt;0,VLOOKUP(N1489,'Données Bus'!$A$2:$C$90,3,FALSE),"")</f>
        <v/>
      </c>
      <c r="S1489" t="e">
        <f>IF(INDEX('Tournées Bus'!$C$4:$H$18,Q1489,VLOOKUP(B1489,'Tournées Bus'!$J$3:$L$6,2,FALSE))=0,INDEX('Tournées Bus'!$C$4:$H$18,Q1489,VLOOKUP(B1489,'Tournées Bus'!$J$3:$L$6,3,FALSE)),INDEX('Tournées Bus'!$C$4:$H$18,Q1489,VLOOKUP(B1489,'Tournées Bus'!$J$3:$L$6,2,FALSE)))</f>
        <v>#N/A</v>
      </c>
      <c r="T1489" t="e">
        <f t="shared" si="49"/>
        <v>#N/A</v>
      </c>
    </row>
    <row r="1490" spans="1:20" x14ac:dyDescent="0.2">
      <c r="A1490" s="1">
        <v>42993</v>
      </c>
      <c r="B1490" t="s">
        <v>7</v>
      </c>
      <c r="C1490" t="s">
        <v>340</v>
      </c>
      <c r="D1490" t="s">
        <v>469</v>
      </c>
      <c r="E1490" t="s">
        <v>470</v>
      </c>
      <c r="F1490" s="1">
        <v>39222</v>
      </c>
      <c r="G1490" t="s">
        <v>164</v>
      </c>
      <c r="H1490">
        <v>0</v>
      </c>
      <c r="I1490">
        <v>0</v>
      </c>
      <c r="J1490">
        <v>0</v>
      </c>
      <c r="K1490" t="s">
        <v>207</v>
      </c>
      <c r="L1490">
        <v>2017</v>
      </c>
      <c r="M1490" t="s">
        <v>210</v>
      </c>
      <c r="N1490" s="14" t="str">
        <f t="shared" si="48"/>
        <v>CAISSO-RUIZ Estéban</v>
      </c>
      <c r="O1490" s="14" t="str">
        <f>VLOOKUP(N1490,'Données Enfants'!$C$2:$F$298,4,FALSE)</f>
        <v>CM2</v>
      </c>
      <c r="P1490" s="14" t="str">
        <f>VLOOKUP(N1490,'Données Enfants'!$C$2:$F$298,2,FALSE)</f>
        <v>Standard</v>
      </c>
      <c r="Q1490" s="14">
        <f>IF(MID(B1490,1,3)="Bus",VLOOKUP(N1490,'Données Bus'!$A$2:$B$90,2,FALSE),0)</f>
        <v>0</v>
      </c>
      <c r="R1490" s="14" t="str">
        <f>IF(Q1490&gt;0,VLOOKUP(N1490,'Données Bus'!$A$2:$C$90,3,FALSE),"")</f>
        <v/>
      </c>
      <c r="S1490" t="e">
        <f>IF(INDEX('Tournées Bus'!$C$4:$H$18,Q1490,VLOOKUP(B1490,'Tournées Bus'!$J$3:$L$6,2,FALSE))=0,INDEX('Tournées Bus'!$C$4:$H$18,Q1490,VLOOKUP(B1490,'Tournées Bus'!$J$3:$L$6,3,FALSE)),INDEX('Tournées Bus'!$C$4:$H$18,Q1490,VLOOKUP(B1490,'Tournées Bus'!$J$3:$L$6,2,FALSE)))</f>
        <v>#N/A</v>
      </c>
      <c r="T1490" t="e">
        <f t="shared" si="49"/>
        <v>#N/A</v>
      </c>
    </row>
    <row r="1491" spans="1:20" x14ac:dyDescent="0.2">
      <c r="A1491" s="1">
        <v>42993</v>
      </c>
      <c r="B1491" t="s">
        <v>7</v>
      </c>
      <c r="C1491" t="s">
        <v>340</v>
      </c>
      <c r="D1491" t="s">
        <v>502</v>
      </c>
      <c r="E1491" t="s">
        <v>503</v>
      </c>
      <c r="F1491" s="1">
        <v>41460</v>
      </c>
      <c r="G1491" t="s">
        <v>170</v>
      </c>
      <c r="H1491">
        <v>1</v>
      </c>
      <c r="I1491">
        <v>0</v>
      </c>
      <c r="J1491">
        <v>0</v>
      </c>
      <c r="K1491" t="s">
        <v>207</v>
      </c>
      <c r="L1491">
        <v>2017</v>
      </c>
      <c r="M1491" t="s">
        <v>208</v>
      </c>
      <c r="N1491" s="14" t="str">
        <f t="shared" si="48"/>
        <v>CELLARD Léonie</v>
      </c>
      <c r="O1491" s="14" t="str">
        <f>VLOOKUP(N1491,'Données Enfants'!$C$2:$F$298,4,FALSE)</f>
        <v>MS</v>
      </c>
      <c r="P1491" s="14" t="str">
        <f>VLOOKUP(N1491,'Données Enfants'!$C$2:$F$298,2,FALSE)</f>
        <v>Standard</v>
      </c>
      <c r="Q1491" s="14">
        <f>IF(MID(B1491,1,3)="Bus",VLOOKUP(N1491,'Données Bus'!$A$2:$B$90,2,FALSE),0)</f>
        <v>0</v>
      </c>
      <c r="R1491" s="14" t="str">
        <f>IF(Q1491&gt;0,VLOOKUP(N1491,'Données Bus'!$A$2:$C$90,3,FALSE),"")</f>
        <v/>
      </c>
      <c r="S1491" t="e">
        <f>IF(INDEX('Tournées Bus'!$C$4:$H$18,Q1491,VLOOKUP(B1491,'Tournées Bus'!$J$3:$L$6,2,FALSE))=0,INDEX('Tournées Bus'!$C$4:$H$18,Q1491,VLOOKUP(B1491,'Tournées Bus'!$J$3:$L$6,3,FALSE)),INDEX('Tournées Bus'!$C$4:$H$18,Q1491,VLOOKUP(B1491,'Tournées Bus'!$J$3:$L$6,2,FALSE)))</f>
        <v>#N/A</v>
      </c>
      <c r="T1491" t="e">
        <f t="shared" si="49"/>
        <v>#N/A</v>
      </c>
    </row>
    <row r="1492" spans="1:20" x14ac:dyDescent="0.2">
      <c r="A1492" s="1">
        <v>42993</v>
      </c>
      <c r="B1492" t="s">
        <v>7</v>
      </c>
      <c r="C1492" t="s">
        <v>340</v>
      </c>
      <c r="D1492" t="s">
        <v>502</v>
      </c>
      <c r="E1492" t="s">
        <v>493</v>
      </c>
      <c r="F1492" s="1">
        <v>40537</v>
      </c>
      <c r="G1492" t="s">
        <v>167</v>
      </c>
      <c r="H1492">
        <v>1</v>
      </c>
      <c r="I1492">
        <v>0</v>
      </c>
      <c r="J1492">
        <v>0</v>
      </c>
      <c r="K1492" t="s">
        <v>207</v>
      </c>
      <c r="L1492">
        <v>2017</v>
      </c>
      <c r="M1492" t="s">
        <v>210</v>
      </c>
      <c r="N1492" s="14" t="str">
        <f t="shared" si="48"/>
        <v>CELLARD Louise</v>
      </c>
      <c r="O1492" s="14" t="str">
        <f>VLOOKUP(N1492,'Données Enfants'!$C$2:$F$298,4,FALSE)</f>
        <v>CE1</v>
      </c>
      <c r="P1492" s="14" t="str">
        <f>VLOOKUP(N1492,'Données Enfants'!$C$2:$F$298,2,FALSE)</f>
        <v>Standard</v>
      </c>
      <c r="Q1492" s="14">
        <f>IF(MID(B1492,1,3)="Bus",VLOOKUP(N1492,'Données Bus'!$A$2:$B$90,2,FALSE),0)</f>
        <v>0</v>
      </c>
      <c r="R1492" s="14" t="str">
        <f>IF(Q1492&gt;0,VLOOKUP(N1492,'Données Bus'!$A$2:$C$90,3,FALSE),"")</f>
        <v/>
      </c>
      <c r="S1492" t="e">
        <f>IF(INDEX('Tournées Bus'!$C$4:$H$18,Q1492,VLOOKUP(B1492,'Tournées Bus'!$J$3:$L$6,2,FALSE))=0,INDEX('Tournées Bus'!$C$4:$H$18,Q1492,VLOOKUP(B1492,'Tournées Bus'!$J$3:$L$6,3,FALSE)),INDEX('Tournées Bus'!$C$4:$H$18,Q1492,VLOOKUP(B1492,'Tournées Bus'!$J$3:$L$6,2,FALSE)))</f>
        <v>#N/A</v>
      </c>
      <c r="T1492" t="e">
        <f t="shared" si="49"/>
        <v>#N/A</v>
      </c>
    </row>
    <row r="1493" spans="1:20" x14ac:dyDescent="0.2">
      <c r="A1493" s="1">
        <v>42993</v>
      </c>
      <c r="B1493" t="s">
        <v>7</v>
      </c>
      <c r="C1493" t="s">
        <v>340</v>
      </c>
      <c r="D1493" t="s">
        <v>229</v>
      </c>
      <c r="E1493" t="s">
        <v>230</v>
      </c>
      <c r="F1493" s="1">
        <v>40470</v>
      </c>
      <c r="G1493" t="s">
        <v>163</v>
      </c>
      <c r="H1493">
        <v>1</v>
      </c>
      <c r="I1493">
        <v>0</v>
      </c>
      <c r="J1493">
        <v>0</v>
      </c>
      <c r="K1493" t="s">
        <v>207</v>
      </c>
      <c r="L1493">
        <v>2017</v>
      </c>
      <c r="M1493" t="s">
        <v>210</v>
      </c>
      <c r="N1493" s="14" t="str">
        <f t="shared" si="48"/>
        <v>CETTOUR MEUNIER Emma</v>
      </c>
      <c r="O1493" s="14" t="str">
        <f>VLOOKUP(N1493,'Données Enfants'!$C$2:$F$298,4,FALSE)</f>
        <v>CE1</v>
      </c>
      <c r="P1493" s="14" t="str">
        <f>VLOOKUP(N1493,'Données Enfants'!$C$2:$F$298,2,FALSE)</f>
        <v>Standard</v>
      </c>
      <c r="Q1493" s="14">
        <f>IF(MID(B1493,1,3)="Bus",VLOOKUP(N1493,'Données Bus'!$A$2:$B$90,2,FALSE),0)</f>
        <v>0</v>
      </c>
      <c r="R1493" s="14" t="str">
        <f>IF(Q1493&gt;0,VLOOKUP(N1493,'Données Bus'!$A$2:$C$90,3,FALSE),"")</f>
        <v/>
      </c>
      <c r="S1493" t="e">
        <f>IF(INDEX('Tournées Bus'!$C$4:$H$18,Q1493,VLOOKUP(B1493,'Tournées Bus'!$J$3:$L$6,2,FALSE))=0,INDEX('Tournées Bus'!$C$4:$H$18,Q1493,VLOOKUP(B1493,'Tournées Bus'!$J$3:$L$6,3,FALSE)),INDEX('Tournées Bus'!$C$4:$H$18,Q1493,VLOOKUP(B1493,'Tournées Bus'!$J$3:$L$6,2,FALSE)))</f>
        <v>#N/A</v>
      </c>
      <c r="T1493" t="e">
        <f t="shared" si="49"/>
        <v>#N/A</v>
      </c>
    </row>
    <row r="1494" spans="1:20" x14ac:dyDescent="0.2">
      <c r="A1494" s="1">
        <v>42993</v>
      </c>
      <c r="B1494" t="s">
        <v>7</v>
      </c>
      <c r="C1494" t="s">
        <v>340</v>
      </c>
      <c r="D1494" t="s">
        <v>229</v>
      </c>
      <c r="E1494" t="s">
        <v>231</v>
      </c>
      <c r="F1494" s="1">
        <v>41290</v>
      </c>
      <c r="G1494" t="s">
        <v>170</v>
      </c>
      <c r="H1494">
        <v>1</v>
      </c>
      <c r="I1494">
        <v>0</v>
      </c>
      <c r="J1494">
        <v>0</v>
      </c>
      <c r="K1494" t="s">
        <v>207</v>
      </c>
      <c r="L1494">
        <v>2017</v>
      </c>
      <c r="M1494" t="s">
        <v>208</v>
      </c>
      <c r="N1494" s="14" t="str">
        <f t="shared" si="48"/>
        <v>CETTOUR MEUNIER Margot</v>
      </c>
      <c r="O1494" s="14" t="str">
        <f>VLOOKUP(N1494,'Données Enfants'!$C$2:$F$298,4,FALSE)</f>
        <v>MS</v>
      </c>
      <c r="P1494" s="14" t="str">
        <f>VLOOKUP(N1494,'Données Enfants'!$C$2:$F$298,2,FALSE)</f>
        <v>Standard</v>
      </c>
      <c r="Q1494" s="14">
        <f>IF(MID(B1494,1,3)="Bus",VLOOKUP(N1494,'Données Bus'!$A$2:$B$90,2,FALSE),0)</f>
        <v>0</v>
      </c>
      <c r="R1494" s="14" t="str">
        <f>IF(Q1494&gt;0,VLOOKUP(N1494,'Données Bus'!$A$2:$C$90,3,FALSE),"")</f>
        <v/>
      </c>
      <c r="S1494" t="e">
        <f>IF(INDEX('Tournées Bus'!$C$4:$H$18,Q1494,VLOOKUP(B1494,'Tournées Bus'!$J$3:$L$6,2,FALSE))=0,INDEX('Tournées Bus'!$C$4:$H$18,Q1494,VLOOKUP(B1494,'Tournées Bus'!$J$3:$L$6,3,FALSE)),INDEX('Tournées Bus'!$C$4:$H$18,Q1494,VLOOKUP(B1494,'Tournées Bus'!$J$3:$L$6,2,FALSE)))</f>
        <v>#N/A</v>
      </c>
      <c r="T1494" t="e">
        <f t="shared" si="49"/>
        <v>#N/A</v>
      </c>
    </row>
    <row r="1495" spans="1:20" x14ac:dyDescent="0.2">
      <c r="A1495" s="1">
        <v>42993</v>
      </c>
      <c r="B1495" t="s">
        <v>7</v>
      </c>
      <c r="C1495" t="s">
        <v>340</v>
      </c>
      <c r="D1495" t="s">
        <v>366</v>
      </c>
      <c r="E1495" t="s">
        <v>367</v>
      </c>
      <c r="F1495" s="1">
        <v>40581</v>
      </c>
      <c r="G1495" t="s">
        <v>167</v>
      </c>
      <c r="H1495">
        <v>1</v>
      </c>
      <c r="I1495">
        <v>0</v>
      </c>
      <c r="J1495">
        <v>0</v>
      </c>
      <c r="K1495" t="s">
        <v>207</v>
      </c>
      <c r="L1495">
        <v>2017</v>
      </c>
      <c r="M1495" t="s">
        <v>208</v>
      </c>
      <c r="N1495" s="14" t="str">
        <f t="shared" si="48"/>
        <v>CHACHKINE Elie</v>
      </c>
      <c r="O1495" s="14" t="str">
        <f>VLOOKUP(N1495,'Données Enfants'!$C$2:$F$298,4,FALSE)</f>
        <v>CP</v>
      </c>
      <c r="P1495" s="14" t="str">
        <f>VLOOKUP(N1495,'Données Enfants'!$C$2:$F$298,2,FALSE)</f>
        <v>Standard</v>
      </c>
      <c r="Q1495" s="14">
        <f>IF(MID(B1495,1,3)="Bus",VLOOKUP(N1495,'Données Bus'!$A$2:$B$90,2,FALSE),0)</f>
        <v>0</v>
      </c>
      <c r="R1495" s="14" t="str">
        <f>IF(Q1495&gt;0,VLOOKUP(N1495,'Données Bus'!$A$2:$C$90,3,FALSE),"")</f>
        <v/>
      </c>
      <c r="S1495" t="e">
        <f>IF(INDEX('Tournées Bus'!$C$4:$H$18,Q1495,VLOOKUP(B1495,'Tournées Bus'!$J$3:$L$6,2,FALSE))=0,INDEX('Tournées Bus'!$C$4:$H$18,Q1495,VLOOKUP(B1495,'Tournées Bus'!$J$3:$L$6,3,FALSE)),INDEX('Tournées Bus'!$C$4:$H$18,Q1495,VLOOKUP(B1495,'Tournées Bus'!$J$3:$L$6,2,FALSE)))</f>
        <v>#N/A</v>
      </c>
      <c r="T1495" t="e">
        <f t="shared" si="49"/>
        <v>#N/A</v>
      </c>
    </row>
    <row r="1496" spans="1:20" x14ac:dyDescent="0.2">
      <c r="A1496" s="1">
        <v>42993</v>
      </c>
      <c r="B1496" t="s">
        <v>7</v>
      </c>
      <c r="C1496" t="s">
        <v>340</v>
      </c>
      <c r="D1496" t="s">
        <v>504</v>
      </c>
      <c r="E1496" t="s">
        <v>303</v>
      </c>
      <c r="F1496" s="1">
        <v>40994</v>
      </c>
      <c r="G1496" t="s">
        <v>44</v>
      </c>
      <c r="H1496">
        <v>1</v>
      </c>
      <c r="I1496">
        <v>0</v>
      </c>
      <c r="J1496">
        <v>0</v>
      </c>
      <c r="K1496" t="s">
        <v>207</v>
      </c>
      <c r="L1496">
        <v>2017</v>
      </c>
      <c r="M1496" t="s">
        <v>208</v>
      </c>
      <c r="N1496" s="14" t="str">
        <f t="shared" si="48"/>
        <v>CHATELAIN Enora</v>
      </c>
      <c r="O1496" s="14" t="str">
        <f>VLOOKUP(N1496,'Données Enfants'!$C$2:$F$298,4,FALSE)</f>
        <v>GS</v>
      </c>
      <c r="P1496" s="14" t="str">
        <f>VLOOKUP(N1496,'Données Enfants'!$C$2:$F$298,2,FALSE)</f>
        <v>Standard</v>
      </c>
      <c r="Q1496" s="14">
        <f>IF(MID(B1496,1,3)="Bus",VLOOKUP(N1496,'Données Bus'!$A$2:$B$90,2,FALSE),0)</f>
        <v>0</v>
      </c>
      <c r="R1496" s="14" t="str">
        <f>IF(Q1496&gt;0,VLOOKUP(N1496,'Données Bus'!$A$2:$C$90,3,FALSE),"")</f>
        <v/>
      </c>
      <c r="S1496" t="e">
        <f>IF(INDEX('Tournées Bus'!$C$4:$H$18,Q1496,VLOOKUP(B1496,'Tournées Bus'!$J$3:$L$6,2,FALSE))=0,INDEX('Tournées Bus'!$C$4:$H$18,Q1496,VLOOKUP(B1496,'Tournées Bus'!$J$3:$L$6,3,FALSE)),INDEX('Tournées Bus'!$C$4:$H$18,Q1496,VLOOKUP(B1496,'Tournées Bus'!$J$3:$L$6,2,FALSE)))</f>
        <v>#N/A</v>
      </c>
      <c r="T1496" t="e">
        <f t="shared" si="49"/>
        <v>#N/A</v>
      </c>
    </row>
    <row r="1497" spans="1:20" x14ac:dyDescent="0.2">
      <c r="A1497" s="1">
        <v>42993</v>
      </c>
      <c r="B1497" t="s">
        <v>7</v>
      </c>
      <c r="C1497" t="s">
        <v>340</v>
      </c>
      <c r="D1497" t="s">
        <v>370</v>
      </c>
      <c r="E1497" t="s">
        <v>371</v>
      </c>
      <c r="F1497" s="1">
        <v>41367</v>
      </c>
      <c r="G1497" t="s">
        <v>169</v>
      </c>
      <c r="H1497">
        <v>1</v>
      </c>
      <c r="I1497">
        <v>0</v>
      </c>
      <c r="J1497">
        <v>0</v>
      </c>
      <c r="K1497" t="s">
        <v>207</v>
      </c>
      <c r="L1497">
        <v>2017</v>
      </c>
      <c r="M1497" t="s">
        <v>208</v>
      </c>
      <c r="N1497" s="14" t="str">
        <f t="shared" si="48"/>
        <v>CHERUBINI Baptiste</v>
      </c>
      <c r="O1497" s="14" t="str">
        <f>VLOOKUP(N1497,'Données Enfants'!$C$2:$F$298,4,FALSE)</f>
        <v>MS</v>
      </c>
      <c r="P1497" s="14" t="str">
        <f>VLOOKUP(N1497,'Données Enfants'!$C$2:$F$298,2,FALSE)</f>
        <v>Standard</v>
      </c>
      <c r="Q1497" s="14">
        <f>IF(MID(B1497,1,3)="Bus",VLOOKUP(N1497,'Données Bus'!$A$2:$B$90,2,FALSE),0)</f>
        <v>0</v>
      </c>
      <c r="R1497" s="14" t="str">
        <f>IF(Q1497&gt;0,VLOOKUP(N1497,'Données Bus'!$A$2:$C$90,3,FALSE),"")</f>
        <v/>
      </c>
      <c r="S1497" t="e">
        <f>IF(INDEX('Tournées Bus'!$C$4:$H$18,Q1497,VLOOKUP(B1497,'Tournées Bus'!$J$3:$L$6,2,FALSE))=0,INDEX('Tournées Bus'!$C$4:$H$18,Q1497,VLOOKUP(B1497,'Tournées Bus'!$J$3:$L$6,3,FALSE)),INDEX('Tournées Bus'!$C$4:$H$18,Q1497,VLOOKUP(B1497,'Tournées Bus'!$J$3:$L$6,2,FALSE)))</f>
        <v>#N/A</v>
      </c>
      <c r="T1497" t="e">
        <f t="shared" si="49"/>
        <v>#N/A</v>
      </c>
    </row>
    <row r="1498" spans="1:20" x14ac:dyDescent="0.2">
      <c r="A1498" s="1">
        <v>42993</v>
      </c>
      <c r="B1498" t="s">
        <v>7</v>
      </c>
      <c r="C1498" t="s">
        <v>340</v>
      </c>
      <c r="D1498" t="s">
        <v>370</v>
      </c>
      <c r="E1498" t="s">
        <v>372</v>
      </c>
      <c r="F1498" s="1">
        <v>40771</v>
      </c>
      <c r="G1498" t="s">
        <v>168</v>
      </c>
      <c r="H1498">
        <v>1</v>
      </c>
      <c r="I1498">
        <v>0</v>
      </c>
      <c r="J1498">
        <v>0</v>
      </c>
      <c r="K1498" t="s">
        <v>207</v>
      </c>
      <c r="L1498">
        <v>2017</v>
      </c>
      <c r="M1498" t="s">
        <v>208</v>
      </c>
      <c r="N1498" s="14" t="str">
        <f t="shared" si="48"/>
        <v>CHERUBINI Lise</v>
      </c>
      <c r="O1498" s="14" t="str">
        <f>VLOOKUP(N1498,'Données Enfants'!$C$2:$F$298,4,FALSE)</f>
        <v>CP</v>
      </c>
      <c r="P1498" s="14" t="str">
        <f>VLOOKUP(N1498,'Données Enfants'!$C$2:$F$298,2,FALSE)</f>
        <v>Standard</v>
      </c>
      <c r="Q1498" s="14">
        <f>IF(MID(B1498,1,3)="Bus",VLOOKUP(N1498,'Données Bus'!$A$2:$B$90,2,FALSE),0)</f>
        <v>0</v>
      </c>
      <c r="R1498" s="14" t="str">
        <f>IF(Q1498&gt;0,VLOOKUP(N1498,'Données Bus'!$A$2:$C$90,3,FALSE),"")</f>
        <v/>
      </c>
      <c r="S1498" t="e">
        <f>IF(INDEX('Tournées Bus'!$C$4:$H$18,Q1498,VLOOKUP(B1498,'Tournées Bus'!$J$3:$L$6,2,FALSE))=0,INDEX('Tournées Bus'!$C$4:$H$18,Q1498,VLOOKUP(B1498,'Tournées Bus'!$J$3:$L$6,3,FALSE)),INDEX('Tournées Bus'!$C$4:$H$18,Q1498,VLOOKUP(B1498,'Tournées Bus'!$J$3:$L$6,2,FALSE)))</f>
        <v>#N/A</v>
      </c>
      <c r="T1498" t="e">
        <f t="shared" si="49"/>
        <v>#N/A</v>
      </c>
    </row>
    <row r="1499" spans="1:20" x14ac:dyDescent="0.2">
      <c r="A1499" s="1">
        <v>42993</v>
      </c>
      <c r="B1499" t="s">
        <v>7</v>
      </c>
      <c r="C1499" t="s">
        <v>340</v>
      </c>
      <c r="D1499" t="s">
        <v>370</v>
      </c>
      <c r="E1499" t="s">
        <v>373</v>
      </c>
      <c r="F1499" s="1">
        <v>39890</v>
      </c>
      <c r="G1499" t="s">
        <v>163</v>
      </c>
      <c r="H1499">
        <v>1</v>
      </c>
      <c r="I1499">
        <v>0</v>
      </c>
      <c r="J1499">
        <v>0</v>
      </c>
      <c r="K1499" t="s">
        <v>207</v>
      </c>
      <c r="L1499">
        <v>2017</v>
      </c>
      <c r="M1499" t="s">
        <v>210</v>
      </c>
      <c r="N1499" s="14" t="str">
        <f t="shared" si="48"/>
        <v>CHERUBINI Natan</v>
      </c>
      <c r="O1499" s="14" t="str">
        <f>VLOOKUP(N1499,'Données Enfants'!$C$2:$F$298,4,FALSE)</f>
        <v>CE2</v>
      </c>
      <c r="P1499" s="14" t="str">
        <f>VLOOKUP(N1499,'Données Enfants'!$C$2:$F$298,2,FALSE)</f>
        <v>Standard</v>
      </c>
      <c r="Q1499" s="14">
        <f>IF(MID(B1499,1,3)="Bus",VLOOKUP(N1499,'Données Bus'!$A$2:$B$90,2,FALSE),0)</f>
        <v>0</v>
      </c>
      <c r="R1499" s="14" t="str">
        <f>IF(Q1499&gt;0,VLOOKUP(N1499,'Données Bus'!$A$2:$C$90,3,FALSE),"")</f>
        <v/>
      </c>
      <c r="S1499" t="e">
        <f>IF(INDEX('Tournées Bus'!$C$4:$H$18,Q1499,VLOOKUP(B1499,'Tournées Bus'!$J$3:$L$6,2,FALSE))=0,INDEX('Tournées Bus'!$C$4:$H$18,Q1499,VLOOKUP(B1499,'Tournées Bus'!$J$3:$L$6,3,FALSE)),INDEX('Tournées Bus'!$C$4:$H$18,Q1499,VLOOKUP(B1499,'Tournées Bus'!$J$3:$L$6,2,FALSE)))</f>
        <v>#N/A</v>
      </c>
      <c r="T1499" t="e">
        <f t="shared" si="49"/>
        <v>#N/A</v>
      </c>
    </row>
    <row r="1500" spans="1:20" x14ac:dyDescent="0.2">
      <c r="A1500" s="1">
        <v>42993</v>
      </c>
      <c r="B1500" t="s">
        <v>7</v>
      </c>
      <c r="C1500" t="s">
        <v>340</v>
      </c>
      <c r="D1500" t="s">
        <v>336</v>
      </c>
      <c r="E1500" t="s">
        <v>337</v>
      </c>
      <c r="F1500" s="1">
        <v>41162</v>
      </c>
      <c r="G1500" t="s">
        <v>44</v>
      </c>
      <c r="H1500">
        <v>1</v>
      </c>
      <c r="I1500">
        <v>0</v>
      </c>
      <c r="J1500">
        <v>0</v>
      </c>
      <c r="K1500" t="s">
        <v>207</v>
      </c>
      <c r="L1500">
        <v>2017</v>
      </c>
      <c r="M1500" t="s">
        <v>208</v>
      </c>
      <c r="N1500" s="14" t="str">
        <f t="shared" si="48"/>
        <v>CHRAMDHI Owen</v>
      </c>
      <c r="O1500" s="14" t="str">
        <f>VLOOKUP(N1500,'Données Enfants'!$C$2:$F$298,4,FALSE)</f>
        <v>GS</v>
      </c>
      <c r="P1500" s="14" t="str">
        <f>VLOOKUP(N1500,'Données Enfants'!$C$2:$F$298,2,FALSE)</f>
        <v>Standard</v>
      </c>
      <c r="Q1500" s="14">
        <f>IF(MID(B1500,1,3)="Bus",VLOOKUP(N1500,'Données Bus'!$A$2:$B$90,2,FALSE),0)</f>
        <v>0</v>
      </c>
      <c r="R1500" s="14" t="str">
        <f>IF(Q1500&gt;0,VLOOKUP(N1500,'Données Bus'!$A$2:$C$90,3,FALSE),"")</f>
        <v/>
      </c>
      <c r="S1500" t="e">
        <f>IF(INDEX('Tournées Bus'!$C$4:$H$18,Q1500,VLOOKUP(B1500,'Tournées Bus'!$J$3:$L$6,2,FALSE))=0,INDEX('Tournées Bus'!$C$4:$H$18,Q1500,VLOOKUP(B1500,'Tournées Bus'!$J$3:$L$6,3,FALSE)),INDEX('Tournées Bus'!$C$4:$H$18,Q1500,VLOOKUP(B1500,'Tournées Bus'!$J$3:$L$6,2,FALSE)))</f>
        <v>#N/A</v>
      </c>
      <c r="T1500" t="e">
        <f t="shared" si="49"/>
        <v>#N/A</v>
      </c>
    </row>
    <row r="1501" spans="1:20" x14ac:dyDescent="0.2">
      <c r="A1501" s="1">
        <v>42993</v>
      </c>
      <c r="B1501" t="s">
        <v>7</v>
      </c>
      <c r="C1501" t="s">
        <v>340</v>
      </c>
      <c r="D1501" t="s">
        <v>374</v>
      </c>
      <c r="E1501" t="s">
        <v>375</v>
      </c>
      <c r="F1501" s="1">
        <v>40179</v>
      </c>
      <c r="G1501" t="s">
        <v>163</v>
      </c>
      <c r="H1501">
        <v>1</v>
      </c>
      <c r="I1501">
        <v>0</v>
      </c>
      <c r="J1501">
        <v>0</v>
      </c>
      <c r="K1501" t="s">
        <v>207</v>
      </c>
      <c r="L1501">
        <v>2017</v>
      </c>
      <c r="M1501" t="s">
        <v>210</v>
      </c>
      <c r="N1501" s="14" t="str">
        <f t="shared" si="48"/>
        <v>CONIGLIARO Natéo</v>
      </c>
      <c r="O1501" s="14" t="str">
        <f>VLOOKUP(N1501,'Données Enfants'!$C$2:$F$298,4,FALSE)</f>
        <v>CE1</v>
      </c>
      <c r="P1501" s="14" t="str">
        <f>VLOOKUP(N1501,'Données Enfants'!$C$2:$F$298,2,FALSE)</f>
        <v>Standard</v>
      </c>
      <c r="Q1501" s="14">
        <f>IF(MID(B1501,1,3)="Bus",VLOOKUP(N1501,'Données Bus'!$A$2:$B$90,2,FALSE),0)</f>
        <v>0</v>
      </c>
      <c r="R1501" s="14" t="str">
        <f>IF(Q1501&gt;0,VLOOKUP(N1501,'Données Bus'!$A$2:$C$90,3,FALSE),"")</f>
        <v/>
      </c>
      <c r="S1501" t="e">
        <f>IF(INDEX('Tournées Bus'!$C$4:$H$18,Q1501,VLOOKUP(B1501,'Tournées Bus'!$J$3:$L$6,2,FALSE))=0,INDEX('Tournées Bus'!$C$4:$H$18,Q1501,VLOOKUP(B1501,'Tournées Bus'!$J$3:$L$6,3,FALSE)),INDEX('Tournées Bus'!$C$4:$H$18,Q1501,VLOOKUP(B1501,'Tournées Bus'!$J$3:$L$6,2,FALSE)))</f>
        <v>#N/A</v>
      </c>
      <c r="T1501" t="e">
        <f t="shared" si="49"/>
        <v>#N/A</v>
      </c>
    </row>
    <row r="1502" spans="1:20" x14ac:dyDescent="0.2">
      <c r="A1502" s="1">
        <v>42993</v>
      </c>
      <c r="B1502" t="s">
        <v>7</v>
      </c>
      <c r="C1502" t="s">
        <v>340</v>
      </c>
      <c r="D1502" t="s">
        <v>376</v>
      </c>
      <c r="E1502" t="s">
        <v>377</v>
      </c>
      <c r="F1502" s="1">
        <v>41383</v>
      </c>
      <c r="G1502" t="s">
        <v>170</v>
      </c>
      <c r="H1502">
        <v>1</v>
      </c>
      <c r="I1502">
        <v>0</v>
      </c>
      <c r="J1502">
        <v>0</v>
      </c>
      <c r="K1502" t="s">
        <v>207</v>
      </c>
      <c r="L1502">
        <v>2017</v>
      </c>
      <c r="M1502" t="s">
        <v>208</v>
      </c>
      <c r="N1502" s="14" t="str">
        <f t="shared" si="48"/>
        <v>COSTINHA Matéo</v>
      </c>
      <c r="O1502" s="14" t="str">
        <f>VLOOKUP(N1502,'Données Enfants'!$C$2:$F$298,4,FALSE)</f>
        <v>MS</v>
      </c>
      <c r="P1502" s="14" t="str">
        <f>VLOOKUP(N1502,'Données Enfants'!$C$2:$F$298,2,FALSE)</f>
        <v>Standard</v>
      </c>
      <c r="Q1502" s="14">
        <f>IF(MID(B1502,1,3)="Bus",VLOOKUP(N1502,'Données Bus'!$A$2:$B$90,2,FALSE),0)</f>
        <v>0</v>
      </c>
      <c r="R1502" s="14" t="str">
        <f>IF(Q1502&gt;0,VLOOKUP(N1502,'Données Bus'!$A$2:$C$90,3,FALSE),"")</f>
        <v/>
      </c>
      <c r="S1502" t="e">
        <f>IF(INDEX('Tournées Bus'!$C$4:$H$18,Q1502,VLOOKUP(B1502,'Tournées Bus'!$J$3:$L$6,2,FALSE))=0,INDEX('Tournées Bus'!$C$4:$H$18,Q1502,VLOOKUP(B1502,'Tournées Bus'!$J$3:$L$6,3,FALSE)),INDEX('Tournées Bus'!$C$4:$H$18,Q1502,VLOOKUP(B1502,'Tournées Bus'!$J$3:$L$6,2,FALSE)))</f>
        <v>#N/A</v>
      </c>
      <c r="T1502" t="e">
        <f t="shared" si="49"/>
        <v>#N/A</v>
      </c>
    </row>
    <row r="1503" spans="1:20" x14ac:dyDescent="0.2">
      <c r="A1503" s="1">
        <v>42993</v>
      </c>
      <c r="B1503" t="s">
        <v>7</v>
      </c>
      <c r="C1503" t="s">
        <v>340</v>
      </c>
      <c r="D1503" t="s">
        <v>378</v>
      </c>
      <c r="E1503" t="s">
        <v>379</v>
      </c>
      <c r="F1503" s="1">
        <v>39107</v>
      </c>
      <c r="G1503" t="s">
        <v>164</v>
      </c>
      <c r="H1503">
        <v>1</v>
      </c>
      <c r="I1503">
        <v>0</v>
      </c>
      <c r="J1503">
        <v>0</v>
      </c>
      <c r="K1503" t="s">
        <v>207</v>
      </c>
      <c r="L1503">
        <v>2017</v>
      </c>
      <c r="M1503" t="s">
        <v>210</v>
      </c>
      <c r="N1503" s="14" t="str">
        <f t="shared" si="48"/>
        <v>COUPRIE VILLADANGOS Malena</v>
      </c>
      <c r="O1503" s="14" t="str">
        <f>VLOOKUP(N1503,'Données Enfants'!$C$2:$F$298,4,FALSE)</f>
        <v>CM2</v>
      </c>
      <c r="P1503" s="14" t="str">
        <f>VLOOKUP(N1503,'Données Enfants'!$C$2:$F$298,2,FALSE)</f>
        <v>Standard</v>
      </c>
      <c r="Q1503" s="14">
        <f>IF(MID(B1503,1,3)="Bus",VLOOKUP(N1503,'Données Bus'!$A$2:$B$90,2,FALSE),0)</f>
        <v>0</v>
      </c>
      <c r="R1503" s="14" t="str">
        <f>IF(Q1503&gt;0,VLOOKUP(N1503,'Données Bus'!$A$2:$C$90,3,FALSE),"")</f>
        <v/>
      </c>
      <c r="S1503" t="e">
        <f>IF(INDEX('Tournées Bus'!$C$4:$H$18,Q1503,VLOOKUP(B1503,'Tournées Bus'!$J$3:$L$6,2,FALSE))=0,INDEX('Tournées Bus'!$C$4:$H$18,Q1503,VLOOKUP(B1503,'Tournées Bus'!$J$3:$L$6,3,FALSE)),INDEX('Tournées Bus'!$C$4:$H$18,Q1503,VLOOKUP(B1503,'Tournées Bus'!$J$3:$L$6,2,FALSE)))</f>
        <v>#N/A</v>
      </c>
      <c r="T1503" t="e">
        <f t="shared" si="49"/>
        <v>#N/A</v>
      </c>
    </row>
    <row r="1504" spans="1:20" x14ac:dyDescent="0.2">
      <c r="A1504" s="1">
        <v>42993</v>
      </c>
      <c r="B1504" t="s">
        <v>7</v>
      </c>
      <c r="C1504" t="s">
        <v>340</v>
      </c>
      <c r="D1504" t="s">
        <v>380</v>
      </c>
      <c r="E1504" t="s">
        <v>381</v>
      </c>
      <c r="F1504" s="1">
        <v>40995</v>
      </c>
      <c r="G1504" t="s">
        <v>106</v>
      </c>
      <c r="H1504">
        <v>1</v>
      </c>
      <c r="I1504">
        <v>0</v>
      </c>
      <c r="J1504">
        <v>0</v>
      </c>
      <c r="K1504" t="s">
        <v>207</v>
      </c>
      <c r="L1504">
        <v>2017</v>
      </c>
      <c r="M1504" t="s">
        <v>208</v>
      </c>
      <c r="N1504" s="14" t="str">
        <f t="shared" si="48"/>
        <v>CRETON Célya</v>
      </c>
      <c r="O1504" s="14" t="str">
        <f>VLOOKUP(N1504,'Données Enfants'!$C$2:$F$298,4,FALSE)</f>
        <v>GS</v>
      </c>
      <c r="P1504" s="14" t="str">
        <f>VLOOKUP(N1504,'Données Enfants'!$C$2:$F$298,2,FALSE)</f>
        <v>Standard</v>
      </c>
      <c r="Q1504" s="14">
        <f>IF(MID(B1504,1,3)="Bus",VLOOKUP(N1504,'Données Bus'!$A$2:$B$90,2,FALSE),0)</f>
        <v>0</v>
      </c>
      <c r="R1504" s="14" t="str">
        <f>IF(Q1504&gt;0,VLOOKUP(N1504,'Données Bus'!$A$2:$C$90,3,FALSE),"")</f>
        <v/>
      </c>
      <c r="S1504" t="e">
        <f>IF(INDEX('Tournées Bus'!$C$4:$H$18,Q1504,VLOOKUP(B1504,'Tournées Bus'!$J$3:$L$6,2,FALSE))=0,INDEX('Tournées Bus'!$C$4:$H$18,Q1504,VLOOKUP(B1504,'Tournées Bus'!$J$3:$L$6,3,FALSE)),INDEX('Tournées Bus'!$C$4:$H$18,Q1504,VLOOKUP(B1504,'Tournées Bus'!$J$3:$L$6,2,FALSE)))</f>
        <v>#N/A</v>
      </c>
      <c r="T1504" t="e">
        <f t="shared" si="49"/>
        <v>#N/A</v>
      </c>
    </row>
    <row r="1505" spans="1:20" x14ac:dyDescent="0.2">
      <c r="A1505" s="1">
        <v>42993</v>
      </c>
      <c r="B1505" t="s">
        <v>7</v>
      </c>
      <c r="C1505" t="s">
        <v>340</v>
      </c>
      <c r="D1505" t="s">
        <v>649</v>
      </c>
      <c r="E1505" t="s">
        <v>314</v>
      </c>
      <c r="F1505" s="1">
        <v>39476</v>
      </c>
      <c r="G1505" t="s">
        <v>165</v>
      </c>
      <c r="H1505">
        <v>1</v>
      </c>
      <c r="I1505">
        <v>0</v>
      </c>
      <c r="J1505">
        <v>0</v>
      </c>
      <c r="K1505" t="s">
        <v>207</v>
      </c>
      <c r="L1505">
        <v>2017</v>
      </c>
      <c r="M1505" t="s">
        <v>210</v>
      </c>
      <c r="N1505" s="14" t="str">
        <f t="shared" si="48"/>
        <v>DAAB Noham</v>
      </c>
      <c r="O1505" s="14" t="str">
        <f>VLOOKUP(N1505,'Données Enfants'!$C$2:$F$298,4,FALSE)</f>
        <v>CM1</v>
      </c>
      <c r="P1505" s="14" t="str">
        <f>VLOOKUP(N1505,'Données Enfants'!$C$2:$F$298,2,FALSE)</f>
        <v>Sans porc</v>
      </c>
      <c r="Q1505" s="14">
        <f>IF(MID(B1505,1,3)="Bus",VLOOKUP(N1505,'Données Bus'!$A$2:$B$90,2,FALSE),0)</f>
        <v>0</v>
      </c>
      <c r="R1505" s="14" t="str">
        <f>IF(Q1505&gt;0,VLOOKUP(N1505,'Données Bus'!$A$2:$C$90,3,FALSE),"")</f>
        <v/>
      </c>
      <c r="S1505" t="e">
        <f>IF(INDEX('Tournées Bus'!$C$4:$H$18,Q1505,VLOOKUP(B1505,'Tournées Bus'!$J$3:$L$6,2,FALSE))=0,INDEX('Tournées Bus'!$C$4:$H$18,Q1505,VLOOKUP(B1505,'Tournées Bus'!$J$3:$L$6,3,FALSE)),INDEX('Tournées Bus'!$C$4:$H$18,Q1505,VLOOKUP(B1505,'Tournées Bus'!$J$3:$L$6,2,FALSE)))</f>
        <v>#N/A</v>
      </c>
      <c r="T1505" t="e">
        <f t="shared" si="49"/>
        <v>#N/A</v>
      </c>
    </row>
    <row r="1506" spans="1:20" x14ac:dyDescent="0.2">
      <c r="A1506" s="1">
        <v>42993</v>
      </c>
      <c r="B1506" t="s">
        <v>7</v>
      </c>
      <c r="C1506" t="s">
        <v>340</v>
      </c>
      <c r="D1506" t="s">
        <v>234</v>
      </c>
      <c r="E1506" t="s">
        <v>235</v>
      </c>
      <c r="F1506" s="1">
        <v>40973</v>
      </c>
      <c r="G1506" t="s">
        <v>106</v>
      </c>
      <c r="H1506">
        <v>1</v>
      </c>
      <c r="I1506">
        <v>0</v>
      </c>
      <c r="J1506">
        <v>0</v>
      </c>
      <c r="K1506" t="s">
        <v>207</v>
      </c>
      <c r="L1506">
        <v>2017</v>
      </c>
      <c r="M1506" t="s">
        <v>208</v>
      </c>
      <c r="N1506" s="14" t="str">
        <f t="shared" si="48"/>
        <v>DALBERGUE Peter</v>
      </c>
      <c r="O1506" s="14" t="str">
        <f>VLOOKUP(N1506,'Données Enfants'!$C$2:$F$298,4,FALSE)</f>
        <v>GS</v>
      </c>
      <c r="P1506" s="14" t="str">
        <f>VLOOKUP(N1506,'Données Enfants'!$C$2:$F$298,2,FALSE)</f>
        <v>Standard</v>
      </c>
      <c r="Q1506" s="14">
        <f>IF(MID(B1506,1,3)="Bus",VLOOKUP(N1506,'Données Bus'!$A$2:$B$90,2,FALSE),0)</f>
        <v>0</v>
      </c>
      <c r="R1506" s="14" t="str">
        <f>IF(Q1506&gt;0,VLOOKUP(N1506,'Données Bus'!$A$2:$C$90,3,FALSE),"")</f>
        <v/>
      </c>
      <c r="S1506" t="e">
        <f>IF(INDEX('Tournées Bus'!$C$4:$H$18,Q1506,VLOOKUP(B1506,'Tournées Bus'!$J$3:$L$6,2,FALSE))=0,INDEX('Tournées Bus'!$C$4:$H$18,Q1506,VLOOKUP(B1506,'Tournées Bus'!$J$3:$L$6,3,FALSE)),INDEX('Tournées Bus'!$C$4:$H$18,Q1506,VLOOKUP(B1506,'Tournées Bus'!$J$3:$L$6,2,FALSE)))</f>
        <v>#N/A</v>
      </c>
      <c r="T1506" t="e">
        <f t="shared" si="49"/>
        <v>#N/A</v>
      </c>
    </row>
    <row r="1507" spans="1:20" x14ac:dyDescent="0.2">
      <c r="A1507" s="1">
        <v>42993</v>
      </c>
      <c r="B1507" t="s">
        <v>7</v>
      </c>
      <c r="C1507" t="s">
        <v>340</v>
      </c>
      <c r="D1507" t="s">
        <v>382</v>
      </c>
      <c r="E1507" t="s">
        <v>383</v>
      </c>
      <c r="F1507" s="1">
        <v>39346</v>
      </c>
      <c r="G1507" t="s">
        <v>164</v>
      </c>
      <c r="H1507">
        <v>0</v>
      </c>
      <c r="I1507">
        <v>0</v>
      </c>
      <c r="J1507">
        <v>0</v>
      </c>
      <c r="K1507" t="s">
        <v>207</v>
      </c>
      <c r="L1507">
        <v>2017</v>
      </c>
      <c r="M1507" t="s">
        <v>210</v>
      </c>
      <c r="N1507" s="14" t="str">
        <f t="shared" si="48"/>
        <v>DEBERT Léo</v>
      </c>
      <c r="O1507" s="14" t="str">
        <f>VLOOKUP(N1507,'Données Enfants'!$C$2:$F$298,4,FALSE)</f>
        <v>CM2</v>
      </c>
      <c r="P1507" s="14" t="str">
        <f>VLOOKUP(N1507,'Données Enfants'!$C$2:$F$298,2,FALSE)</f>
        <v>Standard</v>
      </c>
      <c r="Q1507" s="14">
        <f>IF(MID(B1507,1,3)="Bus",VLOOKUP(N1507,'Données Bus'!$A$2:$B$90,2,FALSE),0)</f>
        <v>0</v>
      </c>
      <c r="R1507" s="14" t="str">
        <f>IF(Q1507&gt;0,VLOOKUP(N1507,'Données Bus'!$A$2:$C$90,3,FALSE),"")</f>
        <v/>
      </c>
      <c r="S1507" t="e">
        <f>IF(INDEX('Tournées Bus'!$C$4:$H$18,Q1507,VLOOKUP(B1507,'Tournées Bus'!$J$3:$L$6,2,FALSE))=0,INDEX('Tournées Bus'!$C$4:$H$18,Q1507,VLOOKUP(B1507,'Tournées Bus'!$J$3:$L$6,3,FALSE)),INDEX('Tournées Bus'!$C$4:$H$18,Q1507,VLOOKUP(B1507,'Tournées Bus'!$J$3:$L$6,2,FALSE)))</f>
        <v>#N/A</v>
      </c>
      <c r="T1507" t="e">
        <f t="shared" si="49"/>
        <v>#N/A</v>
      </c>
    </row>
    <row r="1508" spans="1:20" x14ac:dyDescent="0.2">
      <c r="A1508" s="1">
        <v>42993</v>
      </c>
      <c r="B1508" t="s">
        <v>7</v>
      </c>
      <c r="C1508" t="s">
        <v>340</v>
      </c>
      <c r="D1508" t="s">
        <v>382</v>
      </c>
      <c r="E1508" t="s">
        <v>505</v>
      </c>
      <c r="F1508" s="1">
        <v>40215</v>
      </c>
      <c r="G1508" t="s">
        <v>167</v>
      </c>
      <c r="H1508">
        <v>0</v>
      </c>
      <c r="I1508">
        <v>0</v>
      </c>
      <c r="J1508">
        <v>0</v>
      </c>
      <c r="K1508" t="s">
        <v>207</v>
      </c>
      <c r="L1508">
        <v>2017</v>
      </c>
      <c r="M1508" t="s">
        <v>210</v>
      </c>
      <c r="N1508" s="14" t="str">
        <f t="shared" si="48"/>
        <v>DEBERT Terry</v>
      </c>
      <c r="O1508" s="14" t="str">
        <f>VLOOKUP(N1508,'Données Enfants'!$C$2:$F$298,4,FALSE)</f>
        <v>CE1</v>
      </c>
      <c r="P1508" s="14" t="str">
        <f>VLOOKUP(N1508,'Données Enfants'!$C$2:$F$298,2,FALSE)</f>
        <v>Standard</v>
      </c>
      <c r="Q1508" s="14">
        <f>IF(MID(B1508,1,3)="Bus",VLOOKUP(N1508,'Données Bus'!$A$2:$B$90,2,FALSE),0)</f>
        <v>0</v>
      </c>
      <c r="R1508" s="14" t="str">
        <f>IF(Q1508&gt;0,VLOOKUP(N1508,'Données Bus'!$A$2:$C$90,3,FALSE),"")</f>
        <v/>
      </c>
      <c r="S1508" t="e">
        <f>IF(INDEX('Tournées Bus'!$C$4:$H$18,Q1508,VLOOKUP(B1508,'Tournées Bus'!$J$3:$L$6,2,FALSE))=0,INDEX('Tournées Bus'!$C$4:$H$18,Q1508,VLOOKUP(B1508,'Tournées Bus'!$J$3:$L$6,3,FALSE)),INDEX('Tournées Bus'!$C$4:$H$18,Q1508,VLOOKUP(B1508,'Tournées Bus'!$J$3:$L$6,2,FALSE)))</f>
        <v>#N/A</v>
      </c>
      <c r="T1508" t="e">
        <f t="shared" si="49"/>
        <v>#N/A</v>
      </c>
    </row>
    <row r="1509" spans="1:20" x14ac:dyDescent="0.2">
      <c r="A1509" s="1">
        <v>42993</v>
      </c>
      <c r="B1509" t="s">
        <v>7</v>
      </c>
      <c r="C1509" t="s">
        <v>340</v>
      </c>
      <c r="D1509" t="s">
        <v>236</v>
      </c>
      <c r="E1509" t="s">
        <v>237</v>
      </c>
      <c r="F1509" s="1">
        <v>39386</v>
      </c>
      <c r="G1509" t="s">
        <v>164</v>
      </c>
      <c r="H1509">
        <v>1</v>
      </c>
      <c r="I1509">
        <v>0</v>
      </c>
      <c r="J1509">
        <v>0</v>
      </c>
      <c r="K1509" t="s">
        <v>207</v>
      </c>
      <c r="L1509">
        <v>2017</v>
      </c>
      <c r="M1509" t="s">
        <v>210</v>
      </c>
      <c r="N1509" s="14" t="str">
        <f t="shared" si="48"/>
        <v>DELLENBACH Milla</v>
      </c>
      <c r="O1509" s="14" t="str">
        <f>VLOOKUP(N1509,'Données Enfants'!$C$2:$F$298,4,FALSE)</f>
        <v>CM2</v>
      </c>
      <c r="P1509" s="14" t="str">
        <f>VLOOKUP(N1509,'Données Enfants'!$C$2:$F$298,2,FALSE)</f>
        <v>Standard</v>
      </c>
      <c r="Q1509" s="14">
        <f>IF(MID(B1509,1,3)="Bus",VLOOKUP(N1509,'Données Bus'!$A$2:$B$90,2,FALSE),0)</f>
        <v>0</v>
      </c>
      <c r="R1509" s="14" t="str">
        <f>IF(Q1509&gt;0,VLOOKUP(N1509,'Données Bus'!$A$2:$C$90,3,FALSE),"")</f>
        <v/>
      </c>
      <c r="S1509" t="e">
        <f>IF(INDEX('Tournées Bus'!$C$4:$H$18,Q1509,VLOOKUP(B1509,'Tournées Bus'!$J$3:$L$6,2,FALSE))=0,INDEX('Tournées Bus'!$C$4:$H$18,Q1509,VLOOKUP(B1509,'Tournées Bus'!$J$3:$L$6,3,FALSE)),INDEX('Tournées Bus'!$C$4:$H$18,Q1509,VLOOKUP(B1509,'Tournées Bus'!$J$3:$L$6,2,FALSE)))</f>
        <v>#N/A</v>
      </c>
      <c r="T1509" t="e">
        <f t="shared" si="49"/>
        <v>#N/A</v>
      </c>
    </row>
    <row r="1510" spans="1:20" x14ac:dyDescent="0.2">
      <c r="A1510" s="1">
        <v>42993</v>
      </c>
      <c r="B1510" t="s">
        <v>7</v>
      </c>
      <c r="C1510" t="s">
        <v>340</v>
      </c>
      <c r="D1510" t="s">
        <v>384</v>
      </c>
      <c r="E1510" t="s">
        <v>385</v>
      </c>
      <c r="F1510" s="1">
        <v>41199</v>
      </c>
      <c r="G1510" t="s">
        <v>106</v>
      </c>
      <c r="H1510">
        <v>1</v>
      </c>
      <c r="I1510">
        <v>0</v>
      </c>
      <c r="J1510">
        <v>0</v>
      </c>
      <c r="K1510" t="s">
        <v>207</v>
      </c>
      <c r="L1510">
        <v>2017</v>
      </c>
      <c r="M1510" t="s">
        <v>208</v>
      </c>
      <c r="N1510" s="14" t="str">
        <f t="shared" si="48"/>
        <v>DELPLANQUE Jules</v>
      </c>
      <c r="O1510" s="14" t="str">
        <f>VLOOKUP(N1510,'Données Enfants'!$C$2:$F$298,4,FALSE)</f>
        <v>GS</v>
      </c>
      <c r="P1510" s="14" t="str">
        <f>VLOOKUP(N1510,'Données Enfants'!$C$2:$F$298,2,FALSE)</f>
        <v>Standard</v>
      </c>
      <c r="Q1510" s="14">
        <f>IF(MID(B1510,1,3)="Bus",VLOOKUP(N1510,'Données Bus'!$A$2:$B$90,2,FALSE),0)</f>
        <v>0</v>
      </c>
      <c r="R1510" s="14" t="str">
        <f>IF(Q1510&gt;0,VLOOKUP(N1510,'Données Bus'!$A$2:$C$90,3,FALSE),"")</f>
        <v/>
      </c>
      <c r="S1510" t="e">
        <f>IF(INDEX('Tournées Bus'!$C$4:$H$18,Q1510,VLOOKUP(B1510,'Tournées Bus'!$J$3:$L$6,2,FALSE))=0,INDEX('Tournées Bus'!$C$4:$H$18,Q1510,VLOOKUP(B1510,'Tournées Bus'!$J$3:$L$6,3,FALSE)),INDEX('Tournées Bus'!$C$4:$H$18,Q1510,VLOOKUP(B1510,'Tournées Bus'!$J$3:$L$6,2,FALSE)))</f>
        <v>#N/A</v>
      </c>
      <c r="T1510" t="e">
        <f t="shared" si="49"/>
        <v>#N/A</v>
      </c>
    </row>
    <row r="1511" spans="1:20" x14ac:dyDescent="0.2">
      <c r="A1511" s="1">
        <v>42993</v>
      </c>
      <c r="B1511" t="s">
        <v>7</v>
      </c>
      <c r="C1511" t="s">
        <v>340</v>
      </c>
      <c r="D1511" t="s">
        <v>327</v>
      </c>
      <c r="E1511" t="s">
        <v>328</v>
      </c>
      <c r="F1511" s="1">
        <v>40917</v>
      </c>
      <c r="G1511" t="s">
        <v>44</v>
      </c>
      <c r="H1511">
        <v>1</v>
      </c>
      <c r="I1511">
        <v>0</v>
      </c>
      <c r="J1511">
        <v>0</v>
      </c>
      <c r="K1511" t="s">
        <v>207</v>
      </c>
      <c r="L1511">
        <v>2017</v>
      </c>
      <c r="M1511" t="s">
        <v>208</v>
      </c>
      <c r="N1511" s="14" t="str">
        <f t="shared" si="48"/>
        <v>DESCLAUX Charly</v>
      </c>
      <c r="O1511" s="14" t="str">
        <f>VLOOKUP(N1511,'Données Enfants'!$C$2:$F$298,4,FALSE)</f>
        <v>GS</v>
      </c>
      <c r="P1511" s="14" t="str">
        <f>VLOOKUP(N1511,'Données Enfants'!$C$2:$F$298,2,FALSE)</f>
        <v>Standard</v>
      </c>
      <c r="Q1511" s="14">
        <f>IF(MID(B1511,1,3)="Bus",VLOOKUP(N1511,'Données Bus'!$A$2:$B$90,2,FALSE),0)</f>
        <v>0</v>
      </c>
      <c r="R1511" s="14" t="str">
        <f>IF(Q1511&gt;0,VLOOKUP(N1511,'Données Bus'!$A$2:$C$90,3,FALSE),"")</f>
        <v/>
      </c>
      <c r="S1511" t="e">
        <f>IF(INDEX('Tournées Bus'!$C$4:$H$18,Q1511,VLOOKUP(B1511,'Tournées Bus'!$J$3:$L$6,2,FALSE))=0,INDEX('Tournées Bus'!$C$4:$H$18,Q1511,VLOOKUP(B1511,'Tournées Bus'!$J$3:$L$6,3,FALSE)),INDEX('Tournées Bus'!$C$4:$H$18,Q1511,VLOOKUP(B1511,'Tournées Bus'!$J$3:$L$6,2,FALSE)))</f>
        <v>#N/A</v>
      </c>
      <c r="T1511" t="e">
        <f t="shared" si="49"/>
        <v>#N/A</v>
      </c>
    </row>
    <row r="1512" spans="1:20" x14ac:dyDescent="0.2">
      <c r="A1512" s="1">
        <v>42993</v>
      </c>
      <c r="B1512" t="s">
        <v>7</v>
      </c>
      <c r="C1512" t="s">
        <v>340</v>
      </c>
      <c r="D1512" t="s">
        <v>238</v>
      </c>
      <c r="E1512" t="s">
        <v>239</v>
      </c>
      <c r="F1512" s="1">
        <v>40372</v>
      </c>
      <c r="G1512" t="s">
        <v>163</v>
      </c>
      <c r="H1512">
        <v>1</v>
      </c>
      <c r="I1512">
        <v>0</v>
      </c>
      <c r="J1512">
        <v>0</v>
      </c>
      <c r="K1512" t="s">
        <v>207</v>
      </c>
      <c r="L1512">
        <v>2017</v>
      </c>
      <c r="M1512" t="s">
        <v>210</v>
      </c>
      <c r="N1512" s="14" t="str">
        <f t="shared" si="48"/>
        <v>DESIR Honoré</v>
      </c>
      <c r="O1512" s="14" t="str">
        <f>VLOOKUP(N1512,'Données Enfants'!$C$2:$F$298,4,FALSE)</f>
        <v>CE1</v>
      </c>
      <c r="P1512" s="14" t="str">
        <f>VLOOKUP(N1512,'Données Enfants'!$C$2:$F$298,2,FALSE)</f>
        <v>Standard</v>
      </c>
      <c r="Q1512" s="14">
        <f>IF(MID(B1512,1,3)="Bus",VLOOKUP(N1512,'Données Bus'!$A$2:$B$90,2,FALSE),0)</f>
        <v>0</v>
      </c>
      <c r="R1512" s="14" t="str">
        <f>IF(Q1512&gt;0,VLOOKUP(N1512,'Données Bus'!$A$2:$C$90,3,FALSE),"")</f>
        <v/>
      </c>
      <c r="S1512" t="e">
        <f>IF(INDEX('Tournées Bus'!$C$4:$H$18,Q1512,VLOOKUP(B1512,'Tournées Bus'!$J$3:$L$6,2,FALSE))=0,INDEX('Tournées Bus'!$C$4:$H$18,Q1512,VLOOKUP(B1512,'Tournées Bus'!$J$3:$L$6,3,FALSE)),INDEX('Tournées Bus'!$C$4:$H$18,Q1512,VLOOKUP(B1512,'Tournées Bus'!$J$3:$L$6,2,FALSE)))</f>
        <v>#N/A</v>
      </c>
      <c r="T1512" t="e">
        <f t="shared" si="49"/>
        <v>#N/A</v>
      </c>
    </row>
    <row r="1513" spans="1:20" x14ac:dyDescent="0.2">
      <c r="A1513" s="1">
        <v>42993</v>
      </c>
      <c r="B1513" t="s">
        <v>7</v>
      </c>
      <c r="C1513" t="s">
        <v>340</v>
      </c>
      <c r="D1513" t="s">
        <v>238</v>
      </c>
      <c r="E1513" t="s">
        <v>240</v>
      </c>
      <c r="F1513" s="1">
        <v>39094</v>
      </c>
      <c r="G1513" t="s">
        <v>164</v>
      </c>
      <c r="H1513">
        <v>1</v>
      </c>
      <c r="I1513">
        <v>0</v>
      </c>
      <c r="J1513">
        <v>0</v>
      </c>
      <c r="K1513" t="s">
        <v>207</v>
      </c>
      <c r="L1513">
        <v>2017</v>
      </c>
      <c r="M1513" t="s">
        <v>210</v>
      </c>
      <c r="N1513" s="14" t="str">
        <f t="shared" si="48"/>
        <v>DESIR Odette</v>
      </c>
      <c r="O1513" s="14" t="str">
        <f>VLOOKUP(N1513,'Données Enfants'!$C$2:$F$298,4,FALSE)</f>
        <v>CM2</v>
      </c>
      <c r="P1513" s="14" t="str">
        <f>VLOOKUP(N1513,'Données Enfants'!$C$2:$F$298,2,FALSE)</f>
        <v>Standard</v>
      </c>
      <c r="Q1513" s="14">
        <f>IF(MID(B1513,1,3)="Bus",VLOOKUP(N1513,'Données Bus'!$A$2:$B$90,2,FALSE),0)</f>
        <v>0</v>
      </c>
      <c r="R1513" s="14" t="str">
        <f>IF(Q1513&gt;0,VLOOKUP(N1513,'Données Bus'!$A$2:$C$90,3,FALSE),"")</f>
        <v/>
      </c>
      <c r="S1513" t="e">
        <f>IF(INDEX('Tournées Bus'!$C$4:$H$18,Q1513,VLOOKUP(B1513,'Tournées Bus'!$J$3:$L$6,2,FALSE))=0,INDEX('Tournées Bus'!$C$4:$H$18,Q1513,VLOOKUP(B1513,'Tournées Bus'!$J$3:$L$6,3,FALSE)),INDEX('Tournées Bus'!$C$4:$H$18,Q1513,VLOOKUP(B1513,'Tournées Bus'!$J$3:$L$6,2,FALSE)))</f>
        <v>#N/A</v>
      </c>
      <c r="T1513" t="e">
        <f t="shared" si="49"/>
        <v>#N/A</v>
      </c>
    </row>
    <row r="1514" spans="1:20" x14ac:dyDescent="0.2">
      <c r="A1514" s="1">
        <v>42993</v>
      </c>
      <c r="B1514" t="s">
        <v>7</v>
      </c>
      <c r="C1514" t="s">
        <v>340</v>
      </c>
      <c r="D1514" t="s">
        <v>386</v>
      </c>
      <c r="E1514" t="s">
        <v>387</v>
      </c>
      <c r="F1514" s="1">
        <v>41360</v>
      </c>
      <c r="G1514" t="s">
        <v>170</v>
      </c>
      <c r="H1514">
        <v>1</v>
      </c>
      <c r="I1514">
        <v>0</v>
      </c>
      <c r="J1514">
        <v>0</v>
      </c>
      <c r="K1514" t="s">
        <v>207</v>
      </c>
      <c r="L1514">
        <v>2017</v>
      </c>
      <c r="M1514" t="s">
        <v>208</v>
      </c>
      <c r="N1514" s="14" t="str">
        <f t="shared" si="48"/>
        <v>DETRAZ Matéa</v>
      </c>
      <c r="O1514" s="14" t="str">
        <f>VLOOKUP(N1514,'Données Enfants'!$C$2:$F$298,4,FALSE)</f>
        <v>MS</v>
      </c>
      <c r="P1514" s="14" t="str">
        <f>VLOOKUP(N1514,'Données Enfants'!$C$2:$F$298,2,FALSE)</f>
        <v>Standard</v>
      </c>
      <c r="Q1514" s="14">
        <f>IF(MID(B1514,1,3)="Bus",VLOOKUP(N1514,'Données Bus'!$A$2:$B$90,2,FALSE),0)</f>
        <v>0</v>
      </c>
      <c r="R1514" s="14" t="str">
        <f>IF(Q1514&gt;0,VLOOKUP(N1514,'Données Bus'!$A$2:$C$90,3,FALSE),"")</f>
        <v/>
      </c>
      <c r="S1514" t="e">
        <f>IF(INDEX('Tournées Bus'!$C$4:$H$18,Q1514,VLOOKUP(B1514,'Tournées Bus'!$J$3:$L$6,2,FALSE))=0,INDEX('Tournées Bus'!$C$4:$H$18,Q1514,VLOOKUP(B1514,'Tournées Bus'!$J$3:$L$6,3,FALSE)),INDEX('Tournées Bus'!$C$4:$H$18,Q1514,VLOOKUP(B1514,'Tournées Bus'!$J$3:$L$6,2,FALSE)))</f>
        <v>#N/A</v>
      </c>
      <c r="T1514" t="e">
        <f t="shared" si="49"/>
        <v>#N/A</v>
      </c>
    </row>
    <row r="1515" spans="1:20" x14ac:dyDescent="0.2">
      <c r="A1515" s="1">
        <v>42993</v>
      </c>
      <c r="B1515" t="s">
        <v>7</v>
      </c>
      <c r="C1515" t="s">
        <v>340</v>
      </c>
      <c r="D1515" t="s">
        <v>241</v>
      </c>
      <c r="E1515" t="s">
        <v>242</v>
      </c>
      <c r="F1515" s="1">
        <v>39522</v>
      </c>
      <c r="G1515" t="s">
        <v>165</v>
      </c>
      <c r="H1515">
        <v>1</v>
      </c>
      <c r="I1515">
        <v>0</v>
      </c>
      <c r="J1515">
        <v>0</v>
      </c>
      <c r="K1515" t="s">
        <v>207</v>
      </c>
      <c r="L1515">
        <v>2017</v>
      </c>
      <c r="M1515" t="s">
        <v>210</v>
      </c>
      <c r="N1515" s="14" t="str">
        <f t="shared" si="48"/>
        <v>DEVIGNY Lyséa</v>
      </c>
      <c r="O1515" s="14" t="str">
        <f>VLOOKUP(N1515,'Données Enfants'!$C$2:$F$298,4,FALSE)</f>
        <v>CM1</v>
      </c>
      <c r="P1515" s="14" t="str">
        <f>VLOOKUP(N1515,'Données Enfants'!$C$2:$F$298,2,FALSE)</f>
        <v>Standard</v>
      </c>
      <c r="Q1515" s="14">
        <f>IF(MID(B1515,1,3)="Bus",VLOOKUP(N1515,'Données Bus'!$A$2:$B$90,2,FALSE),0)</f>
        <v>0</v>
      </c>
      <c r="R1515" s="14" t="str">
        <f>IF(Q1515&gt;0,VLOOKUP(N1515,'Données Bus'!$A$2:$C$90,3,FALSE),"")</f>
        <v/>
      </c>
      <c r="S1515" t="e">
        <f>IF(INDEX('Tournées Bus'!$C$4:$H$18,Q1515,VLOOKUP(B1515,'Tournées Bus'!$J$3:$L$6,2,FALSE))=0,INDEX('Tournées Bus'!$C$4:$H$18,Q1515,VLOOKUP(B1515,'Tournées Bus'!$J$3:$L$6,3,FALSE)),INDEX('Tournées Bus'!$C$4:$H$18,Q1515,VLOOKUP(B1515,'Tournées Bus'!$J$3:$L$6,2,FALSE)))</f>
        <v>#N/A</v>
      </c>
      <c r="T1515" t="e">
        <f t="shared" si="49"/>
        <v>#N/A</v>
      </c>
    </row>
    <row r="1516" spans="1:20" x14ac:dyDescent="0.2">
      <c r="A1516" s="1">
        <v>42993</v>
      </c>
      <c r="B1516" t="s">
        <v>7</v>
      </c>
      <c r="C1516" t="s">
        <v>340</v>
      </c>
      <c r="D1516" t="s">
        <v>241</v>
      </c>
      <c r="E1516" t="s">
        <v>243</v>
      </c>
      <c r="F1516" s="1">
        <v>40078</v>
      </c>
      <c r="G1516" t="s">
        <v>166</v>
      </c>
      <c r="H1516">
        <v>1</v>
      </c>
      <c r="I1516">
        <v>0</v>
      </c>
      <c r="J1516">
        <v>0</v>
      </c>
      <c r="K1516" t="s">
        <v>207</v>
      </c>
      <c r="L1516">
        <v>2017</v>
      </c>
      <c r="M1516" t="s">
        <v>210</v>
      </c>
      <c r="N1516" s="14" t="str">
        <f t="shared" si="48"/>
        <v>DEVIGNY Ryan</v>
      </c>
      <c r="O1516" s="14" t="str">
        <f>VLOOKUP(N1516,'Données Enfants'!$C$2:$F$298,4,FALSE)</f>
        <v>CE2</v>
      </c>
      <c r="P1516" s="14" t="str">
        <f>VLOOKUP(N1516,'Données Enfants'!$C$2:$F$298,2,FALSE)</f>
        <v>Standard</v>
      </c>
      <c r="Q1516" s="14">
        <f>IF(MID(B1516,1,3)="Bus",VLOOKUP(N1516,'Données Bus'!$A$2:$B$90,2,FALSE),0)</f>
        <v>0</v>
      </c>
      <c r="R1516" s="14" t="str">
        <f>IF(Q1516&gt;0,VLOOKUP(N1516,'Données Bus'!$A$2:$C$90,3,FALSE),"")</f>
        <v/>
      </c>
      <c r="S1516" t="e">
        <f>IF(INDEX('Tournées Bus'!$C$4:$H$18,Q1516,VLOOKUP(B1516,'Tournées Bus'!$J$3:$L$6,2,FALSE))=0,INDEX('Tournées Bus'!$C$4:$H$18,Q1516,VLOOKUP(B1516,'Tournées Bus'!$J$3:$L$6,3,FALSE)),INDEX('Tournées Bus'!$C$4:$H$18,Q1516,VLOOKUP(B1516,'Tournées Bus'!$J$3:$L$6,2,FALSE)))</f>
        <v>#N/A</v>
      </c>
      <c r="T1516" t="e">
        <f t="shared" si="49"/>
        <v>#N/A</v>
      </c>
    </row>
    <row r="1517" spans="1:20" x14ac:dyDescent="0.2">
      <c r="A1517" s="1">
        <v>42993</v>
      </c>
      <c r="B1517" t="s">
        <v>7</v>
      </c>
      <c r="C1517" t="s">
        <v>340</v>
      </c>
      <c r="D1517" t="s">
        <v>244</v>
      </c>
      <c r="E1517" t="s">
        <v>245</v>
      </c>
      <c r="F1517" s="1">
        <v>40339</v>
      </c>
      <c r="G1517" t="s">
        <v>167</v>
      </c>
      <c r="H1517">
        <v>1</v>
      </c>
      <c r="I1517">
        <v>0</v>
      </c>
      <c r="J1517">
        <v>0</v>
      </c>
      <c r="K1517" t="s">
        <v>207</v>
      </c>
      <c r="L1517">
        <v>2017</v>
      </c>
      <c r="M1517" t="s">
        <v>210</v>
      </c>
      <c r="N1517" s="14" t="str">
        <f t="shared" si="48"/>
        <v>DOUCET Arsène</v>
      </c>
      <c r="O1517" s="14" t="str">
        <f>VLOOKUP(N1517,'Données Enfants'!$C$2:$F$298,4,FALSE)</f>
        <v>CE1</v>
      </c>
      <c r="P1517" s="14" t="str">
        <f>VLOOKUP(N1517,'Données Enfants'!$C$2:$F$298,2,FALSE)</f>
        <v>Standard</v>
      </c>
      <c r="Q1517" s="14">
        <f>IF(MID(B1517,1,3)="Bus",VLOOKUP(N1517,'Données Bus'!$A$2:$B$90,2,FALSE),0)</f>
        <v>0</v>
      </c>
      <c r="R1517" s="14" t="str">
        <f>IF(Q1517&gt;0,VLOOKUP(N1517,'Données Bus'!$A$2:$C$90,3,FALSE),"")</f>
        <v/>
      </c>
      <c r="S1517" t="e">
        <f>IF(INDEX('Tournées Bus'!$C$4:$H$18,Q1517,VLOOKUP(B1517,'Tournées Bus'!$J$3:$L$6,2,FALSE))=0,INDEX('Tournées Bus'!$C$4:$H$18,Q1517,VLOOKUP(B1517,'Tournées Bus'!$J$3:$L$6,3,FALSE)),INDEX('Tournées Bus'!$C$4:$H$18,Q1517,VLOOKUP(B1517,'Tournées Bus'!$J$3:$L$6,2,FALSE)))</f>
        <v>#N/A</v>
      </c>
      <c r="T1517" t="e">
        <f t="shared" si="49"/>
        <v>#N/A</v>
      </c>
    </row>
    <row r="1518" spans="1:20" x14ac:dyDescent="0.2">
      <c r="A1518" s="1">
        <v>42993</v>
      </c>
      <c r="B1518" t="s">
        <v>7</v>
      </c>
      <c r="C1518" t="s">
        <v>340</v>
      </c>
      <c r="D1518" t="s">
        <v>244</v>
      </c>
      <c r="E1518" t="s">
        <v>246</v>
      </c>
      <c r="F1518" s="1">
        <v>39775</v>
      </c>
      <c r="G1518" t="s">
        <v>165</v>
      </c>
      <c r="H1518">
        <v>1</v>
      </c>
      <c r="I1518">
        <v>0</v>
      </c>
      <c r="J1518">
        <v>0</v>
      </c>
      <c r="K1518" t="s">
        <v>207</v>
      </c>
      <c r="L1518">
        <v>2017</v>
      </c>
      <c r="M1518" t="s">
        <v>210</v>
      </c>
      <c r="N1518" s="14" t="str">
        <f t="shared" si="48"/>
        <v>DOUCET Edgar</v>
      </c>
      <c r="O1518" s="14" t="str">
        <f>VLOOKUP(N1518,'Données Enfants'!$C$2:$F$298,4,FALSE)</f>
        <v>CM1</v>
      </c>
      <c r="P1518" s="14" t="str">
        <f>VLOOKUP(N1518,'Données Enfants'!$C$2:$F$298,2,FALSE)</f>
        <v>Standard</v>
      </c>
      <c r="Q1518" s="14">
        <f>IF(MID(B1518,1,3)="Bus",VLOOKUP(N1518,'Données Bus'!$A$2:$B$90,2,FALSE),0)</f>
        <v>0</v>
      </c>
      <c r="R1518" s="14" t="str">
        <f>IF(Q1518&gt;0,VLOOKUP(N1518,'Données Bus'!$A$2:$C$90,3,FALSE),"")</f>
        <v/>
      </c>
      <c r="S1518" t="e">
        <f>IF(INDEX('Tournées Bus'!$C$4:$H$18,Q1518,VLOOKUP(B1518,'Tournées Bus'!$J$3:$L$6,2,FALSE))=0,INDEX('Tournées Bus'!$C$4:$H$18,Q1518,VLOOKUP(B1518,'Tournées Bus'!$J$3:$L$6,3,FALSE)),INDEX('Tournées Bus'!$C$4:$H$18,Q1518,VLOOKUP(B1518,'Tournées Bus'!$J$3:$L$6,2,FALSE)))</f>
        <v>#N/A</v>
      </c>
      <c r="T1518" t="e">
        <f t="shared" si="49"/>
        <v>#N/A</v>
      </c>
    </row>
    <row r="1519" spans="1:20" x14ac:dyDescent="0.2">
      <c r="A1519" s="1">
        <v>42993</v>
      </c>
      <c r="B1519" t="s">
        <v>7</v>
      </c>
      <c r="C1519" t="s">
        <v>340</v>
      </c>
      <c r="D1519" t="s">
        <v>388</v>
      </c>
      <c r="E1519" t="s">
        <v>389</v>
      </c>
      <c r="F1519" s="1">
        <v>40851</v>
      </c>
      <c r="G1519" t="s">
        <v>168</v>
      </c>
      <c r="H1519">
        <v>1</v>
      </c>
      <c r="I1519">
        <v>0</v>
      </c>
      <c r="J1519">
        <v>0</v>
      </c>
      <c r="K1519" t="s">
        <v>207</v>
      </c>
      <c r="L1519">
        <v>2017</v>
      </c>
      <c r="M1519" t="s">
        <v>208</v>
      </c>
      <c r="N1519" s="14" t="str">
        <f t="shared" si="48"/>
        <v>DOZOUL Nolan</v>
      </c>
      <c r="O1519" s="14" t="str">
        <f>VLOOKUP(N1519,'Données Enfants'!$C$2:$F$298,4,FALSE)</f>
        <v>CP</v>
      </c>
      <c r="P1519" s="14" t="str">
        <f>VLOOKUP(N1519,'Données Enfants'!$C$2:$F$298,2,FALSE)</f>
        <v>Standard</v>
      </c>
      <c r="Q1519" s="14">
        <f>IF(MID(B1519,1,3)="Bus",VLOOKUP(N1519,'Données Bus'!$A$2:$B$90,2,FALSE),0)</f>
        <v>0</v>
      </c>
      <c r="R1519" s="14" t="str">
        <f>IF(Q1519&gt;0,VLOOKUP(N1519,'Données Bus'!$A$2:$C$90,3,FALSE),"")</f>
        <v/>
      </c>
      <c r="S1519" t="e">
        <f>IF(INDEX('Tournées Bus'!$C$4:$H$18,Q1519,VLOOKUP(B1519,'Tournées Bus'!$J$3:$L$6,2,FALSE))=0,INDEX('Tournées Bus'!$C$4:$H$18,Q1519,VLOOKUP(B1519,'Tournées Bus'!$J$3:$L$6,3,FALSE)),INDEX('Tournées Bus'!$C$4:$H$18,Q1519,VLOOKUP(B1519,'Tournées Bus'!$J$3:$L$6,2,FALSE)))</f>
        <v>#N/A</v>
      </c>
      <c r="T1519" t="e">
        <f t="shared" si="49"/>
        <v>#N/A</v>
      </c>
    </row>
    <row r="1520" spans="1:20" x14ac:dyDescent="0.2">
      <c r="A1520" s="1">
        <v>42993</v>
      </c>
      <c r="B1520" t="s">
        <v>7</v>
      </c>
      <c r="C1520" t="s">
        <v>340</v>
      </c>
      <c r="D1520" t="s">
        <v>837</v>
      </c>
      <c r="E1520" t="s">
        <v>247</v>
      </c>
      <c r="F1520" s="1">
        <v>40702</v>
      </c>
      <c r="G1520" t="s">
        <v>168</v>
      </c>
      <c r="H1520">
        <v>1</v>
      </c>
      <c r="I1520">
        <v>0</v>
      </c>
      <c r="J1520">
        <v>0</v>
      </c>
      <c r="K1520" t="s">
        <v>207</v>
      </c>
      <c r="L1520">
        <v>2017</v>
      </c>
      <c r="M1520" t="s">
        <v>208</v>
      </c>
      <c r="N1520" s="14" t="str">
        <f t="shared" si="48"/>
        <v>DUBOIS LOUKIL Liam</v>
      </c>
      <c r="O1520" s="14" t="str">
        <f>VLOOKUP(N1520,'Données Enfants'!$C$2:$F$298,4,FALSE)</f>
        <v>CP</v>
      </c>
      <c r="P1520" s="14" t="str">
        <f>VLOOKUP(N1520,'Données Enfants'!$C$2:$F$298,2,FALSE)</f>
        <v>Standard</v>
      </c>
      <c r="Q1520" s="14">
        <f>IF(MID(B1520,1,3)="Bus",VLOOKUP(N1520,'Données Bus'!$A$2:$B$90,2,FALSE),0)</f>
        <v>0</v>
      </c>
      <c r="R1520" s="14" t="str">
        <f>IF(Q1520&gt;0,VLOOKUP(N1520,'Données Bus'!$A$2:$C$90,3,FALSE),"")</f>
        <v/>
      </c>
      <c r="S1520" t="e">
        <f>IF(INDEX('Tournées Bus'!$C$4:$H$18,Q1520,VLOOKUP(B1520,'Tournées Bus'!$J$3:$L$6,2,FALSE))=0,INDEX('Tournées Bus'!$C$4:$H$18,Q1520,VLOOKUP(B1520,'Tournées Bus'!$J$3:$L$6,3,FALSE)),INDEX('Tournées Bus'!$C$4:$H$18,Q1520,VLOOKUP(B1520,'Tournées Bus'!$J$3:$L$6,2,FALSE)))</f>
        <v>#N/A</v>
      </c>
      <c r="T1520" t="e">
        <f t="shared" si="49"/>
        <v>#N/A</v>
      </c>
    </row>
    <row r="1521" spans="1:20" x14ac:dyDescent="0.2">
      <c r="A1521" s="1">
        <v>42993</v>
      </c>
      <c r="B1521" t="s">
        <v>7</v>
      </c>
      <c r="C1521" t="s">
        <v>340</v>
      </c>
      <c r="D1521" t="s">
        <v>250</v>
      </c>
      <c r="E1521" t="s">
        <v>251</v>
      </c>
      <c r="F1521" s="1">
        <v>40932</v>
      </c>
      <c r="G1521" t="s">
        <v>106</v>
      </c>
      <c r="H1521">
        <v>1</v>
      </c>
      <c r="I1521">
        <v>0</v>
      </c>
      <c r="J1521">
        <v>0</v>
      </c>
      <c r="K1521" t="s">
        <v>207</v>
      </c>
      <c r="L1521">
        <v>2017</v>
      </c>
      <c r="M1521" t="s">
        <v>208</v>
      </c>
      <c r="N1521" s="14" t="str">
        <f t="shared" si="48"/>
        <v>DUVAL Matys</v>
      </c>
      <c r="O1521" s="14" t="str">
        <f>VLOOKUP(N1521,'Données Enfants'!$C$2:$F$298,4,FALSE)</f>
        <v>GS</v>
      </c>
      <c r="P1521" s="14" t="str">
        <f>VLOOKUP(N1521,'Données Enfants'!$C$2:$F$298,2,FALSE)</f>
        <v>Standard</v>
      </c>
      <c r="Q1521" s="14">
        <f>IF(MID(B1521,1,3)="Bus",VLOOKUP(N1521,'Données Bus'!$A$2:$B$90,2,FALSE),0)</f>
        <v>0</v>
      </c>
      <c r="R1521" s="14" t="str">
        <f>IF(Q1521&gt;0,VLOOKUP(N1521,'Données Bus'!$A$2:$C$90,3,FALSE),"")</f>
        <v/>
      </c>
      <c r="S1521" t="e">
        <f>IF(INDEX('Tournées Bus'!$C$4:$H$18,Q1521,VLOOKUP(B1521,'Tournées Bus'!$J$3:$L$6,2,FALSE))=0,INDEX('Tournées Bus'!$C$4:$H$18,Q1521,VLOOKUP(B1521,'Tournées Bus'!$J$3:$L$6,3,FALSE)),INDEX('Tournées Bus'!$C$4:$H$18,Q1521,VLOOKUP(B1521,'Tournées Bus'!$J$3:$L$6,2,FALSE)))</f>
        <v>#N/A</v>
      </c>
      <c r="T1521" t="e">
        <f t="shared" si="49"/>
        <v>#N/A</v>
      </c>
    </row>
    <row r="1522" spans="1:20" x14ac:dyDescent="0.2">
      <c r="A1522" s="1">
        <v>42993</v>
      </c>
      <c r="B1522" t="s">
        <v>7</v>
      </c>
      <c r="C1522" t="s">
        <v>340</v>
      </c>
      <c r="D1522" t="s">
        <v>252</v>
      </c>
      <c r="E1522" t="s">
        <v>253</v>
      </c>
      <c r="F1522" s="1">
        <v>41126</v>
      </c>
      <c r="G1522" t="s">
        <v>106</v>
      </c>
      <c r="H1522">
        <v>0</v>
      </c>
      <c r="I1522">
        <v>0</v>
      </c>
      <c r="J1522">
        <v>0</v>
      </c>
      <c r="K1522" t="s">
        <v>207</v>
      </c>
      <c r="L1522">
        <v>2017</v>
      </c>
      <c r="M1522" t="s">
        <v>208</v>
      </c>
      <c r="N1522" s="14" t="str">
        <f t="shared" si="48"/>
        <v>DUVAL MICHOUD Jade</v>
      </c>
      <c r="O1522" s="14" t="str">
        <f>VLOOKUP(N1522,'Données Enfants'!$C$2:$F$298,4,FALSE)</f>
        <v>GS</v>
      </c>
      <c r="P1522" s="14" t="str">
        <f>VLOOKUP(N1522,'Données Enfants'!$C$2:$F$298,2,FALSE)</f>
        <v>Standard</v>
      </c>
      <c r="Q1522" s="14">
        <f>IF(MID(B1522,1,3)="Bus",VLOOKUP(N1522,'Données Bus'!$A$2:$B$90,2,FALSE),0)</f>
        <v>0</v>
      </c>
      <c r="R1522" s="14" t="str">
        <f>IF(Q1522&gt;0,VLOOKUP(N1522,'Données Bus'!$A$2:$C$90,3,FALSE),"")</f>
        <v/>
      </c>
      <c r="S1522" t="e">
        <f>IF(INDEX('Tournées Bus'!$C$4:$H$18,Q1522,VLOOKUP(B1522,'Tournées Bus'!$J$3:$L$6,2,FALSE))=0,INDEX('Tournées Bus'!$C$4:$H$18,Q1522,VLOOKUP(B1522,'Tournées Bus'!$J$3:$L$6,3,FALSE)),INDEX('Tournées Bus'!$C$4:$H$18,Q1522,VLOOKUP(B1522,'Tournées Bus'!$J$3:$L$6,2,FALSE)))</f>
        <v>#N/A</v>
      </c>
      <c r="T1522" t="e">
        <f t="shared" si="49"/>
        <v>#N/A</v>
      </c>
    </row>
    <row r="1523" spans="1:20" x14ac:dyDescent="0.2">
      <c r="A1523" s="1">
        <v>42993</v>
      </c>
      <c r="B1523" t="s">
        <v>7</v>
      </c>
      <c r="C1523" t="s">
        <v>340</v>
      </c>
      <c r="D1523" t="s">
        <v>390</v>
      </c>
      <c r="E1523" t="s">
        <v>281</v>
      </c>
      <c r="F1523" s="1">
        <v>40871</v>
      </c>
      <c r="G1523" t="s">
        <v>167</v>
      </c>
      <c r="H1523">
        <v>1</v>
      </c>
      <c r="I1523">
        <v>0</v>
      </c>
      <c r="J1523">
        <v>0</v>
      </c>
      <c r="K1523" t="s">
        <v>207</v>
      </c>
      <c r="L1523">
        <v>2017</v>
      </c>
      <c r="M1523" t="s">
        <v>208</v>
      </c>
      <c r="N1523" s="14" t="str">
        <f t="shared" si="48"/>
        <v>EDMOND Lilou</v>
      </c>
      <c r="O1523" s="14" t="str">
        <f>VLOOKUP(N1523,'Données Enfants'!$C$2:$F$298,4,FALSE)</f>
        <v>CP</v>
      </c>
      <c r="P1523" s="14" t="str">
        <f>VLOOKUP(N1523,'Données Enfants'!$C$2:$F$298,2,FALSE)</f>
        <v>Standard</v>
      </c>
      <c r="Q1523" s="14">
        <f>IF(MID(B1523,1,3)="Bus",VLOOKUP(N1523,'Données Bus'!$A$2:$B$90,2,FALSE),0)</f>
        <v>0</v>
      </c>
      <c r="R1523" s="14" t="str">
        <f>IF(Q1523&gt;0,VLOOKUP(N1523,'Données Bus'!$A$2:$C$90,3,FALSE),"")</f>
        <v/>
      </c>
      <c r="S1523" t="e">
        <f>IF(INDEX('Tournées Bus'!$C$4:$H$18,Q1523,VLOOKUP(B1523,'Tournées Bus'!$J$3:$L$6,2,FALSE))=0,INDEX('Tournées Bus'!$C$4:$H$18,Q1523,VLOOKUP(B1523,'Tournées Bus'!$J$3:$L$6,3,FALSE)),INDEX('Tournées Bus'!$C$4:$H$18,Q1523,VLOOKUP(B1523,'Tournées Bus'!$J$3:$L$6,2,FALSE)))</f>
        <v>#N/A</v>
      </c>
      <c r="T1523" t="e">
        <f t="shared" si="49"/>
        <v>#N/A</v>
      </c>
    </row>
    <row r="1524" spans="1:20" x14ac:dyDescent="0.2">
      <c r="A1524" s="1">
        <v>42993</v>
      </c>
      <c r="B1524" t="s">
        <v>7</v>
      </c>
      <c r="C1524" t="s">
        <v>340</v>
      </c>
      <c r="D1524" t="s">
        <v>390</v>
      </c>
      <c r="E1524" t="s">
        <v>391</v>
      </c>
      <c r="F1524" s="1">
        <v>39092</v>
      </c>
      <c r="G1524" t="s">
        <v>164</v>
      </c>
      <c r="H1524">
        <v>1</v>
      </c>
      <c r="I1524">
        <v>0</v>
      </c>
      <c r="J1524">
        <v>0</v>
      </c>
      <c r="K1524" t="s">
        <v>207</v>
      </c>
      <c r="L1524">
        <v>2017</v>
      </c>
      <c r="M1524" t="s">
        <v>210</v>
      </c>
      <c r="N1524" s="14" t="str">
        <f t="shared" si="48"/>
        <v>EDMOND Quentin</v>
      </c>
      <c r="O1524" s="14" t="str">
        <f>VLOOKUP(N1524,'Données Enfants'!$C$2:$F$298,4,FALSE)</f>
        <v>CM2</v>
      </c>
      <c r="P1524" s="14" t="str">
        <f>VLOOKUP(N1524,'Données Enfants'!$C$2:$F$298,2,FALSE)</f>
        <v>Standard</v>
      </c>
      <c r="Q1524" s="14">
        <f>IF(MID(B1524,1,3)="Bus",VLOOKUP(N1524,'Données Bus'!$A$2:$B$90,2,FALSE),0)</f>
        <v>0</v>
      </c>
      <c r="R1524" s="14" t="str">
        <f>IF(Q1524&gt;0,VLOOKUP(N1524,'Données Bus'!$A$2:$C$90,3,FALSE),"")</f>
        <v/>
      </c>
      <c r="S1524" t="e">
        <f>IF(INDEX('Tournées Bus'!$C$4:$H$18,Q1524,VLOOKUP(B1524,'Tournées Bus'!$J$3:$L$6,2,FALSE))=0,INDEX('Tournées Bus'!$C$4:$H$18,Q1524,VLOOKUP(B1524,'Tournées Bus'!$J$3:$L$6,3,FALSE)),INDEX('Tournées Bus'!$C$4:$H$18,Q1524,VLOOKUP(B1524,'Tournées Bus'!$J$3:$L$6,2,FALSE)))</f>
        <v>#N/A</v>
      </c>
      <c r="T1524" t="e">
        <f t="shared" si="49"/>
        <v>#N/A</v>
      </c>
    </row>
    <row r="1525" spans="1:20" x14ac:dyDescent="0.2">
      <c r="A1525" s="1">
        <v>42993</v>
      </c>
      <c r="B1525" t="s">
        <v>7</v>
      </c>
      <c r="C1525" t="s">
        <v>340</v>
      </c>
      <c r="D1525" t="s">
        <v>254</v>
      </c>
      <c r="E1525" t="s">
        <v>255</v>
      </c>
      <c r="F1525" s="1">
        <v>40439</v>
      </c>
      <c r="G1525" t="s">
        <v>167</v>
      </c>
      <c r="H1525">
        <v>1</v>
      </c>
      <c r="I1525">
        <v>0</v>
      </c>
      <c r="J1525">
        <v>0</v>
      </c>
      <c r="K1525" t="s">
        <v>207</v>
      </c>
      <c r="L1525">
        <v>2017</v>
      </c>
      <c r="M1525" t="s">
        <v>210</v>
      </c>
      <c r="N1525" s="14" t="str">
        <f t="shared" si="48"/>
        <v>EL MRADMI Marwane</v>
      </c>
      <c r="O1525" s="14" t="str">
        <f>VLOOKUP(N1525,'Données Enfants'!$C$2:$F$298,4,FALSE)</f>
        <v>CE1</v>
      </c>
      <c r="P1525" s="14" t="str">
        <f>VLOOKUP(N1525,'Données Enfants'!$C$2:$F$298,2,FALSE)</f>
        <v>Sans porc</v>
      </c>
      <c r="Q1525" s="14">
        <f>IF(MID(B1525,1,3)="Bus",VLOOKUP(N1525,'Données Bus'!$A$2:$B$90,2,FALSE),0)</f>
        <v>0</v>
      </c>
      <c r="R1525" s="14" t="str">
        <f>IF(Q1525&gt;0,VLOOKUP(N1525,'Données Bus'!$A$2:$C$90,3,FALSE),"")</f>
        <v/>
      </c>
      <c r="S1525" t="e">
        <f>IF(INDEX('Tournées Bus'!$C$4:$H$18,Q1525,VLOOKUP(B1525,'Tournées Bus'!$J$3:$L$6,2,FALSE))=0,INDEX('Tournées Bus'!$C$4:$H$18,Q1525,VLOOKUP(B1525,'Tournées Bus'!$J$3:$L$6,3,FALSE)),INDEX('Tournées Bus'!$C$4:$H$18,Q1525,VLOOKUP(B1525,'Tournées Bus'!$J$3:$L$6,2,FALSE)))</f>
        <v>#N/A</v>
      </c>
      <c r="T1525" t="e">
        <f t="shared" si="49"/>
        <v>#N/A</v>
      </c>
    </row>
    <row r="1526" spans="1:20" x14ac:dyDescent="0.2">
      <c r="A1526" s="1">
        <v>42993</v>
      </c>
      <c r="B1526" t="s">
        <v>7</v>
      </c>
      <c r="C1526" t="s">
        <v>340</v>
      </c>
      <c r="D1526" t="s">
        <v>322</v>
      </c>
      <c r="E1526" t="s">
        <v>323</v>
      </c>
      <c r="F1526" s="1">
        <v>40972</v>
      </c>
      <c r="G1526" t="s">
        <v>106</v>
      </c>
      <c r="H1526">
        <v>1</v>
      </c>
      <c r="I1526">
        <v>0</v>
      </c>
      <c r="J1526">
        <v>0</v>
      </c>
      <c r="K1526" t="s">
        <v>207</v>
      </c>
      <c r="L1526">
        <v>2017</v>
      </c>
      <c r="M1526" t="s">
        <v>208</v>
      </c>
      <c r="N1526" s="14" t="str">
        <f t="shared" si="48"/>
        <v>ELLENRIEDER Célian</v>
      </c>
      <c r="O1526" s="14" t="str">
        <f>VLOOKUP(N1526,'Données Enfants'!$C$2:$F$298,4,FALSE)</f>
        <v>GS</v>
      </c>
      <c r="P1526" s="14" t="str">
        <f>VLOOKUP(N1526,'Données Enfants'!$C$2:$F$298,2,FALSE)</f>
        <v>Standard</v>
      </c>
      <c r="Q1526" s="14">
        <f>IF(MID(B1526,1,3)="Bus",VLOOKUP(N1526,'Données Bus'!$A$2:$B$90,2,FALSE),0)</f>
        <v>0</v>
      </c>
      <c r="R1526" s="14" t="str">
        <f>IF(Q1526&gt;0,VLOOKUP(N1526,'Données Bus'!$A$2:$C$90,3,FALSE),"")</f>
        <v/>
      </c>
      <c r="S1526" t="e">
        <f>IF(INDEX('Tournées Bus'!$C$4:$H$18,Q1526,VLOOKUP(B1526,'Tournées Bus'!$J$3:$L$6,2,FALSE))=0,INDEX('Tournées Bus'!$C$4:$H$18,Q1526,VLOOKUP(B1526,'Tournées Bus'!$J$3:$L$6,3,FALSE)),INDEX('Tournées Bus'!$C$4:$H$18,Q1526,VLOOKUP(B1526,'Tournées Bus'!$J$3:$L$6,2,FALSE)))</f>
        <v>#N/A</v>
      </c>
      <c r="T1526" t="e">
        <f t="shared" si="49"/>
        <v>#N/A</v>
      </c>
    </row>
    <row r="1527" spans="1:20" x14ac:dyDescent="0.2">
      <c r="A1527" s="1">
        <v>42993</v>
      </c>
      <c r="B1527" t="s">
        <v>7</v>
      </c>
      <c r="C1527" t="s">
        <v>340</v>
      </c>
      <c r="D1527" t="s">
        <v>256</v>
      </c>
      <c r="E1527" t="s">
        <v>257</v>
      </c>
      <c r="F1527" s="1">
        <v>41230</v>
      </c>
      <c r="G1527" t="s">
        <v>44</v>
      </c>
      <c r="H1527">
        <v>1</v>
      </c>
      <c r="I1527">
        <v>0</v>
      </c>
      <c r="J1527">
        <v>0</v>
      </c>
      <c r="K1527" t="s">
        <v>207</v>
      </c>
      <c r="L1527">
        <v>2017</v>
      </c>
      <c r="M1527" t="s">
        <v>208</v>
      </c>
      <c r="N1527" s="14" t="str">
        <f t="shared" si="48"/>
        <v>EVENO Manel</v>
      </c>
      <c r="O1527" s="14" t="str">
        <f>VLOOKUP(N1527,'Données Enfants'!$C$2:$F$298,4,FALSE)</f>
        <v>GS</v>
      </c>
      <c r="P1527" s="14" t="str">
        <f>VLOOKUP(N1527,'Données Enfants'!$C$2:$F$298,2,FALSE)</f>
        <v>Sans viande</v>
      </c>
      <c r="Q1527" s="14">
        <f>IF(MID(B1527,1,3)="Bus",VLOOKUP(N1527,'Données Bus'!$A$2:$B$90,2,FALSE),0)</f>
        <v>0</v>
      </c>
      <c r="R1527" s="14" t="str">
        <f>IF(Q1527&gt;0,VLOOKUP(N1527,'Données Bus'!$A$2:$C$90,3,FALSE),"")</f>
        <v/>
      </c>
      <c r="S1527" t="e">
        <f>IF(INDEX('Tournées Bus'!$C$4:$H$18,Q1527,VLOOKUP(B1527,'Tournées Bus'!$J$3:$L$6,2,FALSE))=0,INDEX('Tournées Bus'!$C$4:$H$18,Q1527,VLOOKUP(B1527,'Tournées Bus'!$J$3:$L$6,3,FALSE)),INDEX('Tournées Bus'!$C$4:$H$18,Q1527,VLOOKUP(B1527,'Tournées Bus'!$J$3:$L$6,2,FALSE)))</f>
        <v>#N/A</v>
      </c>
      <c r="T1527" t="e">
        <f t="shared" si="49"/>
        <v>#N/A</v>
      </c>
    </row>
    <row r="1528" spans="1:20" x14ac:dyDescent="0.2">
      <c r="A1528" s="1">
        <v>42993</v>
      </c>
      <c r="B1528" t="s">
        <v>7</v>
      </c>
      <c r="C1528" t="s">
        <v>340</v>
      </c>
      <c r="D1528" t="s">
        <v>506</v>
      </c>
      <c r="E1528" t="s">
        <v>230</v>
      </c>
      <c r="F1528" s="1">
        <v>40864</v>
      </c>
      <c r="G1528" t="s">
        <v>167</v>
      </c>
      <c r="H1528">
        <v>1</v>
      </c>
      <c r="I1528">
        <v>0</v>
      </c>
      <c r="J1528">
        <v>0</v>
      </c>
      <c r="K1528" t="s">
        <v>207</v>
      </c>
      <c r="L1528">
        <v>2017</v>
      </c>
      <c r="M1528" t="s">
        <v>208</v>
      </c>
      <c r="N1528" s="14" t="str">
        <f t="shared" ref="N1528:N1591" si="50">CONCATENATE(D1528," ",E1528)</f>
        <v>FAVRE Emma</v>
      </c>
      <c r="O1528" s="14" t="str">
        <f>VLOOKUP(N1528,'Données Enfants'!$C$2:$F$298,4,FALSE)</f>
        <v>CP</v>
      </c>
      <c r="P1528" s="14" t="str">
        <f>VLOOKUP(N1528,'Données Enfants'!$C$2:$F$298,2,FALSE)</f>
        <v>Standard</v>
      </c>
      <c r="Q1528" s="14">
        <f>IF(MID(B1528,1,3)="Bus",VLOOKUP(N1528,'Données Bus'!$A$2:$B$90,2,FALSE),0)</f>
        <v>0</v>
      </c>
      <c r="R1528" s="14" t="str">
        <f>IF(Q1528&gt;0,VLOOKUP(N1528,'Données Bus'!$A$2:$C$90,3,FALSE),"")</f>
        <v/>
      </c>
      <c r="S1528" t="e">
        <f>IF(INDEX('Tournées Bus'!$C$4:$H$18,Q1528,VLOOKUP(B1528,'Tournées Bus'!$J$3:$L$6,2,FALSE))=0,INDEX('Tournées Bus'!$C$4:$H$18,Q1528,VLOOKUP(B1528,'Tournées Bus'!$J$3:$L$6,3,FALSE)),INDEX('Tournées Bus'!$C$4:$H$18,Q1528,VLOOKUP(B1528,'Tournées Bus'!$J$3:$L$6,2,FALSE)))</f>
        <v>#N/A</v>
      </c>
      <c r="T1528" t="e">
        <f t="shared" ref="T1528:T1591" si="51">MID(S1528,1,4)</f>
        <v>#N/A</v>
      </c>
    </row>
    <row r="1529" spans="1:20" x14ac:dyDescent="0.2">
      <c r="A1529" s="1">
        <v>42993</v>
      </c>
      <c r="B1529" t="s">
        <v>7</v>
      </c>
      <c r="C1529" t="s">
        <v>340</v>
      </c>
      <c r="D1529" t="s">
        <v>392</v>
      </c>
      <c r="E1529" t="s">
        <v>367</v>
      </c>
      <c r="F1529" s="1">
        <v>39991</v>
      </c>
      <c r="G1529" t="s">
        <v>166</v>
      </c>
      <c r="H1529">
        <v>1</v>
      </c>
      <c r="I1529">
        <v>0</v>
      </c>
      <c r="J1529">
        <v>0</v>
      </c>
      <c r="K1529" t="s">
        <v>207</v>
      </c>
      <c r="L1529">
        <v>2017</v>
      </c>
      <c r="M1529" t="s">
        <v>210</v>
      </c>
      <c r="N1529" s="14" t="str">
        <f t="shared" si="50"/>
        <v>FERACO Elie</v>
      </c>
      <c r="O1529" s="14" t="str">
        <f>VLOOKUP(N1529,'Données Enfants'!$C$2:$F$298,4,FALSE)</f>
        <v>CE2</v>
      </c>
      <c r="P1529" s="14" t="str">
        <f>VLOOKUP(N1529,'Données Enfants'!$C$2:$F$298,2,FALSE)</f>
        <v>Standard</v>
      </c>
      <c r="Q1529" s="14">
        <f>IF(MID(B1529,1,3)="Bus",VLOOKUP(N1529,'Données Bus'!$A$2:$B$90,2,FALSE),0)</f>
        <v>0</v>
      </c>
      <c r="R1529" s="14" t="str">
        <f>IF(Q1529&gt;0,VLOOKUP(N1529,'Données Bus'!$A$2:$C$90,3,FALSE),"")</f>
        <v/>
      </c>
      <c r="S1529" t="e">
        <f>IF(INDEX('Tournées Bus'!$C$4:$H$18,Q1529,VLOOKUP(B1529,'Tournées Bus'!$J$3:$L$6,2,FALSE))=0,INDEX('Tournées Bus'!$C$4:$H$18,Q1529,VLOOKUP(B1529,'Tournées Bus'!$J$3:$L$6,3,FALSE)),INDEX('Tournées Bus'!$C$4:$H$18,Q1529,VLOOKUP(B1529,'Tournées Bus'!$J$3:$L$6,2,FALSE)))</f>
        <v>#N/A</v>
      </c>
      <c r="T1529" t="e">
        <f t="shared" si="51"/>
        <v>#N/A</v>
      </c>
    </row>
    <row r="1530" spans="1:20" x14ac:dyDescent="0.2">
      <c r="A1530" s="1">
        <v>42993</v>
      </c>
      <c r="B1530" t="s">
        <v>7</v>
      </c>
      <c r="C1530" t="s">
        <v>340</v>
      </c>
      <c r="D1530" t="s">
        <v>392</v>
      </c>
      <c r="E1530" t="s">
        <v>393</v>
      </c>
      <c r="F1530" s="1">
        <v>39490</v>
      </c>
      <c r="G1530" t="s">
        <v>165</v>
      </c>
      <c r="H1530">
        <v>1</v>
      </c>
      <c r="I1530">
        <v>0</v>
      </c>
      <c r="J1530">
        <v>0</v>
      </c>
      <c r="K1530" t="s">
        <v>207</v>
      </c>
      <c r="L1530">
        <v>2017</v>
      </c>
      <c r="M1530" t="s">
        <v>210</v>
      </c>
      <c r="N1530" s="14" t="str">
        <f t="shared" si="50"/>
        <v>FERACO Sasha</v>
      </c>
      <c r="O1530" s="14" t="str">
        <f>VLOOKUP(N1530,'Données Enfants'!$C$2:$F$298,4,FALSE)</f>
        <v>CM1</v>
      </c>
      <c r="P1530" s="14" t="str">
        <f>VLOOKUP(N1530,'Données Enfants'!$C$2:$F$298,2,FALSE)</f>
        <v>Standard</v>
      </c>
      <c r="Q1530" s="14">
        <f>IF(MID(B1530,1,3)="Bus",VLOOKUP(N1530,'Données Bus'!$A$2:$B$90,2,FALSE),0)</f>
        <v>0</v>
      </c>
      <c r="R1530" s="14" t="str">
        <f>IF(Q1530&gt;0,VLOOKUP(N1530,'Données Bus'!$A$2:$C$90,3,FALSE),"")</f>
        <v/>
      </c>
      <c r="S1530" t="e">
        <f>IF(INDEX('Tournées Bus'!$C$4:$H$18,Q1530,VLOOKUP(B1530,'Tournées Bus'!$J$3:$L$6,2,FALSE))=0,INDEX('Tournées Bus'!$C$4:$H$18,Q1530,VLOOKUP(B1530,'Tournées Bus'!$J$3:$L$6,3,FALSE)),INDEX('Tournées Bus'!$C$4:$H$18,Q1530,VLOOKUP(B1530,'Tournées Bus'!$J$3:$L$6,2,FALSE)))</f>
        <v>#N/A</v>
      </c>
      <c r="T1530" t="e">
        <f t="shared" si="51"/>
        <v>#N/A</v>
      </c>
    </row>
    <row r="1531" spans="1:20" x14ac:dyDescent="0.2">
      <c r="A1531" s="1">
        <v>42993</v>
      </c>
      <c r="B1531" t="s">
        <v>7</v>
      </c>
      <c r="C1531" t="s">
        <v>340</v>
      </c>
      <c r="D1531" t="s">
        <v>394</v>
      </c>
      <c r="E1531" t="s">
        <v>395</v>
      </c>
      <c r="F1531" s="1">
        <v>40196</v>
      </c>
      <c r="G1531" t="s">
        <v>163</v>
      </c>
      <c r="H1531">
        <v>0</v>
      </c>
      <c r="I1531">
        <v>0</v>
      </c>
      <c r="J1531">
        <v>0</v>
      </c>
      <c r="K1531" t="s">
        <v>207</v>
      </c>
      <c r="L1531">
        <v>2017</v>
      </c>
      <c r="M1531" t="s">
        <v>210</v>
      </c>
      <c r="N1531" s="14" t="str">
        <f t="shared" si="50"/>
        <v>FRANCESCHINI-SAINTON Paul</v>
      </c>
      <c r="O1531" s="14" t="str">
        <f>VLOOKUP(N1531,'Données Enfants'!$C$2:$F$298,4,FALSE)</f>
        <v>CE1</v>
      </c>
      <c r="P1531" s="14" t="str">
        <f>VLOOKUP(N1531,'Données Enfants'!$C$2:$F$298,2,FALSE)</f>
        <v>Standard</v>
      </c>
      <c r="Q1531" s="14">
        <f>IF(MID(B1531,1,3)="Bus",VLOOKUP(N1531,'Données Bus'!$A$2:$B$90,2,FALSE),0)</f>
        <v>0</v>
      </c>
      <c r="R1531" s="14" t="str">
        <f>IF(Q1531&gt;0,VLOOKUP(N1531,'Données Bus'!$A$2:$C$90,3,FALSE),"")</f>
        <v/>
      </c>
      <c r="S1531" t="e">
        <f>IF(INDEX('Tournées Bus'!$C$4:$H$18,Q1531,VLOOKUP(B1531,'Tournées Bus'!$J$3:$L$6,2,FALSE))=0,INDEX('Tournées Bus'!$C$4:$H$18,Q1531,VLOOKUP(B1531,'Tournées Bus'!$J$3:$L$6,3,FALSE)),INDEX('Tournées Bus'!$C$4:$H$18,Q1531,VLOOKUP(B1531,'Tournées Bus'!$J$3:$L$6,2,FALSE)))</f>
        <v>#N/A</v>
      </c>
      <c r="T1531" t="e">
        <f t="shared" si="51"/>
        <v>#N/A</v>
      </c>
    </row>
    <row r="1532" spans="1:20" x14ac:dyDescent="0.2">
      <c r="A1532" s="1">
        <v>42993</v>
      </c>
      <c r="B1532" t="s">
        <v>7</v>
      </c>
      <c r="C1532" t="s">
        <v>340</v>
      </c>
      <c r="D1532" t="s">
        <v>396</v>
      </c>
      <c r="E1532" t="s">
        <v>397</v>
      </c>
      <c r="F1532" s="1">
        <v>39668</v>
      </c>
      <c r="G1532" t="s">
        <v>165</v>
      </c>
      <c r="H1532">
        <v>0</v>
      </c>
      <c r="I1532">
        <v>0</v>
      </c>
      <c r="J1532">
        <v>0</v>
      </c>
      <c r="K1532" t="s">
        <v>207</v>
      </c>
      <c r="L1532">
        <v>2017</v>
      </c>
      <c r="M1532" t="s">
        <v>210</v>
      </c>
      <c r="N1532" s="14" t="str">
        <f t="shared" si="50"/>
        <v>FRERY Mika</v>
      </c>
      <c r="O1532" s="14" t="str">
        <f>VLOOKUP(N1532,'Données Enfants'!$C$2:$F$298,4,FALSE)</f>
        <v>CM1</v>
      </c>
      <c r="P1532" s="14" t="str">
        <f>VLOOKUP(N1532,'Données Enfants'!$C$2:$F$298,2,FALSE)</f>
        <v>Standard</v>
      </c>
      <c r="Q1532" s="14">
        <f>IF(MID(B1532,1,3)="Bus",VLOOKUP(N1532,'Données Bus'!$A$2:$B$90,2,FALSE),0)</f>
        <v>0</v>
      </c>
      <c r="R1532" s="14" t="str">
        <f>IF(Q1532&gt;0,VLOOKUP(N1532,'Données Bus'!$A$2:$C$90,3,FALSE),"")</f>
        <v/>
      </c>
      <c r="S1532" t="e">
        <f>IF(INDEX('Tournées Bus'!$C$4:$H$18,Q1532,VLOOKUP(B1532,'Tournées Bus'!$J$3:$L$6,2,FALSE))=0,INDEX('Tournées Bus'!$C$4:$H$18,Q1532,VLOOKUP(B1532,'Tournées Bus'!$J$3:$L$6,3,FALSE)),INDEX('Tournées Bus'!$C$4:$H$18,Q1532,VLOOKUP(B1532,'Tournées Bus'!$J$3:$L$6,2,FALSE)))</f>
        <v>#N/A</v>
      </c>
      <c r="T1532" t="e">
        <f t="shared" si="51"/>
        <v>#N/A</v>
      </c>
    </row>
    <row r="1533" spans="1:20" x14ac:dyDescent="0.2">
      <c r="A1533" s="1">
        <v>42993</v>
      </c>
      <c r="B1533" t="s">
        <v>7</v>
      </c>
      <c r="C1533" t="s">
        <v>340</v>
      </c>
      <c r="D1533" t="s">
        <v>398</v>
      </c>
      <c r="E1533" t="s">
        <v>399</v>
      </c>
      <c r="F1533" s="1">
        <v>40770</v>
      </c>
      <c r="G1533" t="s">
        <v>168</v>
      </c>
      <c r="H1533">
        <v>1</v>
      </c>
      <c r="I1533">
        <v>0</v>
      </c>
      <c r="J1533">
        <v>0</v>
      </c>
      <c r="K1533" t="s">
        <v>207</v>
      </c>
      <c r="L1533">
        <v>2017</v>
      </c>
      <c r="M1533" t="s">
        <v>208</v>
      </c>
      <c r="N1533" s="14" t="str">
        <f t="shared" si="50"/>
        <v>GAUTIER Alessia</v>
      </c>
      <c r="O1533" s="14" t="str">
        <f>VLOOKUP(N1533,'Données Enfants'!$C$2:$F$298,4,FALSE)</f>
        <v>CP</v>
      </c>
      <c r="P1533" s="14" t="str">
        <f>VLOOKUP(N1533,'Données Enfants'!$C$2:$F$298,2,FALSE)</f>
        <v>Standard</v>
      </c>
      <c r="Q1533" s="14">
        <f>IF(MID(B1533,1,3)="Bus",VLOOKUP(N1533,'Données Bus'!$A$2:$B$90,2,FALSE),0)</f>
        <v>0</v>
      </c>
      <c r="R1533" s="14" t="str">
        <f>IF(Q1533&gt;0,VLOOKUP(N1533,'Données Bus'!$A$2:$C$90,3,FALSE),"")</f>
        <v/>
      </c>
      <c r="S1533" t="e">
        <f>IF(INDEX('Tournées Bus'!$C$4:$H$18,Q1533,VLOOKUP(B1533,'Tournées Bus'!$J$3:$L$6,2,FALSE))=0,INDEX('Tournées Bus'!$C$4:$H$18,Q1533,VLOOKUP(B1533,'Tournées Bus'!$J$3:$L$6,3,FALSE)),INDEX('Tournées Bus'!$C$4:$H$18,Q1533,VLOOKUP(B1533,'Tournées Bus'!$J$3:$L$6,2,FALSE)))</f>
        <v>#N/A</v>
      </c>
      <c r="T1533" t="e">
        <f t="shared" si="51"/>
        <v>#N/A</v>
      </c>
    </row>
    <row r="1534" spans="1:20" x14ac:dyDescent="0.2">
      <c r="A1534" s="1">
        <v>42993</v>
      </c>
      <c r="B1534" t="s">
        <v>7</v>
      </c>
      <c r="C1534" t="s">
        <v>340</v>
      </c>
      <c r="D1534" t="s">
        <v>400</v>
      </c>
      <c r="E1534" t="s">
        <v>401</v>
      </c>
      <c r="F1534" s="1">
        <v>39307</v>
      </c>
      <c r="G1534" t="s">
        <v>164</v>
      </c>
      <c r="H1534">
        <v>0</v>
      </c>
      <c r="I1534">
        <v>0</v>
      </c>
      <c r="J1534">
        <v>0</v>
      </c>
      <c r="K1534" t="s">
        <v>207</v>
      </c>
      <c r="L1534">
        <v>2017</v>
      </c>
      <c r="M1534" t="s">
        <v>210</v>
      </c>
      <c r="N1534" s="14" t="str">
        <f t="shared" si="50"/>
        <v>GENOIS Pauline</v>
      </c>
      <c r="O1534" s="14" t="str">
        <f>VLOOKUP(N1534,'Données Enfants'!$C$2:$F$298,4,FALSE)</f>
        <v>CM2</v>
      </c>
      <c r="P1534" s="14" t="str">
        <f>VLOOKUP(N1534,'Données Enfants'!$C$2:$F$298,2,FALSE)</f>
        <v>Standard</v>
      </c>
      <c r="Q1534" s="14">
        <f>IF(MID(B1534,1,3)="Bus",VLOOKUP(N1534,'Données Bus'!$A$2:$B$90,2,FALSE),0)</f>
        <v>0</v>
      </c>
      <c r="R1534" s="14" t="str">
        <f>IF(Q1534&gt;0,VLOOKUP(N1534,'Données Bus'!$A$2:$C$90,3,FALSE),"")</f>
        <v/>
      </c>
      <c r="S1534" t="e">
        <f>IF(INDEX('Tournées Bus'!$C$4:$H$18,Q1534,VLOOKUP(B1534,'Tournées Bus'!$J$3:$L$6,2,FALSE))=0,INDEX('Tournées Bus'!$C$4:$H$18,Q1534,VLOOKUP(B1534,'Tournées Bus'!$J$3:$L$6,3,FALSE)),INDEX('Tournées Bus'!$C$4:$H$18,Q1534,VLOOKUP(B1534,'Tournées Bus'!$J$3:$L$6,2,FALSE)))</f>
        <v>#N/A</v>
      </c>
      <c r="T1534" t="e">
        <f t="shared" si="51"/>
        <v>#N/A</v>
      </c>
    </row>
    <row r="1535" spans="1:20" x14ac:dyDescent="0.2">
      <c r="A1535" s="1">
        <v>42993</v>
      </c>
      <c r="B1535" t="s">
        <v>7</v>
      </c>
      <c r="C1535" t="s">
        <v>340</v>
      </c>
      <c r="D1535" t="s">
        <v>402</v>
      </c>
      <c r="E1535" t="s">
        <v>403</v>
      </c>
      <c r="F1535" s="1">
        <v>39755</v>
      </c>
      <c r="G1535" t="s">
        <v>165</v>
      </c>
      <c r="H1535">
        <v>1</v>
      </c>
      <c r="I1535">
        <v>0</v>
      </c>
      <c r="J1535">
        <v>0</v>
      </c>
      <c r="K1535" t="s">
        <v>207</v>
      </c>
      <c r="L1535">
        <v>2017</v>
      </c>
      <c r="M1535" t="s">
        <v>210</v>
      </c>
      <c r="N1535" s="14" t="str">
        <f t="shared" si="50"/>
        <v>GERUSZ Tristan</v>
      </c>
      <c r="O1535" s="14" t="str">
        <f>VLOOKUP(N1535,'Données Enfants'!$C$2:$F$298,4,FALSE)</f>
        <v>CM1</v>
      </c>
      <c r="P1535" s="14" t="str">
        <f>VLOOKUP(N1535,'Données Enfants'!$C$2:$F$298,2,FALSE)</f>
        <v>Standard</v>
      </c>
      <c r="Q1535" s="14">
        <f>IF(MID(B1535,1,3)="Bus",VLOOKUP(N1535,'Données Bus'!$A$2:$B$90,2,FALSE),0)</f>
        <v>0</v>
      </c>
      <c r="R1535" s="14" t="str">
        <f>IF(Q1535&gt;0,VLOOKUP(N1535,'Données Bus'!$A$2:$C$90,3,FALSE),"")</f>
        <v/>
      </c>
      <c r="S1535" t="e">
        <f>IF(INDEX('Tournées Bus'!$C$4:$H$18,Q1535,VLOOKUP(B1535,'Tournées Bus'!$J$3:$L$6,2,FALSE))=0,INDEX('Tournées Bus'!$C$4:$H$18,Q1535,VLOOKUP(B1535,'Tournées Bus'!$J$3:$L$6,3,FALSE)),INDEX('Tournées Bus'!$C$4:$H$18,Q1535,VLOOKUP(B1535,'Tournées Bus'!$J$3:$L$6,2,FALSE)))</f>
        <v>#N/A</v>
      </c>
      <c r="T1535" t="e">
        <f t="shared" si="51"/>
        <v>#N/A</v>
      </c>
    </row>
    <row r="1536" spans="1:20" x14ac:dyDescent="0.2">
      <c r="A1536" s="1">
        <v>42993</v>
      </c>
      <c r="B1536" t="s">
        <v>7</v>
      </c>
      <c r="C1536" t="s">
        <v>340</v>
      </c>
      <c r="D1536" t="s">
        <v>404</v>
      </c>
      <c r="E1536" t="s">
        <v>405</v>
      </c>
      <c r="F1536" s="1">
        <v>41329</v>
      </c>
      <c r="G1536" t="s">
        <v>169</v>
      </c>
      <c r="H1536">
        <v>1</v>
      </c>
      <c r="I1536">
        <v>0</v>
      </c>
      <c r="J1536">
        <v>0</v>
      </c>
      <c r="K1536" t="s">
        <v>207</v>
      </c>
      <c r="L1536">
        <v>2017</v>
      </c>
      <c r="M1536" t="s">
        <v>208</v>
      </c>
      <c r="N1536" s="14" t="str">
        <f t="shared" si="50"/>
        <v>GILLET Naëly</v>
      </c>
      <c r="O1536" s="14" t="str">
        <f>VLOOKUP(N1536,'Données Enfants'!$C$2:$F$298,4,FALSE)</f>
        <v>MS</v>
      </c>
      <c r="P1536" s="14" t="str">
        <f>VLOOKUP(N1536,'Données Enfants'!$C$2:$F$298,2,FALSE)</f>
        <v>Standard</v>
      </c>
      <c r="Q1536" s="14">
        <f>IF(MID(B1536,1,3)="Bus",VLOOKUP(N1536,'Données Bus'!$A$2:$B$90,2,FALSE),0)</f>
        <v>0</v>
      </c>
      <c r="R1536" s="14" t="str">
        <f>IF(Q1536&gt;0,VLOOKUP(N1536,'Données Bus'!$A$2:$C$90,3,FALSE),"")</f>
        <v/>
      </c>
      <c r="S1536" t="e">
        <f>IF(INDEX('Tournées Bus'!$C$4:$H$18,Q1536,VLOOKUP(B1536,'Tournées Bus'!$J$3:$L$6,2,FALSE))=0,INDEX('Tournées Bus'!$C$4:$H$18,Q1536,VLOOKUP(B1536,'Tournées Bus'!$J$3:$L$6,3,FALSE)),INDEX('Tournées Bus'!$C$4:$H$18,Q1536,VLOOKUP(B1536,'Tournées Bus'!$J$3:$L$6,2,FALSE)))</f>
        <v>#N/A</v>
      </c>
      <c r="T1536" t="e">
        <f t="shared" si="51"/>
        <v>#N/A</v>
      </c>
    </row>
    <row r="1537" spans="1:20" x14ac:dyDescent="0.2">
      <c r="A1537" s="1">
        <v>42993</v>
      </c>
      <c r="B1537" t="s">
        <v>7</v>
      </c>
      <c r="C1537" t="s">
        <v>340</v>
      </c>
      <c r="D1537" t="s">
        <v>406</v>
      </c>
      <c r="E1537" t="s">
        <v>407</v>
      </c>
      <c r="F1537" s="1">
        <v>40521</v>
      </c>
      <c r="G1537" t="s">
        <v>163</v>
      </c>
      <c r="H1537">
        <v>1</v>
      </c>
      <c r="I1537">
        <v>0</v>
      </c>
      <c r="J1537">
        <v>0</v>
      </c>
      <c r="K1537" t="s">
        <v>207</v>
      </c>
      <c r="L1537">
        <v>2017</v>
      </c>
      <c r="M1537" t="s">
        <v>210</v>
      </c>
      <c r="N1537" s="14" t="str">
        <f t="shared" si="50"/>
        <v>GRANJUX Kenza</v>
      </c>
      <c r="O1537" s="14" t="str">
        <f>VLOOKUP(N1537,'Données Enfants'!$C$2:$F$298,4,FALSE)</f>
        <v>CE1</v>
      </c>
      <c r="P1537" s="14" t="str">
        <f>VLOOKUP(N1537,'Données Enfants'!$C$2:$F$298,2,FALSE)</f>
        <v>Standard</v>
      </c>
      <c r="Q1537" s="14">
        <f>IF(MID(B1537,1,3)="Bus",VLOOKUP(N1537,'Données Bus'!$A$2:$B$90,2,FALSE),0)</f>
        <v>0</v>
      </c>
      <c r="R1537" s="14" t="str">
        <f>IF(Q1537&gt;0,VLOOKUP(N1537,'Données Bus'!$A$2:$C$90,3,FALSE),"")</f>
        <v/>
      </c>
      <c r="S1537" t="e">
        <f>IF(INDEX('Tournées Bus'!$C$4:$H$18,Q1537,VLOOKUP(B1537,'Tournées Bus'!$J$3:$L$6,2,FALSE))=0,INDEX('Tournées Bus'!$C$4:$H$18,Q1537,VLOOKUP(B1537,'Tournées Bus'!$J$3:$L$6,3,FALSE)),INDEX('Tournées Bus'!$C$4:$H$18,Q1537,VLOOKUP(B1537,'Tournées Bus'!$J$3:$L$6,2,FALSE)))</f>
        <v>#N/A</v>
      </c>
      <c r="T1537" t="e">
        <f t="shared" si="51"/>
        <v>#N/A</v>
      </c>
    </row>
    <row r="1538" spans="1:20" x14ac:dyDescent="0.2">
      <c r="A1538" s="1">
        <v>42993</v>
      </c>
      <c r="B1538" t="s">
        <v>7</v>
      </c>
      <c r="C1538" t="s">
        <v>340</v>
      </c>
      <c r="D1538" t="s">
        <v>406</v>
      </c>
      <c r="E1538" t="s">
        <v>408</v>
      </c>
      <c r="F1538" s="1">
        <v>41097</v>
      </c>
      <c r="G1538" t="s">
        <v>44</v>
      </c>
      <c r="H1538">
        <v>1</v>
      </c>
      <c r="I1538">
        <v>0</v>
      </c>
      <c r="J1538">
        <v>0</v>
      </c>
      <c r="K1538" t="s">
        <v>207</v>
      </c>
      <c r="L1538">
        <v>2017</v>
      </c>
      <c r="M1538" t="s">
        <v>208</v>
      </c>
      <c r="N1538" s="14" t="str">
        <f t="shared" si="50"/>
        <v>GRANJUX Timeo</v>
      </c>
      <c r="O1538" s="14" t="str">
        <f>VLOOKUP(N1538,'Données Enfants'!$C$2:$F$298,4,FALSE)</f>
        <v>GS</v>
      </c>
      <c r="P1538" s="14" t="str">
        <f>VLOOKUP(N1538,'Données Enfants'!$C$2:$F$298,2,FALSE)</f>
        <v>Standard</v>
      </c>
      <c r="Q1538" s="14">
        <f>IF(MID(B1538,1,3)="Bus",VLOOKUP(N1538,'Données Bus'!$A$2:$B$90,2,FALSE),0)</f>
        <v>0</v>
      </c>
      <c r="R1538" s="14" t="str">
        <f>IF(Q1538&gt;0,VLOOKUP(N1538,'Données Bus'!$A$2:$C$90,3,FALSE),"")</f>
        <v/>
      </c>
      <c r="S1538" t="e">
        <f>IF(INDEX('Tournées Bus'!$C$4:$H$18,Q1538,VLOOKUP(B1538,'Tournées Bus'!$J$3:$L$6,2,FALSE))=0,INDEX('Tournées Bus'!$C$4:$H$18,Q1538,VLOOKUP(B1538,'Tournées Bus'!$J$3:$L$6,3,FALSE)),INDEX('Tournées Bus'!$C$4:$H$18,Q1538,VLOOKUP(B1538,'Tournées Bus'!$J$3:$L$6,2,FALSE)))</f>
        <v>#N/A</v>
      </c>
      <c r="T1538" t="e">
        <f t="shared" si="51"/>
        <v>#N/A</v>
      </c>
    </row>
    <row r="1539" spans="1:20" x14ac:dyDescent="0.2">
      <c r="A1539" s="1">
        <v>42993</v>
      </c>
      <c r="B1539" t="s">
        <v>7</v>
      </c>
      <c r="C1539" t="s">
        <v>340</v>
      </c>
      <c r="D1539" t="s">
        <v>338</v>
      </c>
      <c r="E1539" t="s">
        <v>339</v>
      </c>
      <c r="F1539" s="1">
        <v>41570</v>
      </c>
      <c r="G1539" t="s">
        <v>169</v>
      </c>
      <c r="H1539">
        <v>1</v>
      </c>
      <c r="I1539">
        <v>0</v>
      </c>
      <c r="J1539">
        <v>0</v>
      </c>
      <c r="K1539" t="s">
        <v>207</v>
      </c>
      <c r="L1539">
        <v>2017</v>
      </c>
      <c r="M1539" t="s">
        <v>208</v>
      </c>
      <c r="N1539" s="14" t="str">
        <f t="shared" si="50"/>
        <v>GUEIT RANALDI Valentine</v>
      </c>
      <c r="O1539" s="14" t="str">
        <f>VLOOKUP(N1539,'Données Enfants'!$C$2:$F$298,4,FALSE)</f>
        <v>MS</v>
      </c>
      <c r="P1539" s="14" t="str">
        <f>VLOOKUP(N1539,'Données Enfants'!$C$2:$F$298,2,FALSE)</f>
        <v>Standard</v>
      </c>
      <c r="Q1539" s="14">
        <f>IF(MID(B1539,1,3)="Bus",VLOOKUP(N1539,'Données Bus'!$A$2:$B$90,2,FALSE),0)</f>
        <v>0</v>
      </c>
      <c r="R1539" s="14" t="str">
        <f>IF(Q1539&gt;0,VLOOKUP(N1539,'Données Bus'!$A$2:$C$90,3,FALSE),"")</f>
        <v/>
      </c>
      <c r="S1539" t="e">
        <f>IF(INDEX('Tournées Bus'!$C$4:$H$18,Q1539,VLOOKUP(B1539,'Tournées Bus'!$J$3:$L$6,2,FALSE))=0,INDEX('Tournées Bus'!$C$4:$H$18,Q1539,VLOOKUP(B1539,'Tournées Bus'!$J$3:$L$6,3,FALSE)),INDEX('Tournées Bus'!$C$4:$H$18,Q1539,VLOOKUP(B1539,'Tournées Bus'!$J$3:$L$6,2,FALSE)))</f>
        <v>#N/A</v>
      </c>
      <c r="T1539" t="e">
        <f t="shared" si="51"/>
        <v>#N/A</v>
      </c>
    </row>
    <row r="1540" spans="1:20" x14ac:dyDescent="0.2">
      <c r="A1540" s="1">
        <v>42993</v>
      </c>
      <c r="B1540" t="s">
        <v>7</v>
      </c>
      <c r="C1540" t="s">
        <v>340</v>
      </c>
      <c r="D1540" t="s">
        <v>409</v>
      </c>
      <c r="E1540" t="s">
        <v>410</v>
      </c>
      <c r="F1540" s="1">
        <v>40108</v>
      </c>
      <c r="G1540" t="s">
        <v>166</v>
      </c>
      <c r="H1540">
        <v>1</v>
      </c>
      <c r="I1540">
        <v>0</v>
      </c>
      <c r="J1540">
        <v>0</v>
      </c>
      <c r="K1540" t="s">
        <v>207</v>
      </c>
      <c r="L1540">
        <v>2017</v>
      </c>
      <c r="M1540" t="s">
        <v>210</v>
      </c>
      <c r="N1540" s="14" t="str">
        <f t="shared" si="50"/>
        <v>HAMIMID Soan</v>
      </c>
      <c r="O1540" s="14" t="str">
        <f>VLOOKUP(N1540,'Données Enfants'!$C$2:$F$298,4,FALSE)</f>
        <v>CE2</v>
      </c>
      <c r="P1540" s="14" t="str">
        <f>VLOOKUP(N1540,'Données Enfants'!$C$2:$F$298,2,FALSE)</f>
        <v>Sans porc</v>
      </c>
      <c r="Q1540" s="14">
        <f>IF(MID(B1540,1,3)="Bus",VLOOKUP(N1540,'Données Bus'!$A$2:$B$90,2,FALSE),0)</f>
        <v>0</v>
      </c>
      <c r="R1540" s="14" t="str">
        <f>IF(Q1540&gt;0,VLOOKUP(N1540,'Données Bus'!$A$2:$C$90,3,FALSE),"")</f>
        <v/>
      </c>
      <c r="S1540" t="e">
        <f>IF(INDEX('Tournées Bus'!$C$4:$H$18,Q1540,VLOOKUP(B1540,'Tournées Bus'!$J$3:$L$6,2,FALSE))=0,INDEX('Tournées Bus'!$C$4:$H$18,Q1540,VLOOKUP(B1540,'Tournées Bus'!$J$3:$L$6,3,FALSE)),INDEX('Tournées Bus'!$C$4:$H$18,Q1540,VLOOKUP(B1540,'Tournées Bus'!$J$3:$L$6,2,FALSE)))</f>
        <v>#N/A</v>
      </c>
      <c r="T1540" t="e">
        <f t="shared" si="51"/>
        <v>#N/A</v>
      </c>
    </row>
    <row r="1541" spans="1:20" x14ac:dyDescent="0.2">
      <c r="A1541" s="1">
        <v>42993</v>
      </c>
      <c r="B1541" t="s">
        <v>7</v>
      </c>
      <c r="C1541" t="s">
        <v>340</v>
      </c>
      <c r="D1541" t="s">
        <v>411</v>
      </c>
      <c r="E1541" t="s">
        <v>371</v>
      </c>
      <c r="F1541" s="1">
        <v>40537</v>
      </c>
      <c r="G1541" t="s">
        <v>163</v>
      </c>
      <c r="H1541">
        <v>1</v>
      </c>
      <c r="I1541">
        <v>0</v>
      </c>
      <c r="J1541">
        <v>0</v>
      </c>
      <c r="K1541" t="s">
        <v>207</v>
      </c>
      <c r="L1541">
        <v>2017</v>
      </c>
      <c r="M1541" t="s">
        <v>210</v>
      </c>
      <c r="N1541" s="14" t="str">
        <f t="shared" si="50"/>
        <v>HERMET Baptiste</v>
      </c>
      <c r="O1541" s="14" t="str">
        <f>VLOOKUP(N1541,'Données Enfants'!$C$2:$F$298,4,FALSE)</f>
        <v>CE1</v>
      </c>
      <c r="P1541" s="14" t="str">
        <f>VLOOKUP(N1541,'Données Enfants'!$C$2:$F$298,2,FALSE)</f>
        <v>Standard</v>
      </c>
      <c r="Q1541" s="14">
        <f>IF(MID(B1541,1,3)="Bus",VLOOKUP(N1541,'Données Bus'!$A$2:$B$90,2,FALSE),0)</f>
        <v>0</v>
      </c>
      <c r="R1541" s="14" t="str">
        <f>IF(Q1541&gt;0,VLOOKUP(N1541,'Données Bus'!$A$2:$C$90,3,FALSE),"")</f>
        <v/>
      </c>
      <c r="S1541" t="e">
        <f>IF(INDEX('Tournées Bus'!$C$4:$H$18,Q1541,VLOOKUP(B1541,'Tournées Bus'!$J$3:$L$6,2,FALSE))=0,INDEX('Tournées Bus'!$C$4:$H$18,Q1541,VLOOKUP(B1541,'Tournées Bus'!$J$3:$L$6,3,FALSE)),INDEX('Tournées Bus'!$C$4:$H$18,Q1541,VLOOKUP(B1541,'Tournées Bus'!$J$3:$L$6,2,FALSE)))</f>
        <v>#N/A</v>
      </c>
      <c r="T1541" t="e">
        <f t="shared" si="51"/>
        <v>#N/A</v>
      </c>
    </row>
    <row r="1542" spans="1:20" x14ac:dyDescent="0.2">
      <c r="A1542" s="1">
        <v>42993</v>
      </c>
      <c r="B1542" t="s">
        <v>7</v>
      </c>
      <c r="C1542" t="s">
        <v>340</v>
      </c>
      <c r="D1542" t="s">
        <v>411</v>
      </c>
      <c r="E1542" t="s">
        <v>412</v>
      </c>
      <c r="F1542" s="1">
        <v>41493</v>
      </c>
      <c r="G1542" t="s">
        <v>169</v>
      </c>
      <c r="H1542">
        <v>1</v>
      </c>
      <c r="I1542">
        <v>0</v>
      </c>
      <c r="J1542">
        <v>0</v>
      </c>
      <c r="K1542" t="s">
        <v>207</v>
      </c>
      <c r="L1542">
        <v>2017</v>
      </c>
      <c r="M1542" t="s">
        <v>208</v>
      </c>
      <c r="N1542" s="14" t="str">
        <f t="shared" si="50"/>
        <v>HERMET Laurianne</v>
      </c>
      <c r="O1542" s="14" t="str">
        <f>VLOOKUP(N1542,'Données Enfants'!$C$2:$F$298,4,FALSE)</f>
        <v>MS</v>
      </c>
      <c r="P1542" s="14" t="str">
        <f>VLOOKUP(N1542,'Données Enfants'!$C$2:$F$298,2,FALSE)</f>
        <v>Standard</v>
      </c>
      <c r="Q1542" s="14">
        <f>IF(MID(B1542,1,3)="Bus",VLOOKUP(N1542,'Données Bus'!$A$2:$B$90,2,FALSE),0)</f>
        <v>0</v>
      </c>
      <c r="R1542" s="14" t="str">
        <f>IF(Q1542&gt;0,VLOOKUP(N1542,'Données Bus'!$A$2:$C$90,3,FALSE),"")</f>
        <v/>
      </c>
      <c r="S1542" t="e">
        <f>IF(INDEX('Tournées Bus'!$C$4:$H$18,Q1542,VLOOKUP(B1542,'Tournées Bus'!$J$3:$L$6,2,FALSE))=0,INDEX('Tournées Bus'!$C$4:$H$18,Q1542,VLOOKUP(B1542,'Tournées Bus'!$J$3:$L$6,3,FALSE)),INDEX('Tournées Bus'!$C$4:$H$18,Q1542,VLOOKUP(B1542,'Tournées Bus'!$J$3:$L$6,2,FALSE)))</f>
        <v>#N/A</v>
      </c>
      <c r="T1542" t="e">
        <f t="shared" si="51"/>
        <v>#N/A</v>
      </c>
    </row>
    <row r="1543" spans="1:20" x14ac:dyDescent="0.2">
      <c r="A1543" s="1">
        <v>42993</v>
      </c>
      <c r="B1543" t="s">
        <v>7</v>
      </c>
      <c r="C1543" t="s">
        <v>340</v>
      </c>
      <c r="D1543" t="s">
        <v>329</v>
      </c>
      <c r="E1543" t="s">
        <v>330</v>
      </c>
      <c r="F1543" s="1">
        <v>41371</v>
      </c>
      <c r="G1543" t="s">
        <v>169</v>
      </c>
      <c r="H1543">
        <v>0</v>
      </c>
      <c r="I1543">
        <v>0</v>
      </c>
      <c r="J1543">
        <v>0</v>
      </c>
      <c r="K1543" t="s">
        <v>207</v>
      </c>
      <c r="L1543">
        <v>2017</v>
      </c>
      <c r="M1543" t="s">
        <v>208</v>
      </c>
      <c r="N1543" s="14" t="str">
        <f t="shared" si="50"/>
        <v>IKOUBEL Jeanne</v>
      </c>
      <c r="O1543" s="14" t="str">
        <f>VLOOKUP(N1543,'Données Enfants'!$C$2:$F$298,4,FALSE)</f>
        <v>MS</v>
      </c>
      <c r="P1543" s="14" t="str">
        <f>VLOOKUP(N1543,'Données Enfants'!$C$2:$F$298,2,FALSE)</f>
        <v>Standard</v>
      </c>
      <c r="Q1543" s="14">
        <f>IF(MID(B1543,1,3)="Bus",VLOOKUP(N1543,'Données Bus'!$A$2:$B$90,2,FALSE),0)</f>
        <v>0</v>
      </c>
      <c r="R1543" s="14" t="str">
        <f>IF(Q1543&gt;0,VLOOKUP(N1543,'Données Bus'!$A$2:$C$90,3,FALSE),"")</f>
        <v/>
      </c>
      <c r="S1543" t="e">
        <f>IF(INDEX('Tournées Bus'!$C$4:$H$18,Q1543,VLOOKUP(B1543,'Tournées Bus'!$J$3:$L$6,2,FALSE))=0,INDEX('Tournées Bus'!$C$4:$H$18,Q1543,VLOOKUP(B1543,'Tournées Bus'!$J$3:$L$6,3,FALSE)),INDEX('Tournées Bus'!$C$4:$H$18,Q1543,VLOOKUP(B1543,'Tournées Bus'!$J$3:$L$6,2,FALSE)))</f>
        <v>#N/A</v>
      </c>
      <c r="T1543" t="e">
        <f t="shared" si="51"/>
        <v>#N/A</v>
      </c>
    </row>
    <row r="1544" spans="1:20" x14ac:dyDescent="0.2">
      <c r="A1544" s="1">
        <v>42993</v>
      </c>
      <c r="B1544" t="s">
        <v>7</v>
      </c>
      <c r="C1544" t="s">
        <v>340</v>
      </c>
      <c r="D1544" t="s">
        <v>507</v>
      </c>
      <c r="E1544" t="s">
        <v>508</v>
      </c>
      <c r="F1544" s="1">
        <v>41161</v>
      </c>
      <c r="G1544" t="s">
        <v>106</v>
      </c>
      <c r="H1544">
        <v>1</v>
      </c>
      <c r="I1544">
        <v>0</v>
      </c>
      <c r="J1544">
        <v>0</v>
      </c>
      <c r="K1544" t="s">
        <v>207</v>
      </c>
      <c r="L1544">
        <v>2017</v>
      </c>
      <c r="M1544" t="s">
        <v>208</v>
      </c>
      <c r="N1544" s="14" t="str">
        <f t="shared" si="50"/>
        <v>JACQUIN Zoé</v>
      </c>
      <c r="O1544" s="14" t="str">
        <f>VLOOKUP(N1544,'Données Enfants'!$C$2:$F$298,4,FALSE)</f>
        <v>GS</v>
      </c>
      <c r="P1544" s="14" t="str">
        <f>VLOOKUP(N1544,'Données Enfants'!$C$2:$F$298,2,FALSE)</f>
        <v>Standard</v>
      </c>
      <c r="Q1544" s="14">
        <f>IF(MID(B1544,1,3)="Bus",VLOOKUP(N1544,'Données Bus'!$A$2:$B$90,2,FALSE),0)</f>
        <v>0</v>
      </c>
      <c r="R1544" s="14" t="str">
        <f>IF(Q1544&gt;0,VLOOKUP(N1544,'Données Bus'!$A$2:$C$90,3,FALSE),"")</f>
        <v/>
      </c>
      <c r="S1544" t="e">
        <f>IF(INDEX('Tournées Bus'!$C$4:$H$18,Q1544,VLOOKUP(B1544,'Tournées Bus'!$J$3:$L$6,2,FALSE))=0,INDEX('Tournées Bus'!$C$4:$H$18,Q1544,VLOOKUP(B1544,'Tournées Bus'!$J$3:$L$6,3,FALSE)),INDEX('Tournées Bus'!$C$4:$H$18,Q1544,VLOOKUP(B1544,'Tournées Bus'!$J$3:$L$6,2,FALSE)))</f>
        <v>#N/A</v>
      </c>
      <c r="T1544" t="e">
        <f t="shared" si="51"/>
        <v>#N/A</v>
      </c>
    </row>
    <row r="1545" spans="1:20" x14ac:dyDescent="0.2">
      <c r="A1545" s="1">
        <v>42993</v>
      </c>
      <c r="B1545" t="s">
        <v>7</v>
      </c>
      <c r="C1545" t="s">
        <v>340</v>
      </c>
      <c r="D1545" t="s">
        <v>531</v>
      </c>
      <c r="E1545" t="s">
        <v>532</v>
      </c>
      <c r="F1545" s="1">
        <v>40681</v>
      </c>
      <c r="G1545" t="s">
        <v>167</v>
      </c>
      <c r="H1545">
        <v>1</v>
      </c>
      <c r="I1545">
        <v>0</v>
      </c>
      <c r="J1545">
        <v>0</v>
      </c>
      <c r="K1545" t="s">
        <v>207</v>
      </c>
      <c r="L1545">
        <v>2017</v>
      </c>
      <c r="M1545" t="s">
        <v>208</v>
      </c>
      <c r="N1545" s="14" t="str">
        <f t="shared" si="50"/>
        <v>JAILLET Manon</v>
      </c>
      <c r="O1545" s="14" t="str">
        <f>VLOOKUP(N1545,'Données Enfants'!$C$2:$F$298,4,FALSE)</f>
        <v>CP</v>
      </c>
      <c r="P1545" s="14" t="str">
        <f>VLOOKUP(N1545,'Données Enfants'!$C$2:$F$298,2,FALSE)</f>
        <v>Standard</v>
      </c>
      <c r="Q1545" s="14">
        <f>IF(MID(B1545,1,3)="Bus",VLOOKUP(N1545,'Données Bus'!$A$2:$B$90,2,FALSE),0)</f>
        <v>0</v>
      </c>
      <c r="R1545" s="14" t="str">
        <f>IF(Q1545&gt;0,VLOOKUP(N1545,'Données Bus'!$A$2:$C$90,3,FALSE),"")</f>
        <v/>
      </c>
      <c r="S1545" t="e">
        <f>IF(INDEX('Tournées Bus'!$C$4:$H$18,Q1545,VLOOKUP(B1545,'Tournées Bus'!$J$3:$L$6,2,FALSE))=0,INDEX('Tournées Bus'!$C$4:$H$18,Q1545,VLOOKUP(B1545,'Tournées Bus'!$J$3:$L$6,3,FALSE)),INDEX('Tournées Bus'!$C$4:$H$18,Q1545,VLOOKUP(B1545,'Tournées Bus'!$J$3:$L$6,2,FALSE)))</f>
        <v>#N/A</v>
      </c>
      <c r="T1545" t="e">
        <f t="shared" si="51"/>
        <v>#N/A</v>
      </c>
    </row>
    <row r="1546" spans="1:20" x14ac:dyDescent="0.2">
      <c r="A1546" s="1">
        <v>42993</v>
      </c>
      <c r="B1546" t="s">
        <v>7</v>
      </c>
      <c r="C1546" t="s">
        <v>340</v>
      </c>
      <c r="D1546" t="s">
        <v>413</v>
      </c>
      <c r="E1546" t="s">
        <v>393</v>
      </c>
      <c r="F1546" s="1">
        <v>40880</v>
      </c>
      <c r="G1546" t="s">
        <v>168</v>
      </c>
      <c r="H1546">
        <v>1</v>
      </c>
      <c r="I1546">
        <v>0</v>
      </c>
      <c r="J1546">
        <v>0</v>
      </c>
      <c r="K1546" t="s">
        <v>207</v>
      </c>
      <c r="L1546">
        <v>2017</v>
      </c>
      <c r="M1546" t="s">
        <v>208</v>
      </c>
      <c r="N1546" s="14" t="str">
        <f t="shared" si="50"/>
        <v>JELASSI Sasha</v>
      </c>
      <c r="O1546" s="14" t="str">
        <f>VLOOKUP(N1546,'Données Enfants'!$C$2:$F$298,4,FALSE)</f>
        <v>CP</v>
      </c>
      <c r="P1546" s="14" t="str">
        <f>VLOOKUP(N1546,'Données Enfants'!$C$2:$F$298,2,FALSE)</f>
        <v>Standard</v>
      </c>
      <c r="Q1546" s="14">
        <f>IF(MID(B1546,1,3)="Bus",VLOOKUP(N1546,'Données Bus'!$A$2:$B$90,2,FALSE),0)</f>
        <v>0</v>
      </c>
      <c r="R1546" s="14" t="str">
        <f>IF(Q1546&gt;0,VLOOKUP(N1546,'Données Bus'!$A$2:$C$90,3,FALSE),"")</f>
        <v/>
      </c>
      <c r="S1546" t="e">
        <f>IF(INDEX('Tournées Bus'!$C$4:$H$18,Q1546,VLOOKUP(B1546,'Tournées Bus'!$J$3:$L$6,2,FALSE))=0,INDEX('Tournées Bus'!$C$4:$H$18,Q1546,VLOOKUP(B1546,'Tournées Bus'!$J$3:$L$6,3,FALSE)),INDEX('Tournées Bus'!$C$4:$H$18,Q1546,VLOOKUP(B1546,'Tournées Bus'!$J$3:$L$6,2,FALSE)))</f>
        <v>#N/A</v>
      </c>
      <c r="T1546" t="e">
        <f t="shared" si="51"/>
        <v>#N/A</v>
      </c>
    </row>
    <row r="1547" spans="1:20" x14ac:dyDescent="0.2">
      <c r="A1547" s="1">
        <v>42993</v>
      </c>
      <c r="B1547" t="s">
        <v>7</v>
      </c>
      <c r="C1547" t="s">
        <v>340</v>
      </c>
      <c r="D1547" t="s">
        <v>265</v>
      </c>
      <c r="E1547" t="s">
        <v>266</v>
      </c>
      <c r="F1547" s="1">
        <v>40707</v>
      </c>
      <c r="G1547" t="s">
        <v>168</v>
      </c>
      <c r="H1547">
        <v>1</v>
      </c>
      <c r="I1547">
        <v>0</v>
      </c>
      <c r="J1547">
        <v>0</v>
      </c>
      <c r="K1547" t="s">
        <v>207</v>
      </c>
      <c r="L1547">
        <v>2017</v>
      </c>
      <c r="M1547" t="s">
        <v>208</v>
      </c>
      <c r="N1547" s="14" t="str">
        <f t="shared" si="50"/>
        <v>KOSUMI Audrina</v>
      </c>
      <c r="O1547" s="14" t="str">
        <f>VLOOKUP(N1547,'Données Enfants'!$C$2:$F$298,4,FALSE)</f>
        <v>CP</v>
      </c>
      <c r="P1547" s="14" t="str">
        <f>VLOOKUP(N1547,'Données Enfants'!$C$2:$F$298,2,FALSE)</f>
        <v>Standard</v>
      </c>
      <c r="Q1547" s="14">
        <f>IF(MID(B1547,1,3)="Bus",VLOOKUP(N1547,'Données Bus'!$A$2:$B$90,2,FALSE),0)</f>
        <v>0</v>
      </c>
      <c r="R1547" s="14" t="str">
        <f>IF(Q1547&gt;0,VLOOKUP(N1547,'Données Bus'!$A$2:$C$90,3,FALSE),"")</f>
        <v/>
      </c>
      <c r="S1547" t="e">
        <f>IF(INDEX('Tournées Bus'!$C$4:$H$18,Q1547,VLOOKUP(B1547,'Tournées Bus'!$J$3:$L$6,2,FALSE))=0,INDEX('Tournées Bus'!$C$4:$H$18,Q1547,VLOOKUP(B1547,'Tournées Bus'!$J$3:$L$6,3,FALSE)),INDEX('Tournées Bus'!$C$4:$H$18,Q1547,VLOOKUP(B1547,'Tournées Bus'!$J$3:$L$6,2,FALSE)))</f>
        <v>#N/A</v>
      </c>
      <c r="T1547" t="e">
        <f t="shared" si="51"/>
        <v>#N/A</v>
      </c>
    </row>
    <row r="1548" spans="1:20" x14ac:dyDescent="0.2">
      <c r="A1548" s="1">
        <v>42993</v>
      </c>
      <c r="B1548" t="s">
        <v>7</v>
      </c>
      <c r="C1548" t="s">
        <v>340</v>
      </c>
      <c r="D1548" t="s">
        <v>414</v>
      </c>
      <c r="E1548" t="s">
        <v>415</v>
      </c>
      <c r="F1548" s="1">
        <v>40308</v>
      </c>
      <c r="G1548" t="s">
        <v>167</v>
      </c>
      <c r="H1548">
        <v>1</v>
      </c>
      <c r="I1548">
        <v>0</v>
      </c>
      <c r="J1548">
        <v>0</v>
      </c>
      <c r="K1548" t="s">
        <v>207</v>
      </c>
      <c r="L1548">
        <v>2017</v>
      </c>
      <c r="M1548" t="s">
        <v>210</v>
      </c>
      <c r="N1548" s="14" t="str">
        <f t="shared" si="50"/>
        <v>LACROIX Dylan</v>
      </c>
      <c r="O1548" s="14" t="str">
        <f>VLOOKUP(N1548,'Données Enfants'!$C$2:$F$298,4,FALSE)</f>
        <v>CE1</v>
      </c>
      <c r="P1548" s="14" t="str">
        <f>VLOOKUP(N1548,'Données Enfants'!$C$2:$F$298,2,FALSE)</f>
        <v>Standard</v>
      </c>
      <c r="Q1548" s="14">
        <f>IF(MID(B1548,1,3)="Bus",VLOOKUP(N1548,'Données Bus'!$A$2:$B$90,2,FALSE),0)</f>
        <v>0</v>
      </c>
      <c r="R1548" s="14" t="str">
        <f>IF(Q1548&gt;0,VLOOKUP(N1548,'Données Bus'!$A$2:$C$90,3,FALSE),"")</f>
        <v/>
      </c>
      <c r="S1548" t="e">
        <f>IF(INDEX('Tournées Bus'!$C$4:$H$18,Q1548,VLOOKUP(B1548,'Tournées Bus'!$J$3:$L$6,2,FALSE))=0,INDEX('Tournées Bus'!$C$4:$H$18,Q1548,VLOOKUP(B1548,'Tournées Bus'!$J$3:$L$6,3,FALSE)),INDEX('Tournées Bus'!$C$4:$H$18,Q1548,VLOOKUP(B1548,'Tournées Bus'!$J$3:$L$6,2,FALSE)))</f>
        <v>#N/A</v>
      </c>
      <c r="T1548" t="e">
        <f t="shared" si="51"/>
        <v>#N/A</v>
      </c>
    </row>
    <row r="1549" spans="1:20" x14ac:dyDescent="0.2">
      <c r="A1549" s="1">
        <v>42993</v>
      </c>
      <c r="B1549" t="s">
        <v>7</v>
      </c>
      <c r="C1549" t="s">
        <v>340</v>
      </c>
      <c r="D1549" t="s">
        <v>324</v>
      </c>
      <c r="E1549" t="s">
        <v>253</v>
      </c>
      <c r="F1549" s="1">
        <v>39783</v>
      </c>
      <c r="G1549" t="s">
        <v>165</v>
      </c>
      <c r="H1549">
        <v>1</v>
      </c>
      <c r="I1549">
        <v>0</v>
      </c>
      <c r="J1549">
        <v>0</v>
      </c>
      <c r="K1549" t="s">
        <v>207</v>
      </c>
      <c r="L1549">
        <v>2017</v>
      </c>
      <c r="M1549" t="s">
        <v>210</v>
      </c>
      <c r="N1549" s="14" t="str">
        <f t="shared" si="50"/>
        <v>LAMBRECHT Jade</v>
      </c>
      <c r="O1549" s="14" t="str">
        <f>VLOOKUP(N1549,'Données Enfants'!$C$2:$F$298,4,FALSE)</f>
        <v>CM1</v>
      </c>
      <c r="P1549" s="14" t="str">
        <f>VLOOKUP(N1549,'Données Enfants'!$C$2:$F$298,2,FALSE)</f>
        <v>Standard</v>
      </c>
      <c r="Q1549" s="14">
        <f>IF(MID(B1549,1,3)="Bus",VLOOKUP(N1549,'Données Bus'!$A$2:$B$90,2,FALSE),0)</f>
        <v>0</v>
      </c>
      <c r="R1549" s="14" t="str">
        <f>IF(Q1549&gt;0,VLOOKUP(N1549,'Données Bus'!$A$2:$C$90,3,FALSE),"")</f>
        <v/>
      </c>
      <c r="S1549" t="e">
        <f>IF(INDEX('Tournées Bus'!$C$4:$H$18,Q1549,VLOOKUP(B1549,'Tournées Bus'!$J$3:$L$6,2,FALSE))=0,INDEX('Tournées Bus'!$C$4:$H$18,Q1549,VLOOKUP(B1549,'Tournées Bus'!$J$3:$L$6,3,FALSE)),INDEX('Tournées Bus'!$C$4:$H$18,Q1549,VLOOKUP(B1549,'Tournées Bus'!$J$3:$L$6,2,FALSE)))</f>
        <v>#N/A</v>
      </c>
      <c r="T1549" t="e">
        <f t="shared" si="51"/>
        <v>#N/A</v>
      </c>
    </row>
    <row r="1550" spans="1:20" x14ac:dyDescent="0.2">
      <c r="A1550" s="1">
        <v>42993</v>
      </c>
      <c r="B1550" t="s">
        <v>7</v>
      </c>
      <c r="C1550" t="s">
        <v>340</v>
      </c>
      <c r="D1550" t="s">
        <v>324</v>
      </c>
      <c r="E1550" t="s">
        <v>331</v>
      </c>
      <c r="F1550" s="1">
        <v>40840</v>
      </c>
      <c r="G1550" t="s">
        <v>167</v>
      </c>
      <c r="H1550">
        <v>1</v>
      </c>
      <c r="I1550">
        <v>0</v>
      </c>
      <c r="J1550">
        <v>0</v>
      </c>
      <c r="K1550" t="s">
        <v>207</v>
      </c>
      <c r="L1550">
        <v>2017</v>
      </c>
      <c r="M1550" t="s">
        <v>208</v>
      </c>
      <c r="N1550" s="14" t="str">
        <f t="shared" si="50"/>
        <v>LAMBRECHT Maxence</v>
      </c>
      <c r="O1550" s="14" t="str">
        <f>VLOOKUP(N1550,'Données Enfants'!$C$2:$F$298,4,FALSE)</f>
        <v>CP</v>
      </c>
      <c r="P1550" s="14" t="str">
        <f>VLOOKUP(N1550,'Données Enfants'!$C$2:$F$298,2,FALSE)</f>
        <v>Standard</v>
      </c>
      <c r="Q1550" s="14">
        <f>IF(MID(B1550,1,3)="Bus",VLOOKUP(N1550,'Données Bus'!$A$2:$B$90,2,FALSE),0)</f>
        <v>0</v>
      </c>
      <c r="R1550" s="14" t="str">
        <f>IF(Q1550&gt;0,VLOOKUP(N1550,'Données Bus'!$A$2:$C$90,3,FALSE),"")</f>
        <v/>
      </c>
      <c r="S1550" t="e">
        <f>IF(INDEX('Tournées Bus'!$C$4:$H$18,Q1550,VLOOKUP(B1550,'Tournées Bus'!$J$3:$L$6,2,FALSE))=0,INDEX('Tournées Bus'!$C$4:$H$18,Q1550,VLOOKUP(B1550,'Tournées Bus'!$J$3:$L$6,3,FALSE)),INDEX('Tournées Bus'!$C$4:$H$18,Q1550,VLOOKUP(B1550,'Tournées Bus'!$J$3:$L$6,2,FALSE)))</f>
        <v>#N/A</v>
      </c>
      <c r="T1550" t="e">
        <f t="shared" si="51"/>
        <v>#N/A</v>
      </c>
    </row>
    <row r="1551" spans="1:20" x14ac:dyDescent="0.2">
      <c r="A1551" s="1">
        <v>42993</v>
      </c>
      <c r="B1551" t="s">
        <v>7</v>
      </c>
      <c r="C1551" t="s">
        <v>340</v>
      </c>
      <c r="D1551" t="s">
        <v>509</v>
      </c>
      <c r="E1551" t="s">
        <v>510</v>
      </c>
      <c r="F1551" s="1">
        <v>41630</v>
      </c>
      <c r="G1551" t="s">
        <v>170</v>
      </c>
      <c r="H1551">
        <v>1</v>
      </c>
      <c r="I1551">
        <v>0</v>
      </c>
      <c r="J1551">
        <v>0</v>
      </c>
      <c r="K1551" t="s">
        <v>207</v>
      </c>
      <c r="L1551">
        <v>2017</v>
      </c>
      <c r="M1551" t="s">
        <v>208</v>
      </c>
      <c r="N1551" s="14" t="str">
        <f t="shared" si="50"/>
        <v>LAMERE Thomas</v>
      </c>
      <c r="O1551" s="14" t="str">
        <f>VLOOKUP(N1551,'Données Enfants'!$C$2:$F$298,4,FALSE)</f>
        <v>MS</v>
      </c>
      <c r="P1551" s="14" t="str">
        <f>VLOOKUP(N1551,'Données Enfants'!$C$2:$F$298,2,FALSE)</f>
        <v>Standard</v>
      </c>
      <c r="Q1551" s="14">
        <f>IF(MID(B1551,1,3)="Bus",VLOOKUP(N1551,'Données Bus'!$A$2:$B$90,2,FALSE),0)</f>
        <v>0</v>
      </c>
      <c r="R1551" s="14" t="str">
        <f>IF(Q1551&gt;0,VLOOKUP(N1551,'Données Bus'!$A$2:$C$90,3,FALSE),"")</f>
        <v/>
      </c>
      <c r="S1551" t="e">
        <f>IF(INDEX('Tournées Bus'!$C$4:$H$18,Q1551,VLOOKUP(B1551,'Tournées Bus'!$J$3:$L$6,2,FALSE))=0,INDEX('Tournées Bus'!$C$4:$H$18,Q1551,VLOOKUP(B1551,'Tournées Bus'!$J$3:$L$6,3,FALSE)),INDEX('Tournées Bus'!$C$4:$H$18,Q1551,VLOOKUP(B1551,'Tournées Bus'!$J$3:$L$6,2,FALSE)))</f>
        <v>#N/A</v>
      </c>
      <c r="T1551" t="e">
        <f t="shared" si="51"/>
        <v>#N/A</v>
      </c>
    </row>
    <row r="1552" spans="1:20" x14ac:dyDescent="0.2">
      <c r="A1552" s="1">
        <v>42993</v>
      </c>
      <c r="B1552" t="s">
        <v>7</v>
      </c>
      <c r="C1552" t="s">
        <v>340</v>
      </c>
      <c r="D1552" t="s">
        <v>675</v>
      </c>
      <c r="E1552" t="s">
        <v>676</v>
      </c>
      <c r="F1552" s="1">
        <v>40567</v>
      </c>
      <c r="G1552" t="s">
        <v>168</v>
      </c>
      <c r="H1552">
        <v>1</v>
      </c>
      <c r="I1552">
        <v>0</v>
      </c>
      <c r="J1552">
        <v>0</v>
      </c>
      <c r="K1552" t="s">
        <v>207</v>
      </c>
      <c r="L1552">
        <v>2017</v>
      </c>
      <c r="M1552" t="s">
        <v>208</v>
      </c>
      <c r="N1552" s="14" t="str">
        <f t="shared" si="50"/>
        <v>LE BOURGEOIS Oyan</v>
      </c>
      <c r="O1552" s="14" t="str">
        <f>VLOOKUP(N1552,'Données Enfants'!$C$2:$F$298,4,FALSE)</f>
        <v>CP</v>
      </c>
      <c r="P1552" s="14" t="str">
        <f>VLOOKUP(N1552,'Données Enfants'!$C$2:$F$298,2,FALSE)</f>
        <v>Standard</v>
      </c>
      <c r="Q1552" s="14">
        <f>IF(MID(B1552,1,3)="Bus",VLOOKUP(N1552,'Données Bus'!$A$2:$B$90,2,FALSE),0)</f>
        <v>0</v>
      </c>
      <c r="R1552" s="14" t="str">
        <f>IF(Q1552&gt;0,VLOOKUP(N1552,'Données Bus'!$A$2:$C$90,3,FALSE),"")</f>
        <v/>
      </c>
      <c r="S1552" t="e">
        <f>IF(INDEX('Tournées Bus'!$C$4:$H$18,Q1552,VLOOKUP(B1552,'Tournées Bus'!$J$3:$L$6,2,FALSE))=0,INDEX('Tournées Bus'!$C$4:$H$18,Q1552,VLOOKUP(B1552,'Tournées Bus'!$J$3:$L$6,3,FALSE)),INDEX('Tournées Bus'!$C$4:$H$18,Q1552,VLOOKUP(B1552,'Tournées Bus'!$J$3:$L$6,2,FALSE)))</f>
        <v>#N/A</v>
      </c>
      <c r="T1552" t="e">
        <f t="shared" si="51"/>
        <v>#N/A</v>
      </c>
    </row>
    <row r="1553" spans="1:20" x14ac:dyDescent="0.2">
      <c r="A1553" s="1">
        <v>42993</v>
      </c>
      <c r="B1553" t="s">
        <v>7</v>
      </c>
      <c r="C1553" t="s">
        <v>340</v>
      </c>
      <c r="D1553" t="s">
        <v>416</v>
      </c>
      <c r="E1553" t="s">
        <v>417</v>
      </c>
      <c r="F1553" s="1">
        <v>40045</v>
      </c>
      <c r="G1553" t="s">
        <v>163</v>
      </c>
      <c r="H1553">
        <v>0</v>
      </c>
      <c r="I1553">
        <v>0</v>
      </c>
      <c r="J1553">
        <v>0</v>
      </c>
      <c r="K1553" t="s">
        <v>207</v>
      </c>
      <c r="L1553">
        <v>2017</v>
      </c>
      <c r="M1553" t="s">
        <v>210</v>
      </c>
      <c r="N1553" s="14" t="str">
        <f t="shared" si="50"/>
        <v>LE REVEREND Grégoire</v>
      </c>
      <c r="O1553" s="14" t="str">
        <f>VLOOKUP(N1553,'Données Enfants'!$C$2:$F$298,4,FALSE)</f>
        <v>CE2</v>
      </c>
      <c r="P1553" s="14" t="str">
        <f>VLOOKUP(N1553,'Données Enfants'!$C$2:$F$298,2,FALSE)</f>
        <v>Standard</v>
      </c>
      <c r="Q1553" s="14">
        <f>IF(MID(B1553,1,3)="Bus",VLOOKUP(N1553,'Données Bus'!$A$2:$B$90,2,FALSE),0)</f>
        <v>0</v>
      </c>
      <c r="R1553" s="14" t="str">
        <f>IF(Q1553&gt;0,VLOOKUP(N1553,'Données Bus'!$A$2:$C$90,3,FALSE),"")</f>
        <v/>
      </c>
      <c r="S1553" t="e">
        <f>IF(INDEX('Tournées Bus'!$C$4:$H$18,Q1553,VLOOKUP(B1553,'Tournées Bus'!$J$3:$L$6,2,FALSE))=0,INDEX('Tournées Bus'!$C$4:$H$18,Q1553,VLOOKUP(B1553,'Tournées Bus'!$J$3:$L$6,3,FALSE)),INDEX('Tournées Bus'!$C$4:$H$18,Q1553,VLOOKUP(B1553,'Tournées Bus'!$J$3:$L$6,2,FALSE)))</f>
        <v>#N/A</v>
      </c>
      <c r="T1553" t="e">
        <f t="shared" si="51"/>
        <v>#N/A</v>
      </c>
    </row>
    <row r="1554" spans="1:20" x14ac:dyDescent="0.2">
      <c r="A1554" s="1">
        <v>42993</v>
      </c>
      <c r="B1554" t="s">
        <v>7</v>
      </c>
      <c r="C1554" t="s">
        <v>340</v>
      </c>
      <c r="D1554" t="s">
        <v>416</v>
      </c>
      <c r="E1554" t="s">
        <v>418</v>
      </c>
      <c r="F1554" s="1">
        <v>40800</v>
      </c>
      <c r="G1554" t="s">
        <v>168</v>
      </c>
      <c r="H1554">
        <v>0</v>
      </c>
      <c r="I1554">
        <v>0</v>
      </c>
      <c r="J1554">
        <v>0</v>
      </c>
      <c r="K1554" t="s">
        <v>207</v>
      </c>
      <c r="L1554">
        <v>2017</v>
      </c>
      <c r="M1554" t="s">
        <v>208</v>
      </c>
      <c r="N1554" s="14" t="str">
        <f t="shared" si="50"/>
        <v>LE REVEREND Hector</v>
      </c>
      <c r="O1554" s="14" t="str">
        <f>VLOOKUP(N1554,'Données Enfants'!$C$2:$F$298,4,FALSE)</f>
        <v>CP</v>
      </c>
      <c r="P1554" s="14" t="str">
        <f>VLOOKUP(N1554,'Données Enfants'!$C$2:$F$298,2,FALSE)</f>
        <v>Standard</v>
      </c>
      <c r="Q1554" s="14">
        <f>IF(MID(B1554,1,3)="Bus",VLOOKUP(N1554,'Données Bus'!$A$2:$B$90,2,FALSE),0)</f>
        <v>0</v>
      </c>
      <c r="R1554" s="14" t="str">
        <f>IF(Q1554&gt;0,VLOOKUP(N1554,'Données Bus'!$A$2:$C$90,3,FALSE),"")</f>
        <v/>
      </c>
      <c r="S1554" t="e">
        <f>IF(INDEX('Tournées Bus'!$C$4:$H$18,Q1554,VLOOKUP(B1554,'Tournées Bus'!$J$3:$L$6,2,FALSE))=0,INDEX('Tournées Bus'!$C$4:$H$18,Q1554,VLOOKUP(B1554,'Tournées Bus'!$J$3:$L$6,3,FALSE)),INDEX('Tournées Bus'!$C$4:$H$18,Q1554,VLOOKUP(B1554,'Tournées Bus'!$J$3:$L$6,2,FALSE)))</f>
        <v>#N/A</v>
      </c>
      <c r="T1554" t="e">
        <f t="shared" si="51"/>
        <v>#N/A</v>
      </c>
    </row>
    <row r="1555" spans="1:20" x14ac:dyDescent="0.2">
      <c r="A1555" s="1">
        <v>42993</v>
      </c>
      <c r="B1555" t="s">
        <v>7</v>
      </c>
      <c r="C1555" t="s">
        <v>340</v>
      </c>
      <c r="D1555" t="s">
        <v>419</v>
      </c>
      <c r="E1555" t="s">
        <v>420</v>
      </c>
      <c r="F1555" s="1">
        <v>40014</v>
      </c>
      <c r="G1555" t="s">
        <v>166</v>
      </c>
      <c r="H1555">
        <v>1</v>
      </c>
      <c r="I1555">
        <v>0</v>
      </c>
      <c r="J1555">
        <v>0</v>
      </c>
      <c r="K1555" t="s">
        <v>207</v>
      </c>
      <c r="L1555">
        <v>2017</v>
      </c>
      <c r="M1555" t="s">
        <v>210</v>
      </c>
      <c r="N1555" s="14" t="str">
        <f t="shared" si="50"/>
        <v>LEFRANCOIS Soren</v>
      </c>
      <c r="O1555" s="14" t="str">
        <f>VLOOKUP(N1555,'Données Enfants'!$C$2:$F$298,4,FALSE)</f>
        <v>CE2</v>
      </c>
      <c r="P1555" s="14" t="str">
        <f>VLOOKUP(N1555,'Données Enfants'!$C$2:$F$298,2,FALSE)</f>
        <v>Standard</v>
      </c>
      <c r="Q1555" s="14">
        <f>IF(MID(B1555,1,3)="Bus",VLOOKUP(N1555,'Données Bus'!$A$2:$B$90,2,FALSE),0)</f>
        <v>0</v>
      </c>
      <c r="R1555" s="14" t="str">
        <f>IF(Q1555&gt;0,VLOOKUP(N1555,'Données Bus'!$A$2:$C$90,3,FALSE),"")</f>
        <v/>
      </c>
      <c r="S1555" t="e">
        <f>IF(INDEX('Tournées Bus'!$C$4:$H$18,Q1555,VLOOKUP(B1555,'Tournées Bus'!$J$3:$L$6,2,FALSE))=0,INDEX('Tournées Bus'!$C$4:$H$18,Q1555,VLOOKUP(B1555,'Tournées Bus'!$J$3:$L$6,3,FALSE)),INDEX('Tournées Bus'!$C$4:$H$18,Q1555,VLOOKUP(B1555,'Tournées Bus'!$J$3:$L$6,2,FALSE)))</f>
        <v>#N/A</v>
      </c>
      <c r="T1555" t="e">
        <f t="shared" si="51"/>
        <v>#N/A</v>
      </c>
    </row>
    <row r="1556" spans="1:20" x14ac:dyDescent="0.2">
      <c r="A1556" s="1">
        <v>42993</v>
      </c>
      <c r="B1556" t="s">
        <v>7</v>
      </c>
      <c r="C1556" t="s">
        <v>340</v>
      </c>
      <c r="D1556" t="s">
        <v>511</v>
      </c>
      <c r="E1556" t="s">
        <v>494</v>
      </c>
      <c r="F1556" s="1">
        <v>39657</v>
      </c>
      <c r="G1556" t="s">
        <v>165</v>
      </c>
      <c r="H1556">
        <v>1</v>
      </c>
      <c r="I1556">
        <v>0</v>
      </c>
      <c r="J1556">
        <v>0</v>
      </c>
      <c r="K1556" t="s">
        <v>207</v>
      </c>
      <c r="L1556">
        <v>2017</v>
      </c>
      <c r="M1556" t="s">
        <v>210</v>
      </c>
      <c r="N1556" s="14" t="str">
        <f t="shared" si="50"/>
        <v>LEMAITRE Raphaël</v>
      </c>
      <c r="O1556" s="14" t="str">
        <f>VLOOKUP(N1556,'Données Enfants'!$C$2:$F$298,4,FALSE)</f>
        <v>CM1</v>
      </c>
      <c r="P1556" s="14" t="str">
        <f>VLOOKUP(N1556,'Données Enfants'!$C$2:$F$298,2,FALSE)</f>
        <v>Standard</v>
      </c>
      <c r="Q1556" s="14">
        <f>IF(MID(B1556,1,3)="Bus",VLOOKUP(N1556,'Données Bus'!$A$2:$B$90,2,FALSE),0)</f>
        <v>0</v>
      </c>
      <c r="R1556" s="14" t="str">
        <f>IF(Q1556&gt;0,VLOOKUP(N1556,'Données Bus'!$A$2:$C$90,3,FALSE),"")</f>
        <v/>
      </c>
      <c r="S1556" t="e">
        <f>IF(INDEX('Tournées Bus'!$C$4:$H$18,Q1556,VLOOKUP(B1556,'Tournées Bus'!$J$3:$L$6,2,FALSE))=0,INDEX('Tournées Bus'!$C$4:$H$18,Q1556,VLOOKUP(B1556,'Tournées Bus'!$J$3:$L$6,3,FALSE)),INDEX('Tournées Bus'!$C$4:$H$18,Q1556,VLOOKUP(B1556,'Tournées Bus'!$J$3:$L$6,2,FALSE)))</f>
        <v>#N/A</v>
      </c>
      <c r="T1556" t="e">
        <f t="shared" si="51"/>
        <v>#N/A</v>
      </c>
    </row>
    <row r="1557" spans="1:20" x14ac:dyDescent="0.2">
      <c r="A1557" s="1">
        <v>42993</v>
      </c>
      <c r="B1557" t="s">
        <v>7</v>
      </c>
      <c r="C1557" t="s">
        <v>340</v>
      </c>
      <c r="D1557" t="s">
        <v>421</v>
      </c>
      <c r="E1557" t="s">
        <v>353</v>
      </c>
      <c r="F1557" s="1">
        <v>39760</v>
      </c>
      <c r="G1557" t="s">
        <v>165</v>
      </c>
      <c r="H1557">
        <v>1</v>
      </c>
      <c r="I1557">
        <v>0</v>
      </c>
      <c r="J1557">
        <v>0</v>
      </c>
      <c r="K1557" t="s">
        <v>207</v>
      </c>
      <c r="L1557">
        <v>2017</v>
      </c>
      <c r="M1557" t="s">
        <v>210</v>
      </c>
      <c r="N1557" s="14" t="str">
        <f t="shared" si="50"/>
        <v>LEONARDUZZI Lina</v>
      </c>
      <c r="O1557" s="14" t="str">
        <f>VLOOKUP(N1557,'Données Enfants'!$C$2:$F$298,4,FALSE)</f>
        <v>CM1</v>
      </c>
      <c r="P1557" s="14" t="str">
        <f>VLOOKUP(N1557,'Données Enfants'!$C$2:$F$298,2,FALSE)</f>
        <v>Standard</v>
      </c>
      <c r="Q1557" s="14">
        <f>IF(MID(B1557,1,3)="Bus",VLOOKUP(N1557,'Données Bus'!$A$2:$B$90,2,FALSE),0)</f>
        <v>0</v>
      </c>
      <c r="R1557" s="14" t="str">
        <f>IF(Q1557&gt;0,VLOOKUP(N1557,'Données Bus'!$A$2:$C$90,3,FALSE),"")</f>
        <v/>
      </c>
      <c r="S1557" t="e">
        <f>IF(INDEX('Tournées Bus'!$C$4:$H$18,Q1557,VLOOKUP(B1557,'Tournées Bus'!$J$3:$L$6,2,FALSE))=0,INDEX('Tournées Bus'!$C$4:$H$18,Q1557,VLOOKUP(B1557,'Tournées Bus'!$J$3:$L$6,3,FALSE)),INDEX('Tournées Bus'!$C$4:$H$18,Q1557,VLOOKUP(B1557,'Tournées Bus'!$J$3:$L$6,2,FALSE)))</f>
        <v>#N/A</v>
      </c>
      <c r="T1557" t="e">
        <f t="shared" si="51"/>
        <v>#N/A</v>
      </c>
    </row>
    <row r="1558" spans="1:20" x14ac:dyDescent="0.2">
      <c r="A1558" s="1">
        <v>42993</v>
      </c>
      <c r="B1558" t="s">
        <v>7</v>
      </c>
      <c r="C1558" t="s">
        <v>340</v>
      </c>
      <c r="D1558" t="s">
        <v>422</v>
      </c>
      <c r="E1558" t="s">
        <v>423</v>
      </c>
      <c r="F1558" s="1">
        <v>41076</v>
      </c>
      <c r="G1558" t="s">
        <v>106</v>
      </c>
      <c r="H1558">
        <v>1</v>
      </c>
      <c r="I1558">
        <v>0</v>
      </c>
      <c r="J1558">
        <v>0</v>
      </c>
      <c r="K1558" t="s">
        <v>207</v>
      </c>
      <c r="L1558">
        <v>2017</v>
      </c>
      <c r="M1558" t="s">
        <v>208</v>
      </c>
      <c r="N1558" s="14" t="str">
        <f t="shared" si="50"/>
        <v>LIAUDET Chloé</v>
      </c>
      <c r="O1558" s="14" t="str">
        <f>VLOOKUP(N1558,'Données Enfants'!$C$2:$F$298,4,FALSE)</f>
        <v>GS</v>
      </c>
      <c r="P1558" s="14" t="str">
        <f>VLOOKUP(N1558,'Données Enfants'!$C$2:$F$298,2,FALSE)</f>
        <v>Standard</v>
      </c>
      <c r="Q1558" s="14">
        <f>IF(MID(B1558,1,3)="Bus",VLOOKUP(N1558,'Données Bus'!$A$2:$B$90,2,FALSE),0)</f>
        <v>0</v>
      </c>
      <c r="R1558" s="14" t="str">
        <f>IF(Q1558&gt;0,VLOOKUP(N1558,'Données Bus'!$A$2:$C$90,3,FALSE),"")</f>
        <v/>
      </c>
      <c r="S1558" t="e">
        <f>IF(INDEX('Tournées Bus'!$C$4:$H$18,Q1558,VLOOKUP(B1558,'Tournées Bus'!$J$3:$L$6,2,FALSE))=0,INDEX('Tournées Bus'!$C$4:$H$18,Q1558,VLOOKUP(B1558,'Tournées Bus'!$J$3:$L$6,3,FALSE)),INDEX('Tournées Bus'!$C$4:$H$18,Q1558,VLOOKUP(B1558,'Tournées Bus'!$J$3:$L$6,2,FALSE)))</f>
        <v>#N/A</v>
      </c>
      <c r="T1558" t="e">
        <f t="shared" si="51"/>
        <v>#N/A</v>
      </c>
    </row>
    <row r="1559" spans="1:20" x14ac:dyDescent="0.2">
      <c r="A1559" s="1">
        <v>42993</v>
      </c>
      <c r="B1559" t="s">
        <v>7</v>
      </c>
      <c r="C1559" t="s">
        <v>340</v>
      </c>
      <c r="D1559" t="s">
        <v>422</v>
      </c>
      <c r="E1559" t="s">
        <v>424</v>
      </c>
      <c r="F1559" s="1">
        <v>39534</v>
      </c>
      <c r="G1559" t="s">
        <v>165</v>
      </c>
      <c r="H1559">
        <v>1</v>
      </c>
      <c r="I1559">
        <v>0</v>
      </c>
      <c r="J1559">
        <v>0</v>
      </c>
      <c r="K1559" t="s">
        <v>207</v>
      </c>
      <c r="L1559">
        <v>2017</v>
      </c>
      <c r="M1559" t="s">
        <v>210</v>
      </c>
      <c r="N1559" s="14" t="str">
        <f t="shared" si="50"/>
        <v>LIAUDET Elisa</v>
      </c>
      <c r="O1559" s="14" t="str">
        <f>VLOOKUP(N1559,'Données Enfants'!$C$2:$F$298,4,FALSE)</f>
        <v>CM1</v>
      </c>
      <c r="P1559" s="14" t="str">
        <f>VLOOKUP(N1559,'Données Enfants'!$C$2:$F$298,2,FALSE)</f>
        <v>Standard</v>
      </c>
      <c r="Q1559" s="14">
        <f>IF(MID(B1559,1,3)="Bus",VLOOKUP(N1559,'Données Bus'!$A$2:$B$90,2,FALSE),0)</f>
        <v>0</v>
      </c>
      <c r="R1559" s="14" t="str">
        <f>IF(Q1559&gt;0,VLOOKUP(N1559,'Données Bus'!$A$2:$C$90,3,FALSE),"")</f>
        <v/>
      </c>
      <c r="S1559" t="e">
        <f>IF(INDEX('Tournées Bus'!$C$4:$H$18,Q1559,VLOOKUP(B1559,'Tournées Bus'!$J$3:$L$6,2,FALSE))=0,INDEX('Tournées Bus'!$C$4:$H$18,Q1559,VLOOKUP(B1559,'Tournées Bus'!$J$3:$L$6,3,FALSE)),INDEX('Tournées Bus'!$C$4:$H$18,Q1559,VLOOKUP(B1559,'Tournées Bus'!$J$3:$L$6,2,FALSE)))</f>
        <v>#N/A</v>
      </c>
      <c r="T1559" t="e">
        <f t="shared" si="51"/>
        <v>#N/A</v>
      </c>
    </row>
    <row r="1560" spans="1:20" x14ac:dyDescent="0.2">
      <c r="A1560" s="1">
        <v>42993</v>
      </c>
      <c r="B1560" t="s">
        <v>7</v>
      </c>
      <c r="C1560" t="s">
        <v>340</v>
      </c>
      <c r="D1560" t="s">
        <v>425</v>
      </c>
      <c r="E1560" t="s">
        <v>326</v>
      </c>
      <c r="F1560" s="1">
        <v>40918</v>
      </c>
      <c r="G1560" t="s">
        <v>168</v>
      </c>
      <c r="H1560">
        <v>1</v>
      </c>
      <c r="I1560">
        <v>0</v>
      </c>
      <c r="J1560">
        <v>0</v>
      </c>
      <c r="K1560" t="s">
        <v>207</v>
      </c>
      <c r="L1560">
        <v>2017</v>
      </c>
      <c r="M1560" t="s">
        <v>208</v>
      </c>
      <c r="N1560" s="14" t="str">
        <f t="shared" si="50"/>
        <v>MALAURIE Antonin</v>
      </c>
      <c r="O1560" s="14" t="str">
        <f>VLOOKUP(N1560,'Données Enfants'!$C$2:$F$298,4,FALSE)</f>
        <v>CP</v>
      </c>
      <c r="P1560" s="14" t="str">
        <f>VLOOKUP(N1560,'Données Enfants'!$C$2:$F$298,2,FALSE)</f>
        <v>Standard</v>
      </c>
      <c r="Q1560" s="14">
        <f>IF(MID(B1560,1,3)="Bus",VLOOKUP(N1560,'Données Bus'!$A$2:$B$90,2,FALSE),0)</f>
        <v>0</v>
      </c>
      <c r="R1560" s="14" t="str">
        <f>IF(Q1560&gt;0,VLOOKUP(N1560,'Données Bus'!$A$2:$C$90,3,FALSE),"")</f>
        <v/>
      </c>
      <c r="S1560" t="e">
        <f>IF(INDEX('Tournées Bus'!$C$4:$H$18,Q1560,VLOOKUP(B1560,'Tournées Bus'!$J$3:$L$6,2,FALSE))=0,INDEX('Tournées Bus'!$C$4:$H$18,Q1560,VLOOKUP(B1560,'Tournées Bus'!$J$3:$L$6,3,FALSE)),INDEX('Tournées Bus'!$C$4:$H$18,Q1560,VLOOKUP(B1560,'Tournées Bus'!$J$3:$L$6,2,FALSE)))</f>
        <v>#N/A</v>
      </c>
      <c r="T1560" t="e">
        <f t="shared" si="51"/>
        <v>#N/A</v>
      </c>
    </row>
    <row r="1561" spans="1:20" x14ac:dyDescent="0.2">
      <c r="A1561" s="1">
        <v>42993</v>
      </c>
      <c r="B1561" t="s">
        <v>7</v>
      </c>
      <c r="C1561" t="s">
        <v>340</v>
      </c>
      <c r="D1561" t="s">
        <v>512</v>
      </c>
      <c r="E1561" t="s">
        <v>513</v>
      </c>
      <c r="F1561" s="1">
        <v>39414</v>
      </c>
      <c r="G1561" t="s">
        <v>164</v>
      </c>
      <c r="H1561">
        <v>1</v>
      </c>
      <c r="I1561">
        <v>0</v>
      </c>
      <c r="J1561">
        <v>0</v>
      </c>
      <c r="K1561" t="s">
        <v>207</v>
      </c>
      <c r="L1561">
        <v>2017</v>
      </c>
      <c r="M1561" t="s">
        <v>210</v>
      </c>
      <c r="N1561" s="14" t="str">
        <f t="shared" si="50"/>
        <v>MALPERTUIS Maëva</v>
      </c>
      <c r="O1561" s="14" t="str">
        <f>VLOOKUP(N1561,'Données Enfants'!$C$2:$F$298,4,FALSE)</f>
        <v>CM2</v>
      </c>
      <c r="P1561" s="14" t="str">
        <f>VLOOKUP(N1561,'Données Enfants'!$C$2:$F$298,2,FALSE)</f>
        <v>Standard</v>
      </c>
      <c r="Q1561" s="14">
        <f>IF(MID(B1561,1,3)="Bus",VLOOKUP(N1561,'Données Bus'!$A$2:$B$90,2,FALSE),0)</f>
        <v>0</v>
      </c>
      <c r="R1561" s="14" t="str">
        <f>IF(Q1561&gt;0,VLOOKUP(N1561,'Données Bus'!$A$2:$C$90,3,FALSE),"")</f>
        <v/>
      </c>
      <c r="S1561" t="e">
        <f>IF(INDEX('Tournées Bus'!$C$4:$H$18,Q1561,VLOOKUP(B1561,'Tournées Bus'!$J$3:$L$6,2,FALSE))=0,INDEX('Tournées Bus'!$C$4:$H$18,Q1561,VLOOKUP(B1561,'Tournées Bus'!$J$3:$L$6,3,FALSE)),INDEX('Tournées Bus'!$C$4:$H$18,Q1561,VLOOKUP(B1561,'Tournées Bus'!$J$3:$L$6,2,FALSE)))</f>
        <v>#N/A</v>
      </c>
      <c r="T1561" t="e">
        <f t="shared" si="51"/>
        <v>#N/A</v>
      </c>
    </row>
    <row r="1562" spans="1:20" x14ac:dyDescent="0.2">
      <c r="A1562" s="1">
        <v>42993</v>
      </c>
      <c r="B1562" t="s">
        <v>7</v>
      </c>
      <c r="C1562" t="s">
        <v>340</v>
      </c>
      <c r="D1562" t="s">
        <v>543</v>
      </c>
      <c r="E1562" t="s">
        <v>544</v>
      </c>
      <c r="F1562" s="1">
        <v>41443</v>
      </c>
      <c r="G1562" t="s">
        <v>169</v>
      </c>
      <c r="H1562">
        <v>1</v>
      </c>
      <c r="I1562">
        <v>0</v>
      </c>
      <c r="J1562">
        <v>0</v>
      </c>
      <c r="K1562" t="s">
        <v>207</v>
      </c>
      <c r="L1562">
        <v>2017</v>
      </c>
      <c r="M1562" t="s">
        <v>208</v>
      </c>
      <c r="N1562" s="14" t="str">
        <f t="shared" si="50"/>
        <v>MARIE Léorio</v>
      </c>
      <c r="O1562" s="14" t="str">
        <f>VLOOKUP(N1562,'Données Enfants'!$C$2:$F$298,4,FALSE)</f>
        <v>MS</v>
      </c>
      <c r="P1562" s="14" t="str">
        <f>VLOOKUP(N1562,'Données Enfants'!$C$2:$F$298,2,FALSE)</f>
        <v>Standard</v>
      </c>
      <c r="Q1562" s="14">
        <f>IF(MID(B1562,1,3)="Bus",VLOOKUP(N1562,'Données Bus'!$A$2:$B$90,2,FALSE),0)</f>
        <v>0</v>
      </c>
      <c r="R1562" s="14" t="str">
        <f>IF(Q1562&gt;0,VLOOKUP(N1562,'Données Bus'!$A$2:$C$90,3,FALSE),"")</f>
        <v/>
      </c>
      <c r="S1562" t="e">
        <f>IF(INDEX('Tournées Bus'!$C$4:$H$18,Q1562,VLOOKUP(B1562,'Tournées Bus'!$J$3:$L$6,2,FALSE))=0,INDEX('Tournées Bus'!$C$4:$H$18,Q1562,VLOOKUP(B1562,'Tournées Bus'!$J$3:$L$6,3,FALSE)),INDEX('Tournées Bus'!$C$4:$H$18,Q1562,VLOOKUP(B1562,'Tournées Bus'!$J$3:$L$6,2,FALSE)))</f>
        <v>#N/A</v>
      </c>
      <c r="T1562" t="e">
        <f t="shared" si="51"/>
        <v>#N/A</v>
      </c>
    </row>
    <row r="1563" spans="1:20" x14ac:dyDescent="0.2">
      <c r="A1563" s="1">
        <v>42993</v>
      </c>
      <c r="B1563" t="s">
        <v>7</v>
      </c>
      <c r="C1563" t="s">
        <v>340</v>
      </c>
      <c r="D1563" t="s">
        <v>426</v>
      </c>
      <c r="E1563" t="s">
        <v>427</v>
      </c>
      <c r="F1563" s="1">
        <v>39466</v>
      </c>
      <c r="G1563" t="s">
        <v>165</v>
      </c>
      <c r="H1563">
        <v>1</v>
      </c>
      <c r="I1563">
        <v>0</v>
      </c>
      <c r="J1563">
        <v>0</v>
      </c>
      <c r="K1563" t="s">
        <v>207</v>
      </c>
      <c r="L1563">
        <v>2017</v>
      </c>
      <c r="M1563" t="s">
        <v>210</v>
      </c>
      <c r="N1563" s="14" t="str">
        <f t="shared" si="50"/>
        <v>MARTIN Gautier</v>
      </c>
      <c r="O1563" s="14" t="str">
        <f>VLOOKUP(N1563,'Données Enfants'!$C$2:$F$298,4,FALSE)</f>
        <v>CM1</v>
      </c>
      <c r="P1563" s="14" t="str">
        <f>VLOOKUP(N1563,'Données Enfants'!$C$2:$F$298,2,FALSE)</f>
        <v>Standard</v>
      </c>
      <c r="Q1563" s="14">
        <f>IF(MID(B1563,1,3)="Bus",VLOOKUP(N1563,'Données Bus'!$A$2:$B$90,2,FALSE),0)</f>
        <v>0</v>
      </c>
      <c r="R1563" s="14" t="str">
        <f>IF(Q1563&gt;0,VLOOKUP(N1563,'Données Bus'!$A$2:$C$90,3,FALSE),"")</f>
        <v/>
      </c>
      <c r="S1563" t="e">
        <f>IF(INDEX('Tournées Bus'!$C$4:$H$18,Q1563,VLOOKUP(B1563,'Tournées Bus'!$J$3:$L$6,2,FALSE))=0,INDEX('Tournées Bus'!$C$4:$H$18,Q1563,VLOOKUP(B1563,'Tournées Bus'!$J$3:$L$6,3,FALSE)),INDEX('Tournées Bus'!$C$4:$H$18,Q1563,VLOOKUP(B1563,'Tournées Bus'!$J$3:$L$6,2,FALSE)))</f>
        <v>#N/A</v>
      </c>
      <c r="T1563" t="e">
        <f t="shared" si="51"/>
        <v>#N/A</v>
      </c>
    </row>
    <row r="1564" spans="1:20" x14ac:dyDescent="0.2">
      <c r="A1564" s="1">
        <v>42993</v>
      </c>
      <c r="B1564" t="s">
        <v>7</v>
      </c>
      <c r="C1564" t="s">
        <v>340</v>
      </c>
      <c r="D1564" t="s">
        <v>274</v>
      </c>
      <c r="E1564" t="s">
        <v>275</v>
      </c>
      <c r="F1564" s="1">
        <v>40836</v>
      </c>
      <c r="G1564" t="s">
        <v>167</v>
      </c>
      <c r="H1564">
        <v>1</v>
      </c>
      <c r="I1564">
        <v>0</v>
      </c>
      <c r="J1564">
        <v>0</v>
      </c>
      <c r="K1564" t="s">
        <v>207</v>
      </c>
      <c r="L1564">
        <v>2017</v>
      </c>
      <c r="M1564" t="s">
        <v>208</v>
      </c>
      <c r="N1564" s="14" t="str">
        <f t="shared" si="50"/>
        <v>MONTES Mattéo</v>
      </c>
      <c r="O1564" s="14" t="str">
        <f>VLOOKUP(N1564,'Données Enfants'!$C$2:$F$298,4,FALSE)</f>
        <v>CP</v>
      </c>
      <c r="P1564" s="14" t="str">
        <f>VLOOKUP(N1564,'Données Enfants'!$C$2:$F$298,2,FALSE)</f>
        <v>Standard</v>
      </c>
      <c r="Q1564" s="14">
        <f>IF(MID(B1564,1,3)="Bus",VLOOKUP(N1564,'Données Bus'!$A$2:$B$90,2,FALSE),0)</f>
        <v>0</v>
      </c>
      <c r="R1564" s="14" t="str">
        <f>IF(Q1564&gt;0,VLOOKUP(N1564,'Données Bus'!$A$2:$C$90,3,FALSE),"")</f>
        <v/>
      </c>
      <c r="S1564" t="e">
        <f>IF(INDEX('Tournées Bus'!$C$4:$H$18,Q1564,VLOOKUP(B1564,'Tournées Bus'!$J$3:$L$6,2,FALSE))=0,INDEX('Tournées Bus'!$C$4:$H$18,Q1564,VLOOKUP(B1564,'Tournées Bus'!$J$3:$L$6,3,FALSE)),INDEX('Tournées Bus'!$C$4:$H$18,Q1564,VLOOKUP(B1564,'Tournées Bus'!$J$3:$L$6,2,FALSE)))</f>
        <v>#N/A</v>
      </c>
      <c r="T1564" t="e">
        <f t="shared" si="51"/>
        <v>#N/A</v>
      </c>
    </row>
    <row r="1565" spans="1:20" x14ac:dyDescent="0.2">
      <c r="A1565" s="1">
        <v>42993</v>
      </c>
      <c r="B1565" t="s">
        <v>7</v>
      </c>
      <c r="C1565" t="s">
        <v>340</v>
      </c>
      <c r="D1565" t="s">
        <v>428</v>
      </c>
      <c r="E1565" t="s">
        <v>429</v>
      </c>
      <c r="F1565" s="1">
        <v>40224</v>
      </c>
      <c r="G1565" t="s">
        <v>163</v>
      </c>
      <c r="H1565">
        <v>1</v>
      </c>
      <c r="I1565">
        <v>0</v>
      </c>
      <c r="J1565">
        <v>0</v>
      </c>
      <c r="K1565" t="s">
        <v>207</v>
      </c>
      <c r="L1565">
        <v>2017</v>
      </c>
      <c r="M1565" t="s">
        <v>210</v>
      </c>
      <c r="N1565" s="14" t="str">
        <f t="shared" si="50"/>
        <v>MORIN Anais</v>
      </c>
      <c r="O1565" s="14" t="str">
        <f>VLOOKUP(N1565,'Données Enfants'!$C$2:$F$298,4,FALSE)</f>
        <v>CE1</v>
      </c>
      <c r="P1565" s="14" t="str">
        <f>VLOOKUP(N1565,'Données Enfants'!$C$2:$F$298,2,FALSE)</f>
        <v>Standard</v>
      </c>
      <c r="Q1565" s="14">
        <f>IF(MID(B1565,1,3)="Bus",VLOOKUP(N1565,'Données Bus'!$A$2:$B$90,2,FALSE),0)</f>
        <v>0</v>
      </c>
      <c r="R1565" s="14" t="str">
        <f>IF(Q1565&gt;0,VLOOKUP(N1565,'Données Bus'!$A$2:$C$90,3,FALSE),"")</f>
        <v/>
      </c>
      <c r="S1565" t="e">
        <f>IF(INDEX('Tournées Bus'!$C$4:$H$18,Q1565,VLOOKUP(B1565,'Tournées Bus'!$J$3:$L$6,2,FALSE))=0,INDEX('Tournées Bus'!$C$4:$H$18,Q1565,VLOOKUP(B1565,'Tournées Bus'!$J$3:$L$6,3,FALSE)),INDEX('Tournées Bus'!$C$4:$H$18,Q1565,VLOOKUP(B1565,'Tournées Bus'!$J$3:$L$6,2,FALSE)))</f>
        <v>#N/A</v>
      </c>
      <c r="T1565" t="e">
        <f t="shared" si="51"/>
        <v>#N/A</v>
      </c>
    </row>
    <row r="1566" spans="1:20" x14ac:dyDescent="0.2">
      <c r="A1566" s="1">
        <v>42993</v>
      </c>
      <c r="B1566" t="s">
        <v>7</v>
      </c>
      <c r="C1566" t="s">
        <v>340</v>
      </c>
      <c r="D1566" t="s">
        <v>536</v>
      </c>
      <c r="E1566" t="s">
        <v>537</v>
      </c>
      <c r="F1566" s="1">
        <v>41032</v>
      </c>
      <c r="G1566" t="s">
        <v>44</v>
      </c>
      <c r="H1566">
        <v>1</v>
      </c>
      <c r="I1566">
        <v>0</v>
      </c>
      <c r="J1566">
        <v>0</v>
      </c>
      <c r="K1566" t="s">
        <v>207</v>
      </c>
      <c r="L1566">
        <v>2017</v>
      </c>
      <c r="M1566" t="s">
        <v>208</v>
      </c>
      <c r="N1566" s="14" t="str">
        <f t="shared" si="50"/>
        <v>MORITZ Marie</v>
      </c>
      <c r="O1566" s="14" t="str">
        <f>VLOOKUP(N1566,'Données Enfants'!$C$2:$F$298,4,FALSE)</f>
        <v>GS</v>
      </c>
      <c r="P1566" s="14" t="str">
        <f>VLOOKUP(N1566,'Données Enfants'!$C$2:$F$298,2,FALSE)</f>
        <v>Standard</v>
      </c>
      <c r="Q1566" s="14">
        <f>IF(MID(B1566,1,3)="Bus",VLOOKUP(N1566,'Données Bus'!$A$2:$B$90,2,FALSE),0)</f>
        <v>0</v>
      </c>
      <c r="R1566" s="14" t="str">
        <f>IF(Q1566&gt;0,VLOOKUP(N1566,'Données Bus'!$A$2:$C$90,3,FALSE),"")</f>
        <v/>
      </c>
      <c r="S1566" t="e">
        <f>IF(INDEX('Tournées Bus'!$C$4:$H$18,Q1566,VLOOKUP(B1566,'Tournées Bus'!$J$3:$L$6,2,FALSE))=0,INDEX('Tournées Bus'!$C$4:$H$18,Q1566,VLOOKUP(B1566,'Tournées Bus'!$J$3:$L$6,3,FALSE)),INDEX('Tournées Bus'!$C$4:$H$18,Q1566,VLOOKUP(B1566,'Tournées Bus'!$J$3:$L$6,2,FALSE)))</f>
        <v>#N/A</v>
      </c>
      <c r="T1566" t="e">
        <f t="shared" si="51"/>
        <v>#N/A</v>
      </c>
    </row>
    <row r="1567" spans="1:20" x14ac:dyDescent="0.2">
      <c r="A1567" s="1">
        <v>42993</v>
      </c>
      <c r="B1567" t="s">
        <v>7</v>
      </c>
      <c r="C1567" t="s">
        <v>340</v>
      </c>
      <c r="D1567" t="s">
        <v>430</v>
      </c>
      <c r="E1567" t="s">
        <v>227</v>
      </c>
      <c r="F1567" s="1">
        <v>40928</v>
      </c>
      <c r="G1567" t="s">
        <v>106</v>
      </c>
      <c r="H1567">
        <v>1</v>
      </c>
      <c r="I1567">
        <v>0</v>
      </c>
      <c r="J1567">
        <v>0</v>
      </c>
      <c r="K1567" t="s">
        <v>207</v>
      </c>
      <c r="L1567">
        <v>2017</v>
      </c>
      <c r="M1567" t="s">
        <v>208</v>
      </c>
      <c r="N1567" s="14" t="str">
        <f t="shared" si="50"/>
        <v>MUFF Elise</v>
      </c>
      <c r="O1567" s="14" t="str">
        <f>VLOOKUP(N1567,'Données Enfants'!$C$2:$F$298,4,FALSE)</f>
        <v>GS</v>
      </c>
      <c r="P1567" s="14" t="str">
        <f>VLOOKUP(N1567,'Données Enfants'!$C$2:$F$298,2,FALSE)</f>
        <v>Standard</v>
      </c>
      <c r="Q1567" s="14">
        <f>IF(MID(B1567,1,3)="Bus",VLOOKUP(N1567,'Données Bus'!$A$2:$B$90,2,FALSE),0)</f>
        <v>0</v>
      </c>
      <c r="R1567" s="14" t="str">
        <f>IF(Q1567&gt;0,VLOOKUP(N1567,'Données Bus'!$A$2:$C$90,3,FALSE),"")</f>
        <v/>
      </c>
      <c r="S1567" t="e">
        <f>IF(INDEX('Tournées Bus'!$C$4:$H$18,Q1567,VLOOKUP(B1567,'Tournées Bus'!$J$3:$L$6,2,FALSE))=0,INDEX('Tournées Bus'!$C$4:$H$18,Q1567,VLOOKUP(B1567,'Tournées Bus'!$J$3:$L$6,3,FALSE)),INDEX('Tournées Bus'!$C$4:$H$18,Q1567,VLOOKUP(B1567,'Tournées Bus'!$J$3:$L$6,2,FALSE)))</f>
        <v>#N/A</v>
      </c>
      <c r="T1567" t="e">
        <f t="shared" si="51"/>
        <v>#N/A</v>
      </c>
    </row>
    <row r="1568" spans="1:20" x14ac:dyDescent="0.2">
      <c r="A1568" s="1">
        <v>42993</v>
      </c>
      <c r="B1568" t="s">
        <v>7</v>
      </c>
      <c r="C1568" t="s">
        <v>340</v>
      </c>
      <c r="D1568" t="s">
        <v>276</v>
      </c>
      <c r="E1568" t="s">
        <v>277</v>
      </c>
      <c r="F1568" s="1">
        <v>40657</v>
      </c>
      <c r="G1568" t="s">
        <v>167</v>
      </c>
      <c r="H1568">
        <v>1</v>
      </c>
      <c r="I1568">
        <v>0</v>
      </c>
      <c r="J1568">
        <v>0</v>
      </c>
      <c r="K1568" t="s">
        <v>207</v>
      </c>
      <c r="L1568">
        <v>2017</v>
      </c>
      <c r="M1568" t="s">
        <v>208</v>
      </c>
      <c r="N1568" s="14" t="str">
        <f t="shared" si="50"/>
        <v>MUNSCH Charlotte</v>
      </c>
      <c r="O1568" s="14" t="str">
        <f>VLOOKUP(N1568,'Données Enfants'!$C$2:$F$298,4,FALSE)</f>
        <v>CP</v>
      </c>
      <c r="P1568" s="14" t="str">
        <f>VLOOKUP(N1568,'Données Enfants'!$C$2:$F$298,2,FALSE)</f>
        <v>Standard</v>
      </c>
      <c r="Q1568" s="14">
        <f>IF(MID(B1568,1,3)="Bus",VLOOKUP(N1568,'Données Bus'!$A$2:$B$90,2,FALSE),0)</f>
        <v>0</v>
      </c>
      <c r="R1568" s="14" t="str">
        <f>IF(Q1568&gt;0,VLOOKUP(N1568,'Données Bus'!$A$2:$C$90,3,FALSE),"")</f>
        <v/>
      </c>
      <c r="S1568" t="e">
        <f>IF(INDEX('Tournées Bus'!$C$4:$H$18,Q1568,VLOOKUP(B1568,'Tournées Bus'!$J$3:$L$6,2,FALSE))=0,INDEX('Tournées Bus'!$C$4:$H$18,Q1568,VLOOKUP(B1568,'Tournées Bus'!$J$3:$L$6,3,FALSE)),INDEX('Tournées Bus'!$C$4:$H$18,Q1568,VLOOKUP(B1568,'Tournées Bus'!$J$3:$L$6,2,FALSE)))</f>
        <v>#N/A</v>
      </c>
      <c r="T1568" t="e">
        <f t="shared" si="51"/>
        <v>#N/A</v>
      </c>
    </row>
    <row r="1569" spans="1:20" x14ac:dyDescent="0.2">
      <c r="A1569" s="1">
        <v>42993</v>
      </c>
      <c r="B1569" t="s">
        <v>7</v>
      </c>
      <c r="C1569" t="s">
        <v>340</v>
      </c>
      <c r="D1569" t="s">
        <v>432</v>
      </c>
      <c r="E1569" t="s">
        <v>433</v>
      </c>
      <c r="F1569" s="1">
        <v>40751</v>
      </c>
      <c r="G1569" t="s">
        <v>168</v>
      </c>
      <c r="H1569">
        <v>1</v>
      </c>
      <c r="I1569">
        <v>0</v>
      </c>
      <c r="J1569">
        <v>0</v>
      </c>
      <c r="K1569" t="s">
        <v>207</v>
      </c>
      <c r="L1569">
        <v>2017</v>
      </c>
      <c r="M1569" t="s">
        <v>208</v>
      </c>
      <c r="N1569" s="14" t="str">
        <f t="shared" si="50"/>
        <v>PASTRELLO Enzo</v>
      </c>
      <c r="O1569" s="14" t="str">
        <f>VLOOKUP(N1569,'Données Enfants'!$C$2:$F$298,4,FALSE)</f>
        <v>CP</v>
      </c>
      <c r="P1569" s="14" t="str">
        <f>VLOOKUP(N1569,'Données Enfants'!$C$2:$F$298,2,FALSE)</f>
        <v>Standard</v>
      </c>
      <c r="Q1569" s="14">
        <f>IF(MID(B1569,1,3)="Bus",VLOOKUP(N1569,'Données Bus'!$A$2:$B$90,2,FALSE),0)</f>
        <v>0</v>
      </c>
      <c r="R1569" s="14" t="str">
        <f>IF(Q1569&gt;0,VLOOKUP(N1569,'Données Bus'!$A$2:$C$90,3,FALSE),"")</f>
        <v/>
      </c>
      <c r="S1569" t="e">
        <f>IF(INDEX('Tournées Bus'!$C$4:$H$18,Q1569,VLOOKUP(B1569,'Tournées Bus'!$J$3:$L$6,2,FALSE))=0,INDEX('Tournées Bus'!$C$4:$H$18,Q1569,VLOOKUP(B1569,'Tournées Bus'!$J$3:$L$6,3,FALSE)),INDEX('Tournées Bus'!$C$4:$H$18,Q1569,VLOOKUP(B1569,'Tournées Bus'!$J$3:$L$6,2,FALSE)))</f>
        <v>#N/A</v>
      </c>
      <c r="T1569" t="e">
        <f t="shared" si="51"/>
        <v>#N/A</v>
      </c>
    </row>
    <row r="1570" spans="1:20" x14ac:dyDescent="0.2">
      <c r="A1570" s="1">
        <v>42993</v>
      </c>
      <c r="B1570" t="s">
        <v>7</v>
      </c>
      <c r="C1570" t="s">
        <v>340</v>
      </c>
      <c r="D1570" t="s">
        <v>432</v>
      </c>
      <c r="E1570" t="s">
        <v>434</v>
      </c>
      <c r="F1570" s="1">
        <v>39103</v>
      </c>
      <c r="G1570" t="s">
        <v>164</v>
      </c>
      <c r="H1570">
        <v>1</v>
      </c>
      <c r="I1570">
        <v>0</v>
      </c>
      <c r="J1570">
        <v>0</v>
      </c>
      <c r="K1570" t="s">
        <v>207</v>
      </c>
      <c r="L1570">
        <v>2017</v>
      </c>
      <c r="M1570" t="s">
        <v>210</v>
      </c>
      <c r="N1570" s="14" t="str">
        <f t="shared" si="50"/>
        <v>PASTRELLO Téo</v>
      </c>
      <c r="O1570" s="14" t="str">
        <f>VLOOKUP(N1570,'Données Enfants'!$C$2:$F$298,4,FALSE)</f>
        <v>CM2</v>
      </c>
      <c r="P1570" s="14" t="str">
        <f>VLOOKUP(N1570,'Données Enfants'!$C$2:$F$298,2,FALSE)</f>
        <v>Standard</v>
      </c>
      <c r="Q1570" s="14">
        <f>IF(MID(B1570,1,3)="Bus",VLOOKUP(N1570,'Données Bus'!$A$2:$B$90,2,FALSE),0)</f>
        <v>0</v>
      </c>
      <c r="R1570" s="14" t="str">
        <f>IF(Q1570&gt;0,VLOOKUP(N1570,'Données Bus'!$A$2:$C$90,3,FALSE),"")</f>
        <v/>
      </c>
      <c r="S1570" t="e">
        <f>IF(INDEX('Tournées Bus'!$C$4:$H$18,Q1570,VLOOKUP(B1570,'Tournées Bus'!$J$3:$L$6,2,FALSE))=0,INDEX('Tournées Bus'!$C$4:$H$18,Q1570,VLOOKUP(B1570,'Tournées Bus'!$J$3:$L$6,3,FALSE)),INDEX('Tournées Bus'!$C$4:$H$18,Q1570,VLOOKUP(B1570,'Tournées Bus'!$J$3:$L$6,2,FALSE)))</f>
        <v>#N/A</v>
      </c>
      <c r="T1570" t="e">
        <f t="shared" si="51"/>
        <v>#N/A</v>
      </c>
    </row>
    <row r="1571" spans="1:20" x14ac:dyDescent="0.2">
      <c r="A1571" s="1">
        <v>42993</v>
      </c>
      <c r="B1571" t="s">
        <v>7</v>
      </c>
      <c r="C1571" t="s">
        <v>340</v>
      </c>
      <c r="D1571" t="s">
        <v>538</v>
      </c>
      <c r="E1571" t="s">
        <v>365</v>
      </c>
      <c r="F1571" s="1">
        <v>39212</v>
      </c>
      <c r="G1571" t="s">
        <v>164</v>
      </c>
      <c r="H1571">
        <v>1</v>
      </c>
      <c r="I1571">
        <v>0</v>
      </c>
      <c r="J1571">
        <v>0</v>
      </c>
      <c r="K1571" t="s">
        <v>207</v>
      </c>
      <c r="L1571">
        <v>2017</v>
      </c>
      <c r="M1571" t="s">
        <v>210</v>
      </c>
      <c r="N1571" s="14" t="str">
        <f t="shared" si="50"/>
        <v>PERCONTI Lou</v>
      </c>
      <c r="O1571" s="14" t="str">
        <f>VLOOKUP(N1571,'Données Enfants'!$C$2:$F$298,4,FALSE)</f>
        <v>CM2</v>
      </c>
      <c r="P1571" s="14" t="str">
        <f>VLOOKUP(N1571,'Données Enfants'!$C$2:$F$298,2,FALSE)</f>
        <v>Standard</v>
      </c>
      <c r="Q1571" s="14">
        <f>IF(MID(B1571,1,3)="Bus",VLOOKUP(N1571,'Données Bus'!$A$2:$B$90,2,FALSE),0)</f>
        <v>0</v>
      </c>
      <c r="R1571" s="14" t="str">
        <f>IF(Q1571&gt;0,VLOOKUP(N1571,'Données Bus'!$A$2:$C$90,3,FALSE),"")</f>
        <v/>
      </c>
      <c r="S1571" t="e">
        <f>IF(INDEX('Tournées Bus'!$C$4:$H$18,Q1571,VLOOKUP(B1571,'Tournées Bus'!$J$3:$L$6,2,FALSE))=0,INDEX('Tournées Bus'!$C$4:$H$18,Q1571,VLOOKUP(B1571,'Tournées Bus'!$J$3:$L$6,3,FALSE)),INDEX('Tournées Bus'!$C$4:$H$18,Q1571,VLOOKUP(B1571,'Tournées Bus'!$J$3:$L$6,2,FALSE)))</f>
        <v>#N/A</v>
      </c>
      <c r="T1571" t="e">
        <f t="shared" si="51"/>
        <v>#N/A</v>
      </c>
    </row>
    <row r="1572" spans="1:20" x14ac:dyDescent="0.2">
      <c r="A1572" s="1">
        <v>42993</v>
      </c>
      <c r="B1572" t="s">
        <v>7</v>
      </c>
      <c r="C1572" t="s">
        <v>340</v>
      </c>
      <c r="D1572" t="s">
        <v>538</v>
      </c>
      <c r="E1572" t="s">
        <v>539</v>
      </c>
      <c r="F1572" s="1">
        <v>40776</v>
      </c>
      <c r="G1572" t="s">
        <v>168</v>
      </c>
      <c r="H1572">
        <v>1</v>
      </c>
      <c r="I1572">
        <v>0</v>
      </c>
      <c r="J1572">
        <v>0</v>
      </c>
      <c r="K1572" t="s">
        <v>207</v>
      </c>
      <c r="L1572">
        <v>2017</v>
      </c>
      <c r="M1572" t="s">
        <v>208</v>
      </c>
      <c r="N1572" s="14" t="str">
        <f t="shared" si="50"/>
        <v>PERCONTI Rosie</v>
      </c>
      <c r="O1572" s="14" t="str">
        <f>VLOOKUP(N1572,'Données Enfants'!$C$2:$F$298,4,FALSE)</f>
        <v>CP</v>
      </c>
      <c r="P1572" s="14" t="str">
        <f>VLOOKUP(N1572,'Données Enfants'!$C$2:$F$298,2,FALSE)</f>
        <v>Standard</v>
      </c>
      <c r="Q1572" s="14">
        <f>IF(MID(B1572,1,3)="Bus",VLOOKUP(N1572,'Données Bus'!$A$2:$B$90,2,FALSE),0)</f>
        <v>0</v>
      </c>
      <c r="R1572" s="14" t="str">
        <f>IF(Q1572&gt;0,VLOOKUP(N1572,'Données Bus'!$A$2:$C$90,3,FALSE),"")</f>
        <v/>
      </c>
      <c r="S1572" t="e">
        <f>IF(INDEX('Tournées Bus'!$C$4:$H$18,Q1572,VLOOKUP(B1572,'Tournées Bus'!$J$3:$L$6,2,FALSE))=0,INDEX('Tournées Bus'!$C$4:$H$18,Q1572,VLOOKUP(B1572,'Tournées Bus'!$J$3:$L$6,3,FALSE)),INDEX('Tournées Bus'!$C$4:$H$18,Q1572,VLOOKUP(B1572,'Tournées Bus'!$J$3:$L$6,2,FALSE)))</f>
        <v>#N/A</v>
      </c>
      <c r="T1572" t="e">
        <f t="shared" si="51"/>
        <v>#N/A</v>
      </c>
    </row>
    <row r="1573" spans="1:20" x14ac:dyDescent="0.2">
      <c r="A1573" s="1">
        <v>42993</v>
      </c>
      <c r="B1573" t="s">
        <v>7</v>
      </c>
      <c r="C1573" t="s">
        <v>340</v>
      </c>
      <c r="D1573" t="s">
        <v>278</v>
      </c>
      <c r="E1573" t="s">
        <v>279</v>
      </c>
      <c r="F1573" s="1">
        <v>41629</v>
      </c>
      <c r="G1573" t="s">
        <v>170</v>
      </c>
      <c r="H1573">
        <v>1</v>
      </c>
      <c r="I1573">
        <v>0</v>
      </c>
      <c r="J1573">
        <v>0</v>
      </c>
      <c r="K1573" t="s">
        <v>207</v>
      </c>
      <c r="L1573">
        <v>2017</v>
      </c>
      <c r="M1573" t="s">
        <v>208</v>
      </c>
      <c r="N1573" s="14" t="str">
        <f t="shared" si="50"/>
        <v>PERROT BLENNER Alice</v>
      </c>
      <c r="O1573" s="14" t="str">
        <f>VLOOKUP(N1573,'Données Enfants'!$C$2:$F$298,4,FALSE)</f>
        <v>MS</v>
      </c>
      <c r="P1573" s="14" t="str">
        <f>VLOOKUP(N1573,'Données Enfants'!$C$2:$F$298,2,FALSE)</f>
        <v>Standard</v>
      </c>
      <c r="Q1573" s="14">
        <f>IF(MID(B1573,1,3)="Bus",VLOOKUP(N1573,'Données Bus'!$A$2:$B$90,2,FALSE),0)</f>
        <v>0</v>
      </c>
      <c r="R1573" s="14" t="str">
        <f>IF(Q1573&gt;0,VLOOKUP(N1573,'Données Bus'!$A$2:$C$90,3,FALSE),"")</f>
        <v/>
      </c>
      <c r="S1573" t="e">
        <f>IF(INDEX('Tournées Bus'!$C$4:$H$18,Q1573,VLOOKUP(B1573,'Tournées Bus'!$J$3:$L$6,2,FALSE))=0,INDEX('Tournées Bus'!$C$4:$H$18,Q1573,VLOOKUP(B1573,'Tournées Bus'!$J$3:$L$6,3,FALSE)),INDEX('Tournées Bus'!$C$4:$H$18,Q1573,VLOOKUP(B1573,'Tournées Bus'!$J$3:$L$6,2,FALSE)))</f>
        <v>#N/A</v>
      </c>
      <c r="T1573" t="e">
        <f t="shared" si="51"/>
        <v>#N/A</v>
      </c>
    </row>
    <row r="1574" spans="1:20" x14ac:dyDescent="0.2">
      <c r="A1574" s="1">
        <v>42993</v>
      </c>
      <c r="B1574" t="s">
        <v>7</v>
      </c>
      <c r="C1574" t="s">
        <v>340</v>
      </c>
      <c r="D1574" t="s">
        <v>437</v>
      </c>
      <c r="E1574" t="s">
        <v>438</v>
      </c>
      <c r="F1574" s="1">
        <v>40021</v>
      </c>
      <c r="G1574" t="s">
        <v>166</v>
      </c>
      <c r="H1574">
        <v>1</v>
      </c>
      <c r="I1574">
        <v>0</v>
      </c>
      <c r="J1574">
        <v>0</v>
      </c>
      <c r="K1574" t="s">
        <v>207</v>
      </c>
      <c r="L1574">
        <v>2017</v>
      </c>
      <c r="M1574" t="s">
        <v>210</v>
      </c>
      <c r="N1574" s="14" t="str">
        <f t="shared" si="50"/>
        <v>PETREL Joé</v>
      </c>
      <c r="O1574" s="14" t="str">
        <f>VLOOKUP(N1574,'Données Enfants'!$C$2:$F$298,4,FALSE)</f>
        <v>CE2</v>
      </c>
      <c r="P1574" s="14" t="str">
        <f>VLOOKUP(N1574,'Données Enfants'!$C$2:$F$298,2,FALSE)</f>
        <v>Standard</v>
      </c>
      <c r="Q1574" s="14">
        <f>IF(MID(B1574,1,3)="Bus",VLOOKUP(N1574,'Données Bus'!$A$2:$B$90,2,FALSE),0)</f>
        <v>0</v>
      </c>
      <c r="R1574" s="14" t="str">
        <f>IF(Q1574&gt;0,VLOOKUP(N1574,'Données Bus'!$A$2:$C$90,3,FALSE),"")</f>
        <v/>
      </c>
      <c r="S1574" t="e">
        <f>IF(INDEX('Tournées Bus'!$C$4:$H$18,Q1574,VLOOKUP(B1574,'Tournées Bus'!$J$3:$L$6,2,FALSE))=0,INDEX('Tournées Bus'!$C$4:$H$18,Q1574,VLOOKUP(B1574,'Tournées Bus'!$J$3:$L$6,3,FALSE)),INDEX('Tournées Bus'!$C$4:$H$18,Q1574,VLOOKUP(B1574,'Tournées Bus'!$J$3:$L$6,2,FALSE)))</f>
        <v>#N/A</v>
      </c>
      <c r="T1574" t="e">
        <f t="shared" si="51"/>
        <v>#N/A</v>
      </c>
    </row>
    <row r="1575" spans="1:20" x14ac:dyDescent="0.2">
      <c r="A1575" s="1">
        <v>42993</v>
      </c>
      <c r="B1575" t="s">
        <v>7</v>
      </c>
      <c r="C1575" t="s">
        <v>340</v>
      </c>
      <c r="D1575" t="s">
        <v>439</v>
      </c>
      <c r="E1575" t="s">
        <v>440</v>
      </c>
      <c r="F1575" s="1">
        <v>40982</v>
      </c>
      <c r="G1575" t="s">
        <v>44</v>
      </c>
      <c r="H1575">
        <v>1</v>
      </c>
      <c r="I1575">
        <v>0</v>
      </c>
      <c r="J1575">
        <v>0</v>
      </c>
      <c r="K1575" t="s">
        <v>207</v>
      </c>
      <c r="L1575">
        <v>2017</v>
      </c>
      <c r="M1575" t="s">
        <v>208</v>
      </c>
      <c r="N1575" s="14" t="str">
        <f t="shared" si="50"/>
        <v>PETROCELLI Loann</v>
      </c>
      <c r="O1575" s="14" t="str">
        <f>VLOOKUP(N1575,'Données Enfants'!$C$2:$F$298,4,FALSE)</f>
        <v>GS</v>
      </c>
      <c r="P1575" s="14" t="str">
        <f>VLOOKUP(N1575,'Données Enfants'!$C$2:$F$298,2,FALSE)</f>
        <v>Standard</v>
      </c>
      <c r="Q1575" s="14">
        <f>IF(MID(B1575,1,3)="Bus",VLOOKUP(N1575,'Données Bus'!$A$2:$B$90,2,FALSE),0)</f>
        <v>0</v>
      </c>
      <c r="R1575" s="14" t="str">
        <f>IF(Q1575&gt;0,VLOOKUP(N1575,'Données Bus'!$A$2:$C$90,3,FALSE),"")</f>
        <v/>
      </c>
      <c r="S1575" t="e">
        <f>IF(INDEX('Tournées Bus'!$C$4:$H$18,Q1575,VLOOKUP(B1575,'Tournées Bus'!$J$3:$L$6,2,FALSE))=0,INDEX('Tournées Bus'!$C$4:$H$18,Q1575,VLOOKUP(B1575,'Tournées Bus'!$J$3:$L$6,3,FALSE)),INDEX('Tournées Bus'!$C$4:$H$18,Q1575,VLOOKUP(B1575,'Tournées Bus'!$J$3:$L$6,2,FALSE)))</f>
        <v>#N/A</v>
      </c>
      <c r="T1575" t="e">
        <f t="shared" si="51"/>
        <v>#N/A</v>
      </c>
    </row>
    <row r="1576" spans="1:20" x14ac:dyDescent="0.2">
      <c r="A1576" s="1">
        <v>42993</v>
      </c>
      <c r="B1576" t="s">
        <v>7</v>
      </c>
      <c r="C1576" t="s">
        <v>340</v>
      </c>
      <c r="D1576" t="s">
        <v>280</v>
      </c>
      <c r="E1576" t="s">
        <v>281</v>
      </c>
      <c r="F1576" s="1">
        <v>39219</v>
      </c>
      <c r="G1576" t="s">
        <v>164</v>
      </c>
      <c r="H1576">
        <v>1</v>
      </c>
      <c r="I1576">
        <v>0</v>
      </c>
      <c r="J1576">
        <v>0</v>
      </c>
      <c r="K1576" t="s">
        <v>207</v>
      </c>
      <c r="L1576">
        <v>2017</v>
      </c>
      <c r="M1576" t="s">
        <v>210</v>
      </c>
      <c r="N1576" s="14" t="str">
        <f t="shared" si="50"/>
        <v>PITTET Lilou</v>
      </c>
      <c r="O1576" s="14" t="str">
        <f>VLOOKUP(N1576,'Données Enfants'!$C$2:$F$298,4,FALSE)</f>
        <v>CM2</v>
      </c>
      <c r="P1576" s="14" t="str">
        <f>VLOOKUP(N1576,'Données Enfants'!$C$2:$F$298,2,FALSE)</f>
        <v>Standard</v>
      </c>
      <c r="Q1576" s="14">
        <f>IF(MID(B1576,1,3)="Bus",VLOOKUP(N1576,'Données Bus'!$A$2:$B$90,2,FALSE),0)</f>
        <v>0</v>
      </c>
      <c r="R1576" s="14" t="str">
        <f>IF(Q1576&gt;0,VLOOKUP(N1576,'Données Bus'!$A$2:$C$90,3,FALSE),"")</f>
        <v/>
      </c>
      <c r="S1576" t="e">
        <f>IF(INDEX('Tournées Bus'!$C$4:$H$18,Q1576,VLOOKUP(B1576,'Tournées Bus'!$J$3:$L$6,2,FALSE))=0,INDEX('Tournées Bus'!$C$4:$H$18,Q1576,VLOOKUP(B1576,'Tournées Bus'!$J$3:$L$6,3,FALSE)),INDEX('Tournées Bus'!$C$4:$H$18,Q1576,VLOOKUP(B1576,'Tournées Bus'!$J$3:$L$6,2,FALSE)))</f>
        <v>#N/A</v>
      </c>
      <c r="T1576" t="e">
        <f t="shared" si="51"/>
        <v>#N/A</v>
      </c>
    </row>
    <row r="1577" spans="1:20" x14ac:dyDescent="0.2">
      <c r="A1577" s="1">
        <v>42993</v>
      </c>
      <c r="B1577" t="s">
        <v>7</v>
      </c>
      <c r="C1577" t="s">
        <v>340</v>
      </c>
      <c r="D1577" t="s">
        <v>280</v>
      </c>
      <c r="E1577" t="s">
        <v>282</v>
      </c>
      <c r="F1577" s="1">
        <v>40581</v>
      </c>
      <c r="G1577" t="s">
        <v>168</v>
      </c>
      <c r="H1577">
        <v>1</v>
      </c>
      <c r="I1577">
        <v>0</v>
      </c>
      <c r="J1577">
        <v>0</v>
      </c>
      <c r="K1577" t="s">
        <v>207</v>
      </c>
      <c r="L1577">
        <v>2017</v>
      </c>
      <c r="M1577" t="s">
        <v>208</v>
      </c>
      <c r="N1577" s="14" t="str">
        <f t="shared" si="50"/>
        <v>PITTET Lizy</v>
      </c>
      <c r="O1577" s="14" t="str">
        <f>VLOOKUP(N1577,'Données Enfants'!$C$2:$F$298,4,FALSE)</f>
        <v>CP</v>
      </c>
      <c r="P1577" s="14" t="str">
        <f>VLOOKUP(N1577,'Données Enfants'!$C$2:$F$298,2,FALSE)</f>
        <v>Standard</v>
      </c>
      <c r="Q1577" s="14">
        <f>IF(MID(B1577,1,3)="Bus",VLOOKUP(N1577,'Données Bus'!$A$2:$B$90,2,FALSE),0)</f>
        <v>0</v>
      </c>
      <c r="R1577" s="14" t="str">
        <f>IF(Q1577&gt;0,VLOOKUP(N1577,'Données Bus'!$A$2:$C$90,3,FALSE),"")</f>
        <v/>
      </c>
      <c r="S1577" t="e">
        <f>IF(INDEX('Tournées Bus'!$C$4:$H$18,Q1577,VLOOKUP(B1577,'Tournées Bus'!$J$3:$L$6,2,FALSE))=0,INDEX('Tournées Bus'!$C$4:$H$18,Q1577,VLOOKUP(B1577,'Tournées Bus'!$J$3:$L$6,3,FALSE)),INDEX('Tournées Bus'!$C$4:$H$18,Q1577,VLOOKUP(B1577,'Tournées Bus'!$J$3:$L$6,2,FALSE)))</f>
        <v>#N/A</v>
      </c>
      <c r="T1577" t="e">
        <f t="shared" si="51"/>
        <v>#N/A</v>
      </c>
    </row>
    <row r="1578" spans="1:20" x14ac:dyDescent="0.2">
      <c r="A1578" s="1">
        <v>42993</v>
      </c>
      <c r="B1578" t="s">
        <v>7</v>
      </c>
      <c r="C1578" t="s">
        <v>340</v>
      </c>
      <c r="D1578" t="s">
        <v>441</v>
      </c>
      <c r="E1578" t="s">
        <v>442</v>
      </c>
      <c r="F1578" s="1">
        <v>41482</v>
      </c>
      <c r="G1578" t="s">
        <v>170</v>
      </c>
      <c r="H1578">
        <v>1</v>
      </c>
      <c r="I1578">
        <v>0</v>
      </c>
      <c r="J1578">
        <v>0</v>
      </c>
      <c r="K1578" t="s">
        <v>207</v>
      </c>
      <c r="L1578">
        <v>2017</v>
      </c>
      <c r="M1578" t="s">
        <v>208</v>
      </c>
      <c r="N1578" s="14" t="str">
        <f t="shared" si="50"/>
        <v>PORTO Eloïse</v>
      </c>
      <c r="O1578" s="14" t="str">
        <f>VLOOKUP(N1578,'Données Enfants'!$C$2:$F$298,4,FALSE)</f>
        <v>MS</v>
      </c>
      <c r="P1578" s="14" t="str">
        <f>VLOOKUP(N1578,'Données Enfants'!$C$2:$F$298,2,FALSE)</f>
        <v>Standard</v>
      </c>
      <c r="Q1578" s="14">
        <f>IF(MID(B1578,1,3)="Bus",VLOOKUP(N1578,'Données Bus'!$A$2:$B$90,2,FALSE),0)</f>
        <v>0</v>
      </c>
      <c r="R1578" s="14" t="str">
        <f>IF(Q1578&gt;0,VLOOKUP(N1578,'Données Bus'!$A$2:$C$90,3,FALSE),"")</f>
        <v/>
      </c>
      <c r="S1578" t="e">
        <f>IF(INDEX('Tournées Bus'!$C$4:$H$18,Q1578,VLOOKUP(B1578,'Tournées Bus'!$J$3:$L$6,2,FALSE))=0,INDEX('Tournées Bus'!$C$4:$H$18,Q1578,VLOOKUP(B1578,'Tournées Bus'!$J$3:$L$6,3,FALSE)),INDEX('Tournées Bus'!$C$4:$H$18,Q1578,VLOOKUP(B1578,'Tournées Bus'!$J$3:$L$6,2,FALSE)))</f>
        <v>#N/A</v>
      </c>
      <c r="T1578" t="e">
        <f t="shared" si="51"/>
        <v>#N/A</v>
      </c>
    </row>
    <row r="1579" spans="1:20" x14ac:dyDescent="0.2">
      <c r="A1579" s="1">
        <v>42993</v>
      </c>
      <c r="B1579" t="s">
        <v>7</v>
      </c>
      <c r="C1579" t="s">
        <v>340</v>
      </c>
      <c r="D1579" t="s">
        <v>441</v>
      </c>
      <c r="E1579" t="s">
        <v>443</v>
      </c>
      <c r="F1579" s="1">
        <v>40237</v>
      </c>
      <c r="G1579" t="s">
        <v>167</v>
      </c>
      <c r="H1579">
        <v>1</v>
      </c>
      <c r="I1579">
        <v>0</v>
      </c>
      <c r="J1579">
        <v>0</v>
      </c>
      <c r="K1579" t="s">
        <v>207</v>
      </c>
      <c r="L1579">
        <v>2017</v>
      </c>
      <c r="M1579" t="s">
        <v>210</v>
      </c>
      <c r="N1579" s="14" t="str">
        <f t="shared" si="50"/>
        <v>PORTO Maëlys</v>
      </c>
      <c r="O1579" s="14" t="str">
        <f>VLOOKUP(N1579,'Données Enfants'!$C$2:$F$298,4,FALSE)</f>
        <v>CE1</v>
      </c>
      <c r="P1579" s="14" t="str">
        <f>VLOOKUP(N1579,'Données Enfants'!$C$2:$F$298,2,FALSE)</f>
        <v>Standard</v>
      </c>
      <c r="Q1579" s="14">
        <f>IF(MID(B1579,1,3)="Bus",VLOOKUP(N1579,'Données Bus'!$A$2:$B$90,2,FALSE),0)</f>
        <v>0</v>
      </c>
      <c r="R1579" s="14" t="str">
        <f>IF(Q1579&gt;0,VLOOKUP(N1579,'Données Bus'!$A$2:$C$90,3,FALSE),"")</f>
        <v/>
      </c>
      <c r="S1579" t="e">
        <f>IF(INDEX('Tournées Bus'!$C$4:$H$18,Q1579,VLOOKUP(B1579,'Tournées Bus'!$J$3:$L$6,2,FALSE))=0,INDEX('Tournées Bus'!$C$4:$H$18,Q1579,VLOOKUP(B1579,'Tournées Bus'!$J$3:$L$6,3,FALSE)),INDEX('Tournées Bus'!$C$4:$H$18,Q1579,VLOOKUP(B1579,'Tournées Bus'!$J$3:$L$6,2,FALSE)))</f>
        <v>#N/A</v>
      </c>
      <c r="T1579" t="e">
        <f t="shared" si="51"/>
        <v>#N/A</v>
      </c>
    </row>
    <row r="1580" spans="1:20" x14ac:dyDescent="0.2">
      <c r="A1580" s="1">
        <v>42993</v>
      </c>
      <c r="B1580" t="s">
        <v>7</v>
      </c>
      <c r="C1580" t="s">
        <v>340</v>
      </c>
      <c r="D1580" t="s">
        <v>516</v>
      </c>
      <c r="E1580" t="s">
        <v>483</v>
      </c>
      <c r="F1580" s="1">
        <v>40334</v>
      </c>
      <c r="G1580" t="s">
        <v>163</v>
      </c>
      <c r="H1580">
        <v>1</v>
      </c>
      <c r="I1580">
        <v>0</v>
      </c>
      <c r="J1580">
        <v>0</v>
      </c>
      <c r="K1580" t="s">
        <v>207</v>
      </c>
      <c r="L1580">
        <v>2017</v>
      </c>
      <c r="M1580" t="s">
        <v>210</v>
      </c>
      <c r="N1580" s="14" t="str">
        <f t="shared" si="50"/>
        <v>POULET Jean</v>
      </c>
      <c r="O1580" s="14" t="str">
        <f>VLOOKUP(N1580,'Données Enfants'!$C$2:$F$298,4,FALSE)</f>
        <v>CE1</v>
      </c>
      <c r="P1580" s="14" t="str">
        <f>VLOOKUP(N1580,'Données Enfants'!$C$2:$F$298,2,FALSE)</f>
        <v>Standard</v>
      </c>
      <c r="Q1580" s="14">
        <f>IF(MID(B1580,1,3)="Bus",VLOOKUP(N1580,'Données Bus'!$A$2:$B$90,2,FALSE),0)</f>
        <v>0</v>
      </c>
      <c r="R1580" s="14" t="str">
        <f>IF(Q1580&gt;0,VLOOKUP(N1580,'Données Bus'!$A$2:$C$90,3,FALSE),"")</f>
        <v/>
      </c>
      <c r="S1580" t="e">
        <f>IF(INDEX('Tournées Bus'!$C$4:$H$18,Q1580,VLOOKUP(B1580,'Tournées Bus'!$J$3:$L$6,2,FALSE))=0,INDEX('Tournées Bus'!$C$4:$H$18,Q1580,VLOOKUP(B1580,'Tournées Bus'!$J$3:$L$6,3,FALSE)),INDEX('Tournées Bus'!$C$4:$H$18,Q1580,VLOOKUP(B1580,'Tournées Bus'!$J$3:$L$6,2,FALSE)))</f>
        <v>#N/A</v>
      </c>
      <c r="T1580" t="e">
        <f t="shared" si="51"/>
        <v>#N/A</v>
      </c>
    </row>
    <row r="1581" spans="1:20" x14ac:dyDescent="0.2">
      <c r="A1581" s="1">
        <v>42993</v>
      </c>
      <c r="B1581" t="s">
        <v>7</v>
      </c>
      <c r="C1581" t="s">
        <v>340</v>
      </c>
      <c r="D1581" t="s">
        <v>516</v>
      </c>
      <c r="E1581" t="s">
        <v>517</v>
      </c>
      <c r="F1581" s="1">
        <v>40828</v>
      </c>
      <c r="G1581" t="s">
        <v>168</v>
      </c>
      <c r="H1581">
        <v>1</v>
      </c>
      <c r="I1581">
        <v>0</v>
      </c>
      <c r="J1581">
        <v>0</v>
      </c>
      <c r="K1581" t="s">
        <v>207</v>
      </c>
      <c r="L1581">
        <v>2017</v>
      </c>
      <c r="M1581" t="s">
        <v>208</v>
      </c>
      <c r="N1581" s="14" t="str">
        <f t="shared" si="50"/>
        <v>POULET Maël</v>
      </c>
      <c r="O1581" s="14" t="str">
        <f>VLOOKUP(N1581,'Données Enfants'!$C$2:$F$298,4,FALSE)</f>
        <v>CP</v>
      </c>
      <c r="P1581" s="14" t="str">
        <f>VLOOKUP(N1581,'Données Enfants'!$C$2:$F$298,2,FALSE)</f>
        <v>Standard</v>
      </c>
      <c r="Q1581" s="14">
        <f>IF(MID(B1581,1,3)="Bus",VLOOKUP(N1581,'Données Bus'!$A$2:$B$90,2,FALSE),0)</f>
        <v>0</v>
      </c>
      <c r="R1581" s="14" t="str">
        <f>IF(Q1581&gt;0,VLOOKUP(N1581,'Données Bus'!$A$2:$C$90,3,FALSE),"")</f>
        <v/>
      </c>
      <c r="S1581" t="e">
        <f>IF(INDEX('Tournées Bus'!$C$4:$H$18,Q1581,VLOOKUP(B1581,'Tournées Bus'!$J$3:$L$6,2,FALSE))=0,INDEX('Tournées Bus'!$C$4:$H$18,Q1581,VLOOKUP(B1581,'Tournées Bus'!$J$3:$L$6,3,FALSE)),INDEX('Tournées Bus'!$C$4:$H$18,Q1581,VLOOKUP(B1581,'Tournées Bus'!$J$3:$L$6,2,FALSE)))</f>
        <v>#N/A</v>
      </c>
      <c r="T1581" t="e">
        <f t="shared" si="51"/>
        <v>#N/A</v>
      </c>
    </row>
    <row r="1582" spans="1:20" x14ac:dyDescent="0.2">
      <c r="A1582" s="1">
        <v>42993</v>
      </c>
      <c r="B1582" t="s">
        <v>7</v>
      </c>
      <c r="C1582" t="s">
        <v>340</v>
      </c>
      <c r="D1582" t="s">
        <v>444</v>
      </c>
      <c r="E1582" t="s">
        <v>372</v>
      </c>
      <c r="F1582" s="1">
        <v>40612</v>
      </c>
      <c r="G1582" t="s">
        <v>167</v>
      </c>
      <c r="H1582">
        <v>1</v>
      </c>
      <c r="I1582">
        <v>0</v>
      </c>
      <c r="J1582">
        <v>0</v>
      </c>
      <c r="K1582" t="s">
        <v>207</v>
      </c>
      <c r="L1582">
        <v>2017</v>
      </c>
      <c r="M1582" t="s">
        <v>208</v>
      </c>
      <c r="N1582" s="14" t="str">
        <f t="shared" si="50"/>
        <v>QUIQUEREZ Lise</v>
      </c>
      <c r="O1582" s="14" t="str">
        <f>VLOOKUP(N1582,'Données Enfants'!$C$2:$F$298,4,FALSE)</f>
        <v>CP</v>
      </c>
      <c r="P1582" s="14" t="str">
        <f>VLOOKUP(N1582,'Données Enfants'!$C$2:$F$298,2,FALSE)</f>
        <v>Standard</v>
      </c>
      <c r="Q1582" s="14">
        <f>IF(MID(B1582,1,3)="Bus",VLOOKUP(N1582,'Données Bus'!$A$2:$B$90,2,FALSE),0)</f>
        <v>0</v>
      </c>
      <c r="R1582" s="14" t="str">
        <f>IF(Q1582&gt;0,VLOOKUP(N1582,'Données Bus'!$A$2:$C$90,3,FALSE),"")</f>
        <v/>
      </c>
      <c r="S1582" t="e">
        <f>IF(INDEX('Tournées Bus'!$C$4:$H$18,Q1582,VLOOKUP(B1582,'Tournées Bus'!$J$3:$L$6,2,FALSE))=0,INDEX('Tournées Bus'!$C$4:$H$18,Q1582,VLOOKUP(B1582,'Tournées Bus'!$J$3:$L$6,3,FALSE)),INDEX('Tournées Bus'!$C$4:$H$18,Q1582,VLOOKUP(B1582,'Tournées Bus'!$J$3:$L$6,2,FALSE)))</f>
        <v>#N/A</v>
      </c>
      <c r="T1582" t="e">
        <f t="shared" si="51"/>
        <v>#N/A</v>
      </c>
    </row>
    <row r="1583" spans="1:20" x14ac:dyDescent="0.2">
      <c r="A1583" s="1">
        <v>42993</v>
      </c>
      <c r="B1583" t="s">
        <v>7</v>
      </c>
      <c r="C1583" t="s">
        <v>340</v>
      </c>
      <c r="D1583" t="s">
        <v>545</v>
      </c>
      <c r="E1583" t="s">
        <v>546</v>
      </c>
      <c r="F1583" s="1">
        <v>39736</v>
      </c>
      <c r="G1583" t="s">
        <v>166</v>
      </c>
      <c r="H1583">
        <v>1</v>
      </c>
      <c r="I1583">
        <v>0</v>
      </c>
      <c r="J1583">
        <v>0</v>
      </c>
      <c r="K1583" t="s">
        <v>207</v>
      </c>
      <c r="L1583">
        <v>2017</v>
      </c>
      <c r="M1583" t="s">
        <v>210</v>
      </c>
      <c r="N1583" s="14" t="str">
        <f t="shared" si="50"/>
        <v>RAVAILLE Basile</v>
      </c>
      <c r="O1583" s="14" t="str">
        <f>VLOOKUP(N1583,'Données Enfants'!$C$2:$F$298,4,FALSE)</f>
        <v>CM1</v>
      </c>
      <c r="P1583" s="14" t="str">
        <f>VLOOKUP(N1583,'Données Enfants'!$C$2:$F$298,2,FALSE)</f>
        <v>Standard</v>
      </c>
      <c r="Q1583" s="14">
        <f>IF(MID(B1583,1,3)="Bus",VLOOKUP(N1583,'Données Bus'!$A$2:$B$90,2,FALSE),0)</f>
        <v>0</v>
      </c>
      <c r="R1583" s="14" t="str">
        <f>IF(Q1583&gt;0,VLOOKUP(N1583,'Données Bus'!$A$2:$C$90,3,FALSE),"")</f>
        <v/>
      </c>
      <c r="S1583" t="e">
        <f>IF(INDEX('Tournées Bus'!$C$4:$H$18,Q1583,VLOOKUP(B1583,'Tournées Bus'!$J$3:$L$6,2,FALSE))=0,INDEX('Tournées Bus'!$C$4:$H$18,Q1583,VLOOKUP(B1583,'Tournées Bus'!$J$3:$L$6,3,FALSE)),INDEX('Tournées Bus'!$C$4:$H$18,Q1583,VLOOKUP(B1583,'Tournées Bus'!$J$3:$L$6,2,FALSE)))</f>
        <v>#N/A</v>
      </c>
      <c r="T1583" t="e">
        <f t="shared" si="51"/>
        <v>#N/A</v>
      </c>
    </row>
    <row r="1584" spans="1:20" x14ac:dyDescent="0.2">
      <c r="A1584" s="1">
        <v>42993</v>
      </c>
      <c r="B1584" t="s">
        <v>7</v>
      </c>
      <c r="C1584" t="s">
        <v>340</v>
      </c>
      <c r="D1584" t="s">
        <v>545</v>
      </c>
      <c r="E1584" t="s">
        <v>230</v>
      </c>
      <c r="F1584" s="1">
        <v>40596</v>
      </c>
      <c r="G1584" t="s">
        <v>168</v>
      </c>
      <c r="H1584">
        <v>1</v>
      </c>
      <c r="I1584">
        <v>0</v>
      </c>
      <c r="J1584">
        <v>0</v>
      </c>
      <c r="K1584" t="s">
        <v>207</v>
      </c>
      <c r="L1584">
        <v>2017</v>
      </c>
      <c r="M1584" t="s">
        <v>208</v>
      </c>
      <c r="N1584" s="14" t="str">
        <f t="shared" si="50"/>
        <v>RAVAILLE Emma</v>
      </c>
      <c r="O1584" s="14" t="str">
        <f>VLOOKUP(N1584,'Données Enfants'!$C$2:$F$298,4,FALSE)</f>
        <v>CP</v>
      </c>
      <c r="P1584" s="14" t="str">
        <f>VLOOKUP(N1584,'Données Enfants'!$C$2:$F$298,2,FALSE)</f>
        <v>Standard</v>
      </c>
      <c r="Q1584" s="14">
        <f>IF(MID(B1584,1,3)="Bus",VLOOKUP(N1584,'Données Bus'!$A$2:$B$90,2,FALSE),0)</f>
        <v>0</v>
      </c>
      <c r="R1584" s="14" t="str">
        <f>IF(Q1584&gt;0,VLOOKUP(N1584,'Données Bus'!$A$2:$C$90,3,FALSE),"")</f>
        <v/>
      </c>
      <c r="S1584" t="e">
        <f>IF(INDEX('Tournées Bus'!$C$4:$H$18,Q1584,VLOOKUP(B1584,'Tournées Bus'!$J$3:$L$6,2,FALSE))=0,INDEX('Tournées Bus'!$C$4:$H$18,Q1584,VLOOKUP(B1584,'Tournées Bus'!$J$3:$L$6,3,FALSE)),INDEX('Tournées Bus'!$C$4:$H$18,Q1584,VLOOKUP(B1584,'Tournées Bus'!$J$3:$L$6,2,FALSE)))</f>
        <v>#N/A</v>
      </c>
      <c r="T1584" t="e">
        <f t="shared" si="51"/>
        <v>#N/A</v>
      </c>
    </row>
    <row r="1585" spans="1:20" x14ac:dyDescent="0.2">
      <c r="A1585" s="1">
        <v>42993</v>
      </c>
      <c r="B1585" t="s">
        <v>7</v>
      </c>
      <c r="C1585" t="s">
        <v>340</v>
      </c>
      <c r="D1585" t="s">
        <v>445</v>
      </c>
      <c r="E1585" t="s">
        <v>446</v>
      </c>
      <c r="F1585" s="1">
        <v>40095</v>
      </c>
      <c r="G1585" t="s">
        <v>166</v>
      </c>
      <c r="H1585">
        <v>1</v>
      </c>
      <c r="I1585">
        <v>0</v>
      </c>
      <c r="J1585">
        <v>0</v>
      </c>
      <c r="K1585" t="s">
        <v>207</v>
      </c>
      <c r="L1585">
        <v>2017</v>
      </c>
      <c r="M1585" t="s">
        <v>210</v>
      </c>
      <c r="N1585" s="14" t="str">
        <f t="shared" si="50"/>
        <v>RENARD Agathe</v>
      </c>
      <c r="O1585" s="14" t="str">
        <f>VLOOKUP(N1585,'Données Enfants'!$C$2:$F$298,4,FALSE)</f>
        <v>CE2</v>
      </c>
      <c r="P1585" s="14" t="str">
        <f>VLOOKUP(N1585,'Données Enfants'!$C$2:$F$298,2,FALSE)</f>
        <v>Standard</v>
      </c>
      <c r="Q1585" s="14">
        <f>IF(MID(B1585,1,3)="Bus",VLOOKUP(N1585,'Données Bus'!$A$2:$B$90,2,FALSE),0)</f>
        <v>0</v>
      </c>
      <c r="R1585" s="14" t="str">
        <f>IF(Q1585&gt;0,VLOOKUP(N1585,'Données Bus'!$A$2:$C$90,3,FALSE),"")</f>
        <v/>
      </c>
      <c r="S1585" t="e">
        <f>IF(INDEX('Tournées Bus'!$C$4:$H$18,Q1585,VLOOKUP(B1585,'Tournées Bus'!$J$3:$L$6,2,FALSE))=0,INDEX('Tournées Bus'!$C$4:$H$18,Q1585,VLOOKUP(B1585,'Tournées Bus'!$J$3:$L$6,3,FALSE)),INDEX('Tournées Bus'!$C$4:$H$18,Q1585,VLOOKUP(B1585,'Tournées Bus'!$J$3:$L$6,2,FALSE)))</f>
        <v>#N/A</v>
      </c>
      <c r="T1585" t="e">
        <f t="shared" si="51"/>
        <v>#N/A</v>
      </c>
    </row>
    <row r="1586" spans="1:20" x14ac:dyDescent="0.2">
      <c r="A1586" s="1">
        <v>42993</v>
      </c>
      <c r="B1586" t="s">
        <v>7</v>
      </c>
      <c r="C1586" t="s">
        <v>340</v>
      </c>
      <c r="D1586" t="s">
        <v>518</v>
      </c>
      <c r="E1586" t="s">
        <v>342</v>
      </c>
      <c r="F1586" s="1">
        <v>41006</v>
      </c>
      <c r="G1586" t="s">
        <v>44</v>
      </c>
      <c r="H1586">
        <v>1</v>
      </c>
      <c r="I1586">
        <v>0</v>
      </c>
      <c r="J1586">
        <v>0</v>
      </c>
      <c r="K1586" t="s">
        <v>207</v>
      </c>
      <c r="L1586">
        <v>2017</v>
      </c>
      <c r="M1586" t="s">
        <v>208</v>
      </c>
      <c r="N1586" s="14" t="str">
        <f t="shared" si="50"/>
        <v>RIVAL Hugo</v>
      </c>
      <c r="O1586" s="14" t="str">
        <f>VLOOKUP(N1586,'Données Enfants'!$C$2:$F$298,4,FALSE)</f>
        <v>GS</v>
      </c>
      <c r="P1586" s="14" t="str">
        <f>VLOOKUP(N1586,'Données Enfants'!$C$2:$F$298,2,FALSE)</f>
        <v>Standard</v>
      </c>
      <c r="Q1586" s="14">
        <f>IF(MID(B1586,1,3)="Bus",VLOOKUP(N1586,'Données Bus'!$A$2:$B$90,2,FALSE),0)</f>
        <v>0</v>
      </c>
      <c r="R1586" s="14" t="str">
        <f>IF(Q1586&gt;0,VLOOKUP(N1586,'Données Bus'!$A$2:$C$90,3,FALSE),"")</f>
        <v/>
      </c>
      <c r="S1586" t="e">
        <f>IF(INDEX('Tournées Bus'!$C$4:$H$18,Q1586,VLOOKUP(B1586,'Tournées Bus'!$J$3:$L$6,2,FALSE))=0,INDEX('Tournées Bus'!$C$4:$H$18,Q1586,VLOOKUP(B1586,'Tournées Bus'!$J$3:$L$6,3,FALSE)),INDEX('Tournées Bus'!$C$4:$H$18,Q1586,VLOOKUP(B1586,'Tournées Bus'!$J$3:$L$6,2,FALSE)))</f>
        <v>#N/A</v>
      </c>
      <c r="T1586" t="e">
        <f t="shared" si="51"/>
        <v>#N/A</v>
      </c>
    </row>
    <row r="1587" spans="1:20" x14ac:dyDescent="0.2">
      <c r="A1587" s="1">
        <v>42993</v>
      </c>
      <c r="B1587" t="s">
        <v>7</v>
      </c>
      <c r="C1587" t="s">
        <v>340</v>
      </c>
      <c r="D1587" t="s">
        <v>285</v>
      </c>
      <c r="E1587" t="s">
        <v>316</v>
      </c>
      <c r="F1587" s="1">
        <v>40879</v>
      </c>
      <c r="G1587" t="s">
        <v>167</v>
      </c>
      <c r="H1587">
        <v>0</v>
      </c>
      <c r="I1587">
        <v>0</v>
      </c>
      <c r="J1587">
        <v>0</v>
      </c>
      <c r="K1587" t="s">
        <v>207</v>
      </c>
      <c r="L1587">
        <v>2017</v>
      </c>
      <c r="M1587" t="s">
        <v>208</v>
      </c>
      <c r="N1587" s="14" t="str">
        <f t="shared" si="50"/>
        <v>ROUVIERE Léa</v>
      </c>
      <c r="O1587" s="14" t="str">
        <f>VLOOKUP(N1587,'Données Enfants'!$C$2:$F$298,4,FALSE)</f>
        <v>CP</v>
      </c>
      <c r="P1587" s="14" t="str">
        <f>VLOOKUP(N1587,'Données Enfants'!$C$2:$F$298,2,FALSE)</f>
        <v>Standard</v>
      </c>
      <c r="Q1587" s="14">
        <f>IF(MID(B1587,1,3)="Bus",VLOOKUP(N1587,'Données Bus'!$A$2:$B$90,2,FALSE),0)</f>
        <v>0</v>
      </c>
      <c r="R1587" s="14" t="str">
        <f>IF(Q1587&gt;0,VLOOKUP(N1587,'Données Bus'!$A$2:$C$90,3,FALSE),"")</f>
        <v/>
      </c>
      <c r="S1587" t="e">
        <f>IF(INDEX('Tournées Bus'!$C$4:$H$18,Q1587,VLOOKUP(B1587,'Tournées Bus'!$J$3:$L$6,2,FALSE))=0,INDEX('Tournées Bus'!$C$4:$H$18,Q1587,VLOOKUP(B1587,'Tournées Bus'!$J$3:$L$6,3,FALSE)),INDEX('Tournées Bus'!$C$4:$H$18,Q1587,VLOOKUP(B1587,'Tournées Bus'!$J$3:$L$6,2,FALSE)))</f>
        <v>#N/A</v>
      </c>
      <c r="T1587" t="e">
        <f t="shared" si="51"/>
        <v>#N/A</v>
      </c>
    </row>
    <row r="1588" spans="1:20" x14ac:dyDescent="0.2">
      <c r="A1588" s="1">
        <v>42993</v>
      </c>
      <c r="B1588" t="s">
        <v>7</v>
      </c>
      <c r="C1588" t="s">
        <v>340</v>
      </c>
      <c r="D1588" t="s">
        <v>285</v>
      </c>
      <c r="E1588" t="s">
        <v>281</v>
      </c>
      <c r="F1588" s="1">
        <v>40095</v>
      </c>
      <c r="G1588" t="s">
        <v>166</v>
      </c>
      <c r="H1588">
        <v>0</v>
      </c>
      <c r="I1588">
        <v>0</v>
      </c>
      <c r="J1588">
        <v>0</v>
      </c>
      <c r="K1588" t="s">
        <v>207</v>
      </c>
      <c r="L1588">
        <v>2017</v>
      </c>
      <c r="M1588" t="s">
        <v>210</v>
      </c>
      <c r="N1588" s="14" t="str">
        <f t="shared" si="50"/>
        <v>ROUVIERE Lilou</v>
      </c>
      <c r="O1588" s="14" t="str">
        <f>VLOOKUP(N1588,'Données Enfants'!$C$2:$F$298,4,FALSE)</f>
        <v>CE2</v>
      </c>
      <c r="P1588" s="14" t="str">
        <f>VLOOKUP(N1588,'Données Enfants'!$C$2:$F$298,2,FALSE)</f>
        <v>Standard</v>
      </c>
      <c r="Q1588" s="14">
        <f>IF(MID(B1588,1,3)="Bus",VLOOKUP(N1588,'Données Bus'!$A$2:$B$90,2,FALSE),0)</f>
        <v>0</v>
      </c>
      <c r="R1588" s="14" t="str">
        <f>IF(Q1588&gt;0,VLOOKUP(N1588,'Données Bus'!$A$2:$C$90,3,FALSE),"")</f>
        <v/>
      </c>
      <c r="S1588" t="e">
        <f>IF(INDEX('Tournées Bus'!$C$4:$H$18,Q1588,VLOOKUP(B1588,'Tournées Bus'!$J$3:$L$6,2,FALSE))=0,INDEX('Tournées Bus'!$C$4:$H$18,Q1588,VLOOKUP(B1588,'Tournées Bus'!$J$3:$L$6,3,FALSE)),INDEX('Tournées Bus'!$C$4:$H$18,Q1588,VLOOKUP(B1588,'Tournées Bus'!$J$3:$L$6,2,FALSE)))</f>
        <v>#N/A</v>
      </c>
      <c r="T1588" t="e">
        <f t="shared" si="51"/>
        <v>#N/A</v>
      </c>
    </row>
    <row r="1589" spans="1:20" x14ac:dyDescent="0.2">
      <c r="A1589" s="1">
        <v>42993</v>
      </c>
      <c r="B1589" t="s">
        <v>7</v>
      </c>
      <c r="C1589" t="s">
        <v>340</v>
      </c>
      <c r="D1589" t="s">
        <v>447</v>
      </c>
      <c r="E1589" t="s">
        <v>448</v>
      </c>
      <c r="F1589" s="1">
        <v>40768</v>
      </c>
      <c r="G1589" t="s">
        <v>167</v>
      </c>
      <c r="H1589">
        <v>1</v>
      </c>
      <c r="I1589">
        <v>0</v>
      </c>
      <c r="J1589">
        <v>0</v>
      </c>
      <c r="K1589" t="s">
        <v>207</v>
      </c>
      <c r="L1589">
        <v>2017</v>
      </c>
      <c r="M1589" t="s">
        <v>208</v>
      </c>
      <c r="N1589" s="14" t="str">
        <f t="shared" si="50"/>
        <v>SADANI Ayoub</v>
      </c>
      <c r="O1589" s="14" t="str">
        <f>VLOOKUP(N1589,'Données Enfants'!$C$2:$F$298,4,FALSE)</f>
        <v>CP</v>
      </c>
      <c r="P1589" s="14" t="str">
        <f>VLOOKUP(N1589,'Données Enfants'!$C$2:$F$298,2,FALSE)</f>
        <v>Sans viande</v>
      </c>
      <c r="Q1589" s="14">
        <f>IF(MID(B1589,1,3)="Bus",VLOOKUP(N1589,'Données Bus'!$A$2:$B$90,2,FALSE),0)</f>
        <v>0</v>
      </c>
      <c r="R1589" s="14" t="str">
        <f>IF(Q1589&gt;0,VLOOKUP(N1589,'Données Bus'!$A$2:$C$90,3,FALSE),"")</f>
        <v/>
      </c>
      <c r="S1589" t="e">
        <f>IF(INDEX('Tournées Bus'!$C$4:$H$18,Q1589,VLOOKUP(B1589,'Tournées Bus'!$J$3:$L$6,2,FALSE))=0,INDEX('Tournées Bus'!$C$4:$H$18,Q1589,VLOOKUP(B1589,'Tournées Bus'!$J$3:$L$6,3,FALSE)),INDEX('Tournées Bus'!$C$4:$H$18,Q1589,VLOOKUP(B1589,'Tournées Bus'!$J$3:$L$6,2,FALSE)))</f>
        <v>#N/A</v>
      </c>
      <c r="T1589" t="e">
        <f t="shared" si="51"/>
        <v>#N/A</v>
      </c>
    </row>
    <row r="1590" spans="1:20" x14ac:dyDescent="0.2">
      <c r="A1590" s="1">
        <v>42993</v>
      </c>
      <c r="B1590" t="s">
        <v>7</v>
      </c>
      <c r="C1590" t="s">
        <v>340</v>
      </c>
      <c r="D1590" t="s">
        <v>447</v>
      </c>
      <c r="E1590" t="s">
        <v>449</v>
      </c>
      <c r="F1590" s="1">
        <v>39296</v>
      </c>
      <c r="G1590" t="s">
        <v>164</v>
      </c>
      <c r="H1590">
        <v>1</v>
      </c>
      <c r="I1590">
        <v>0</v>
      </c>
      <c r="J1590">
        <v>0</v>
      </c>
      <c r="K1590" t="s">
        <v>207</v>
      </c>
      <c r="L1590">
        <v>2017</v>
      </c>
      <c r="M1590" t="s">
        <v>210</v>
      </c>
      <c r="N1590" s="14" t="str">
        <f t="shared" si="50"/>
        <v>SADANI Haïssa</v>
      </c>
      <c r="O1590" s="14" t="str">
        <f>VLOOKUP(N1590,'Données Enfants'!$C$2:$F$298,4,FALSE)</f>
        <v>CM2</v>
      </c>
      <c r="P1590" s="14" t="str">
        <f>VLOOKUP(N1590,'Données Enfants'!$C$2:$F$298,2,FALSE)</f>
        <v>Sans viande</v>
      </c>
      <c r="Q1590" s="14">
        <f>IF(MID(B1590,1,3)="Bus",VLOOKUP(N1590,'Données Bus'!$A$2:$B$90,2,FALSE),0)</f>
        <v>0</v>
      </c>
      <c r="R1590" s="14" t="str">
        <f>IF(Q1590&gt;0,VLOOKUP(N1590,'Données Bus'!$A$2:$C$90,3,FALSE),"")</f>
        <v/>
      </c>
      <c r="S1590" t="e">
        <f>IF(INDEX('Tournées Bus'!$C$4:$H$18,Q1590,VLOOKUP(B1590,'Tournées Bus'!$J$3:$L$6,2,FALSE))=0,INDEX('Tournées Bus'!$C$4:$H$18,Q1590,VLOOKUP(B1590,'Tournées Bus'!$J$3:$L$6,3,FALSE)),INDEX('Tournées Bus'!$C$4:$H$18,Q1590,VLOOKUP(B1590,'Tournées Bus'!$J$3:$L$6,2,FALSE)))</f>
        <v>#N/A</v>
      </c>
      <c r="T1590" t="e">
        <f t="shared" si="51"/>
        <v>#N/A</v>
      </c>
    </row>
    <row r="1591" spans="1:20" x14ac:dyDescent="0.2">
      <c r="A1591" s="1">
        <v>42993</v>
      </c>
      <c r="B1591" t="s">
        <v>7</v>
      </c>
      <c r="C1591" t="s">
        <v>340</v>
      </c>
      <c r="D1591" t="s">
        <v>450</v>
      </c>
      <c r="E1591" t="s">
        <v>451</v>
      </c>
      <c r="F1591" s="1">
        <v>39449</v>
      </c>
      <c r="G1591" t="s">
        <v>166</v>
      </c>
      <c r="H1591">
        <v>1</v>
      </c>
      <c r="I1591">
        <v>0</v>
      </c>
      <c r="J1591">
        <v>0</v>
      </c>
      <c r="K1591" t="s">
        <v>207</v>
      </c>
      <c r="L1591">
        <v>2017</v>
      </c>
      <c r="M1591" t="s">
        <v>210</v>
      </c>
      <c r="N1591" s="14" t="str">
        <f t="shared" si="50"/>
        <v>SALVIGNOL Léni</v>
      </c>
      <c r="O1591" s="14" t="str">
        <f>VLOOKUP(N1591,'Données Enfants'!$C$2:$F$298,4,FALSE)</f>
        <v>CM1</v>
      </c>
      <c r="P1591" s="14" t="str">
        <f>VLOOKUP(N1591,'Données Enfants'!$C$2:$F$298,2,FALSE)</f>
        <v>Standard</v>
      </c>
      <c r="Q1591" s="14">
        <f>IF(MID(B1591,1,3)="Bus",VLOOKUP(N1591,'Données Bus'!$A$2:$B$90,2,FALSE),0)</f>
        <v>0</v>
      </c>
      <c r="R1591" s="14" t="str">
        <f>IF(Q1591&gt;0,VLOOKUP(N1591,'Données Bus'!$A$2:$C$90,3,FALSE),"")</f>
        <v/>
      </c>
      <c r="S1591" t="e">
        <f>IF(INDEX('Tournées Bus'!$C$4:$H$18,Q1591,VLOOKUP(B1591,'Tournées Bus'!$J$3:$L$6,2,FALSE))=0,INDEX('Tournées Bus'!$C$4:$H$18,Q1591,VLOOKUP(B1591,'Tournées Bus'!$J$3:$L$6,3,FALSE)),INDEX('Tournées Bus'!$C$4:$H$18,Q1591,VLOOKUP(B1591,'Tournées Bus'!$J$3:$L$6,2,FALSE)))</f>
        <v>#N/A</v>
      </c>
      <c r="T1591" t="e">
        <f t="shared" si="51"/>
        <v>#N/A</v>
      </c>
    </row>
    <row r="1592" spans="1:20" x14ac:dyDescent="0.2">
      <c r="A1592" s="1">
        <v>42993</v>
      </c>
      <c r="B1592" t="s">
        <v>7</v>
      </c>
      <c r="C1592" t="s">
        <v>340</v>
      </c>
      <c r="D1592" t="s">
        <v>286</v>
      </c>
      <c r="E1592" t="s">
        <v>287</v>
      </c>
      <c r="F1592" s="1">
        <v>40843</v>
      </c>
      <c r="G1592" t="s">
        <v>168</v>
      </c>
      <c r="H1592">
        <v>1</v>
      </c>
      <c r="I1592">
        <v>0</v>
      </c>
      <c r="J1592">
        <v>0</v>
      </c>
      <c r="K1592" t="s">
        <v>207</v>
      </c>
      <c r="L1592">
        <v>2017</v>
      </c>
      <c r="M1592" t="s">
        <v>208</v>
      </c>
      <c r="N1592" s="14" t="str">
        <f t="shared" ref="N1592:N1655" si="52">CONCATENATE(D1592," ",E1592)</f>
        <v>SECK Erwann</v>
      </c>
      <c r="O1592" s="14" t="str">
        <f>VLOOKUP(N1592,'Données Enfants'!$C$2:$F$298,4,FALSE)</f>
        <v>CP</v>
      </c>
      <c r="P1592" s="14" t="str">
        <f>VLOOKUP(N1592,'Données Enfants'!$C$2:$F$298,2,FALSE)</f>
        <v>Sans porc</v>
      </c>
      <c r="Q1592" s="14">
        <f>IF(MID(B1592,1,3)="Bus",VLOOKUP(N1592,'Données Bus'!$A$2:$B$90,2,FALSE),0)</f>
        <v>0</v>
      </c>
      <c r="R1592" s="14" t="str">
        <f>IF(Q1592&gt;0,VLOOKUP(N1592,'Données Bus'!$A$2:$C$90,3,FALSE),"")</f>
        <v/>
      </c>
      <c r="S1592" t="e">
        <f>IF(INDEX('Tournées Bus'!$C$4:$H$18,Q1592,VLOOKUP(B1592,'Tournées Bus'!$J$3:$L$6,2,FALSE))=0,INDEX('Tournées Bus'!$C$4:$H$18,Q1592,VLOOKUP(B1592,'Tournées Bus'!$J$3:$L$6,3,FALSE)),INDEX('Tournées Bus'!$C$4:$H$18,Q1592,VLOOKUP(B1592,'Tournées Bus'!$J$3:$L$6,2,FALSE)))</f>
        <v>#N/A</v>
      </c>
      <c r="T1592" t="e">
        <f t="shared" ref="T1592:T1655" si="53">MID(S1592,1,4)</f>
        <v>#N/A</v>
      </c>
    </row>
    <row r="1593" spans="1:20" x14ac:dyDescent="0.2">
      <c r="A1593" s="1">
        <v>42993</v>
      </c>
      <c r="B1593" t="s">
        <v>7</v>
      </c>
      <c r="C1593" t="s">
        <v>340</v>
      </c>
      <c r="D1593" t="s">
        <v>286</v>
      </c>
      <c r="E1593" t="s">
        <v>288</v>
      </c>
      <c r="F1593" s="1">
        <v>39329</v>
      </c>
      <c r="G1593" t="s">
        <v>164</v>
      </c>
      <c r="H1593">
        <v>1</v>
      </c>
      <c r="I1593">
        <v>0</v>
      </c>
      <c r="J1593">
        <v>0</v>
      </c>
      <c r="K1593" t="s">
        <v>207</v>
      </c>
      <c r="L1593">
        <v>2017</v>
      </c>
      <c r="M1593" t="s">
        <v>210</v>
      </c>
      <c r="N1593" s="14" t="str">
        <f t="shared" si="52"/>
        <v>SECK Norah</v>
      </c>
      <c r="O1593" s="14" t="str">
        <f>VLOOKUP(N1593,'Données Enfants'!$C$2:$F$298,4,FALSE)</f>
        <v>CM2</v>
      </c>
      <c r="P1593" s="14" t="str">
        <f>VLOOKUP(N1593,'Données Enfants'!$C$2:$F$298,2,FALSE)</f>
        <v>Sans porc</v>
      </c>
      <c r="Q1593" s="14">
        <f>IF(MID(B1593,1,3)="Bus",VLOOKUP(N1593,'Données Bus'!$A$2:$B$90,2,FALSE),0)</f>
        <v>0</v>
      </c>
      <c r="R1593" s="14" t="str">
        <f>IF(Q1593&gt;0,VLOOKUP(N1593,'Données Bus'!$A$2:$C$90,3,FALSE),"")</f>
        <v/>
      </c>
      <c r="S1593" t="e">
        <f>IF(INDEX('Tournées Bus'!$C$4:$H$18,Q1593,VLOOKUP(B1593,'Tournées Bus'!$J$3:$L$6,2,FALSE))=0,INDEX('Tournées Bus'!$C$4:$H$18,Q1593,VLOOKUP(B1593,'Tournées Bus'!$J$3:$L$6,3,FALSE)),INDEX('Tournées Bus'!$C$4:$H$18,Q1593,VLOOKUP(B1593,'Tournées Bus'!$J$3:$L$6,2,FALSE)))</f>
        <v>#N/A</v>
      </c>
      <c r="T1593" t="e">
        <f t="shared" si="53"/>
        <v>#N/A</v>
      </c>
    </row>
    <row r="1594" spans="1:20" x14ac:dyDescent="0.2">
      <c r="A1594" s="1">
        <v>42993</v>
      </c>
      <c r="B1594" t="s">
        <v>7</v>
      </c>
      <c r="C1594" t="s">
        <v>340</v>
      </c>
      <c r="D1594" t="s">
        <v>452</v>
      </c>
      <c r="E1594" t="s">
        <v>453</v>
      </c>
      <c r="F1594" s="1">
        <v>41053</v>
      </c>
      <c r="G1594" t="s">
        <v>106</v>
      </c>
      <c r="H1594">
        <v>1</v>
      </c>
      <c r="I1594">
        <v>0</v>
      </c>
      <c r="J1594">
        <v>0</v>
      </c>
      <c r="K1594" t="s">
        <v>207</v>
      </c>
      <c r="L1594">
        <v>2017</v>
      </c>
      <c r="M1594" t="s">
        <v>208</v>
      </c>
      <c r="N1594" s="14" t="str">
        <f t="shared" si="52"/>
        <v>SMAJLI Mélia</v>
      </c>
      <c r="O1594" s="14" t="str">
        <f>VLOOKUP(N1594,'Données Enfants'!$C$2:$F$298,4,FALSE)</f>
        <v>GS</v>
      </c>
      <c r="P1594" s="14" t="str">
        <f>VLOOKUP(N1594,'Données Enfants'!$C$2:$F$298,2,FALSE)</f>
        <v>Standard</v>
      </c>
      <c r="Q1594" s="14">
        <f>IF(MID(B1594,1,3)="Bus",VLOOKUP(N1594,'Données Bus'!$A$2:$B$90,2,FALSE),0)</f>
        <v>0</v>
      </c>
      <c r="R1594" s="14" t="str">
        <f>IF(Q1594&gt;0,VLOOKUP(N1594,'Données Bus'!$A$2:$C$90,3,FALSE),"")</f>
        <v/>
      </c>
      <c r="S1594" t="e">
        <f>IF(INDEX('Tournées Bus'!$C$4:$H$18,Q1594,VLOOKUP(B1594,'Tournées Bus'!$J$3:$L$6,2,FALSE))=0,INDEX('Tournées Bus'!$C$4:$H$18,Q1594,VLOOKUP(B1594,'Tournées Bus'!$J$3:$L$6,3,FALSE)),INDEX('Tournées Bus'!$C$4:$H$18,Q1594,VLOOKUP(B1594,'Tournées Bus'!$J$3:$L$6,2,FALSE)))</f>
        <v>#N/A</v>
      </c>
      <c r="T1594" t="e">
        <f t="shared" si="53"/>
        <v>#N/A</v>
      </c>
    </row>
    <row r="1595" spans="1:20" x14ac:dyDescent="0.2">
      <c r="A1595" s="1">
        <v>42993</v>
      </c>
      <c r="B1595" t="s">
        <v>7</v>
      </c>
      <c r="C1595" t="s">
        <v>340</v>
      </c>
      <c r="D1595" t="s">
        <v>540</v>
      </c>
      <c r="E1595" t="s">
        <v>541</v>
      </c>
      <c r="F1595" s="1">
        <v>40458</v>
      </c>
      <c r="G1595" t="s">
        <v>167</v>
      </c>
      <c r="H1595">
        <v>0</v>
      </c>
      <c r="I1595">
        <v>0</v>
      </c>
      <c r="J1595">
        <v>0</v>
      </c>
      <c r="K1595" t="s">
        <v>207</v>
      </c>
      <c r="L1595">
        <v>2017</v>
      </c>
      <c r="M1595" t="s">
        <v>210</v>
      </c>
      <c r="N1595" s="14" t="str">
        <f t="shared" si="52"/>
        <v>SONNIER Lizéa</v>
      </c>
      <c r="O1595" s="14" t="str">
        <f>VLOOKUP(N1595,'Données Enfants'!$C$2:$F$298,4,FALSE)</f>
        <v>CE1</v>
      </c>
      <c r="P1595" s="14" t="str">
        <f>VLOOKUP(N1595,'Données Enfants'!$C$2:$F$298,2,FALSE)</f>
        <v>Standard</v>
      </c>
      <c r="Q1595" s="14">
        <f>IF(MID(B1595,1,3)="Bus",VLOOKUP(N1595,'Données Bus'!$A$2:$B$90,2,FALSE),0)</f>
        <v>0</v>
      </c>
      <c r="R1595" s="14" t="str">
        <f>IF(Q1595&gt;0,VLOOKUP(N1595,'Données Bus'!$A$2:$C$90,3,FALSE),"")</f>
        <v/>
      </c>
      <c r="S1595" t="e">
        <f>IF(INDEX('Tournées Bus'!$C$4:$H$18,Q1595,VLOOKUP(B1595,'Tournées Bus'!$J$3:$L$6,2,FALSE))=0,INDEX('Tournées Bus'!$C$4:$H$18,Q1595,VLOOKUP(B1595,'Tournées Bus'!$J$3:$L$6,3,FALSE)),INDEX('Tournées Bus'!$C$4:$H$18,Q1595,VLOOKUP(B1595,'Tournées Bus'!$J$3:$L$6,2,FALSE)))</f>
        <v>#N/A</v>
      </c>
      <c r="T1595" t="e">
        <f t="shared" si="53"/>
        <v>#N/A</v>
      </c>
    </row>
    <row r="1596" spans="1:20" x14ac:dyDescent="0.2">
      <c r="A1596" s="1">
        <v>42993</v>
      </c>
      <c r="B1596" t="s">
        <v>7</v>
      </c>
      <c r="C1596" t="s">
        <v>340</v>
      </c>
      <c r="D1596" t="s">
        <v>540</v>
      </c>
      <c r="E1596" t="s">
        <v>542</v>
      </c>
      <c r="F1596" s="1">
        <v>39357</v>
      </c>
      <c r="G1596" t="s">
        <v>164</v>
      </c>
      <c r="H1596">
        <v>0</v>
      </c>
      <c r="I1596">
        <v>0</v>
      </c>
      <c r="J1596">
        <v>0</v>
      </c>
      <c r="K1596" t="s">
        <v>207</v>
      </c>
      <c r="L1596">
        <v>2017</v>
      </c>
      <c r="M1596" t="s">
        <v>210</v>
      </c>
      <c r="N1596" s="14" t="str">
        <f t="shared" si="52"/>
        <v>SONNIER Loris</v>
      </c>
      <c r="O1596" s="14" t="str">
        <f>VLOOKUP(N1596,'Données Enfants'!$C$2:$F$298,4,FALSE)</f>
        <v>CM2</v>
      </c>
      <c r="P1596" s="14" t="str">
        <f>VLOOKUP(N1596,'Données Enfants'!$C$2:$F$298,2,FALSE)</f>
        <v>Standard</v>
      </c>
      <c r="Q1596" s="14">
        <f>IF(MID(B1596,1,3)="Bus",VLOOKUP(N1596,'Données Bus'!$A$2:$B$90,2,FALSE),0)</f>
        <v>0</v>
      </c>
      <c r="R1596" s="14" t="str">
        <f>IF(Q1596&gt;0,VLOOKUP(N1596,'Données Bus'!$A$2:$C$90,3,FALSE),"")</f>
        <v/>
      </c>
      <c r="S1596" t="e">
        <f>IF(INDEX('Tournées Bus'!$C$4:$H$18,Q1596,VLOOKUP(B1596,'Tournées Bus'!$J$3:$L$6,2,FALSE))=0,INDEX('Tournées Bus'!$C$4:$H$18,Q1596,VLOOKUP(B1596,'Tournées Bus'!$J$3:$L$6,3,FALSE)),INDEX('Tournées Bus'!$C$4:$H$18,Q1596,VLOOKUP(B1596,'Tournées Bus'!$J$3:$L$6,2,FALSE)))</f>
        <v>#N/A</v>
      </c>
      <c r="T1596" t="e">
        <f t="shared" si="53"/>
        <v>#N/A</v>
      </c>
    </row>
    <row r="1597" spans="1:20" x14ac:dyDescent="0.2">
      <c r="A1597" s="1">
        <v>42993</v>
      </c>
      <c r="B1597" t="s">
        <v>7</v>
      </c>
      <c r="C1597" t="s">
        <v>340</v>
      </c>
      <c r="D1597" t="s">
        <v>332</v>
      </c>
      <c r="E1597" t="s">
        <v>333</v>
      </c>
      <c r="F1597" s="1">
        <v>41327</v>
      </c>
      <c r="G1597" t="s">
        <v>169</v>
      </c>
      <c r="H1597">
        <v>0</v>
      </c>
      <c r="I1597">
        <v>0</v>
      </c>
      <c r="J1597">
        <v>0</v>
      </c>
      <c r="K1597" t="s">
        <v>207</v>
      </c>
      <c r="L1597">
        <v>2017</v>
      </c>
      <c r="M1597" t="s">
        <v>208</v>
      </c>
      <c r="N1597" s="14" t="str">
        <f t="shared" si="52"/>
        <v>STEPHAN Lola</v>
      </c>
      <c r="O1597" s="14" t="str">
        <f>VLOOKUP(N1597,'Données Enfants'!$C$2:$F$298,4,FALSE)</f>
        <v>MS</v>
      </c>
      <c r="P1597" s="14" t="str">
        <f>VLOOKUP(N1597,'Données Enfants'!$C$2:$F$298,2,FALSE)</f>
        <v>Standard</v>
      </c>
      <c r="Q1597" s="14">
        <f>IF(MID(B1597,1,3)="Bus",VLOOKUP(N1597,'Données Bus'!$A$2:$B$90,2,FALSE),0)</f>
        <v>0</v>
      </c>
      <c r="R1597" s="14" t="str">
        <f>IF(Q1597&gt;0,VLOOKUP(N1597,'Données Bus'!$A$2:$C$90,3,FALSE),"")</f>
        <v/>
      </c>
      <c r="S1597" t="e">
        <f>IF(INDEX('Tournées Bus'!$C$4:$H$18,Q1597,VLOOKUP(B1597,'Tournées Bus'!$J$3:$L$6,2,FALSE))=0,INDEX('Tournées Bus'!$C$4:$H$18,Q1597,VLOOKUP(B1597,'Tournées Bus'!$J$3:$L$6,3,FALSE)),INDEX('Tournées Bus'!$C$4:$H$18,Q1597,VLOOKUP(B1597,'Tournées Bus'!$J$3:$L$6,2,FALSE)))</f>
        <v>#N/A</v>
      </c>
      <c r="T1597" t="e">
        <f t="shared" si="53"/>
        <v>#N/A</v>
      </c>
    </row>
    <row r="1598" spans="1:20" x14ac:dyDescent="0.2">
      <c r="A1598" s="1">
        <v>42993</v>
      </c>
      <c r="B1598" t="s">
        <v>7</v>
      </c>
      <c r="C1598" t="s">
        <v>340</v>
      </c>
      <c r="D1598" t="s">
        <v>454</v>
      </c>
      <c r="E1598" t="s">
        <v>455</v>
      </c>
      <c r="F1598" s="1">
        <v>40310</v>
      </c>
      <c r="G1598" t="s">
        <v>167</v>
      </c>
      <c r="H1598">
        <v>1</v>
      </c>
      <c r="I1598">
        <v>0</v>
      </c>
      <c r="J1598">
        <v>0</v>
      </c>
      <c r="K1598" t="s">
        <v>207</v>
      </c>
      <c r="L1598">
        <v>2017</v>
      </c>
      <c r="M1598" t="s">
        <v>210</v>
      </c>
      <c r="N1598" s="14" t="str">
        <f t="shared" si="52"/>
        <v>TEDETTI Victor</v>
      </c>
      <c r="O1598" s="14" t="str">
        <f>VLOOKUP(N1598,'Données Enfants'!$C$2:$F$298,4,FALSE)</f>
        <v>CE1</v>
      </c>
      <c r="P1598" s="14" t="str">
        <f>VLOOKUP(N1598,'Données Enfants'!$C$2:$F$298,2,FALSE)</f>
        <v>Standard</v>
      </c>
      <c r="Q1598" s="14">
        <f>IF(MID(B1598,1,3)="Bus",VLOOKUP(N1598,'Données Bus'!$A$2:$B$90,2,FALSE),0)</f>
        <v>0</v>
      </c>
      <c r="R1598" s="14" t="str">
        <f>IF(Q1598&gt;0,VLOOKUP(N1598,'Données Bus'!$A$2:$C$90,3,FALSE),"")</f>
        <v/>
      </c>
      <c r="S1598" t="e">
        <f>IF(INDEX('Tournées Bus'!$C$4:$H$18,Q1598,VLOOKUP(B1598,'Tournées Bus'!$J$3:$L$6,2,FALSE))=0,INDEX('Tournées Bus'!$C$4:$H$18,Q1598,VLOOKUP(B1598,'Tournées Bus'!$J$3:$L$6,3,FALSE)),INDEX('Tournées Bus'!$C$4:$H$18,Q1598,VLOOKUP(B1598,'Tournées Bus'!$J$3:$L$6,2,FALSE)))</f>
        <v>#N/A</v>
      </c>
      <c r="T1598" t="e">
        <f t="shared" si="53"/>
        <v>#N/A</v>
      </c>
    </row>
    <row r="1599" spans="1:20" x14ac:dyDescent="0.2">
      <c r="A1599" s="1">
        <v>42993</v>
      </c>
      <c r="B1599" t="s">
        <v>7</v>
      </c>
      <c r="C1599" t="s">
        <v>340</v>
      </c>
      <c r="D1599" t="s">
        <v>456</v>
      </c>
      <c r="E1599" t="s">
        <v>333</v>
      </c>
      <c r="F1599" s="1">
        <v>41029</v>
      </c>
      <c r="G1599" t="s">
        <v>44</v>
      </c>
      <c r="H1599">
        <v>1</v>
      </c>
      <c r="I1599">
        <v>0</v>
      </c>
      <c r="J1599">
        <v>0</v>
      </c>
      <c r="K1599" t="s">
        <v>207</v>
      </c>
      <c r="L1599">
        <v>2017</v>
      </c>
      <c r="M1599" t="s">
        <v>208</v>
      </c>
      <c r="N1599" s="14" t="str">
        <f t="shared" si="52"/>
        <v>TINANT Lola</v>
      </c>
      <c r="O1599" s="14" t="str">
        <f>VLOOKUP(N1599,'Données Enfants'!$C$2:$F$298,4,FALSE)</f>
        <v>GS</v>
      </c>
      <c r="P1599" s="14" t="str">
        <f>VLOOKUP(N1599,'Données Enfants'!$C$2:$F$298,2,FALSE)</f>
        <v>Standard</v>
      </c>
      <c r="Q1599" s="14">
        <f>IF(MID(B1599,1,3)="Bus",VLOOKUP(N1599,'Données Bus'!$A$2:$B$90,2,FALSE),0)</f>
        <v>0</v>
      </c>
      <c r="R1599" s="14" t="str">
        <f>IF(Q1599&gt;0,VLOOKUP(N1599,'Données Bus'!$A$2:$C$90,3,FALSE),"")</f>
        <v/>
      </c>
      <c r="S1599" t="e">
        <f>IF(INDEX('Tournées Bus'!$C$4:$H$18,Q1599,VLOOKUP(B1599,'Tournées Bus'!$J$3:$L$6,2,FALSE))=0,INDEX('Tournées Bus'!$C$4:$H$18,Q1599,VLOOKUP(B1599,'Tournées Bus'!$J$3:$L$6,3,FALSE)),INDEX('Tournées Bus'!$C$4:$H$18,Q1599,VLOOKUP(B1599,'Tournées Bus'!$J$3:$L$6,2,FALSE)))</f>
        <v>#N/A</v>
      </c>
      <c r="T1599" t="e">
        <f t="shared" si="53"/>
        <v>#N/A</v>
      </c>
    </row>
    <row r="1600" spans="1:20" x14ac:dyDescent="0.2">
      <c r="A1600" s="1">
        <v>42993</v>
      </c>
      <c r="B1600" t="s">
        <v>7</v>
      </c>
      <c r="C1600" t="s">
        <v>340</v>
      </c>
      <c r="D1600" t="s">
        <v>456</v>
      </c>
      <c r="E1600" t="s">
        <v>457</v>
      </c>
      <c r="F1600" s="1">
        <v>39612</v>
      </c>
      <c r="G1600" t="s">
        <v>165</v>
      </c>
      <c r="H1600">
        <v>1</v>
      </c>
      <c r="I1600">
        <v>0</v>
      </c>
      <c r="J1600">
        <v>0</v>
      </c>
      <c r="K1600" t="s">
        <v>207</v>
      </c>
      <c r="L1600">
        <v>2017</v>
      </c>
      <c r="M1600" t="s">
        <v>210</v>
      </c>
      <c r="N1600" s="14" t="str">
        <f t="shared" si="52"/>
        <v>TINANT Mathys</v>
      </c>
      <c r="O1600" s="14" t="str">
        <f>VLOOKUP(N1600,'Données Enfants'!$C$2:$F$298,4,FALSE)</f>
        <v>CM1</v>
      </c>
      <c r="P1600" s="14" t="str">
        <f>VLOOKUP(N1600,'Données Enfants'!$C$2:$F$298,2,FALSE)</f>
        <v>Standard</v>
      </c>
      <c r="Q1600" s="14">
        <f>IF(MID(B1600,1,3)="Bus",VLOOKUP(N1600,'Données Bus'!$A$2:$B$90,2,FALSE),0)</f>
        <v>0</v>
      </c>
      <c r="R1600" s="14" t="str">
        <f>IF(Q1600&gt;0,VLOOKUP(N1600,'Données Bus'!$A$2:$C$90,3,FALSE),"")</f>
        <v/>
      </c>
      <c r="S1600" t="e">
        <f>IF(INDEX('Tournées Bus'!$C$4:$H$18,Q1600,VLOOKUP(B1600,'Tournées Bus'!$J$3:$L$6,2,FALSE))=0,INDEX('Tournées Bus'!$C$4:$H$18,Q1600,VLOOKUP(B1600,'Tournées Bus'!$J$3:$L$6,3,FALSE)),INDEX('Tournées Bus'!$C$4:$H$18,Q1600,VLOOKUP(B1600,'Tournées Bus'!$J$3:$L$6,2,FALSE)))</f>
        <v>#N/A</v>
      </c>
      <c r="T1600" t="e">
        <f t="shared" si="53"/>
        <v>#N/A</v>
      </c>
    </row>
    <row r="1601" spans="1:20" x14ac:dyDescent="0.2">
      <c r="A1601" s="1">
        <v>42993</v>
      </c>
      <c r="B1601" t="s">
        <v>7</v>
      </c>
      <c r="C1601" t="s">
        <v>340</v>
      </c>
      <c r="D1601" t="s">
        <v>458</v>
      </c>
      <c r="E1601" t="s">
        <v>459</v>
      </c>
      <c r="F1601" s="1">
        <v>40344</v>
      </c>
      <c r="G1601" t="s">
        <v>163</v>
      </c>
      <c r="H1601">
        <v>1</v>
      </c>
      <c r="I1601">
        <v>0</v>
      </c>
      <c r="J1601">
        <v>0</v>
      </c>
      <c r="K1601" t="s">
        <v>207</v>
      </c>
      <c r="L1601">
        <v>2017</v>
      </c>
      <c r="M1601" t="s">
        <v>210</v>
      </c>
      <c r="N1601" s="14" t="str">
        <f t="shared" si="52"/>
        <v>TISSERAND Sacha</v>
      </c>
      <c r="O1601" s="14" t="str">
        <f>VLOOKUP(N1601,'Données Enfants'!$C$2:$F$298,4,FALSE)</f>
        <v>CE1</v>
      </c>
      <c r="P1601" s="14" t="str">
        <f>VLOOKUP(N1601,'Données Enfants'!$C$2:$F$298,2,FALSE)</f>
        <v>Standard</v>
      </c>
      <c r="Q1601" s="14">
        <f>IF(MID(B1601,1,3)="Bus",VLOOKUP(N1601,'Données Bus'!$A$2:$B$90,2,FALSE),0)</f>
        <v>0</v>
      </c>
      <c r="R1601" s="14" t="str">
        <f>IF(Q1601&gt;0,VLOOKUP(N1601,'Données Bus'!$A$2:$C$90,3,FALSE),"")</f>
        <v/>
      </c>
      <c r="S1601" t="e">
        <f>IF(INDEX('Tournées Bus'!$C$4:$H$18,Q1601,VLOOKUP(B1601,'Tournées Bus'!$J$3:$L$6,2,FALSE))=0,INDEX('Tournées Bus'!$C$4:$H$18,Q1601,VLOOKUP(B1601,'Tournées Bus'!$J$3:$L$6,3,FALSE)),INDEX('Tournées Bus'!$C$4:$H$18,Q1601,VLOOKUP(B1601,'Tournées Bus'!$J$3:$L$6,2,FALSE)))</f>
        <v>#N/A</v>
      </c>
      <c r="T1601" t="e">
        <f t="shared" si="53"/>
        <v>#N/A</v>
      </c>
    </row>
    <row r="1602" spans="1:20" x14ac:dyDescent="0.2">
      <c r="A1602" s="1">
        <v>42993</v>
      </c>
      <c r="B1602" t="s">
        <v>7</v>
      </c>
      <c r="C1602" t="s">
        <v>340</v>
      </c>
      <c r="D1602" t="s">
        <v>462</v>
      </c>
      <c r="E1602" t="s">
        <v>463</v>
      </c>
      <c r="F1602" s="1">
        <v>40385</v>
      </c>
      <c r="G1602" t="s">
        <v>163</v>
      </c>
      <c r="H1602">
        <v>1</v>
      </c>
      <c r="I1602">
        <v>0</v>
      </c>
      <c r="J1602">
        <v>0</v>
      </c>
      <c r="K1602" t="s">
        <v>207</v>
      </c>
      <c r="L1602">
        <v>2017</v>
      </c>
      <c r="M1602" t="s">
        <v>210</v>
      </c>
      <c r="N1602" s="14" t="str">
        <f t="shared" si="52"/>
        <v>TRICOLI Clément</v>
      </c>
      <c r="O1602" s="14" t="str">
        <f>VLOOKUP(N1602,'Données Enfants'!$C$2:$F$298,4,FALSE)</f>
        <v>CE1</v>
      </c>
      <c r="P1602" s="14" t="str">
        <f>VLOOKUP(N1602,'Données Enfants'!$C$2:$F$298,2,FALSE)</f>
        <v>Standard</v>
      </c>
      <c r="Q1602" s="14">
        <f>IF(MID(B1602,1,3)="Bus",VLOOKUP(N1602,'Données Bus'!$A$2:$B$90,2,FALSE),0)</f>
        <v>0</v>
      </c>
      <c r="R1602" s="14" t="str">
        <f>IF(Q1602&gt;0,VLOOKUP(N1602,'Données Bus'!$A$2:$C$90,3,FALSE),"")</f>
        <v/>
      </c>
      <c r="S1602" t="e">
        <f>IF(INDEX('Tournées Bus'!$C$4:$H$18,Q1602,VLOOKUP(B1602,'Tournées Bus'!$J$3:$L$6,2,FALSE))=0,INDEX('Tournées Bus'!$C$4:$H$18,Q1602,VLOOKUP(B1602,'Tournées Bus'!$J$3:$L$6,3,FALSE)),INDEX('Tournées Bus'!$C$4:$H$18,Q1602,VLOOKUP(B1602,'Tournées Bus'!$J$3:$L$6,2,FALSE)))</f>
        <v>#N/A</v>
      </c>
      <c r="T1602" t="e">
        <f t="shared" si="53"/>
        <v>#N/A</v>
      </c>
    </row>
    <row r="1603" spans="1:20" x14ac:dyDescent="0.2">
      <c r="A1603" s="1">
        <v>42993</v>
      </c>
      <c r="B1603" t="s">
        <v>7</v>
      </c>
      <c r="C1603" t="s">
        <v>340</v>
      </c>
      <c r="D1603" t="s">
        <v>464</v>
      </c>
      <c r="E1603" t="s">
        <v>342</v>
      </c>
      <c r="F1603" s="1">
        <v>41482</v>
      </c>
      <c r="G1603" t="s">
        <v>169</v>
      </c>
      <c r="H1603">
        <v>1</v>
      </c>
      <c r="I1603">
        <v>0</v>
      </c>
      <c r="J1603">
        <v>0</v>
      </c>
      <c r="K1603" t="s">
        <v>207</v>
      </c>
      <c r="L1603">
        <v>2017</v>
      </c>
      <c r="M1603" t="s">
        <v>208</v>
      </c>
      <c r="N1603" s="14" t="str">
        <f t="shared" si="52"/>
        <v>VALDING Hugo</v>
      </c>
      <c r="O1603" s="14" t="str">
        <f>VLOOKUP(N1603,'Données Enfants'!$C$2:$F$298,4,FALSE)</f>
        <v>MS</v>
      </c>
      <c r="P1603" s="14" t="str">
        <f>VLOOKUP(N1603,'Données Enfants'!$C$2:$F$298,2,FALSE)</f>
        <v>Standard</v>
      </c>
      <c r="Q1603" s="14">
        <f>IF(MID(B1603,1,3)="Bus",VLOOKUP(N1603,'Données Bus'!$A$2:$B$90,2,FALSE),0)</f>
        <v>0</v>
      </c>
      <c r="R1603" s="14" t="str">
        <f>IF(Q1603&gt;0,VLOOKUP(N1603,'Données Bus'!$A$2:$C$90,3,FALSE),"")</f>
        <v/>
      </c>
      <c r="S1603" t="e">
        <f>IF(INDEX('Tournées Bus'!$C$4:$H$18,Q1603,VLOOKUP(B1603,'Tournées Bus'!$J$3:$L$6,2,FALSE))=0,INDEX('Tournées Bus'!$C$4:$H$18,Q1603,VLOOKUP(B1603,'Tournées Bus'!$J$3:$L$6,3,FALSE)),INDEX('Tournées Bus'!$C$4:$H$18,Q1603,VLOOKUP(B1603,'Tournées Bus'!$J$3:$L$6,2,FALSE)))</f>
        <v>#N/A</v>
      </c>
      <c r="T1603" t="e">
        <f t="shared" si="53"/>
        <v>#N/A</v>
      </c>
    </row>
    <row r="1604" spans="1:20" x14ac:dyDescent="0.2">
      <c r="A1604" s="1">
        <v>42993</v>
      </c>
      <c r="B1604" t="s">
        <v>7</v>
      </c>
      <c r="C1604" t="s">
        <v>340</v>
      </c>
      <c r="D1604" t="s">
        <v>293</v>
      </c>
      <c r="E1604" t="s">
        <v>294</v>
      </c>
      <c r="F1604" s="1">
        <v>39747</v>
      </c>
      <c r="G1604" t="s">
        <v>165</v>
      </c>
      <c r="H1604">
        <v>1</v>
      </c>
      <c r="I1604">
        <v>0</v>
      </c>
      <c r="J1604">
        <v>0</v>
      </c>
      <c r="K1604" t="s">
        <v>207</v>
      </c>
      <c r="L1604">
        <v>2017</v>
      </c>
      <c r="M1604" t="s">
        <v>210</v>
      </c>
      <c r="N1604" s="14" t="str">
        <f t="shared" si="52"/>
        <v>VIRETON Diego</v>
      </c>
      <c r="O1604" s="14" t="str">
        <f>VLOOKUP(N1604,'Données Enfants'!$C$2:$F$298,4,FALSE)</f>
        <v>CM1</v>
      </c>
      <c r="P1604" s="14" t="str">
        <f>VLOOKUP(N1604,'Données Enfants'!$C$2:$F$298,2,FALSE)</f>
        <v>Standard</v>
      </c>
      <c r="Q1604" s="14">
        <f>IF(MID(B1604,1,3)="Bus",VLOOKUP(N1604,'Données Bus'!$A$2:$B$90,2,FALSE),0)</f>
        <v>0</v>
      </c>
      <c r="R1604" s="14" t="str">
        <f>IF(Q1604&gt;0,VLOOKUP(N1604,'Données Bus'!$A$2:$C$90,3,FALSE),"")</f>
        <v/>
      </c>
      <c r="S1604" t="e">
        <f>IF(INDEX('Tournées Bus'!$C$4:$H$18,Q1604,VLOOKUP(B1604,'Tournées Bus'!$J$3:$L$6,2,FALSE))=0,INDEX('Tournées Bus'!$C$4:$H$18,Q1604,VLOOKUP(B1604,'Tournées Bus'!$J$3:$L$6,3,FALSE)),INDEX('Tournées Bus'!$C$4:$H$18,Q1604,VLOOKUP(B1604,'Tournées Bus'!$J$3:$L$6,2,FALSE)))</f>
        <v>#N/A</v>
      </c>
      <c r="T1604" t="e">
        <f t="shared" si="53"/>
        <v>#N/A</v>
      </c>
    </row>
    <row r="1605" spans="1:20" x14ac:dyDescent="0.2">
      <c r="A1605" s="1">
        <v>42993</v>
      </c>
      <c r="B1605" t="s">
        <v>7</v>
      </c>
      <c r="C1605" t="s">
        <v>340</v>
      </c>
      <c r="D1605" t="s">
        <v>293</v>
      </c>
      <c r="E1605" t="s">
        <v>295</v>
      </c>
      <c r="F1605" s="1">
        <v>41539</v>
      </c>
      <c r="G1605" t="s">
        <v>170</v>
      </c>
      <c r="H1605">
        <v>1</v>
      </c>
      <c r="I1605">
        <v>0</v>
      </c>
      <c r="J1605">
        <v>0</v>
      </c>
      <c r="K1605" t="s">
        <v>207</v>
      </c>
      <c r="L1605">
        <v>2017</v>
      </c>
      <c r="M1605" t="s">
        <v>208</v>
      </c>
      <c r="N1605" s="14" t="str">
        <f t="shared" si="52"/>
        <v>VIRETON Nilla</v>
      </c>
      <c r="O1605" s="14" t="str">
        <f>VLOOKUP(N1605,'Données Enfants'!$C$2:$F$298,4,FALSE)</f>
        <v>MS</v>
      </c>
      <c r="P1605" s="14" t="str">
        <f>VLOOKUP(N1605,'Données Enfants'!$C$2:$F$298,2,FALSE)</f>
        <v>Standard</v>
      </c>
      <c r="Q1605" s="14">
        <f>IF(MID(B1605,1,3)="Bus",VLOOKUP(N1605,'Données Bus'!$A$2:$B$90,2,FALSE),0)</f>
        <v>0</v>
      </c>
      <c r="R1605" s="14" t="str">
        <f>IF(Q1605&gt;0,VLOOKUP(N1605,'Données Bus'!$A$2:$C$90,3,FALSE),"")</f>
        <v/>
      </c>
      <c r="S1605" t="e">
        <f>IF(INDEX('Tournées Bus'!$C$4:$H$18,Q1605,VLOOKUP(B1605,'Tournées Bus'!$J$3:$L$6,2,FALSE))=0,INDEX('Tournées Bus'!$C$4:$H$18,Q1605,VLOOKUP(B1605,'Tournées Bus'!$J$3:$L$6,3,FALSE)),INDEX('Tournées Bus'!$C$4:$H$18,Q1605,VLOOKUP(B1605,'Tournées Bus'!$J$3:$L$6,2,FALSE)))</f>
        <v>#N/A</v>
      </c>
      <c r="T1605" t="e">
        <f t="shared" si="53"/>
        <v>#N/A</v>
      </c>
    </row>
    <row r="1606" spans="1:20" x14ac:dyDescent="0.2">
      <c r="A1606" s="1">
        <v>42993</v>
      </c>
      <c r="B1606" t="s">
        <v>7</v>
      </c>
      <c r="C1606" t="s">
        <v>340</v>
      </c>
      <c r="D1606" t="s">
        <v>465</v>
      </c>
      <c r="E1606" t="s">
        <v>466</v>
      </c>
      <c r="F1606" s="1">
        <v>40662</v>
      </c>
      <c r="G1606" t="s">
        <v>168</v>
      </c>
      <c r="H1606">
        <v>1</v>
      </c>
      <c r="I1606">
        <v>0</v>
      </c>
      <c r="J1606">
        <v>0</v>
      </c>
      <c r="K1606" t="s">
        <v>207</v>
      </c>
      <c r="L1606">
        <v>2017</v>
      </c>
      <c r="M1606" t="s">
        <v>208</v>
      </c>
      <c r="N1606" s="14" t="str">
        <f t="shared" si="52"/>
        <v>VULLIET Léna</v>
      </c>
      <c r="O1606" s="14" t="str">
        <f>VLOOKUP(N1606,'Données Enfants'!$C$2:$F$298,4,FALSE)</f>
        <v>CP</v>
      </c>
      <c r="P1606" s="14" t="str">
        <f>VLOOKUP(N1606,'Données Enfants'!$C$2:$F$298,2,FALSE)</f>
        <v>Standard</v>
      </c>
      <c r="Q1606" s="14">
        <f>IF(MID(B1606,1,3)="Bus",VLOOKUP(N1606,'Données Bus'!$A$2:$B$90,2,FALSE),0)</f>
        <v>0</v>
      </c>
      <c r="R1606" s="14" t="str">
        <f>IF(Q1606&gt;0,VLOOKUP(N1606,'Données Bus'!$A$2:$C$90,3,FALSE),"")</f>
        <v/>
      </c>
      <c r="S1606" t="e">
        <f>IF(INDEX('Tournées Bus'!$C$4:$H$18,Q1606,VLOOKUP(B1606,'Tournées Bus'!$J$3:$L$6,2,FALSE))=0,INDEX('Tournées Bus'!$C$4:$H$18,Q1606,VLOOKUP(B1606,'Tournées Bus'!$J$3:$L$6,3,FALSE)),INDEX('Tournées Bus'!$C$4:$H$18,Q1606,VLOOKUP(B1606,'Tournées Bus'!$J$3:$L$6,2,FALSE)))</f>
        <v>#N/A</v>
      </c>
      <c r="T1606" t="e">
        <f t="shared" si="53"/>
        <v>#N/A</v>
      </c>
    </row>
    <row r="1607" spans="1:20" x14ac:dyDescent="0.2">
      <c r="A1607" s="1">
        <v>42993</v>
      </c>
      <c r="B1607" t="s">
        <v>7</v>
      </c>
      <c r="C1607" t="s">
        <v>340</v>
      </c>
      <c r="D1607" t="s">
        <v>465</v>
      </c>
      <c r="E1607" t="s">
        <v>467</v>
      </c>
      <c r="F1607" s="1">
        <v>41335</v>
      </c>
      <c r="G1607" t="s">
        <v>170</v>
      </c>
      <c r="H1607">
        <v>1</v>
      </c>
      <c r="I1607">
        <v>0</v>
      </c>
      <c r="J1607">
        <v>0</v>
      </c>
      <c r="K1607" t="s">
        <v>207</v>
      </c>
      <c r="L1607">
        <v>2017</v>
      </c>
      <c r="M1607" t="s">
        <v>208</v>
      </c>
      <c r="N1607" s="14" t="str">
        <f t="shared" si="52"/>
        <v>VULLIET Rosy</v>
      </c>
      <c r="O1607" s="14" t="str">
        <f>VLOOKUP(N1607,'Données Enfants'!$C$2:$F$298,4,FALSE)</f>
        <v>MS</v>
      </c>
      <c r="P1607" s="14" t="str">
        <f>VLOOKUP(N1607,'Données Enfants'!$C$2:$F$298,2,FALSE)</f>
        <v>Standard</v>
      </c>
      <c r="Q1607" s="14">
        <f>IF(MID(B1607,1,3)="Bus",VLOOKUP(N1607,'Données Bus'!$A$2:$B$90,2,FALSE),0)</f>
        <v>0</v>
      </c>
      <c r="R1607" s="14" t="str">
        <f>IF(Q1607&gt;0,VLOOKUP(N1607,'Données Bus'!$A$2:$C$90,3,FALSE),"")</f>
        <v/>
      </c>
      <c r="S1607" t="e">
        <f>IF(INDEX('Tournées Bus'!$C$4:$H$18,Q1607,VLOOKUP(B1607,'Tournées Bus'!$J$3:$L$6,2,FALSE))=0,INDEX('Tournées Bus'!$C$4:$H$18,Q1607,VLOOKUP(B1607,'Tournées Bus'!$J$3:$L$6,3,FALSE)),INDEX('Tournées Bus'!$C$4:$H$18,Q1607,VLOOKUP(B1607,'Tournées Bus'!$J$3:$L$6,2,FALSE)))</f>
        <v>#N/A</v>
      </c>
      <c r="T1607" t="e">
        <f t="shared" si="53"/>
        <v>#N/A</v>
      </c>
    </row>
    <row r="1608" spans="1:20" x14ac:dyDescent="0.2">
      <c r="A1608" s="1">
        <v>42993</v>
      </c>
      <c r="B1608" t="s">
        <v>7</v>
      </c>
      <c r="C1608" t="s">
        <v>340</v>
      </c>
      <c r="D1608" t="s">
        <v>465</v>
      </c>
      <c r="E1608" t="s">
        <v>468</v>
      </c>
      <c r="F1608" s="1">
        <v>41603</v>
      </c>
      <c r="G1608" t="s">
        <v>169</v>
      </c>
      <c r="H1608">
        <v>1</v>
      </c>
      <c r="I1608">
        <v>0</v>
      </c>
      <c r="J1608">
        <v>0</v>
      </c>
      <c r="K1608" t="s">
        <v>207</v>
      </c>
      <c r="L1608">
        <v>2017</v>
      </c>
      <c r="M1608" t="s">
        <v>208</v>
      </c>
      <c r="N1608" s="14" t="str">
        <f t="shared" si="52"/>
        <v>VULLIET Tiphaine</v>
      </c>
      <c r="O1608" s="14" t="str">
        <f>VLOOKUP(N1608,'Données Enfants'!$C$2:$F$298,4,FALSE)</f>
        <v>MS</v>
      </c>
      <c r="P1608" s="14" t="str">
        <f>VLOOKUP(N1608,'Données Enfants'!$C$2:$F$298,2,FALSE)</f>
        <v>Standard</v>
      </c>
      <c r="Q1608" s="14">
        <f>IF(MID(B1608,1,3)="Bus",VLOOKUP(N1608,'Données Bus'!$A$2:$B$90,2,FALSE),0)</f>
        <v>0</v>
      </c>
      <c r="R1608" s="14" t="str">
        <f>IF(Q1608&gt;0,VLOOKUP(N1608,'Données Bus'!$A$2:$C$90,3,FALSE),"")</f>
        <v/>
      </c>
      <c r="S1608" t="e">
        <f>IF(INDEX('Tournées Bus'!$C$4:$H$18,Q1608,VLOOKUP(B1608,'Tournées Bus'!$J$3:$L$6,2,FALSE))=0,INDEX('Tournées Bus'!$C$4:$H$18,Q1608,VLOOKUP(B1608,'Tournées Bus'!$J$3:$L$6,3,FALSE)),INDEX('Tournées Bus'!$C$4:$H$18,Q1608,VLOOKUP(B1608,'Tournées Bus'!$J$3:$L$6,2,FALSE)))</f>
        <v>#N/A</v>
      </c>
      <c r="T1608" t="e">
        <f t="shared" si="53"/>
        <v>#N/A</v>
      </c>
    </row>
    <row r="1609" spans="1:20" x14ac:dyDescent="0.2">
      <c r="A1609" s="1">
        <v>42993</v>
      </c>
      <c r="B1609" t="s">
        <v>7</v>
      </c>
      <c r="C1609" t="s">
        <v>340</v>
      </c>
      <c r="D1609" t="s">
        <v>299</v>
      </c>
      <c r="E1609" t="s">
        <v>300</v>
      </c>
      <c r="F1609" s="1">
        <v>39324</v>
      </c>
      <c r="G1609" t="s">
        <v>164</v>
      </c>
      <c r="H1609">
        <v>1</v>
      </c>
      <c r="I1609">
        <v>0</v>
      </c>
      <c r="J1609">
        <v>0</v>
      </c>
      <c r="K1609" t="s">
        <v>207</v>
      </c>
      <c r="L1609">
        <v>2017</v>
      </c>
      <c r="M1609" t="s">
        <v>210</v>
      </c>
      <c r="N1609" s="14" t="str">
        <f t="shared" si="52"/>
        <v>YAKER Maksen</v>
      </c>
      <c r="O1609" s="14" t="str">
        <f>VLOOKUP(N1609,'Données Enfants'!$C$2:$F$298,4,FALSE)</f>
        <v>CM2</v>
      </c>
      <c r="P1609" s="14" t="str">
        <f>VLOOKUP(N1609,'Données Enfants'!$C$2:$F$298,2,FALSE)</f>
        <v>Sans porc</v>
      </c>
      <c r="Q1609" s="14">
        <f>IF(MID(B1609,1,3)="Bus",VLOOKUP(N1609,'Données Bus'!$A$2:$B$90,2,FALSE),0)</f>
        <v>0</v>
      </c>
      <c r="R1609" s="14" t="str">
        <f>IF(Q1609&gt;0,VLOOKUP(N1609,'Données Bus'!$A$2:$C$90,3,FALSE),"")</f>
        <v/>
      </c>
      <c r="S1609" t="e">
        <f>IF(INDEX('Tournées Bus'!$C$4:$H$18,Q1609,VLOOKUP(B1609,'Tournées Bus'!$J$3:$L$6,2,FALSE))=0,INDEX('Tournées Bus'!$C$4:$H$18,Q1609,VLOOKUP(B1609,'Tournées Bus'!$J$3:$L$6,3,FALSE)),INDEX('Tournées Bus'!$C$4:$H$18,Q1609,VLOOKUP(B1609,'Tournées Bus'!$J$3:$L$6,2,FALSE)))</f>
        <v>#N/A</v>
      </c>
      <c r="T1609" t="e">
        <f t="shared" si="53"/>
        <v>#N/A</v>
      </c>
    </row>
    <row r="1610" spans="1:20" x14ac:dyDescent="0.2">
      <c r="A1610" s="1">
        <v>42993</v>
      </c>
      <c r="B1610" t="s">
        <v>7</v>
      </c>
      <c r="C1610" t="s">
        <v>340</v>
      </c>
      <c r="D1610" t="s">
        <v>299</v>
      </c>
      <c r="E1610" t="s">
        <v>301</v>
      </c>
      <c r="F1610" s="1">
        <v>40040</v>
      </c>
      <c r="G1610" t="s">
        <v>163</v>
      </c>
      <c r="H1610">
        <v>1</v>
      </c>
      <c r="I1610">
        <v>0</v>
      </c>
      <c r="J1610">
        <v>0</v>
      </c>
      <c r="K1610" t="s">
        <v>207</v>
      </c>
      <c r="L1610">
        <v>2017</v>
      </c>
      <c r="M1610" t="s">
        <v>210</v>
      </c>
      <c r="N1610" s="14" t="str">
        <f t="shared" si="52"/>
        <v>YAKER Nora</v>
      </c>
      <c r="O1610" s="14" t="str">
        <f>VLOOKUP(N1610,'Données Enfants'!$C$2:$F$298,4,FALSE)</f>
        <v>CE2</v>
      </c>
      <c r="P1610" s="14" t="str">
        <f>VLOOKUP(N1610,'Données Enfants'!$C$2:$F$298,2,FALSE)</f>
        <v>Sans porc</v>
      </c>
      <c r="Q1610" s="14">
        <f>IF(MID(B1610,1,3)="Bus",VLOOKUP(N1610,'Données Bus'!$A$2:$B$90,2,FALSE),0)</f>
        <v>0</v>
      </c>
      <c r="R1610" s="14" t="str">
        <f>IF(Q1610&gt;0,VLOOKUP(N1610,'Données Bus'!$A$2:$C$90,3,FALSE),"")</f>
        <v/>
      </c>
      <c r="S1610" t="e">
        <f>IF(INDEX('Tournées Bus'!$C$4:$H$18,Q1610,VLOOKUP(B1610,'Tournées Bus'!$J$3:$L$6,2,FALSE))=0,INDEX('Tournées Bus'!$C$4:$H$18,Q1610,VLOOKUP(B1610,'Tournées Bus'!$J$3:$L$6,3,FALSE)),INDEX('Tournées Bus'!$C$4:$H$18,Q1610,VLOOKUP(B1610,'Tournées Bus'!$J$3:$L$6,2,FALSE)))</f>
        <v>#N/A</v>
      </c>
      <c r="T1610" t="e">
        <f t="shared" si="53"/>
        <v>#N/A</v>
      </c>
    </row>
    <row r="1611" spans="1:20" x14ac:dyDescent="0.2">
      <c r="A1611" s="1">
        <v>42993</v>
      </c>
      <c r="B1611" t="s">
        <v>7</v>
      </c>
      <c r="C1611" t="s">
        <v>340</v>
      </c>
      <c r="D1611" t="s">
        <v>469</v>
      </c>
      <c r="E1611" t="s">
        <v>470</v>
      </c>
      <c r="F1611" s="1">
        <v>39222</v>
      </c>
      <c r="G1611" t="s">
        <v>164</v>
      </c>
      <c r="H1611">
        <v>1</v>
      </c>
      <c r="I1611">
        <v>0</v>
      </c>
      <c r="J1611">
        <v>0</v>
      </c>
      <c r="K1611" t="s">
        <v>207</v>
      </c>
      <c r="L1611">
        <v>2017</v>
      </c>
      <c r="M1611" t="s">
        <v>210</v>
      </c>
      <c r="N1611" s="14" t="str">
        <f t="shared" si="52"/>
        <v>CAISSO-RUIZ Estéban</v>
      </c>
      <c r="O1611" s="14" t="str">
        <f>VLOOKUP(N1611,'Données Enfants'!$C$2:$F$298,4,FALSE)</f>
        <v>CM2</v>
      </c>
      <c r="P1611" s="14" t="str">
        <f>VLOOKUP(N1611,'Données Enfants'!$C$2:$F$298,2,FALSE)</f>
        <v>Standard</v>
      </c>
      <c r="Q1611" s="14">
        <f>IF(MID(B1611,1,3)="Bus",VLOOKUP(N1611,'Données Bus'!$A$2:$B$90,2,FALSE),0)</f>
        <v>0</v>
      </c>
      <c r="R1611" s="14" t="str">
        <f>IF(Q1611&gt;0,VLOOKUP(N1611,'Données Bus'!$A$2:$C$90,3,FALSE),"")</f>
        <v/>
      </c>
      <c r="S1611" t="e">
        <f>IF(INDEX('Tournées Bus'!$C$4:$H$18,Q1611,VLOOKUP(B1611,'Tournées Bus'!$J$3:$L$6,2,FALSE))=0,INDEX('Tournées Bus'!$C$4:$H$18,Q1611,VLOOKUP(B1611,'Tournées Bus'!$J$3:$L$6,3,FALSE)),INDEX('Tournées Bus'!$C$4:$H$18,Q1611,VLOOKUP(B1611,'Tournées Bus'!$J$3:$L$6,2,FALSE)))</f>
        <v>#N/A</v>
      </c>
      <c r="T1611" t="e">
        <f t="shared" si="53"/>
        <v>#N/A</v>
      </c>
    </row>
    <row r="1612" spans="1:20" x14ac:dyDescent="0.2">
      <c r="A1612" s="1">
        <v>42993</v>
      </c>
      <c r="B1612" t="s">
        <v>7</v>
      </c>
      <c r="C1612" t="s">
        <v>340</v>
      </c>
      <c r="D1612" t="s">
        <v>238</v>
      </c>
      <c r="E1612" t="s">
        <v>302</v>
      </c>
      <c r="F1612" s="1">
        <v>41695</v>
      </c>
      <c r="G1612" t="s">
        <v>44</v>
      </c>
      <c r="H1612">
        <v>1</v>
      </c>
      <c r="I1612">
        <v>0</v>
      </c>
      <c r="J1612">
        <v>0</v>
      </c>
      <c r="K1612" t="s">
        <v>207</v>
      </c>
      <c r="L1612">
        <v>2017</v>
      </c>
      <c r="M1612" t="s">
        <v>208</v>
      </c>
      <c r="N1612" s="14" t="str">
        <f t="shared" si="52"/>
        <v>DESIR Auguste</v>
      </c>
      <c r="O1612" s="14" t="str">
        <f>VLOOKUP(N1612,'Données Enfants'!$C$2:$F$298,4,FALSE)</f>
        <v>PS</v>
      </c>
      <c r="P1612" s="14" t="str">
        <f>VLOOKUP(N1612,'Données Enfants'!$C$2:$F$298,2,FALSE)</f>
        <v>Standard</v>
      </c>
      <c r="Q1612" s="14">
        <f>IF(MID(B1612,1,3)="Bus",VLOOKUP(N1612,'Données Bus'!$A$2:$B$90,2,FALSE),0)</f>
        <v>0</v>
      </c>
      <c r="R1612" s="14" t="str">
        <f>IF(Q1612&gt;0,VLOOKUP(N1612,'Données Bus'!$A$2:$C$90,3,FALSE),"")</f>
        <v/>
      </c>
      <c r="S1612" t="e">
        <f>IF(INDEX('Tournées Bus'!$C$4:$H$18,Q1612,VLOOKUP(B1612,'Tournées Bus'!$J$3:$L$6,2,FALSE))=0,INDEX('Tournées Bus'!$C$4:$H$18,Q1612,VLOOKUP(B1612,'Tournées Bus'!$J$3:$L$6,3,FALSE)),INDEX('Tournées Bus'!$C$4:$H$18,Q1612,VLOOKUP(B1612,'Tournées Bus'!$J$3:$L$6,2,FALSE)))</f>
        <v>#N/A</v>
      </c>
      <c r="T1612" t="e">
        <f t="shared" si="53"/>
        <v>#N/A</v>
      </c>
    </row>
    <row r="1613" spans="1:20" x14ac:dyDescent="0.2">
      <c r="A1613" s="1">
        <v>42993</v>
      </c>
      <c r="B1613" t="s">
        <v>7</v>
      </c>
      <c r="C1613" t="s">
        <v>340</v>
      </c>
      <c r="D1613" t="s">
        <v>250</v>
      </c>
      <c r="E1613" t="s">
        <v>303</v>
      </c>
      <c r="F1613" s="1">
        <v>41898</v>
      </c>
      <c r="G1613" t="s">
        <v>170</v>
      </c>
      <c r="H1613">
        <v>1</v>
      </c>
      <c r="I1613">
        <v>0</v>
      </c>
      <c r="J1613">
        <v>0</v>
      </c>
      <c r="K1613" t="s">
        <v>207</v>
      </c>
      <c r="L1613">
        <v>2017</v>
      </c>
      <c r="M1613" t="s">
        <v>208</v>
      </c>
      <c r="N1613" s="14" t="str">
        <f t="shared" si="52"/>
        <v>DUVAL Enora</v>
      </c>
      <c r="O1613" s="14" t="str">
        <f>VLOOKUP(N1613,'Données Enfants'!$C$2:$F$298,4,FALSE)</f>
        <v>PS</v>
      </c>
      <c r="P1613" s="14" t="str">
        <f>VLOOKUP(N1613,'Données Enfants'!$C$2:$F$298,2,FALSE)</f>
        <v>Standard</v>
      </c>
      <c r="Q1613" s="14">
        <f>IF(MID(B1613,1,3)="Bus",VLOOKUP(N1613,'Données Bus'!$A$2:$B$90,2,FALSE),0)</f>
        <v>0</v>
      </c>
      <c r="R1613" s="14" t="str">
        <f>IF(Q1613&gt;0,VLOOKUP(N1613,'Données Bus'!$A$2:$C$90,3,FALSE),"")</f>
        <v/>
      </c>
      <c r="S1613" t="e">
        <f>IF(INDEX('Tournées Bus'!$C$4:$H$18,Q1613,VLOOKUP(B1613,'Tournées Bus'!$J$3:$L$6,2,FALSE))=0,INDEX('Tournées Bus'!$C$4:$H$18,Q1613,VLOOKUP(B1613,'Tournées Bus'!$J$3:$L$6,3,FALSE)),INDEX('Tournées Bus'!$C$4:$H$18,Q1613,VLOOKUP(B1613,'Tournées Bus'!$J$3:$L$6,2,FALSE)))</f>
        <v>#N/A</v>
      </c>
      <c r="T1613" t="e">
        <f t="shared" si="53"/>
        <v>#N/A</v>
      </c>
    </row>
    <row r="1614" spans="1:20" x14ac:dyDescent="0.2">
      <c r="A1614" s="1">
        <v>42993</v>
      </c>
      <c r="B1614" t="s">
        <v>7</v>
      </c>
      <c r="C1614" t="s">
        <v>340</v>
      </c>
      <c r="D1614" t="s">
        <v>286</v>
      </c>
      <c r="E1614" t="s">
        <v>305</v>
      </c>
      <c r="F1614" s="1">
        <v>41650</v>
      </c>
      <c r="G1614" t="s">
        <v>170</v>
      </c>
      <c r="H1614">
        <v>1</v>
      </c>
      <c r="I1614">
        <v>0</v>
      </c>
      <c r="J1614">
        <v>0</v>
      </c>
      <c r="K1614" t="s">
        <v>207</v>
      </c>
      <c r="L1614">
        <v>2017</v>
      </c>
      <c r="M1614" t="s">
        <v>208</v>
      </c>
      <c r="N1614" s="14" t="str">
        <f t="shared" si="52"/>
        <v>SECK Ismaël</v>
      </c>
      <c r="O1614" s="14" t="str">
        <f>VLOOKUP(N1614,'Données Enfants'!$C$2:$F$298,4,FALSE)</f>
        <v>PS</v>
      </c>
      <c r="P1614" s="14" t="str">
        <f>VLOOKUP(N1614,'Données Enfants'!$C$2:$F$298,2,FALSE)</f>
        <v>Sans porc</v>
      </c>
      <c r="Q1614" s="14">
        <f>IF(MID(B1614,1,3)="Bus",VLOOKUP(N1614,'Données Bus'!$A$2:$B$90,2,FALSE),0)</f>
        <v>0</v>
      </c>
      <c r="R1614" s="14" t="str">
        <f>IF(Q1614&gt;0,VLOOKUP(N1614,'Données Bus'!$A$2:$C$90,3,FALSE),"")</f>
        <v/>
      </c>
      <c r="S1614" t="e">
        <f>IF(INDEX('Tournées Bus'!$C$4:$H$18,Q1614,VLOOKUP(B1614,'Tournées Bus'!$J$3:$L$6,2,FALSE))=0,INDEX('Tournées Bus'!$C$4:$H$18,Q1614,VLOOKUP(B1614,'Tournées Bus'!$J$3:$L$6,3,FALSE)),INDEX('Tournées Bus'!$C$4:$H$18,Q1614,VLOOKUP(B1614,'Tournées Bus'!$J$3:$L$6,2,FALSE)))</f>
        <v>#N/A</v>
      </c>
      <c r="T1614" t="e">
        <f t="shared" si="53"/>
        <v>#N/A</v>
      </c>
    </row>
    <row r="1615" spans="1:20" x14ac:dyDescent="0.2">
      <c r="A1615" s="1">
        <v>42993</v>
      </c>
      <c r="B1615" t="s">
        <v>7</v>
      </c>
      <c r="C1615" t="s">
        <v>340</v>
      </c>
      <c r="D1615" t="s">
        <v>325</v>
      </c>
      <c r="E1615" t="s">
        <v>326</v>
      </c>
      <c r="F1615" s="1">
        <v>41701</v>
      </c>
      <c r="G1615" t="s">
        <v>170</v>
      </c>
      <c r="H1615">
        <v>0</v>
      </c>
      <c r="I1615">
        <v>0</v>
      </c>
      <c r="J1615">
        <v>0</v>
      </c>
      <c r="K1615" t="s">
        <v>207</v>
      </c>
      <c r="L1615">
        <v>2017</v>
      </c>
      <c r="M1615" t="s">
        <v>208</v>
      </c>
      <c r="N1615" s="14" t="str">
        <f t="shared" si="52"/>
        <v>RABU SOMERS Antonin</v>
      </c>
      <c r="O1615" s="14" t="str">
        <f>VLOOKUP(N1615,'Données Enfants'!$C$2:$F$298,4,FALSE)</f>
        <v>PS</v>
      </c>
      <c r="P1615" s="14" t="str">
        <f>VLOOKUP(N1615,'Données Enfants'!$C$2:$F$298,2,FALSE)</f>
        <v>Standard</v>
      </c>
      <c r="Q1615" s="14">
        <f>IF(MID(B1615,1,3)="Bus",VLOOKUP(N1615,'Données Bus'!$A$2:$B$90,2,FALSE),0)</f>
        <v>0</v>
      </c>
      <c r="R1615" s="14" t="str">
        <f>IF(Q1615&gt;0,VLOOKUP(N1615,'Données Bus'!$A$2:$C$90,3,FALSE),"")</f>
        <v/>
      </c>
      <c r="S1615" t="e">
        <f>IF(INDEX('Tournées Bus'!$C$4:$H$18,Q1615,VLOOKUP(B1615,'Tournées Bus'!$J$3:$L$6,2,FALSE))=0,INDEX('Tournées Bus'!$C$4:$H$18,Q1615,VLOOKUP(B1615,'Tournées Bus'!$J$3:$L$6,3,FALSE)),INDEX('Tournées Bus'!$C$4:$H$18,Q1615,VLOOKUP(B1615,'Tournées Bus'!$J$3:$L$6,2,FALSE)))</f>
        <v>#N/A</v>
      </c>
      <c r="T1615" t="e">
        <f t="shared" si="53"/>
        <v>#N/A</v>
      </c>
    </row>
    <row r="1616" spans="1:20" x14ac:dyDescent="0.2">
      <c r="A1616" s="1">
        <v>42993</v>
      </c>
      <c r="B1616" t="s">
        <v>7</v>
      </c>
      <c r="C1616" t="s">
        <v>340</v>
      </c>
      <c r="D1616" t="s">
        <v>307</v>
      </c>
      <c r="E1616" t="s">
        <v>308</v>
      </c>
      <c r="F1616" s="1">
        <v>39474</v>
      </c>
      <c r="G1616" t="s">
        <v>165</v>
      </c>
      <c r="H1616">
        <v>1</v>
      </c>
      <c r="I1616">
        <v>0</v>
      </c>
      <c r="J1616">
        <v>0</v>
      </c>
      <c r="K1616" t="s">
        <v>207</v>
      </c>
      <c r="L1616">
        <v>2017</v>
      </c>
      <c r="M1616" t="s">
        <v>210</v>
      </c>
      <c r="N1616" s="14" t="str">
        <f t="shared" si="52"/>
        <v>TERRENI Flavia</v>
      </c>
      <c r="O1616" s="14" t="str">
        <f>VLOOKUP(N1616,'Données Enfants'!$C$2:$F$298,4,FALSE)</f>
        <v>CM1</v>
      </c>
      <c r="P1616" s="14" t="str">
        <f>VLOOKUP(N1616,'Données Enfants'!$C$2:$F$298,2,FALSE)</f>
        <v>Standard</v>
      </c>
      <c r="Q1616" s="14">
        <f>IF(MID(B1616,1,3)="Bus",VLOOKUP(N1616,'Données Bus'!$A$2:$B$90,2,FALSE),0)</f>
        <v>0</v>
      </c>
      <c r="R1616" s="14" t="str">
        <f>IF(Q1616&gt;0,VLOOKUP(N1616,'Données Bus'!$A$2:$C$90,3,FALSE),"")</f>
        <v/>
      </c>
      <c r="S1616" t="e">
        <f>IF(INDEX('Tournées Bus'!$C$4:$H$18,Q1616,VLOOKUP(B1616,'Tournées Bus'!$J$3:$L$6,2,FALSE))=0,INDEX('Tournées Bus'!$C$4:$H$18,Q1616,VLOOKUP(B1616,'Tournées Bus'!$J$3:$L$6,3,FALSE)),INDEX('Tournées Bus'!$C$4:$H$18,Q1616,VLOOKUP(B1616,'Tournées Bus'!$J$3:$L$6,2,FALSE)))</f>
        <v>#N/A</v>
      </c>
      <c r="T1616" t="e">
        <f t="shared" si="53"/>
        <v>#N/A</v>
      </c>
    </row>
    <row r="1617" spans="1:20" x14ac:dyDescent="0.2">
      <c r="A1617" s="1">
        <v>42993</v>
      </c>
      <c r="B1617" t="s">
        <v>7</v>
      </c>
      <c r="C1617" t="s">
        <v>340</v>
      </c>
      <c r="D1617" t="s">
        <v>309</v>
      </c>
      <c r="E1617" t="s">
        <v>310</v>
      </c>
      <c r="F1617" s="1">
        <v>41489</v>
      </c>
      <c r="G1617" t="s">
        <v>169</v>
      </c>
      <c r="H1617">
        <v>1</v>
      </c>
      <c r="I1617">
        <v>0</v>
      </c>
      <c r="J1617">
        <v>0</v>
      </c>
      <c r="K1617" t="s">
        <v>207</v>
      </c>
      <c r="L1617">
        <v>2017</v>
      </c>
      <c r="M1617" t="s">
        <v>208</v>
      </c>
      <c r="N1617" s="14" t="str">
        <f t="shared" si="52"/>
        <v>LEHMANN Liv</v>
      </c>
      <c r="O1617" s="14" t="str">
        <f>VLOOKUP(N1617,'Données Enfants'!$C$2:$F$298,4,FALSE)</f>
        <v>MS</v>
      </c>
      <c r="P1617" s="14" t="str">
        <f>VLOOKUP(N1617,'Données Enfants'!$C$2:$F$298,2,FALSE)</f>
        <v>Standard</v>
      </c>
      <c r="Q1617" s="14">
        <f>IF(MID(B1617,1,3)="Bus",VLOOKUP(N1617,'Données Bus'!$A$2:$B$90,2,FALSE),0)</f>
        <v>0</v>
      </c>
      <c r="R1617" s="14" t="str">
        <f>IF(Q1617&gt;0,VLOOKUP(N1617,'Données Bus'!$A$2:$C$90,3,FALSE),"")</f>
        <v/>
      </c>
      <c r="S1617" t="e">
        <f>IF(INDEX('Tournées Bus'!$C$4:$H$18,Q1617,VLOOKUP(B1617,'Tournées Bus'!$J$3:$L$6,2,FALSE))=0,INDEX('Tournées Bus'!$C$4:$H$18,Q1617,VLOOKUP(B1617,'Tournées Bus'!$J$3:$L$6,3,FALSE)),INDEX('Tournées Bus'!$C$4:$H$18,Q1617,VLOOKUP(B1617,'Tournées Bus'!$J$3:$L$6,2,FALSE)))</f>
        <v>#N/A</v>
      </c>
      <c r="T1617" t="e">
        <f t="shared" si="53"/>
        <v>#N/A</v>
      </c>
    </row>
    <row r="1618" spans="1:20" x14ac:dyDescent="0.2">
      <c r="A1618" s="1">
        <v>42993</v>
      </c>
      <c r="B1618" t="s">
        <v>7</v>
      </c>
      <c r="C1618" t="s">
        <v>340</v>
      </c>
      <c r="D1618" t="s">
        <v>309</v>
      </c>
      <c r="E1618" t="s">
        <v>311</v>
      </c>
      <c r="F1618" s="1">
        <v>40270</v>
      </c>
      <c r="G1618" t="s">
        <v>163</v>
      </c>
      <c r="H1618">
        <v>1</v>
      </c>
      <c r="I1618">
        <v>0</v>
      </c>
      <c r="J1618">
        <v>0</v>
      </c>
      <c r="K1618" t="s">
        <v>207</v>
      </c>
      <c r="L1618">
        <v>2017</v>
      </c>
      <c r="M1618" t="s">
        <v>210</v>
      </c>
      <c r="N1618" s="14" t="str">
        <f t="shared" si="52"/>
        <v>LEHMANN Abel</v>
      </c>
      <c r="O1618" s="14" t="str">
        <f>VLOOKUP(N1618,'Données Enfants'!$C$2:$F$298,4,FALSE)</f>
        <v>CE1</v>
      </c>
      <c r="P1618" s="14" t="str">
        <f>VLOOKUP(N1618,'Données Enfants'!$C$2:$F$298,2,FALSE)</f>
        <v>Standard</v>
      </c>
      <c r="Q1618" s="14">
        <f>IF(MID(B1618,1,3)="Bus",VLOOKUP(N1618,'Données Bus'!$A$2:$B$90,2,FALSE),0)</f>
        <v>0</v>
      </c>
      <c r="R1618" s="14" t="str">
        <f>IF(Q1618&gt;0,VLOOKUP(N1618,'Données Bus'!$A$2:$C$90,3,FALSE),"")</f>
        <v/>
      </c>
      <c r="S1618" t="e">
        <f>IF(INDEX('Tournées Bus'!$C$4:$H$18,Q1618,VLOOKUP(B1618,'Tournées Bus'!$J$3:$L$6,2,FALSE))=0,INDEX('Tournées Bus'!$C$4:$H$18,Q1618,VLOOKUP(B1618,'Tournées Bus'!$J$3:$L$6,3,FALSE)),INDEX('Tournées Bus'!$C$4:$H$18,Q1618,VLOOKUP(B1618,'Tournées Bus'!$J$3:$L$6,2,FALSE)))</f>
        <v>#N/A</v>
      </c>
      <c r="T1618" t="e">
        <f t="shared" si="53"/>
        <v>#N/A</v>
      </c>
    </row>
    <row r="1619" spans="1:20" x14ac:dyDescent="0.2">
      <c r="A1619" s="1">
        <v>42993</v>
      </c>
      <c r="B1619" t="s">
        <v>7</v>
      </c>
      <c r="C1619" t="s">
        <v>340</v>
      </c>
      <c r="D1619" t="s">
        <v>312</v>
      </c>
      <c r="E1619" t="s">
        <v>313</v>
      </c>
      <c r="F1619" s="1">
        <v>41869</v>
      </c>
      <c r="G1619" t="s">
        <v>170</v>
      </c>
      <c r="H1619">
        <v>1</v>
      </c>
      <c r="I1619">
        <v>0</v>
      </c>
      <c r="J1619">
        <v>0</v>
      </c>
      <c r="K1619" t="s">
        <v>207</v>
      </c>
      <c r="L1619">
        <v>2017</v>
      </c>
      <c r="M1619" t="s">
        <v>208</v>
      </c>
      <c r="N1619" s="14" t="str">
        <f t="shared" si="52"/>
        <v>CORREDOR IZQUIERDO Adriana</v>
      </c>
      <c r="O1619" s="14" t="str">
        <f>VLOOKUP(N1619,'Données Enfants'!$C$2:$F$298,4,FALSE)</f>
        <v>PS</v>
      </c>
      <c r="P1619" s="14" t="str">
        <f>VLOOKUP(N1619,'Données Enfants'!$C$2:$F$298,2,FALSE)</f>
        <v>Standard</v>
      </c>
      <c r="Q1619" s="14">
        <f>IF(MID(B1619,1,3)="Bus",VLOOKUP(N1619,'Données Bus'!$A$2:$B$90,2,FALSE),0)</f>
        <v>0</v>
      </c>
      <c r="R1619" s="14" t="str">
        <f>IF(Q1619&gt;0,VLOOKUP(N1619,'Données Bus'!$A$2:$C$90,3,FALSE),"")</f>
        <v/>
      </c>
      <c r="S1619" t="e">
        <f>IF(INDEX('Tournées Bus'!$C$4:$H$18,Q1619,VLOOKUP(B1619,'Tournées Bus'!$J$3:$L$6,2,FALSE))=0,INDEX('Tournées Bus'!$C$4:$H$18,Q1619,VLOOKUP(B1619,'Tournées Bus'!$J$3:$L$6,3,FALSE)),INDEX('Tournées Bus'!$C$4:$H$18,Q1619,VLOOKUP(B1619,'Tournées Bus'!$J$3:$L$6,2,FALSE)))</f>
        <v>#N/A</v>
      </c>
      <c r="T1619" t="e">
        <f t="shared" si="53"/>
        <v>#N/A</v>
      </c>
    </row>
    <row r="1620" spans="1:20" x14ac:dyDescent="0.2">
      <c r="A1620" s="1">
        <v>42993</v>
      </c>
      <c r="B1620" t="s">
        <v>7</v>
      </c>
      <c r="C1620" t="s">
        <v>340</v>
      </c>
      <c r="D1620" t="s">
        <v>473</v>
      </c>
      <c r="E1620" t="s">
        <v>383</v>
      </c>
      <c r="F1620" s="1">
        <v>41671</v>
      </c>
      <c r="G1620" t="s">
        <v>44</v>
      </c>
      <c r="H1620">
        <v>1</v>
      </c>
      <c r="I1620">
        <v>0</v>
      </c>
      <c r="J1620">
        <v>0</v>
      </c>
      <c r="K1620" t="s">
        <v>207</v>
      </c>
      <c r="L1620">
        <v>2017</v>
      </c>
      <c r="M1620" t="s">
        <v>208</v>
      </c>
      <c r="N1620" s="14" t="str">
        <f t="shared" si="52"/>
        <v>BAGLIN LEON Léo</v>
      </c>
      <c r="O1620" s="14" t="str">
        <f>VLOOKUP(N1620,'Données Enfants'!$C$2:$F$298,4,FALSE)</f>
        <v>PS</v>
      </c>
      <c r="P1620" s="14" t="str">
        <f>VLOOKUP(N1620,'Données Enfants'!$C$2:$F$298,2,FALSE)</f>
        <v>Standard</v>
      </c>
      <c r="Q1620" s="14">
        <f>IF(MID(B1620,1,3)="Bus",VLOOKUP(N1620,'Données Bus'!$A$2:$B$90,2,FALSE),0)</f>
        <v>0</v>
      </c>
      <c r="R1620" s="14" t="str">
        <f>IF(Q1620&gt;0,VLOOKUP(N1620,'Données Bus'!$A$2:$C$90,3,FALSE),"")</f>
        <v/>
      </c>
      <c r="S1620" t="e">
        <f>IF(INDEX('Tournées Bus'!$C$4:$H$18,Q1620,VLOOKUP(B1620,'Tournées Bus'!$J$3:$L$6,2,FALSE))=0,INDEX('Tournées Bus'!$C$4:$H$18,Q1620,VLOOKUP(B1620,'Tournées Bus'!$J$3:$L$6,3,FALSE)),INDEX('Tournées Bus'!$C$4:$H$18,Q1620,VLOOKUP(B1620,'Tournées Bus'!$J$3:$L$6,2,FALSE)))</f>
        <v>#N/A</v>
      </c>
      <c r="T1620" t="e">
        <f t="shared" si="53"/>
        <v>#N/A</v>
      </c>
    </row>
    <row r="1621" spans="1:20" x14ac:dyDescent="0.2">
      <c r="A1621" s="1">
        <v>42993</v>
      </c>
      <c r="B1621" t="s">
        <v>7</v>
      </c>
      <c r="C1621" t="s">
        <v>340</v>
      </c>
      <c r="D1621" t="s">
        <v>474</v>
      </c>
      <c r="E1621" t="s">
        <v>475</v>
      </c>
      <c r="F1621" s="1">
        <v>41487</v>
      </c>
      <c r="G1621" t="s">
        <v>169</v>
      </c>
      <c r="H1621">
        <v>1</v>
      </c>
      <c r="I1621">
        <v>0</v>
      </c>
      <c r="J1621">
        <v>0</v>
      </c>
      <c r="K1621" t="s">
        <v>207</v>
      </c>
      <c r="L1621">
        <v>2017</v>
      </c>
      <c r="M1621" t="s">
        <v>208</v>
      </c>
      <c r="N1621" s="14" t="str">
        <f t="shared" si="52"/>
        <v>GREAU Gauthier</v>
      </c>
      <c r="O1621" s="14" t="str">
        <f>VLOOKUP(N1621,'Données Enfants'!$C$2:$F$298,4,FALSE)</f>
        <v>MS</v>
      </c>
      <c r="P1621" s="14" t="str">
        <f>VLOOKUP(N1621,'Données Enfants'!$C$2:$F$298,2,FALSE)</f>
        <v>Standard</v>
      </c>
      <c r="Q1621" s="14">
        <f>IF(MID(B1621,1,3)="Bus",VLOOKUP(N1621,'Données Bus'!$A$2:$B$90,2,FALSE),0)</f>
        <v>0</v>
      </c>
      <c r="R1621" s="14" t="str">
        <f>IF(Q1621&gt;0,VLOOKUP(N1621,'Données Bus'!$A$2:$C$90,3,FALSE),"")</f>
        <v/>
      </c>
      <c r="S1621" t="e">
        <f>IF(INDEX('Tournées Bus'!$C$4:$H$18,Q1621,VLOOKUP(B1621,'Tournées Bus'!$J$3:$L$6,2,FALSE))=0,INDEX('Tournées Bus'!$C$4:$H$18,Q1621,VLOOKUP(B1621,'Tournées Bus'!$J$3:$L$6,3,FALSE)),INDEX('Tournées Bus'!$C$4:$H$18,Q1621,VLOOKUP(B1621,'Tournées Bus'!$J$3:$L$6,2,FALSE)))</f>
        <v>#N/A</v>
      </c>
      <c r="T1621" t="e">
        <f t="shared" si="53"/>
        <v>#N/A</v>
      </c>
    </row>
    <row r="1622" spans="1:20" x14ac:dyDescent="0.2">
      <c r="A1622" s="1">
        <v>42993</v>
      </c>
      <c r="B1622" t="s">
        <v>7</v>
      </c>
      <c r="C1622" t="s">
        <v>340</v>
      </c>
      <c r="D1622" t="s">
        <v>476</v>
      </c>
      <c r="E1622" t="s">
        <v>342</v>
      </c>
      <c r="F1622" s="1">
        <v>40490</v>
      </c>
      <c r="G1622" t="s">
        <v>163</v>
      </c>
      <c r="H1622">
        <v>1</v>
      </c>
      <c r="I1622">
        <v>0</v>
      </c>
      <c r="J1622">
        <v>0</v>
      </c>
      <c r="K1622" t="s">
        <v>207</v>
      </c>
      <c r="L1622">
        <v>2017</v>
      </c>
      <c r="M1622" t="s">
        <v>210</v>
      </c>
      <c r="N1622" s="14" t="str">
        <f t="shared" si="52"/>
        <v>LAZARETH Hugo</v>
      </c>
      <c r="O1622" s="14" t="str">
        <f>VLOOKUP(N1622,'Données Enfants'!$C$2:$F$298,4,FALSE)</f>
        <v>CE1</v>
      </c>
      <c r="P1622" s="14" t="str">
        <f>VLOOKUP(N1622,'Données Enfants'!$C$2:$F$298,2,FALSE)</f>
        <v>Standard</v>
      </c>
      <c r="Q1622" s="14">
        <f>IF(MID(B1622,1,3)="Bus",VLOOKUP(N1622,'Données Bus'!$A$2:$B$90,2,FALSE),0)</f>
        <v>0</v>
      </c>
      <c r="R1622" s="14" t="str">
        <f>IF(Q1622&gt;0,VLOOKUP(N1622,'Données Bus'!$A$2:$C$90,3,FALSE),"")</f>
        <v/>
      </c>
      <c r="S1622" t="e">
        <f>IF(INDEX('Tournées Bus'!$C$4:$H$18,Q1622,VLOOKUP(B1622,'Tournées Bus'!$J$3:$L$6,2,FALSE))=0,INDEX('Tournées Bus'!$C$4:$H$18,Q1622,VLOOKUP(B1622,'Tournées Bus'!$J$3:$L$6,3,FALSE)),INDEX('Tournées Bus'!$C$4:$H$18,Q1622,VLOOKUP(B1622,'Tournées Bus'!$J$3:$L$6,2,FALSE)))</f>
        <v>#N/A</v>
      </c>
      <c r="T1622" t="e">
        <f t="shared" si="53"/>
        <v>#N/A</v>
      </c>
    </row>
    <row r="1623" spans="1:20" x14ac:dyDescent="0.2">
      <c r="A1623" s="1">
        <v>42993</v>
      </c>
      <c r="B1623" t="s">
        <v>7</v>
      </c>
      <c r="C1623" t="s">
        <v>340</v>
      </c>
      <c r="D1623" t="s">
        <v>476</v>
      </c>
      <c r="E1623" t="s">
        <v>385</v>
      </c>
      <c r="F1623" s="1">
        <v>41524</v>
      </c>
      <c r="G1623" t="s">
        <v>170</v>
      </c>
      <c r="H1623">
        <v>1</v>
      </c>
      <c r="I1623">
        <v>0</v>
      </c>
      <c r="J1623">
        <v>0</v>
      </c>
      <c r="K1623" t="s">
        <v>207</v>
      </c>
      <c r="L1623">
        <v>2017</v>
      </c>
      <c r="M1623" t="s">
        <v>208</v>
      </c>
      <c r="N1623" s="14" t="str">
        <f t="shared" si="52"/>
        <v>LAZARETH Jules</v>
      </c>
      <c r="O1623" s="14" t="str">
        <f>VLOOKUP(N1623,'Données Enfants'!$C$2:$F$298,4,FALSE)</f>
        <v>MS</v>
      </c>
      <c r="P1623" s="14" t="str">
        <f>VLOOKUP(N1623,'Données Enfants'!$C$2:$F$298,2,FALSE)</f>
        <v>Standard</v>
      </c>
      <c r="Q1623" s="14">
        <f>IF(MID(B1623,1,3)="Bus",VLOOKUP(N1623,'Données Bus'!$A$2:$B$90,2,FALSE),0)</f>
        <v>0</v>
      </c>
      <c r="R1623" s="14" t="str">
        <f>IF(Q1623&gt;0,VLOOKUP(N1623,'Données Bus'!$A$2:$C$90,3,FALSE),"")</f>
        <v/>
      </c>
      <c r="S1623" t="e">
        <f>IF(INDEX('Tournées Bus'!$C$4:$H$18,Q1623,VLOOKUP(B1623,'Tournées Bus'!$J$3:$L$6,2,FALSE))=0,INDEX('Tournées Bus'!$C$4:$H$18,Q1623,VLOOKUP(B1623,'Tournées Bus'!$J$3:$L$6,3,FALSE)),INDEX('Tournées Bus'!$C$4:$H$18,Q1623,VLOOKUP(B1623,'Tournées Bus'!$J$3:$L$6,2,FALSE)))</f>
        <v>#N/A</v>
      </c>
      <c r="T1623" t="e">
        <f t="shared" si="53"/>
        <v>#N/A</v>
      </c>
    </row>
    <row r="1624" spans="1:20" x14ac:dyDescent="0.2">
      <c r="A1624" s="1">
        <v>42993</v>
      </c>
      <c r="B1624" t="s">
        <v>7</v>
      </c>
      <c r="C1624" t="s">
        <v>340</v>
      </c>
      <c r="D1624" t="s">
        <v>477</v>
      </c>
      <c r="E1624" t="s">
        <v>264</v>
      </c>
      <c r="F1624" s="1">
        <v>39713</v>
      </c>
      <c r="G1624" t="s">
        <v>165</v>
      </c>
      <c r="H1624">
        <v>1</v>
      </c>
      <c r="I1624">
        <v>0</v>
      </c>
      <c r="J1624">
        <v>0</v>
      </c>
      <c r="K1624" t="s">
        <v>207</v>
      </c>
      <c r="L1624">
        <v>2017</v>
      </c>
      <c r="M1624" t="s">
        <v>210</v>
      </c>
      <c r="N1624" s="14" t="str">
        <f t="shared" si="52"/>
        <v>MALLET Ethan</v>
      </c>
      <c r="O1624" s="14" t="str">
        <f>VLOOKUP(N1624,'Données Enfants'!$C$2:$F$298,4,FALSE)</f>
        <v>CM1</v>
      </c>
      <c r="P1624" s="14" t="str">
        <f>VLOOKUP(N1624,'Données Enfants'!$C$2:$F$298,2,FALSE)</f>
        <v>Standard</v>
      </c>
      <c r="Q1624" s="14">
        <f>IF(MID(B1624,1,3)="Bus",VLOOKUP(N1624,'Données Bus'!$A$2:$B$90,2,FALSE),0)</f>
        <v>0</v>
      </c>
      <c r="R1624" s="14" t="str">
        <f>IF(Q1624&gt;0,VLOOKUP(N1624,'Données Bus'!$A$2:$C$90,3,FALSE),"")</f>
        <v/>
      </c>
      <c r="S1624" t="e">
        <f>IF(INDEX('Tournées Bus'!$C$4:$H$18,Q1624,VLOOKUP(B1624,'Tournées Bus'!$J$3:$L$6,2,FALSE))=0,INDEX('Tournées Bus'!$C$4:$H$18,Q1624,VLOOKUP(B1624,'Tournées Bus'!$J$3:$L$6,3,FALSE)),INDEX('Tournées Bus'!$C$4:$H$18,Q1624,VLOOKUP(B1624,'Tournées Bus'!$J$3:$L$6,2,FALSE)))</f>
        <v>#N/A</v>
      </c>
      <c r="T1624" t="e">
        <f t="shared" si="53"/>
        <v>#N/A</v>
      </c>
    </row>
    <row r="1625" spans="1:20" x14ac:dyDescent="0.2">
      <c r="A1625" s="1">
        <v>42993</v>
      </c>
      <c r="B1625" t="s">
        <v>7</v>
      </c>
      <c r="C1625" t="s">
        <v>340</v>
      </c>
      <c r="D1625" t="s">
        <v>477</v>
      </c>
      <c r="E1625" t="s">
        <v>423</v>
      </c>
      <c r="F1625" s="1">
        <v>40918</v>
      </c>
      <c r="G1625" t="s">
        <v>44</v>
      </c>
      <c r="H1625">
        <v>1</v>
      </c>
      <c r="I1625">
        <v>0</v>
      </c>
      <c r="J1625">
        <v>0</v>
      </c>
      <c r="K1625" t="s">
        <v>207</v>
      </c>
      <c r="L1625">
        <v>2017</v>
      </c>
      <c r="M1625" t="s">
        <v>208</v>
      </c>
      <c r="N1625" s="14" t="str">
        <f t="shared" si="52"/>
        <v>MALLET Chloé</v>
      </c>
      <c r="O1625" s="14" t="str">
        <f>VLOOKUP(N1625,'Données Enfants'!$C$2:$F$298,4,FALSE)</f>
        <v>GS</v>
      </c>
      <c r="P1625" s="14" t="str">
        <f>VLOOKUP(N1625,'Données Enfants'!$C$2:$F$298,2,FALSE)</f>
        <v>Standard</v>
      </c>
      <c r="Q1625" s="14">
        <f>IF(MID(B1625,1,3)="Bus",VLOOKUP(N1625,'Données Bus'!$A$2:$B$90,2,FALSE),0)</f>
        <v>0</v>
      </c>
      <c r="R1625" s="14" t="str">
        <f>IF(Q1625&gt;0,VLOOKUP(N1625,'Données Bus'!$A$2:$C$90,3,FALSE),"")</f>
        <v/>
      </c>
      <c r="S1625" t="e">
        <f>IF(INDEX('Tournées Bus'!$C$4:$H$18,Q1625,VLOOKUP(B1625,'Tournées Bus'!$J$3:$L$6,2,FALSE))=0,INDEX('Tournées Bus'!$C$4:$H$18,Q1625,VLOOKUP(B1625,'Tournées Bus'!$J$3:$L$6,3,FALSE)),INDEX('Tournées Bus'!$C$4:$H$18,Q1625,VLOOKUP(B1625,'Tournées Bus'!$J$3:$L$6,2,FALSE)))</f>
        <v>#N/A</v>
      </c>
      <c r="T1625" t="e">
        <f t="shared" si="53"/>
        <v>#N/A</v>
      </c>
    </row>
    <row r="1626" spans="1:20" x14ac:dyDescent="0.2">
      <c r="A1626" s="1">
        <v>42993</v>
      </c>
      <c r="B1626" t="s">
        <v>7</v>
      </c>
      <c r="C1626" t="s">
        <v>340</v>
      </c>
      <c r="D1626" t="s">
        <v>477</v>
      </c>
      <c r="E1626" t="s">
        <v>316</v>
      </c>
      <c r="F1626" s="1">
        <v>40265</v>
      </c>
      <c r="G1626" t="s">
        <v>163</v>
      </c>
      <c r="H1626">
        <v>1</v>
      </c>
      <c r="I1626">
        <v>0</v>
      </c>
      <c r="J1626">
        <v>0</v>
      </c>
      <c r="K1626" t="s">
        <v>207</v>
      </c>
      <c r="L1626">
        <v>2017</v>
      </c>
      <c r="M1626" t="s">
        <v>210</v>
      </c>
      <c r="N1626" s="14" t="str">
        <f t="shared" si="52"/>
        <v>MALLET Léa</v>
      </c>
      <c r="O1626" s="14" t="str">
        <f>VLOOKUP(N1626,'Données Enfants'!$C$2:$F$298,4,FALSE)</f>
        <v>CE1</v>
      </c>
      <c r="P1626" s="14" t="str">
        <f>VLOOKUP(N1626,'Données Enfants'!$C$2:$F$298,2,FALSE)</f>
        <v>Standard</v>
      </c>
      <c r="Q1626" s="14">
        <f>IF(MID(B1626,1,3)="Bus",VLOOKUP(N1626,'Données Bus'!$A$2:$B$90,2,FALSE),0)</f>
        <v>0</v>
      </c>
      <c r="R1626" s="14" t="str">
        <f>IF(Q1626&gt;0,VLOOKUP(N1626,'Données Bus'!$A$2:$C$90,3,FALSE),"")</f>
        <v/>
      </c>
      <c r="S1626" t="e">
        <f>IF(INDEX('Tournées Bus'!$C$4:$H$18,Q1626,VLOOKUP(B1626,'Tournées Bus'!$J$3:$L$6,2,FALSE))=0,INDEX('Tournées Bus'!$C$4:$H$18,Q1626,VLOOKUP(B1626,'Tournées Bus'!$J$3:$L$6,3,FALSE)),INDEX('Tournées Bus'!$C$4:$H$18,Q1626,VLOOKUP(B1626,'Tournées Bus'!$J$3:$L$6,2,FALSE)))</f>
        <v>#N/A</v>
      </c>
      <c r="T1626" t="e">
        <f t="shared" si="53"/>
        <v>#N/A</v>
      </c>
    </row>
    <row r="1627" spans="1:20" x14ac:dyDescent="0.2">
      <c r="A1627" s="1">
        <v>42993</v>
      </c>
      <c r="B1627" t="s">
        <v>7</v>
      </c>
      <c r="C1627" t="s">
        <v>340</v>
      </c>
      <c r="D1627" t="s">
        <v>478</v>
      </c>
      <c r="E1627" t="s">
        <v>479</v>
      </c>
      <c r="F1627" s="1">
        <v>40951</v>
      </c>
      <c r="G1627" t="s">
        <v>44</v>
      </c>
      <c r="H1627">
        <v>1</v>
      </c>
      <c r="I1627">
        <v>0</v>
      </c>
      <c r="J1627">
        <v>0</v>
      </c>
      <c r="K1627" t="s">
        <v>207</v>
      </c>
      <c r="L1627">
        <v>2017</v>
      </c>
      <c r="M1627" t="s">
        <v>208</v>
      </c>
      <c r="N1627" s="14" t="str">
        <f t="shared" si="52"/>
        <v>PERROTEAU Séléna</v>
      </c>
      <c r="O1627" s="14" t="str">
        <f>VLOOKUP(N1627,'Données Enfants'!$C$2:$F$298,4,FALSE)</f>
        <v>GS</v>
      </c>
      <c r="P1627" s="14" t="str">
        <f>VLOOKUP(N1627,'Données Enfants'!$C$2:$F$298,2,FALSE)</f>
        <v>Standard</v>
      </c>
      <c r="Q1627" s="14">
        <f>IF(MID(B1627,1,3)="Bus",VLOOKUP(N1627,'Données Bus'!$A$2:$B$90,2,FALSE),0)</f>
        <v>0</v>
      </c>
      <c r="R1627" s="14" t="str">
        <f>IF(Q1627&gt;0,VLOOKUP(N1627,'Données Bus'!$A$2:$C$90,3,FALSE),"")</f>
        <v/>
      </c>
      <c r="S1627" t="e">
        <f>IF(INDEX('Tournées Bus'!$C$4:$H$18,Q1627,VLOOKUP(B1627,'Tournées Bus'!$J$3:$L$6,2,FALSE))=0,INDEX('Tournées Bus'!$C$4:$H$18,Q1627,VLOOKUP(B1627,'Tournées Bus'!$J$3:$L$6,3,FALSE)),INDEX('Tournées Bus'!$C$4:$H$18,Q1627,VLOOKUP(B1627,'Tournées Bus'!$J$3:$L$6,2,FALSE)))</f>
        <v>#N/A</v>
      </c>
      <c r="T1627" t="e">
        <f t="shared" si="53"/>
        <v>#N/A</v>
      </c>
    </row>
    <row r="1628" spans="1:20" x14ac:dyDescent="0.2">
      <c r="A1628" s="1">
        <v>42993</v>
      </c>
      <c r="B1628" t="s">
        <v>7</v>
      </c>
      <c r="C1628" t="s">
        <v>340</v>
      </c>
      <c r="D1628" t="s">
        <v>478</v>
      </c>
      <c r="E1628" t="s">
        <v>480</v>
      </c>
      <c r="F1628" s="1">
        <v>40038</v>
      </c>
      <c r="G1628" t="s">
        <v>166</v>
      </c>
      <c r="H1628">
        <v>1</v>
      </c>
      <c r="I1628">
        <v>0</v>
      </c>
      <c r="J1628">
        <v>0</v>
      </c>
      <c r="K1628" t="s">
        <v>207</v>
      </c>
      <c r="L1628">
        <v>2017</v>
      </c>
      <c r="M1628" t="s">
        <v>210</v>
      </c>
      <c r="N1628" s="14" t="str">
        <f t="shared" si="52"/>
        <v>PERROTEAU Maëlia</v>
      </c>
      <c r="O1628" s="14" t="str">
        <f>VLOOKUP(N1628,'Données Enfants'!$C$2:$F$298,4,FALSE)</f>
        <v>CE2</v>
      </c>
      <c r="P1628" s="14" t="str">
        <f>VLOOKUP(N1628,'Données Enfants'!$C$2:$F$298,2,FALSE)</f>
        <v>Standard</v>
      </c>
      <c r="Q1628" s="14">
        <f>IF(MID(B1628,1,3)="Bus",VLOOKUP(N1628,'Données Bus'!$A$2:$B$90,2,FALSE),0)</f>
        <v>0</v>
      </c>
      <c r="R1628" s="14" t="str">
        <f>IF(Q1628&gt;0,VLOOKUP(N1628,'Données Bus'!$A$2:$C$90,3,FALSE),"")</f>
        <v/>
      </c>
      <c r="S1628" t="e">
        <f>IF(INDEX('Tournées Bus'!$C$4:$H$18,Q1628,VLOOKUP(B1628,'Tournées Bus'!$J$3:$L$6,2,FALSE))=0,INDEX('Tournées Bus'!$C$4:$H$18,Q1628,VLOOKUP(B1628,'Tournées Bus'!$J$3:$L$6,3,FALSE)),INDEX('Tournées Bus'!$C$4:$H$18,Q1628,VLOOKUP(B1628,'Tournées Bus'!$J$3:$L$6,2,FALSE)))</f>
        <v>#N/A</v>
      </c>
      <c r="T1628" t="e">
        <f t="shared" si="53"/>
        <v>#N/A</v>
      </c>
    </row>
    <row r="1629" spans="1:20" x14ac:dyDescent="0.2">
      <c r="A1629" s="1">
        <v>42993</v>
      </c>
      <c r="B1629" t="s">
        <v>7</v>
      </c>
      <c r="C1629" t="s">
        <v>340</v>
      </c>
      <c r="D1629" t="s">
        <v>481</v>
      </c>
      <c r="E1629" t="s">
        <v>482</v>
      </c>
      <c r="F1629" s="1">
        <v>41961</v>
      </c>
      <c r="G1629" t="s">
        <v>170</v>
      </c>
      <c r="H1629">
        <v>1</v>
      </c>
      <c r="I1629">
        <v>0</v>
      </c>
      <c r="J1629">
        <v>0</v>
      </c>
      <c r="K1629" t="s">
        <v>207</v>
      </c>
      <c r="L1629">
        <v>2017</v>
      </c>
      <c r="M1629" t="s">
        <v>208</v>
      </c>
      <c r="N1629" s="14" t="str">
        <f t="shared" si="52"/>
        <v>MACALOU Ndeye Ngone</v>
      </c>
      <c r="O1629" s="14" t="str">
        <f>VLOOKUP(N1629,'Données Enfants'!$C$2:$F$298,4,FALSE)</f>
        <v>PS</v>
      </c>
      <c r="P1629" s="14" t="str">
        <f>VLOOKUP(N1629,'Données Enfants'!$C$2:$F$298,2,FALSE)</f>
        <v>Sans porc</v>
      </c>
      <c r="Q1629" s="14">
        <f>IF(MID(B1629,1,3)="Bus",VLOOKUP(N1629,'Données Bus'!$A$2:$B$90,2,FALSE),0)</f>
        <v>0</v>
      </c>
      <c r="R1629" s="14" t="str">
        <f>IF(Q1629&gt;0,VLOOKUP(N1629,'Données Bus'!$A$2:$C$90,3,FALSE),"")</f>
        <v/>
      </c>
      <c r="S1629" t="e">
        <f>IF(INDEX('Tournées Bus'!$C$4:$H$18,Q1629,VLOOKUP(B1629,'Tournées Bus'!$J$3:$L$6,2,FALSE))=0,INDEX('Tournées Bus'!$C$4:$H$18,Q1629,VLOOKUP(B1629,'Tournées Bus'!$J$3:$L$6,3,FALSE)),INDEX('Tournées Bus'!$C$4:$H$18,Q1629,VLOOKUP(B1629,'Tournées Bus'!$J$3:$L$6,2,FALSE)))</f>
        <v>#N/A</v>
      </c>
      <c r="T1629" t="e">
        <f t="shared" si="53"/>
        <v>#N/A</v>
      </c>
    </row>
    <row r="1630" spans="1:20" x14ac:dyDescent="0.2">
      <c r="A1630" s="1">
        <v>42993</v>
      </c>
      <c r="B1630" t="s">
        <v>7</v>
      </c>
      <c r="C1630" t="s">
        <v>340</v>
      </c>
      <c r="D1630" t="s">
        <v>352</v>
      </c>
      <c r="E1630" t="s">
        <v>483</v>
      </c>
      <c r="F1630" s="1">
        <v>41866</v>
      </c>
      <c r="G1630" t="s">
        <v>106</v>
      </c>
      <c r="H1630">
        <v>1</v>
      </c>
      <c r="I1630">
        <v>0</v>
      </c>
      <c r="J1630">
        <v>0</v>
      </c>
      <c r="K1630" t="s">
        <v>207</v>
      </c>
      <c r="L1630">
        <v>2017</v>
      </c>
      <c r="M1630" t="s">
        <v>208</v>
      </c>
      <c r="N1630" s="14" t="str">
        <f t="shared" si="52"/>
        <v>BOCHATON Jean</v>
      </c>
      <c r="O1630" s="14" t="str">
        <f>VLOOKUP(N1630,'Données Enfants'!$C$2:$F$298,4,FALSE)</f>
        <v>PS</v>
      </c>
      <c r="P1630" s="14" t="str">
        <f>VLOOKUP(N1630,'Données Enfants'!$C$2:$F$298,2,FALSE)</f>
        <v>Standard</v>
      </c>
      <c r="Q1630" s="14">
        <f>IF(MID(B1630,1,3)="Bus",VLOOKUP(N1630,'Données Bus'!$A$2:$B$90,2,FALSE),0)</f>
        <v>0</v>
      </c>
      <c r="R1630" s="14" t="str">
        <f>IF(Q1630&gt;0,VLOOKUP(N1630,'Données Bus'!$A$2:$C$90,3,FALSE),"")</f>
        <v/>
      </c>
      <c r="S1630" t="e">
        <f>IF(INDEX('Tournées Bus'!$C$4:$H$18,Q1630,VLOOKUP(B1630,'Tournées Bus'!$J$3:$L$6,2,FALSE))=0,INDEX('Tournées Bus'!$C$4:$H$18,Q1630,VLOOKUP(B1630,'Tournées Bus'!$J$3:$L$6,3,FALSE)),INDEX('Tournées Bus'!$C$4:$H$18,Q1630,VLOOKUP(B1630,'Tournées Bus'!$J$3:$L$6,2,FALSE)))</f>
        <v>#N/A</v>
      </c>
      <c r="T1630" t="e">
        <f t="shared" si="53"/>
        <v>#N/A</v>
      </c>
    </row>
    <row r="1631" spans="1:20" x14ac:dyDescent="0.2">
      <c r="A1631" s="1">
        <v>42993</v>
      </c>
      <c r="B1631" t="s">
        <v>7</v>
      </c>
      <c r="C1631" t="s">
        <v>340</v>
      </c>
      <c r="D1631" t="s">
        <v>351</v>
      </c>
      <c r="E1631" t="s">
        <v>484</v>
      </c>
      <c r="F1631" s="1">
        <v>41642</v>
      </c>
      <c r="G1631" t="s">
        <v>44</v>
      </c>
      <c r="H1631">
        <v>1</v>
      </c>
      <c r="I1631">
        <v>0</v>
      </c>
      <c r="J1631">
        <v>0</v>
      </c>
      <c r="K1631" t="s">
        <v>207</v>
      </c>
      <c r="L1631">
        <v>2017</v>
      </c>
      <c r="M1631" t="s">
        <v>208</v>
      </c>
      <c r="N1631" s="14" t="str">
        <f t="shared" si="52"/>
        <v>BLANC Dimitry</v>
      </c>
      <c r="O1631" s="14" t="str">
        <f>VLOOKUP(N1631,'Données Enfants'!$C$2:$F$298,4,FALSE)</f>
        <v>PS</v>
      </c>
      <c r="P1631" s="14" t="str">
        <f>VLOOKUP(N1631,'Données Enfants'!$C$2:$F$298,2,FALSE)</f>
        <v>Standard</v>
      </c>
      <c r="Q1631" s="14">
        <f>IF(MID(B1631,1,3)="Bus",VLOOKUP(N1631,'Données Bus'!$A$2:$B$90,2,FALSE),0)</f>
        <v>0</v>
      </c>
      <c r="R1631" s="14" t="str">
        <f>IF(Q1631&gt;0,VLOOKUP(N1631,'Données Bus'!$A$2:$C$90,3,FALSE),"")</f>
        <v/>
      </c>
      <c r="S1631" t="e">
        <f>IF(INDEX('Tournées Bus'!$C$4:$H$18,Q1631,VLOOKUP(B1631,'Tournées Bus'!$J$3:$L$6,2,FALSE))=0,INDEX('Tournées Bus'!$C$4:$H$18,Q1631,VLOOKUP(B1631,'Tournées Bus'!$J$3:$L$6,3,FALSE)),INDEX('Tournées Bus'!$C$4:$H$18,Q1631,VLOOKUP(B1631,'Tournées Bus'!$J$3:$L$6,2,FALSE)))</f>
        <v>#N/A</v>
      </c>
      <c r="T1631" t="e">
        <f t="shared" si="53"/>
        <v>#N/A</v>
      </c>
    </row>
    <row r="1632" spans="1:20" x14ac:dyDescent="0.2">
      <c r="A1632" s="1">
        <v>42993</v>
      </c>
      <c r="B1632" t="s">
        <v>7</v>
      </c>
      <c r="C1632" t="s">
        <v>340</v>
      </c>
      <c r="D1632" t="s">
        <v>430</v>
      </c>
      <c r="E1632" t="s">
        <v>485</v>
      </c>
      <c r="F1632" s="1">
        <v>41657</v>
      </c>
      <c r="G1632" t="s">
        <v>169</v>
      </c>
      <c r="H1632">
        <v>1</v>
      </c>
      <c r="I1632">
        <v>0</v>
      </c>
      <c r="J1632">
        <v>0</v>
      </c>
      <c r="K1632" t="s">
        <v>207</v>
      </c>
      <c r="L1632">
        <v>2017</v>
      </c>
      <c r="M1632" t="s">
        <v>208</v>
      </c>
      <c r="N1632" s="14" t="str">
        <f t="shared" si="52"/>
        <v>MUFF Mathilde</v>
      </c>
      <c r="O1632" s="14" t="str">
        <f>VLOOKUP(N1632,'Données Enfants'!$C$2:$F$298,4,FALSE)</f>
        <v>PS</v>
      </c>
      <c r="P1632" s="14" t="str">
        <f>VLOOKUP(N1632,'Données Enfants'!$C$2:$F$298,2,FALSE)</f>
        <v>Standard</v>
      </c>
      <c r="Q1632" s="14">
        <f>IF(MID(B1632,1,3)="Bus",VLOOKUP(N1632,'Données Bus'!$A$2:$B$90,2,FALSE),0)</f>
        <v>0</v>
      </c>
      <c r="R1632" s="14" t="str">
        <f>IF(Q1632&gt;0,VLOOKUP(N1632,'Données Bus'!$A$2:$C$90,3,FALSE),"")</f>
        <v/>
      </c>
      <c r="S1632" t="e">
        <f>IF(INDEX('Tournées Bus'!$C$4:$H$18,Q1632,VLOOKUP(B1632,'Tournées Bus'!$J$3:$L$6,2,FALSE))=0,INDEX('Tournées Bus'!$C$4:$H$18,Q1632,VLOOKUP(B1632,'Tournées Bus'!$J$3:$L$6,3,FALSE)),INDEX('Tournées Bus'!$C$4:$H$18,Q1632,VLOOKUP(B1632,'Tournées Bus'!$J$3:$L$6,2,FALSE)))</f>
        <v>#N/A</v>
      </c>
      <c r="T1632" t="e">
        <f t="shared" si="53"/>
        <v>#N/A</v>
      </c>
    </row>
    <row r="1633" spans="1:20" x14ac:dyDescent="0.2">
      <c r="A1633" s="1">
        <v>42993</v>
      </c>
      <c r="B1633" t="s">
        <v>7</v>
      </c>
      <c r="C1633" t="s">
        <v>340</v>
      </c>
      <c r="D1633" t="s">
        <v>486</v>
      </c>
      <c r="E1633" t="s">
        <v>487</v>
      </c>
      <c r="F1633" s="1">
        <v>41673</v>
      </c>
      <c r="G1633" t="s">
        <v>44</v>
      </c>
      <c r="H1633">
        <v>1</v>
      </c>
      <c r="I1633">
        <v>0</v>
      </c>
      <c r="J1633">
        <v>0</v>
      </c>
      <c r="K1633" t="s">
        <v>207</v>
      </c>
      <c r="L1633">
        <v>2017</v>
      </c>
      <c r="M1633" t="s">
        <v>208</v>
      </c>
      <c r="N1633" s="14" t="str">
        <f t="shared" si="52"/>
        <v>DE CLERCQ GIULIA</v>
      </c>
      <c r="O1633" s="14" t="str">
        <f>VLOOKUP(N1633,'Données Enfants'!$C$2:$F$298,4,FALSE)</f>
        <v>PS</v>
      </c>
      <c r="P1633" s="14" t="str">
        <f>VLOOKUP(N1633,'Données Enfants'!$C$2:$F$298,2,FALSE)</f>
        <v>Standard</v>
      </c>
      <c r="Q1633" s="14">
        <f>IF(MID(B1633,1,3)="Bus",VLOOKUP(N1633,'Données Bus'!$A$2:$B$90,2,FALSE),0)</f>
        <v>0</v>
      </c>
      <c r="R1633" s="14" t="str">
        <f>IF(Q1633&gt;0,VLOOKUP(N1633,'Données Bus'!$A$2:$C$90,3,FALSE),"")</f>
        <v/>
      </c>
      <c r="S1633" t="e">
        <f>IF(INDEX('Tournées Bus'!$C$4:$H$18,Q1633,VLOOKUP(B1633,'Tournées Bus'!$J$3:$L$6,2,FALSE))=0,INDEX('Tournées Bus'!$C$4:$H$18,Q1633,VLOOKUP(B1633,'Tournées Bus'!$J$3:$L$6,3,FALSE)),INDEX('Tournées Bus'!$C$4:$H$18,Q1633,VLOOKUP(B1633,'Tournées Bus'!$J$3:$L$6,2,FALSE)))</f>
        <v>#N/A</v>
      </c>
      <c r="T1633" t="e">
        <f t="shared" si="53"/>
        <v>#N/A</v>
      </c>
    </row>
    <row r="1634" spans="1:20" x14ac:dyDescent="0.2">
      <c r="A1634" s="1">
        <v>42993</v>
      </c>
      <c r="B1634" t="s">
        <v>7</v>
      </c>
      <c r="C1634" t="s">
        <v>340</v>
      </c>
      <c r="D1634" t="s">
        <v>488</v>
      </c>
      <c r="E1634" t="s">
        <v>273</v>
      </c>
      <c r="F1634" s="1">
        <v>40654</v>
      </c>
      <c r="G1634" t="s">
        <v>168</v>
      </c>
      <c r="H1634">
        <v>1</v>
      </c>
      <c r="I1634">
        <v>0</v>
      </c>
      <c r="J1634">
        <v>0</v>
      </c>
      <c r="K1634" t="s">
        <v>207</v>
      </c>
      <c r="L1634">
        <v>2017</v>
      </c>
      <c r="M1634" t="s">
        <v>208</v>
      </c>
      <c r="N1634" s="14" t="str">
        <f t="shared" si="52"/>
        <v>DESPRES Nina</v>
      </c>
      <c r="O1634" s="14" t="str">
        <f>VLOOKUP(N1634,'Données Enfants'!$C$2:$F$298,4,FALSE)</f>
        <v>CP</v>
      </c>
      <c r="P1634" s="14" t="str">
        <f>VLOOKUP(N1634,'Données Enfants'!$C$2:$F$298,2,FALSE)</f>
        <v>Standard</v>
      </c>
      <c r="Q1634" s="14">
        <f>IF(MID(B1634,1,3)="Bus",VLOOKUP(N1634,'Données Bus'!$A$2:$B$90,2,FALSE),0)</f>
        <v>0</v>
      </c>
      <c r="R1634" s="14" t="str">
        <f>IF(Q1634&gt;0,VLOOKUP(N1634,'Données Bus'!$A$2:$C$90,3,FALSE),"")</f>
        <v/>
      </c>
      <c r="S1634" t="e">
        <f>IF(INDEX('Tournées Bus'!$C$4:$H$18,Q1634,VLOOKUP(B1634,'Tournées Bus'!$J$3:$L$6,2,FALSE))=0,INDEX('Tournées Bus'!$C$4:$H$18,Q1634,VLOOKUP(B1634,'Tournées Bus'!$J$3:$L$6,3,FALSE)),INDEX('Tournées Bus'!$C$4:$H$18,Q1634,VLOOKUP(B1634,'Tournées Bus'!$J$3:$L$6,2,FALSE)))</f>
        <v>#N/A</v>
      </c>
      <c r="T1634" t="e">
        <f t="shared" si="53"/>
        <v>#N/A</v>
      </c>
    </row>
    <row r="1635" spans="1:20" x14ac:dyDescent="0.2">
      <c r="A1635" s="1">
        <v>42993</v>
      </c>
      <c r="B1635" t="s">
        <v>7</v>
      </c>
      <c r="C1635" t="s">
        <v>340</v>
      </c>
      <c r="D1635" t="s">
        <v>488</v>
      </c>
      <c r="E1635" t="s">
        <v>489</v>
      </c>
      <c r="F1635" s="1">
        <v>41502</v>
      </c>
      <c r="G1635" t="s">
        <v>170</v>
      </c>
      <c r="H1635">
        <v>1</v>
      </c>
      <c r="I1635">
        <v>0</v>
      </c>
      <c r="J1635">
        <v>0</v>
      </c>
      <c r="K1635" t="s">
        <v>207</v>
      </c>
      <c r="L1635">
        <v>2017</v>
      </c>
      <c r="M1635" t="s">
        <v>208</v>
      </c>
      <c r="N1635" s="14" t="str">
        <f t="shared" si="52"/>
        <v>DESPRES Oscar</v>
      </c>
      <c r="O1635" s="14" t="str">
        <f>VLOOKUP(N1635,'Données Enfants'!$C$2:$F$298,4,FALSE)</f>
        <v>MS</v>
      </c>
      <c r="P1635" s="14" t="str">
        <f>VLOOKUP(N1635,'Données Enfants'!$C$2:$F$298,2,FALSE)</f>
        <v>Standard</v>
      </c>
      <c r="Q1635" s="14">
        <f>IF(MID(B1635,1,3)="Bus",VLOOKUP(N1635,'Données Bus'!$A$2:$B$90,2,FALSE),0)</f>
        <v>0</v>
      </c>
      <c r="R1635" s="14" t="str">
        <f>IF(Q1635&gt;0,VLOOKUP(N1635,'Données Bus'!$A$2:$C$90,3,FALSE),"")</f>
        <v/>
      </c>
      <c r="S1635" t="e">
        <f>IF(INDEX('Tournées Bus'!$C$4:$H$18,Q1635,VLOOKUP(B1635,'Tournées Bus'!$J$3:$L$6,2,FALSE))=0,INDEX('Tournées Bus'!$C$4:$H$18,Q1635,VLOOKUP(B1635,'Tournées Bus'!$J$3:$L$6,3,FALSE)),INDEX('Tournées Bus'!$C$4:$H$18,Q1635,VLOOKUP(B1635,'Tournées Bus'!$J$3:$L$6,2,FALSE)))</f>
        <v>#N/A</v>
      </c>
      <c r="T1635" t="e">
        <f t="shared" si="53"/>
        <v>#N/A</v>
      </c>
    </row>
    <row r="1636" spans="1:20" x14ac:dyDescent="0.2">
      <c r="A1636" s="1">
        <v>42993</v>
      </c>
      <c r="B1636" t="s">
        <v>7</v>
      </c>
      <c r="C1636" t="s">
        <v>340</v>
      </c>
      <c r="D1636" t="s">
        <v>490</v>
      </c>
      <c r="E1636" t="s">
        <v>491</v>
      </c>
      <c r="F1636" s="1">
        <v>39110</v>
      </c>
      <c r="G1636" t="s">
        <v>164</v>
      </c>
      <c r="H1636">
        <v>1</v>
      </c>
      <c r="I1636">
        <v>0</v>
      </c>
      <c r="J1636">
        <v>0</v>
      </c>
      <c r="K1636" t="s">
        <v>207</v>
      </c>
      <c r="L1636">
        <v>2017</v>
      </c>
      <c r="M1636" t="s">
        <v>210</v>
      </c>
      <c r="N1636" s="14" t="str">
        <f t="shared" si="52"/>
        <v>DUDOIT Antoine</v>
      </c>
      <c r="O1636" s="14" t="str">
        <f>VLOOKUP(N1636,'Données Enfants'!$C$2:$F$298,4,FALSE)</f>
        <v>CM2</v>
      </c>
      <c r="P1636" s="14" t="str">
        <f>VLOOKUP(N1636,'Données Enfants'!$C$2:$F$298,2,FALSE)</f>
        <v>Standard</v>
      </c>
      <c r="Q1636" s="14">
        <f>IF(MID(B1636,1,3)="Bus",VLOOKUP(N1636,'Données Bus'!$A$2:$B$90,2,FALSE),0)</f>
        <v>0</v>
      </c>
      <c r="R1636" s="14" t="str">
        <f>IF(Q1636&gt;0,VLOOKUP(N1636,'Données Bus'!$A$2:$C$90,3,FALSE),"")</f>
        <v/>
      </c>
      <c r="S1636" t="e">
        <f>IF(INDEX('Tournées Bus'!$C$4:$H$18,Q1636,VLOOKUP(B1636,'Tournées Bus'!$J$3:$L$6,2,FALSE))=0,INDEX('Tournées Bus'!$C$4:$H$18,Q1636,VLOOKUP(B1636,'Tournées Bus'!$J$3:$L$6,3,FALSE)),INDEX('Tournées Bus'!$C$4:$H$18,Q1636,VLOOKUP(B1636,'Tournées Bus'!$J$3:$L$6,2,FALSE)))</f>
        <v>#N/A</v>
      </c>
      <c r="T1636" t="e">
        <f t="shared" si="53"/>
        <v>#N/A</v>
      </c>
    </row>
    <row r="1637" spans="1:20" x14ac:dyDescent="0.2">
      <c r="A1637" s="1">
        <v>42993</v>
      </c>
      <c r="B1637" t="s">
        <v>7</v>
      </c>
      <c r="C1637" t="s">
        <v>340</v>
      </c>
      <c r="D1637" t="s">
        <v>254</v>
      </c>
      <c r="E1637" t="s">
        <v>314</v>
      </c>
      <c r="F1637" s="1">
        <v>41815</v>
      </c>
      <c r="G1637" t="s">
        <v>44</v>
      </c>
      <c r="H1637">
        <v>1</v>
      </c>
      <c r="I1637">
        <v>0</v>
      </c>
      <c r="J1637">
        <v>0</v>
      </c>
      <c r="K1637" t="s">
        <v>207</v>
      </c>
      <c r="L1637">
        <v>2017</v>
      </c>
      <c r="M1637" t="s">
        <v>208</v>
      </c>
      <c r="N1637" s="14" t="str">
        <f t="shared" si="52"/>
        <v>EL MRADMI Noham</v>
      </c>
      <c r="O1637" s="14" t="str">
        <f>VLOOKUP(N1637,'Données Enfants'!$C$2:$F$298,4,FALSE)</f>
        <v>PS</v>
      </c>
      <c r="P1637" s="14" t="str">
        <f>VLOOKUP(N1637,'Données Enfants'!$C$2:$F$298,2,FALSE)</f>
        <v>Sans porc</v>
      </c>
      <c r="Q1637" s="14">
        <f>IF(MID(B1637,1,3)="Bus",VLOOKUP(N1637,'Données Bus'!$A$2:$B$90,2,FALSE),0)</f>
        <v>0</v>
      </c>
      <c r="R1637" s="14" t="str">
        <f>IF(Q1637&gt;0,VLOOKUP(N1637,'Données Bus'!$A$2:$C$90,3,FALSE),"")</f>
        <v/>
      </c>
      <c r="S1637" t="e">
        <f>IF(INDEX('Tournées Bus'!$C$4:$H$18,Q1637,VLOOKUP(B1637,'Tournées Bus'!$J$3:$L$6,2,FALSE))=0,INDEX('Tournées Bus'!$C$4:$H$18,Q1637,VLOOKUP(B1637,'Tournées Bus'!$J$3:$L$6,3,FALSE)),INDEX('Tournées Bus'!$C$4:$H$18,Q1637,VLOOKUP(B1637,'Tournées Bus'!$J$3:$L$6,2,FALSE)))</f>
        <v>#N/A</v>
      </c>
      <c r="T1637" t="e">
        <f t="shared" si="53"/>
        <v>#N/A</v>
      </c>
    </row>
    <row r="1638" spans="1:20" x14ac:dyDescent="0.2">
      <c r="A1638" s="1">
        <v>42993</v>
      </c>
      <c r="B1638" t="s">
        <v>7</v>
      </c>
      <c r="C1638" t="s">
        <v>340</v>
      </c>
      <c r="D1638" t="s">
        <v>315</v>
      </c>
      <c r="E1638" t="s">
        <v>316</v>
      </c>
      <c r="F1638" s="1">
        <v>41422</v>
      </c>
      <c r="G1638" t="s">
        <v>170</v>
      </c>
      <c r="H1638">
        <v>1</v>
      </c>
      <c r="I1638">
        <v>0</v>
      </c>
      <c r="J1638">
        <v>0</v>
      </c>
      <c r="K1638" t="s">
        <v>207</v>
      </c>
      <c r="L1638">
        <v>2017</v>
      </c>
      <c r="M1638" t="s">
        <v>208</v>
      </c>
      <c r="N1638" s="14" t="str">
        <f t="shared" si="52"/>
        <v>DE CORDIER Léa</v>
      </c>
      <c r="O1638" s="14" t="str">
        <f>VLOOKUP(N1638,'Données Enfants'!$C$2:$F$298,4,FALSE)</f>
        <v>MS</v>
      </c>
      <c r="P1638" s="14" t="str">
        <f>VLOOKUP(N1638,'Données Enfants'!$C$2:$F$298,2,FALSE)</f>
        <v>Standard</v>
      </c>
      <c r="Q1638" s="14">
        <f>IF(MID(B1638,1,3)="Bus",VLOOKUP(N1638,'Données Bus'!$A$2:$B$90,2,FALSE),0)</f>
        <v>0</v>
      </c>
      <c r="R1638" s="14" t="str">
        <f>IF(Q1638&gt;0,VLOOKUP(N1638,'Données Bus'!$A$2:$C$90,3,FALSE),"")</f>
        <v/>
      </c>
      <c r="S1638" t="e">
        <f>IF(INDEX('Tournées Bus'!$C$4:$H$18,Q1638,VLOOKUP(B1638,'Tournées Bus'!$J$3:$L$6,2,FALSE))=0,INDEX('Tournées Bus'!$C$4:$H$18,Q1638,VLOOKUP(B1638,'Tournées Bus'!$J$3:$L$6,3,FALSE)),INDEX('Tournées Bus'!$C$4:$H$18,Q1638,VLOOKUP(B1638,'Tournées Bus'!$J$3:$L$6,2,FALSE)))</f>
        <v>#N/A</v>
      </c>
      <c r="T1638" t="e">
        <f t="shared" si="53"/>
        <v>#N/A</v>
      </c>
    </row>
    <row r="1639" spans="1:20" x14ac:dyDescent="0.2">
      <c r="A1639" s="1">
        <v>42993</v>
      </c>
      <c r="B1639" t="s">
        <v>7</v>
      </c>
      <c r="C1639" t="s">
        <v>340</v>
      </c>
      <c r="D1639" t="s">
        <v>315</v>
      </c>
      <c r="E1639" t="s">
        <v>317</v>
      </c>
      <c r="F1639" s="1">
        <v>40039</v>
      </c>
      <c r="G1639" t="s">
        <v>166</v>
      </c>
      <c r="H1639">
        <v>1</v>
      </c>
      <c r="I1639">
        <v>0</v>
      </c>
      <c r="J1639">
        <v>0</v>
      </c>
      <c r="K1639" t="s">
        <v>207</v>
      </c>
      <c r="L1639">
        <v>2017</v>
      </c>
      <c r="M1639" t="s">
        <v>210</v>
      </c>
      <c r="N1639" s="14" t="str">
        <f t="shared" si="52"/>
        <v>DE CORDIER Kylian</v>
      </c>
      <c r="O1639" s="14" t="str">
        <f>VLOOKUP(N1639,'Données Enfants'!$C$2:$F$298,4,FALSE)</f>
        <v>CE2</v>
      </c>
      <c r="P1639" s="14" t="str">
        <f>VLOOKUP(N1639,'Données Enfants'!$C$2:$F$298,2,FALSE)</f>
        <v>Standard</v>
      </c>
      <c r="Q1639" s="14">
        <f>IF(MID(B1639,1,3)="Bus",VLOOKUP(N1639,'Données Bus'!$A$2:$B$90,2,FALSE),0)</f>
        <v>0</v>
      </c>
      <c r="R1639" s="14" t="str">
        <f>IF(Q1639&gt;0,VLOOKUP(N1639,'Données Bus'!$A$2:$C$90,3,FALSE),"")</f>
        <v/>
      </c>
      <c r="S1639" t="e">
        <f>IF(INDEX('Tournées Bus'!$C$4:$H$18,Q1639,VLOOKUP(B1639,'Tournées Bus'!$J$3:$L$6,2,FALSE))=0,INDEX('Tournées Bus'!$C$4:$H$18,Q1639,VLOOKUP(B1639,'Tournées Bus'!$J$3:$L$6,3,FALSE)),INDEX('Tournées Bus'!$C$4:$H$18,Q1639,VLOOKUP(B1639,'Tournées Bus'!$J$3:$L$6,2,FALSE)))</f>
        <v>#N/A</v>
      </c>
      <c r="T1639" t="e">
        <f t="shared" si="53"/>
        <v>#N/A</v>
      </c>
    </row>
    <row r="1640" spans="1:20" x14ac:dyDescent="0.2">
      <c r="A1640" s="1">
        <v>42993</v>
      </c>
      <c r="B1640" t="s">
        <v>7</v>
      </c>
      <c r="C1640" t="s">
        <v>340</v>
      </c>
      <c r="D1640" t="s">
        <v>492</v>
      </c>
      <c r="E1640" t="s">
        <v>493</v>
      </c>
      <c r="F1640" s="1">
        <v>43016</v>
      </c>
      <c r="G1640" t="s">
        <v>44</v>
      </c>
      <c r="H1640">
        <v>1</v>
      </c>
      <c r="I1640">
        <v>0</v>
      </c>
      <c r="J1640">
        <v>0</v>
      </c>
      <c r="K1640" t="s">
        <v>207</v>
      </c>
      <c r="L1640">
        <v>2017</v>
      </c>
      <c r="M1640" t="s">
        <v>208</v>
      </c>
      <c r="N1640" s="14" t="str">
        <f t="shared" si="52"/>
        <v>VUILLET Louise</v>
      </c>
      <c r="O1640" s="14" t="str">
        <f>VLOOKUP(N1640,'Données Enfants'!$C$2:$F$298,4,FALSE)</f>
        <v>PS</v>
      </c>
      <c r="P1640" s="14" t="str">
        <f>VLOOKUP(N1640,'Données Enfants'!$C$2:$F$298,2,FALSE)</f>
        <v>Standard</v>
      </c>
      <c r="Q1640" s="14">
        <f>IF(MID(B1640,1,3)="Bus",VLOOKUP(N1640,'Données Bus'!$A$2:$B$90,2,FALSE),0)</f>
        <v>0</v>
      </c>
      <c r="R1640" s="14" t="str">
        <f>IF(Q1640&gt;0,VLOOKUP(N1640,'Données Bus'!$A$2:$C$90,3,FALSE),"")</f>
        <v/>
      </c>
      <c r="S1640" t="e">
        <f>IF(INDEX('Tournées Bus'!$C$4:$H$18,Q1640,VLOOKUP(B1640,'Tournées Bus'!$J$3:$L$6,2,FALSE))=0,INDEX('Tournées Bus'!$C$4:$H$18,Q1640,VLOOKUP(B1640,'Tournées Bus'!$J$3:$L$6,3,FALSE)),INDEX('Tournées Bus'!$C$4:$H$18,Q1640,VLOOKUP(B1640,'Tournées Bus'!$J$3:$L$6,2,FALSE)))</f>
        <v>#N/A</v>
      </c>
      <c r="T1640" t="e">
        <f t="shared" si="53"/>
        <v>#N/A</v>
      </c>
    </row>
    <row r="1641" spans="1:20" x14ac:dyDescent="0.2">
      <c r="A1641" s="1">
        <v>42993</v>
      </c>
      <c r="B1641" t="s">
        <v>7</v>
      </c>
      <c r="C1641" t="s">
        <v>340</v>
      </c>
      <c r="D1641" t="s">
        <v>521</v>
      </c>
      <c r="E1641" t="s">
        <v>522</v>
      </c>
      <c r="F1641" s="1">
        <v>40472</v>
      </c>
      <c r="G1641" t="s">
        <v>163</v>
      </c>
      <c r="H1641">
        <v>1</v>
      </c>
      <c r="I1641">
        <v>0</v>
      </c>
      <c r="J1641">
        <v>0</v>
      </c>
      <c r="K1641" t="s">
        <v>207</v>
      </c>
      <c r="L1641">
        <v>2017</v>
      </c>
      <c r="M1641" t="s">
        <v>210</v>
      </c>
      <c r="N1641" s="14" t="str">
        <f t="shared" si="52"/>
        <v>GUILLOTEAU Mila</v>
      </c>
      <c r="O1641" s="14" t="str">
        <f>VLOOKUP(N1641,'Données Enfants'!$C$2:$F$298,4,FALSE)</f>
        <v>CE1</v>
      </c>
      <c r="P1641" s="14" t="str">
        <f>VLOOKUP(N1641,'Données Enfants'!$C$2:$F$298,2,FALSE)</f>
        <v>Standard</v>
      </c>
      <c r="Q1641" s="14">
        <f>IF(MID(B1641,1,3)="Bus",VLOOKUP(N1641,'Données Bus'!$A$2:$B$90,2,FALSE),0)</f>
        <v>0</v>
      </c>
      <c r="R1641" s="14" t="str">
        <f>IF(Q1641&gt;0,VLOOKUP(N1641,'Données Bus'!$A$2:$C$90,3,FALSE),"")</f>
        <v/>
      </c>
      <c r="S1641" t="e">
        <f>IF(INDEX('Tournées Bus'!$C$4:$H$18,Q1641,VLOOKUP(B1641,'Tournées Bus'!$J$3:$L$6,2,FALSE))=0,INDEX('Tournées Bus'!$C$4:$H$18,Q1641,VLOOKUP(B1641,'Tournées Bus'!$J$3:$L$6,3,FALSE)),INDEX('Tournées Bus'!$C$4:$H$18,Q1641,VLOOKUP(B1641,'Tournées Bus'!$J$3:$L$6,2,FALSE)))</f>
        <v>#N/A</v>
      </c>
      <c r="T1641" t="e">
        <f t="shared" si="53"/>
        <v>#N/A</v>
      </c>
    </row>
    <row r="1642" spans="1:20" x14ac:dyDescent="0.2">
      <c r="A1642" s="1">
        <v>42993</v>
      </c>
      <c r="B1642" t="s">
        <v>7</v>
      </c>
      <c r="C1642" t="s">
        <v>340</v>
      </c>
      <c r="D1642" t="s">
        <v>521</v>
      </c>
      <c r="E1642" t="s">
        <v>523</v>
      </c>
      <c r="F1642" s="1">
        <v>40010</v>
      </c>
      <c r="G1642" t="s">
        <v>166</v>
      </c>
      <c r="H1642">
        <v>1</v>
      </c>
      <c r="I1642">
        <v>0</v>
      </c>
      <c r="J1642">
        <v>0</v>
      </c>
      <c r="K1642" t="s">
        <v>207</v>
      </c>
      <c r="L1642">
        <v>2017</v>
      </c>
      <c r="M1642" t="s">
        <v>210</v>
      </c>
      <c r="N1642" s="14" t="str">
        <f t="shared" si="52"/>
        <v>GUILLOTEAU Justine</v>
      </c>
      <c r="O1642" s="14" t="str">
        <f>VLOOKUP(N1642,'Données Enfants'!$C$2:$F$298,4,FALSE)</f>
        <v>CE2</v>
      </c>
      <c r="P1642" s="14" t="str">
        <f>VLOOKUP(N1642,'Données Enfants'!$C$2:$F$298,2,FALSE)</f>
        <v>Standard</v>
      </c>
      <c r="Q1642" s="14">
        <f>IF(MID(B1642,1,3)="Bus",VLOOKUP(N1642,'Données Bus'!$A$2:$B$90,2,FALSE),0)</f>
        <v>0</v>
      </c>
      <c r="R1642" s="14" t="str">
        <f>IF(Q1642&gt;0,VLOOKUP(N1642,'Données Bus'!$A$2:$C$90,3,FALSE),"")</f>
        <v/>
      </c>
      <c r="S1642" t="e">
        <f>IF(INDEX('Tournées Bus'!$C$4:$H$18,Q1642,VLOOKUP(B1642,'Tournées Bus'!$J$3:$L$6,2,FALSE))=0,INDEX('Tournées Bus'!$C$4:$H$18,Q1642,VLOOKUP(B1642,'Tournées Bus'!$J$3:$L$6,3,FALSE)),INDEX('Tournées Bus'!$C$4:$H$18,Q1642,VLOOKUP(B1642,'Tournées Bus'!$J$3:$L$6,2,FALSE)))</f>
        <v>#N/A</v>
      </c>
      <c r="T1642" t="e">
        <f t="shared" si="53"/>
        <v>#N/A</v>
      </c>
    </row>
    <row r="1643" spans="1:20" x14ac:dyDescent="0.2">
      <c r="A1643" s="1">
        <v>42993</v>
      </c>
      <c r="B1643" t="s">
        <v>7</v>
      </c>
      <c r="C1643" t="s">
        <v>340</v>
      </c>
      <c r="D1643" t="s">
        <v>416</v>
      </c>
      <c r="E1643" t="s">
        <v>494</v>
      </c>
      <c r="F1643" s="1">
        <v>41887</v>
      </c>
      <c r="G1643" t="s">
        <v>169</v>
      </c>
      <c r="H1643">
        <v>0</v>
      </c>
      <c r="I1643">
        <v>0</v>
      </c>
      <c r="J1643">
        <v>0</v>
      </c>
      <c r="K1643" t="s">
        <v>207</v>
      </c>
      <c r="L1643">
        <v>2017</v>
      </c>
      <c r="M1643" t="s">
        <v>208</v>
      </c>
      <c r="N1643" s="14" t="str">
        <f t="shared" si="52"/>
        <v>LE REVEREND Raphaël</v>
      </c>
      <c r="O1643" s="14" t="str">
        <f>VLOOKUP(N1643,'Données Enfants'!$C$2:$F$298,4,FALSE)</f>
        <v>PS</v>
      </c>
      <c r="P1643" s="14" t="str">
        <f>VLOOKUP(N1643,'Données Enfants'!$C$2:$F$298,2,FALSE)</f>
        <v>Standard</v>
      </c>
      <c r="Q1643" s="14">
        <f>IF(MID(B1643,1,3)="Bus",VLOOKUP(N1643,'Données Bus'!$A$2:$B$90,2,FALSE),0)</f>
        <v>0</v>
      </c>
      <c r="R1643" s="14" t="str">
        <f>IF(Q1643&gt;0,VLOOKUP(N1643,'Données Bus'!$A$2:$C$90,3,FALSE),"")</f>
        <v/>
      </c>
      <c r="S1643" t="e">
        <f>IF(INDEX('Tournées Bus'!$C$4:$H$18,Q1643,VLOOKUP(B1643,'Tournées Bus'!$J$3:$L$6,2,FALSE))=0,INDEX('Tournées Bus'!$C$4:$H$18,Q1643,VLOOKUP(B1643,'Tournées Bus'!$J$3:$L$6,3,FALSE)),INDEX('Tournées Bus'!$C$4:$H$18,Q1643,VLOOKUP(B1643,'Tournées Bus'!$J$3:$L$6,2,FALSE)))</f>
        <v>#N/A</v>
      </c>
      <c r="T1643" t="e">
        <f t="shared" si="53"/>
        <v>#N/A</v>
      </c>
    </row>
    <row r="1644" spans="1:20" x14ac:dyDescent="0.2">
      <c r="A1644" s="1">
        <v>42993</v>
      </c>
      <c r="B1644" t="s">
        <v>7</v>
      </c>
      <c r="C1644" t="s">
        <v>340</v>
      </c>
      <c r="D1644" t="s">
        <v>518</v>
      </c>
      <c r="E1644" t="s">
        <v>230</v>
      </c>
      <c r="F1644" s="1">
        <v>41855</v>
      </c>
      <c r="G1644" t="s">
        <v>106</v>
      </c>
      <c r="H1644">
        <v>1</v>
      </c>
      <c r="I1644">
        <v>0</v>
      </c>
      <c r="J1644">
        <v>0</v>
      </c>
      <c r="K1644" t="s">
        <v>207</v>
      </c>
      <c r="L1644">
        <v>2017</v>
      </c>
      <c r="M1644" t="s">
        <v>208</v>
      </c>
      <c r="N1644" s="14" t="str">
        <f t="shared" si="52"/>
        <v>RIVAL Emma</v>
      </c>
      <c r="O1644" s="14" t="str">
        <f>VLOOKUP(N1644,'Données Enfants'!$C$2:$F$298,4,FALSE)</f>
        <v>PS</v>
      </c>
      <c r="P1644" s="14" t="str">
        <f>VLOOKUP(N1644,'Données Enfants'!$C$2:$F$298,2,FALSE)</f>
        <v>Standard</v>
      </c>
      <c r="Q1644" s="14">
        <f>IF(MID(B1644,1,3)="Bus",VLOOKUP(N1644,'Données Bus'!$A$2:$B$90,2,FALSE),0)</f>
        <v>0</v>
      </c>
      <c r="R1644" s="14" t="str">
        <f>IF(Q1644&gt;0,VLOOKUP(N1644,'Données Bus'!$A$2:$C$90,3,FALSE),"")</f>
        <v/>
      </c>
      <c r="S1644" t="e">
        <f>IF(INDEX('Tournées Bus'!$C$4:$H$18,Q1644,VLOOKUP(B1644,'Tournées Bus'!$J$3:$L$6,2,FALSE))=0,INDEX('Tournées Bus'!$C$4:$H$18,Q1644,VLOOKUP(B1644,'Tournées Bus'!$J$3:$L$6,3,FALSE)),INDEX('Tournées Bus'!$C$4:$H$18,Q1644,VLOOKUP(B1644,'Tournées Bus'!$J$3:$L$6,2,FALSE)))</f>
        <v>#N/A</v>
      </c>
      <c r="T1644" t="e">
        <f t="shared" si="53"/>
        <v>#N/A</v>
      </c>
    </row>
    <row r="1645" spans="1:20" x14ac:dyDescent="0.2">
      <c r="A1645" s="1">
        <v>42993</v>
      </c>
      <c r="B1645" t="s">
        <v>7</v>
      </c>
      <c r="C1645" t="s">
        <v>340</v>
      </c>
      <c r="D1645" t="s">
        <v>495</v>
      </c>
      <c r="E1645" t="s">
        <v>433</v>
      </c>
      <c r="F1645" s="1">
        <v>41824</v>
      </c>
      <c r="G1645" t="s">
        <v>106</v>
      </c>
      <c r="H1645">
        <v>1</v>
      </c>
      <c r="I1645">
        <v>0</v>
      </c>
      <c r="J1645">
        <v>0</v>
      </c>
      <c r="K1645" t="s">
        <v>207</v>
      </c>
      <c r="L1645">
        <v>2017</v>
      </c>
      <c r="M1645" t="s">
        <v>208</v>
      </c>
      <c r="N1645" s="14" t="str">
        <f t="shared" si="52"/>
        <v>MIRANDA KIEFFER Enzo</v>
      </c>
      <c r="O1645" s="14" t="str">
        <f>VLOOKUP(N1645,'Données Enfants'!$C$2:$F$298,4,FALSE)</f>
        <v>PS</v>
      </c>
      <c r="P1645" s="14" t="str">
        <f>VLOOKUP(N1645,'Données Enfants'!$C$2:$F$298,2,FALSE)</f>
        <v>Standard</v>
      </c>
      <c r="Q1645" s="14">
        <f>IF(MID(B1645,1,3)="Bus",VLOOKUP(N1645,'Données Bus'!$A$2:$B$90,2,FALSE),0)</f>
        <v>0</v>
      </c>
      <c r="R1645" s="14" t="str">
        <f>IF(Q1645&gt;0,VLOOKUP(N1645,'Données Bus'!$A$2:$C$90,3,FALSE),"")</f>
        <v/>
      </c>
      <c r="S1645" t="e">
        <f>IF(INDEX('Tournées Bus'!$C$4:$H$18,Q1645,VLOOKUP(B1645,'Tournées Bus'!$J$3:$L$6,2,FALSE))=0,INDEX('Tournées Bus'!$C$4:$H$18,Q1645,VLOOKUP(B1645,'Tournées Bus'!$J$3:$L$6,3,FALSE)),INDEX('Tournées Bus'!$C$4:$H$18,Q1645,VLOOKUP(B1645,'Tournées Bus'!$J$3:$L$6,2,FALSE)))</f>
        <v>#N/A</v>
      </c>
      <c r="T1645" t="e">
        <f t="shared" si="53"/>
        <v>#N/A</v>
      </c>
    </row>
    <row r="1646" spans="1:20" x14ac:dyDescent="0.2">
      <c r="A1646" s="1">
        <v>42993</v>
      </c>
      <c r="B1646" t="s">
        <v>7</v>
      </c>
      <c r="C1646" t="s">
        <v>340</v>
      </c>
      <c r="D1646" t="s">
        <v>703</v>
      </c>
      <c r="E1646" t="s">
        <v>704</v>
      </c>
      <c r="F1646" s="1">
        <v>41647</v>
      </c>
      <c r="G1646" t="s">
        <v>106</v>
      </c>
      <c r="H1646">
        <v>1</v>
      </c>
      <c r="I1646">
        <v>0</v>
      </c>
      <c r="J1646">
        <v>0</v>
      </c>
      <c r="K1646" t="s">
        <v>207</v>
      </c>
      <c r="L1646">
        <v>2017</v>
      </c>
      <c r="M1646" t="s">
        <v>208</v>
      </c>
      <c r="N1646" s="14" t="str">
        <f t="shared" si="52"/>
        <v>CHKIRI Yliès</v>
      </c>
      <c r="O1646" s="14" t="str">
        <f>VLOOKUP(N1646,'Données Enfants'!$C$2:$F$298,4,FALSE)</f>
        <v>PS</v>
      </c>
      <c r="P1646" s="14" t="str">
        <f>VLOOKUP(N1646,'Données Enfants'!$C$2:$F$298,2,FALSE)</f>
        <v>Sans porc</v>
      </c>
      <c r="Q1646" s="14">
        <f>IF(MID(B1646,1,3)="Bus",VLOOKUP(N1646,'Données Bus'!$A$2:$B$90,2,FALSE),0)</f>
        <v>0</v>
      </c>
      <c r="R1646" s="14" t="str">
        <f>IF(Q1646&gt;0,VLOOKUP(N1646,'Données Bus'!$A$2:$C$90,3,FALSE),"")</f>
        <v/>
      </c>
      <c r="S1646" t="e">
        <f>IF(INDEX('Tournées Bus'!$C$4:$H$18,Q1646,VLOOKUP(B1646,'Tournées Bus'!$J$3:$L$6,2,FALSE))=0,INDEX('Tournées Bus'!$C$4:$H$18,Q1646,VLOOKUP(B1646,'Tournées Bus'!$J$3:$L$6,3,FALSE)),INDEX('Tournées Bus'!$C$4:$H$18,Q1646,VLOOKUP(B1646,'Tournées Bus'!$J$3:$L$6,2,FALSE)))</f>
        <v>#N/A</v>
      </c>
      <c r="T1646" t="e">
        <f t="shared" si="53"/>
        <v>#N/A</v>
      </c>
    </row>
    <row r="1647" spans="1:20" x14ac:dyDescent="0.2">
      <c r="A1647" s="1">
        <v>42993</v>
      </c>
      <c r="B1647" t="s">
        <v>7</v>
      </c>
      <c r="C1647" t="s">
        <v>340</v>
      </c>
      <c r="D1647" t="s">
        <v>454</v>
      </c>
      <c r="E1647" t="s">
        <v>328</v>
      </c>
      <c r="F1647" s="1">
        <v>41902</v>
      </c>
      <c r="G1647" t="s">
        <v>106</v>
      </c>
      <c r="H1647">
        <v>1</v>
      </c>
      <c r="I1647">
        <v>0</v>
      </c>
      <c r="J1647">
        <v>0</v>
      </c>
      <c r="K1647" t="s">
        <v>207</v>
      </c>
      <c r="L1647">
        <v>2017</v>
      </c>
      <c r="M1647" t="s">
        <v>208</v>
      </c>
      <c r="N1647" s="14" t="str">
        <f t="shared" si="52"/>
        <v>TEDETTI Charly</v>
      </c>
      <c r="O1647" s="14" t="str">
        <f>VLOOKUP(N1647,'Données Enfants'!$C$2:$F$298,4,FALSE)</f>
        <v>PS</v>
      </c>
      <c r="P1647" s="14" t="str">
        <f>VLOOKUP(N1647,'Données Enfants'!$C$2:$F$298,2,FALSE)</f>
        <v>Standard</v>
      </c>
      <c r="Q1647" s="14">
        <f>IF(MID(B1647,1,3)="Bus",VLOOKUP(N1647,'Données Bus'!$A$2:$B$90,2,FALSE),0)</f>
        <v>0</v>
      </c>
      <c r="R1647" s="14" t="str">
        <f>IF(Q1647&gt;0,VLOOKUP(N1647,'Données Bus'!$A$2:$C$90,3,FALSE),"")</f>
        <v/>
      </c>
      <c r="S1647" t="e">
        <f>IF(INDEX('Tournées Bus'!$C$4:$H$18,Q1647,VLOOKUP(B1647,'Tournées Bus'!$J$3:$L$6,2,FALSE))=0,INDEX('Tournées Bus'!$C$4:$H$18,Q1647,VLOOKUP(B1647,'Tournées Bus'!$J$3:$L$6,3,FALSE)),INDEX('Tournées Bus'!$C$4:$H$18,Q1647,VLOOKUP(B1647,'Tournées Bus'!$J$3:$L$6,2,FALSE)))</f>
        <v>#N/A</v>
      </c>
      <c r="T1647" t="e">
        <f t="shared" si="53"/>
        <v>#N/A</v>
      </c>
    </row>
    <row r="1648" spans="1:20" x14ac:dyDescent="0.2">
      <c r="A1648" s="1">
        <v>42993</v>
      </c>
      <c r="B1648" t="s">
        <v>7</v>
      </c>
      <c r="C1648" t="s">
        <v>340</v>
      </c>
      <c r="D1648" t="s">
        <v>496</v>
      </c>
      <c r="E1648" t="s">
        <v>423</v>
      </c>
      <c r="F1648" s="1">
        <v>41865</v>
      </c>
      <c r="G1648" t="s">
        <v>169</v>
      </c>
      <c r="H1648">
        <v>1</v>
      </c>
      <c r="I1648">
        <v>0</v>
      </c>
      <c r="J1648">
        <v>0</v>
      </c>
      <c r="K1648" t="s">
        <v>207</v>
      </c>
      <c r="L1648">
        <v>2017</v>
      </c>
      <c r="M1648" t="s">
        <v>208</v>
      </c>
      <c r="N1648" s="14" t="str">
        <f t="shared" si="52"/>
        <v>BENED Chloé</v>
      </c>
      <c r="O1648" s="14" t="str">
        <f>VLOOKUP(N1648,'Données Enfants'!$C$2:$F$298,4,FALSE)</f>
        <v>PS</v>
      </c>
      <c r="P1648" s="14" t="str">
        <f>VLOOKUP(N1648,'Données Enfants'!$C$2:$F$298,2,FALSE)</f>
        <v>Standard</v>
      </c>
      <c r="Q1648" s="14">
        <f>IF(MID(B1648,1,3)="Bus",VLOOKUP(N1648,'Données Bus'!$A$2:$B$90,2,FALSE),0)</f>
        <v>0</v>
      </c>
      <c r="R1648" s="14" t="str">
        <f>IF(Q1648&gt;0,VLOOKUP(N1648,'Données Bus'!$A$2:$C$90,3,FALSE),"")</f>
        <v/>
      </c>
      <c r="S1648" t="e">
        <f>IF(INDEX('Tournées Bus'!$C$4:$H$18,Q1648,VLOOKUP(B1648,'Tournées Bus'!$J$3:$L$6,2,FALSE))=0,INDEX('Tournées Bus'!$C$4:$H$18,Q1648,VLOOKUP(B1648,'Tournées Bus'!$J$3:$L$6,3,FALSE)),INDEX('Tournées Bus'!$C$4:$H$18,Q1648,VLOOKUP(B1648,'Tournées Bus'!$J$3:$L$6,2,FALSE)))</f>
        <v>#N/A</v>
      </c>
      <c r="T1648" t="e">
        <f t="shared" si="53"/>
        <v>#N/A</v>
      </c>
    </row>
    <row r="1649" spans="1:20" x14ac:dyDescent="0.2">
      <c r="A1649" s="1">
        <v>42993</v>
      </c>
      <c r="B1649" t="s">
        <v>7</v>
      </c>
      <c r="C1649" t="s">
        <v>340</v>
      </c>
      <c r="D1649" t="s">
        <v>498</v>
      </c>
      <c r="E1649" t="s">
        <v>499</v>
      </c>
      <c r="F1649" s="1">
        <v>39528</v>
      </c>
      <c r="G1649" t="s">
        <v>165</v>
      </c>
      <c r="H1649">
        <v>1</v>
      </c>
      <c r="I1649">
        <v>0</v>
      </c>
      <c r="J1649">
        <v>0</v>
      </c>
      <c r="K1649" t="s">
        <v>207</v>
      </c>
      <c r="L1649">
        <v>2017</v>
      </c>
      <c r="M1649" t="s">
        <v>210</v>
      </c>
      <c r="N1649" s="14" t="str">
        <f t="shared" si="52"/>
        <v>MELIANI Rayan Ayoub</v>
      </c>
      <c r="O1649" s="14" t="str">
        <f>VLOOKUP(N1649,'Données Enfants'!$C$2:$F$298,4,FALSE)</f>
        <v>CM1</v>
      </c>
      <c r="P1649" s="14" t="str">
        <f>VLOOKUP(N1649,'Données Enfants'!$C$2:$F$298,2,FALSE)</f>
        <v>Sans viande</v>
      </c>
      <c r="Q1649" s="14">
        <f>IF(MID(B1649,1,3)="Bus",VLOOKUP(N1649,'Données Bus'!$A$2:$B$90,2,FALSE),0)</f>
        <v>0</v>
      </c>
      <c r="R1649" s="14" t="str">
        <f>IF(Q1649&gt;0,VLOOKUP(N1649,'Données Bus'!$A$2:$C$90,3,FALSE),"")</f>
        <v/>
      </c>
      <c r="S1649" t="e">
        <f>IF(INDEX('Tournées Bus'!$C$4:$H$18,Q1649,VLOOKUP(B1649,'Tournées Bus'!$J$3:$L$6,2,FALSE))=0,INDEX('Tournées Bus'!$C$4:$H$18,Q1649,VLOOKUP(B1649,'Tournées Bus'!$J$3:$L$6,3,FALSE)),INDEX('Tournées Bus'!$C$4:$H$18,Q1649,VLOOKUP(B1649,'Tournées Bus'!$J$3:$L$6,2,FALSE)))</f>
        <v>#N/A</v>
      </c>
      <c r="T1649" t="e">
        <f t="shared" si="53"/>
        <v>#N/A</v>
      </c>
    </row>
    <row r="1650" spans="1:20" x14ac:dyDescent="0.2">
      <c r="A1650" s="1">
        <v>42993</v>
      </c>
      <c r="B1650" t="s">
        <v>7</v>
      </c>
      <c r="C1650" t="s">
        <v>340</v>
      </c>
      <c r="D1650" t="s">
        <v>500</v>
      </c>
      <c r="E1650" t="s">
        <v>501</v>
      </c>
      <c r="F1650" s="1">
        <v>39861</v>
      </c>
      <c r="G1650" t="s">
        <v>166</v>
      </c>
      <c r="H1650">
        <v>1</v>
      </c>
      <c r="I1650">
        <v>0</v>
      </c>
      <c r="J1650">
        <v>0</v>
      </c>
      <c r="K1650" t="s">
        <v>207</v>
      </c>
      <c r="L1650">
        <v>2017</v>
      </c>
      <c r="M1650" t="s">
        <v>210</v>
      </c>
      <c r="N1650" s="14" t="str">
        <f t="shared" si="52"/>
        <v>MOUNDJI Keziah</v>
      </c>
      <c r="O1650" s="14" t="str">
        <f>VLOOKUP(N1650,'Données Enfants'!$C$2:$F$298,4,FALSE)</f>
        <v>CE2</v>
      </c>
      <c r="P1650" s="14" t="str">
        <f>VLOOKUP(N1650,'Données Enfants'!$C$2:$F$298,2,FALSE)</f>
        <v>Sans porc</v>
      </c>
      <c r="Q1650" s="14">
        <f>IF(MID(B1650,1,3)="Bus",VLOOKUP(N1650,'Données Bus'!$A$2:$B$90,2,FALSE),0)</f>
        <v>0</v>
      </c>
      <c r="R1650" s="14" t="str">
        <f>IF(Q1650&gt;0,VLOOKUP(N1650,'Données Bus'!$A$2:$C$90,3,FALSE),"")</f>
        <v/>
      </c>
      <c r="S1650" t="e">
        <f>IF(INDEX('Tournées Bus'!$C$4:$H$18,Q1650,VLOOKUP(B1650,'Tournées Bus'!$J$3:$L$6,2,FALSE))=0,INDEX('Tournées Bus'!$C$4:$H$18,Q1650,VLOOKUP(B1650,'Tournées Bus'!$J$3:$L$6,3,FALSE)),INDEX('Tournées Bus'!$C$4:$H$18,Q1650,VLOOKUP(B1650,'Tournées Bus'!$J$3:$L$6,2,FALSE)))</f>
        <v>#N/A</v>
      </c>
      <c r="T1650" t="e">
        <f t="shared" si="53"/>
        <v>#N/A</v>
      </c>
    </row>
    <row r="1651" spans="1:20" x14ac:dyDescent="0.2">
      <c r="A1651" s="1">
        <v>42993</v>
      </c>
      <c r="B1651" t="s">
        <v>7</v>
      </c>
      <c r="C1651" t="s">
        <v>340</v>
      </c>
      <c r="D1651" t="s">
        <v>843</v>
      </c>
      <c r="E1651" t="s">
        <v>451</v>
      </c>
      <c r="F1651" s="1">
        <v>41618</v>
      </c>
      <c r="G1651" t="s">
        <v>169</v>
      </c>
      <c r="H1651">
        <v>1</v>
      </c>
      <c r="I1651">
        <v>0</v>
      </c>
      <c r="J1651">
        <v>0</v>
      </c>
      <c r="K1651" t="s">
        <v>207</v>
      </c>
      <c r="L1651">
        <v>2017</v>
      </c>
      <c r="M1651" t="s">
        <v>208</v>
      </c>
      <c r="N1651" s="14" t="str">
        <f t="shared" si="52"/>
        <v>TEAV CORBANESE Léni</v>
      </c>
      <c r="O1651" s="14" t="str">
        <f>VLOOKUP(N1651,'Données Enfants'!$C$2:$F$298,4,FALSE)</f>
        <v>MS</v>
      </c>
      <c r="P1651" s="14" t="str">
        <f>VLOOKUP(N1651,'Données Enfants'!$C$2:$F$298,2,FALSE)</f>
        <v>Standard</v>
      </c>
      <c r="Q1651" s="14">
        <f>IF(MID(B1651,1,3)="Bus",VLOOKUP(N1651,'Données Bus'!$A$2:$B$90,2,FALSE),0)</f>
        <v>0</v>
      </c>
      <c r="R1651" s="14" t="str">
        <f>IF(Q1651&gt;0,VLOOKUP(N1651,'Données Bus'!$A$2:$C$90,3,FALSE),"")</f>
        <v/>
      </c>
      <c r="S1651" t="e">
        <f>IF(INDEX('Tournées Bus'!$C$4:$H$18,Q1651,VLOOKUP(B1651,'Tournées Bus'!$J$3:$L$6,2,FALSE))=0,INDEX('Tournées Bus'!$C$4:$H$18,Q1651,VLOOKUP(B1651,'Tournées Bus'!$J$3:$L$6,3,FALSE)),INDEX('Tournées Bus'!$C$4:$H$18,Q1651,VLOOKUP(B1651,'Tournées Bus'!$J$3:$L$6,2,FALSE)))</f>
        <v>#N/A</v>
      </c>
      <c r="T1651" t="e">
        <f t="shared" si="53"/>
        <v>#N/A</v>
      </c>
    </row>
    <row r="1652" spans="1:20" x14ac:dyDescent="0.2">
      <c r="A1652" s="1">
        <v>42993</v>
      </c>
      <c r="B1652" t="s">
        <v>7</v>
      </c>
      <c r="C1652" t="s">
        <v>340</v>
      </c>
      <c r="D1652" t="s">
        <v>859</v>
      </c>
      <c r="E1652" t="s">
        <v>860</v>
      </c>
      <c r="F1652" s="1">
        <v>42978</v>
      </c>
      <c r="G1652" t="s">
        <v>847</v>
      </c>
      <c r="H1652">
        <v>1</v>
      </c>
      <c r="I1652">
        <v>0</v>
      </c>
      <c r="J1652">
        <v>0</v>
      </c>
      <c r="K1652" t="s">
        <v>207</v>
      </c>
      <c r="L1652">
        <v>2017</v>
      </c>
      <c r="M1652" t="s">
        <v>208</v>
      </c>
      <c r="N1652" s="14" t="str">
        <f t="shared" si="52"/>
        <v>HARDIVILLE Pascal</v>
      </c>
      <c r="O1652" s="14" t="str">
        <f>VLOOKUP(N1652,'Données Enfants'!$C$2:$F$298,4,FALSE)</f>
        <v>Autre</v>
      </c>
      <c r="P1652" s="14" t="str">
        <f>VLOOKUP(N1652,'Données Enfants'!$C$2:$F$298,2,FALSE)</f>
        <v>Standard</v>
      </c>
      <c r="Q1652" s="14">
        <f>IF(MID(B1652,1,3)="Bus",VLOOKUP(N1652,'Données Bus'!$A$2:$B$90,2,FALSE),0)</f>
        <v>0</v>
      </c>
      <c r="R1652" s="14" t="str">
        <f>IF(Q1652&gt;0,VLOOKUP(N1652,'Données Bus'!$A$2:$C$90,3,FALSE),"")</f>
        <v/>
      </c>
      <c r="S1652" t="e">
        <f>IF(INDEX('Tournées Bus'!$C$4:$H$18,Q1652,VLOOKUP(B1652,'Tournées Bus'!$J$3:$L$6,2,FALSE))=0,INDEX('Tournées Bus'!$C$4:$H$18,Q1652,VLOOKUP(B1652,'Tournées Bus'!$J$3:$L$6,3,FALSE)),INDEX('Tournées Bus'!$C$4:$H$18,Q1652,VLOOKUP(B1652,'Tournées Bus'!$J$3:$L$6,2,FALSE)))</f>
        <v>#N/A</v>
      </c>
      <c r="T1652" t="e">
        <f t="shared" si="53"/>
        <v>#N/A</v>
      </c>
    </row>
    <row r="1653" spans="1:20" x14ac:dyDescent="0.2">
      <c r="A1653" s="1">
        <v>42989</v>
      </c>
      <c r="B1653" t="s">
        <v>937</v>
      </c>
      <c r="C1653" t="s">
        <v>340</v>
      </c>
      <c r="D1653" t="s">
        <v>241</v>
      </c>
      <c r="E1653" t="s">
        <v>938</v>
      </c>
      <c r="F1653" s="1">
        <v>32874</v>
      </c>
      <c r="H1653">
        <v>1</v>
      </c>
      <c r="I1653">
        <v>0</v>
      </c>
      <c r="J1653">
        <v>0</v>
      </c>
      <c r="K1653" t="s">
        <v>207</v>
      </c>
      <c r="L1653">
        <v>2017</v>
      </c>
      <c r="M1653" t="s">
        <v>210</v>
      </c>
      <c r="N1653" s="14" t="str">
        <f t="shared" si="52"/>
        <v>DEVIGNY Bénévole Sofia</v>
      </c>
      <c r="O1653" s="14" t="e">
        <f>VLOOKUP(N1653,'Données Enfants'!$C$2:$F$298,4,FALSE)</f>
        <v>#N/A</v>
      </c>
      <c r="P1653" s="14" t="e">
        <f>VLOOKUP(N1653,'Données Enfants'!$C$2:$F$298,2,FALSE)</f>
        <v>#N/A</v>
      </c>
      <c r="Q1653" s="14">
        <f>IF(MID(B1653,1,3)="Bus",VLOOKUP(N1653,'Données Bus'!$A$2:$B$90,2,FALSE),0)</f>
        <v>0</v>
      </c>
      <c r="R1653" s="14" t="str">
        <f>IF(Q1653&gt;0,VLOOKUP(N1653,'Données Bus'!$A$2:$C$90,3,FALSE),"")</f>
        <v/>
      </c>
      <c r="S1653" t="e">
        <f>IF(INDEX('Tournées Bus'!$C$4:$H$18,Q1653,VLOOKUP(B1653,'Tournées Bus'!$J$3:$L$6,2,FALSE))=0,INDEX('Tournées Bus'!$C$4:$H$18,Q1653,VLOOKUP(B1653,'Tournées Bus'!$J$3:$L$6,3,FALSE)),INDEX('Tournées Bus'!$C$4:$H$18,Q1653,VLOOKUP(B1653,'Tournées Bus'!$J$3:$L$6,2,FALSE)))</f>
        <v>#N/A</v>
      </c>
      <c r="T1653" t="e">
        <f t="shared" si="53"/>
        <v>#N/A</v>
      </c>
    </row>
    <row r="1654" spans="1:20" x14ac:dyDescent="0.2">
      <c r="A1654" s="1">
        <v>42989</v>
      </c>
      <c r="B1654" t="s">
        <v>937</v>
      </c>
      <c r="C1654" t="s">
        <v>340</v>
      </c>
      <c r="D1654" t="s">
        <v>205</v>
      </c>
      <c r="E1654" t="s">
        <v>939</v>
      </c>
      <c r="F1654" s="1">
        <v>42922</v>
      </c>
      <c r="H1654">
        <v>1</v>
      </c>
      <c r="I1654">
        <v>0</v>
      </c>
      <c r="J1654">
        <v>0</v>
      </c>
      <c r="K1654" t="s">
        <v>207</v>
      </c>
      <c r="L1654">
        <v>2017</v>
      </c>
      <c r="M1654" t="s">
        <v>208</v>
      </c>
      <c r="N1654" s="14" t="str">
        <f t="shared" si="52"/>
        <v>ABBIATECI Bénévole Anne</v>
      </c>
      <c r="O1654" s="14" t="e">
        <f>VLOOKUP(N1654,'Données Enfants'!$C$2:$F$298,4,FALSE)</f>
        <v>#N/A</v>
      </c>
      <c r="P1654" s="14" t="e">
        <f>VLOOKUP(N1654,'Données Enfants'!$C$2:$F$298,2,FALSE)</f>
        <v>#N/A</v>
      </c>
      <c r="Q1654" s="14">
        <f>IF(MID(B1654,1,3)="Bus",VLOOKUP(N1654,'Données Bus'!$A$2:$B$90,2,FALSE),0)</f>
        <v>0</v>
      </c>
      <c r="R1654" s="14" t="str">
        <f>IF(Q1654&gt;0,VLOOKUP(N1654,'Données Bus'!$A$2:$C$90,3,FALSE),"")</f>
        <v/>
      </c>
      <c r="S1654" t="e">
        <f>IF(INDEX('Tournées Bus'!$C$4:$H$18,Q1654,VLOOKUP(B1654,'Tournées Bus'!$J$3:$L$6,2,FALSE))=0,INDEX('Tournées Bus'!$C$4:$H$18,Q1654,VLOOKUP(B1654,'Tournées Bus'!$J$3:$L$6,3,FALSE)),INDEX('Tournées Bus'!$C$4:$H$18,Q1654,VLOOKUP(B1654,'Tournées Bus'!$J$3:$L$6,2,FALSE)))</f>
        <v>#N/A</v>
      </c>
      <c r="T1654" t="e">
        <f t="shared" si="53"/>
        <v>#N/A</v>
      </c>
    </row>
    <row r="1655" spans="1:20" x14ac:dyDescent="0.2">
      <c r="A1655" s="1">
        <v>42989</v>
      </c>
      <c r="B1655" t="s">
        <v>937</v>
      </c>
      <c r="C1655" t="s">
        <v>340</v>
      </c>
      <c r="D1655" t="s">
        <v>244</v>
      </c>
      <c r="E1655" t="s">
        <v>940</v>
      </c>
      <c r="F1655" s="1">
        <v>42922</v>
      </c>
      <c r="H1655">
        <v>1</v>
      </c>
      <c r="I1655">
        <v>0</v>
      </c>
      <c r="J1655">
        <v>0</v>
      </c>
      <c r="K1655" t="s">
        <v>207</v>
      </c>
      <c r="L1655">
        <v>2017</v>
      </c>
      <c r="M1655" t="s">
        <v>208</v>
      </c>
      <c r="N1655" s="14" t="str">
        <f t="shared" si="52"/>
        <v>DOUCET Bénévole Armelle</v>
      </c>
      <c r="O1655" s="14" t="e">
        <f>VLOOKUP(N1655,'Données Enfants'!$C$2:$F$298,4,FALSE)</f>
        <v>#N/A</v>
      </c>
      <c r="P1655" s="14" t="e">
        <f>VLOOKUP(N1655,'Données Enfants'!$C$2:$F$298,2,FALSE)</f>
        <v>#N/A</v>
      </c>
      <c r="Q1655" s="14">
        <f>IF(MID(B1655,1,3)="Bus",VLOOKUP(N1655,'Données Bus'!$A$2:$B$90,2,FALSE),0)</f>
        <v>0</v>
      </c>
      <c r="R1655" s="14" t="str">
        <f>IF(Q1655&gt;0,VLOOKUP(N1655,'Données Bus'!$A$2:$C$90,3,FALSE),"")</f>
        <v/>
      </c>
      <c r="S1655" t="e">
        <f>IF(INDEX('Tournées Bus'!$C$4:$H$18,Q1655,VLOOKUP(B1655,'Tournées Bus'!$J$3:$L$6,2,FALSE))=0,INDEX('Tournées Bus'!$C$4:$H$18,Q1655,VLOOKUP(B1655,'Tournées Bus'!$J$3:$L$6,3,FALSE)),INDEX('Tournées Bus'!$C$4:$H$18,Q1655,VLOOKUP(B1655,'Tournées Bus'!$J$3:$L$6,2,FALSE)))</f>
        <v>#N/A</v>
      </c>
      <c r="T1655" t="e">
        <f t="shared" si="53"/>
        <v>#N/A</v>
      </c>
    </row>
    <row r="1656" spans="1:20" x14ac:dyDescent="0.2">
      <c r="A1656" s="1">
        <v>42989</v>
      </c>
      <c r="B1656" t="s">
        <v>937</v>
      </c>
      <c r="C1656" t="s">
        <v>340</v>
      </c>
      <c r="D1656" t="s">
        <v>286</v>
      </c>
      <c r="E1656" t="s">
        <v>941</v>
      </c>
      <c r="F1656" s="1">
        <v>42967</v>
      </c>
      <c r="H1656">
        <v>1</v>
      </c>
      <c r="I1656">
        <v>0</v>
      </c>
      <c r="J1656">
        <v>0</v>
      </c>
      <c r="K1656" t="s">
        <v>207</v>
      </c>
      <c r="L1656">
        <v>2017</v>
      </c>
      <c r="M1656" t="s">
        <v>208</v>
      </c>
      <c r="N1656" s="14" t="str">
        <f t="shared" ref="N1656:N1719" si="54">CONCATENATE(D1656," ",E1656)</f>
        <v>SECK Bénévole Annicka</v>
      </c>
      <c r="O1656" s="14" t="e">
        <f>VLOOKUP(N1656,'Données Enfants'!$C$2:$F$298,4,FALSE)</f>
        <v>#N/A</v>
      </c>
      <c r="P1656" s="14" t="e">
        <f>VLOOKUP(N1656,'Données Enfants'!$C$2:$F$298,2,FALSE)</f>
        <v>#N/A</v>
      </c>
      <c r="Q1656" s="14">
        <f>IF(MID(B1656,1,3)="Bus",VLOOKUP(N1656,'Données Bus'!$A$2:$B$90,2,FALSE),0)</f>
        <v>0</v>
      </c>
      <c r="R1656" s="14" t="str">
        <f>IF(Q1656&gt;0,VLOOKUP(N1656,'Données Bus'!$A$2:$C$90,3,FALSE),"")</f>
        <v/>
      </c>
      <c r="S1656" t="e">
        <f>IF(INDEX('Tournées Bus'!$C$4:$H$18,Q1656,VLOOKUP(B1656,'Tournées Bus'!$J$3:$L$6,2,FALSE))=0,INDEX('Tournées Bus'!$C$4:$H$18,Q1656,VLOOKUP(B1656,'Tournées Bus'!$J$3:$L$6,3,FALSE)),INDEX('Tournées Bus'!$C$4:$H$18,Q1656,VLOOKUP(B1656,'Tournées Bus'!$J$3:$L$6,2,FALSE)))</f>
        <v>#N/A</v>
      </c>
      <c r="T1656" t="e">
        <f t="shared" ref="T1656:T1719" si="55">MID(S1656,1,4)</f>
        <v>#N/A</v>
      </c>
    </row>
    <row r="1657" spans="1:20" x14ac:dyDescent="0.2">
      <c r="A1657" s="1">
        <v>42990</v>
      </c>
      <c r="B1657" t="s">
        <v>937</v>
      </c>
      <c r="C1657" t="s">
        <v>340</v>
      </c>
      <c r="D1657" t="s">
        <v>214</v>
      </c>
      <c r="E1657" t="s">
        <v>942</v>
      </c>
      <c r="F1657" s="1">
        <v>42922</v>
      </c>
      <c r="H1657">
        <v>0</v>
      </c>
      <c r="I1657">
        <v>0</v>
      </c>
      <c r="J1657">
        <v>0</v>
      </c>
      <c r="K1657" t="s">
        <v>207</v>
      </c>
      <c r="L1657">
        <v>2017</v>
      </c>
      <c r="M1657" t="s">
        <v>208</v>
      </c>
      <c r="N1657" s="14" t="str">
        <f t="shared" si="54"/>
        <v>ALOUANI Bénévole Alexandra</v>
      </c>
      <c r="O1657" s="14" t="e">
        <f>VLOOKUP(N1657,'Données Enfants'!$C$2:$F$298,4,FALSE)</f>
        <v>#N/A</v>
      </c>
      <c r="P1657" s="14" t="e">
        <f>VLOOKUP(N1657,'Données Enfants'!$C$2:$F$298,2,FALSE)</f>
        <v>#N/A</v>
      </c>
      <c r="Q1657" s="14">
        <f>IF(MID(B1657,1,3)="Bus",VLOOKUP(N1657,'Données Bus'!$A$2:$B$90,2,FALSE),0)</f>
        <v>0</v>
      </c>
      <c r="R1657" s="14" t="str">
        <f>IF(Q1657&gt;0,VLOOKUP(N1657,'Données Bus'!$A$2:$C$90,3,FALSE),"")</f>
        <v/>
      </c>
      <c r="S1657" t="e">
        <f>IF(INDEX('Tournées Bus'!$C$4:$H$18,Q1657,VLOOKUP(B1657,'Tournées Bus'!$J$3:$L$6,2,FALSE))=0,INDEX('Tournées Bus'!$C$4:$H$18,Q1657,VLOOKUP(B1657,'Tournées Bus'!$J$3:$L$6,3,FALSE)),INDEX('Tournées Bus'!$C$4:$H$18,Q1657,VLOOKUP(B1657,'Tournées Bus'!$J$3:$L$6,2,FALSE)))</f>
        <v>#N/A</v>
      </c>
      <c r="T1657" t="e">
        <f t="shared" si="55"/>
        <v>#N/A</v>
      </c>
    </row>
    <row r="1658" spans="1:20" x14ac:dyDescent="0.2">
      <c r="A1658" s="1">
        <v>42990</v>
      </c>
      <c r="B1658" t="s">
        <v>937</v>
      </c>
      <c r="C1658" t="s">
        <v>340</v>
      </c>
      <c r="D1658" t="s">
        <v>347</v>
      </c>
      <c r="E1658" t="s">
        <v>943</v>
      </c>
      <c r="F1658" s="1">
        <v>42922</v>
      </c>
      <c r="H1658">
        <v>1</v>
      </c>
      <c r="I1658">
        <v>0</v>
      </c>
      <c r="J1658">
        <v>0</v>
      </c>
      <c r="K1658" t="s">
        <v>207</v>
      </c>
      <c r="L1658">
        <v>2017</v>
      </c>
      <c r="M1658" t="s">
        <v>208</v>
      </c>
      <c r="N1658" s="14" t="str">
        <f t="shared" si="54"/>
        <v>BENOIST FAYE Bénévole Mathilde</v>
      </c>
      <c r="O1658" s="14" t="e">
        <f>VLOOKUP(N1658,'Données Enfants'!$C$2:$F$298,4,FALSE)</f>
        <v>#N/A</v>
      </c>
      <c r="P1658" s="14" t="e">
        <f>VLOOKUP(N1658,'Données Enfants'!$C$2:$F$298,2,FALSE)</f>
        <v>#N/A</v>
      </c>
      <c r="Q1658" s="14">
        <f>IF(MID(B1658,1,3)="Bus",VLOOKUP(N1658,'Données Bus'!$A$2:$B$90,2,FALSE),0)</f>
        <v>0</v>
      </c>
      <c r="R1658" s="14" t="str">
        <f>IF(Q1658&gt;0,VLOOKUP(N1658,'Données Bus'!$A$2:$C$90,3,FALSE),"")</f>
        <v/>
      </c>
      <c r="S1658" t="e">
        <f>IF(INDEX('Tournées Bus'!$C$4:$H$18,Q1658,VLOOKUP(B1658,'Tournées Bus'!$J$3:$L$6,2,FALSE))=0,INDEX('Tournées Bus'!$C$4:$H$18,Q1658,VLOOKUP(B1658,'Tournées Bus'!$J$3:$L$6,3,FALSE)),INDEX('Tournées Bus'!$C$4:$H$18,Q1658,VLOOKUP(B1658,'Tournées Bus'!$J$3:$L$6,2,FALSE)))</f>
        <v>#N/A</v>
      </c>
      <c r="T1658" t="e">
        <f t="shared" si="55"/>
        <v>#N/A</v>
      </c>
    </row>
    <row r="1659" spans="1:20" x14ac:dyDescent="0.2">
      <c r="A1659" s="1">
        <v>42990</v>
      </c>
      <c r="B1659" t="s">
        <v>937</v>
      </c>
      <c r="C1659" t="s">
        <v>340</v>
      </c>
      <c r="D1659" t="s">
        <v>376</v>
      </c>
      <c r="E1659" t="s">
        <v>944</v>
      </c>
      <c r="F1659" s="1">
        <v>42922</v>
      </c>
      <c r="H1659">
        <v>1</v>
      </c>
      <c r="I1659">
        <v>0</v>
      </c>
      <c r="J1659">
        <v>0</v>
      </c>
      <c r="K1659" t="s">
        <v>207</v>
      </c>
      <c r="L1659">
        <v>2017</v>
      </c>
      <c r="M1659" t="s">
        <v>208</v>
      </c>
      <c r="N1659" s="14" t="str">
        <f t="shared" si="54"/>
        <v>COSTINHA Bénévole Aline</v>
      </c>
      <c r="O1659" s="14" t="e">
        <f>VLOOKUP(N1659,'Données Enfants'!$C$2:$F$298,4,FALSE)</f>
        <v>#N/A</v>
      </c>
      <c r="P1659" s="14" t="e">
        <f>VLOOKUP(N1659,'Données Enfants'!$C$2:$F$298,2,FALSE)</f>
        <v>#N/A</v>
      </c>
      <c r="Q1659" s="14">
        <f>IF(MID(B1659,1,3)="Bus",VLOOKUP(N1659,'Données Bus'!$A$2:$B$90,2,FALSE),0)</f>
        <v>0</v>
      </c>
      <c r="R1659" s="14" t="str">
        <f>IF(Q1659&gt;0,VLOOKUP(N1659,'Données Bus'!$A$2:$C$90,3,FALSE),"")</f>
        <v/>
      </c>
      <c r="S1659" t="e">
        <f>IF(INDEX('Tournées Bus'!$C$4:$H$18,Q1659,VLOOKUP(B1659,'Tournées Bus'!$J$3:$L$6,2,FALSE))=0,INDEX('Tournées Bus'!$C$4:$H$18,Q1659,VLOOKUP(B1659,'Tournées Bus'!$J$3:$L$6,3,FALSE)),INDEX('Tournées Bus'!$C$4:$H$18,Q1659,VLOOKUP(B1659,'Tournées Bus'!$J$3:$L$6,2,FALSE)))</f>
        <v>#N/A</v>
      </c>
      <c r="T1659" t="e">
        <f t="shared" si="55"/>
        <v>#N/A</v>
      </c>
    </row>
    <row r="1660" spans="1:20" x14ac:dyDescent="0.2">
      <c r="A1660" s="1">
        <v>42990</v>
      </c>
      <c r="B1660" t="s">
        <v>937</v>
      </c>
      <c r="C1660" t="s">
        <v>340</v>
      </c>
      <c r="D1660" t="s">
        <v>244</v>
      </c>
      <c r="E1660" t="s">
        <v>940</v>
      </c>
      <c r="F1660" s="1">
        <v>42922</v>
      </c>
      <c r="H1660">
        <v>0</v>
      </c>
      <c r="I1660">
        <v>0</v>
      </c>
      <c r="J1660">
        <v>0</v>
      </c>
      <c r="K1660" t="s">
        <v>207</v>
      </c>
      <c r="L1660">
        <v>2017</v>
      </c>
      <c r="M1660" t="s">
        <v>208</v>
      </c>
      <c r="N1660" s="14" t="str">
        <f t="shared" si="54"/>
        <v>DOUCET Bénévole Armelle</v>
      </c>
      <c r="O1660" s="14" t="e">
        <f>VLOOKUP(N1660,'Données Enfants'!$C$2:$F$298,4,FALSE)</f>
        <v>#N/A</v>
      </c>
      <c r="P1660" s="14" t="e">
        <f>VLOOKUP(N1660,'Données Enfants'!$C$2:$F$298,2,FALSE)</f>
        <v>#N/A</v>
      </c>
      <c r="Q1660" s="14">
        <f>IF(MID(B1660,1,3)="Bus",VLOOKUP(N1660,'Données Bus'!$A$2:$B$90,2,FALSE),0)</f>
        <v>0</v>
      </c>
      <c r="R1660" s="14" t="str">
        <f>IF(Q1660&gt;0,VLOOKUP(N1660,'Données Bus'!$A$2:$C$90,3,FALSE),"")</f>
        <v/>
      </c>
      <c r="S1660" t="e">
        <f>IF(INDEX('Tournées Bus'!$C$4:$H$18,Q1660,VLOOKUP(B1660,'Tournées Bus'!$J$3:$L$6,2,FALSE))=0,INDEX('Tournées Bus'!$C$4:$H$18,Q1660,VLOOKUP(B1660,'Tournées Bus'!$J$3:$L$6,3,FALSE)),INDEX('Tournées Bus'!$C$4:$H$18,Q1660,VLOOKUP(B1660,'Tournées Bus'!$J$3:$L$6,2,FALSE)))</f>
        <v>#N/A</v>
      </c>
      <c r="T1660" t="e">
        <f t="shared" si="55"/>
        <v>#N/A</v>
      </c>
    </row>
    <row r="1661" spans="1:20" x14ac:dyDescent="0.2">
      <c r="A1661" s="1">
        <v>42990</v>
      </c>
      <c r="B1661" t="s">
        <v>937</v>
      </c>
      <c r="C1661" t="s">
        <v>340</v>
      </c>
      <c r="D1661" t="s">
        <v>506</v>
      </c>
      <c r="E1661" t="s">
        <v>945</v>
      </c>
      <c r="F1661" s="1">
        <v>42922</v>
      </c>
      <c r="H1661">
        <v>1</v>
      </c>
      <c r="I1661">
        <v>0</v>
      </c>
      <c r="J1661">
        <v>0</v>
      </c>
      <c r="K1661" t="s">
        <v>207</v>
      </c>
      <c r="L1661">
        <v>2017</v>
      </c>
      <c r="M1661" t="s">
        <v>208</v>
      </c>
      <c r="N1661" s="14" t="str">
        <f t="shared" si="54"/>
        <v>FAVRE Bénévole Carole</v>
      </c>
      <c r="O1661" s="14" t="e">
        <f>VLOOKUP(N1661,'Données Enfants'!$C$2:$F$298,4,FALSE)</f>
        <v>#N/A</v>
      </c>
      <c r="P1661" s="14" t="e">
        <f>VLOOKUP(N1661,'Données Enfants'!$C$2:$F$298,2,FALSE)</f>
        <v>#N/A</v>
      </c>
      <c r="Q1661" s="14">
        <f>IF(MID(B1661,1,3)="Bus",VLOOKUP(N1661,'Données Bus'!$A$2:$B$90,2,FALSE),0)</f>
        <v>0</v>
      </c>
      <c r="R1661" s="14" t="str">
        <f>IF(Q1661&gt;0,VLOOKUP(N1661,'Données Bus'!$A$2:$C$90,3,FALSE),"")</f>
        <v/>
      </c>
      <c r="S1661" t="e">
        <f>IF(INDEX('Tournées Bus'!$C$4:$H$18,Q1661,VLOOKUP(B1661,'Tournées Bus'!$J$3:$L$6,2,FALSE))=0,INDEX('Tournées Bus'!$C$4:$H$18,Q1661,VLOOKUP(B1661,'Tournées Bus'!$J$3:$L$6,3,FALSE)),INDEX('Tournées Bus'!$C$4:$H$18,Q1661,VLOOKUP(B1661,'Tournées Bus'!$J$3:$L$6,2,FALSE)))</f>
        <v>#N/A</v>
      </c>
      <c r="T1661" t="e">
        <f t="shared" si="55"/>
        <v>#N/A</v>
      </c>
    </row>
    <row r="1662" spans="1:20" x14ac:dyDescent="0.2">
      <c r="A1662" s="1">
        <v>42990</v>
      </c>
      <c r="B1662" t="s">
        <v>937</v>
      </c>
      <c r="C1662" t="s">
        <v>340</v>
      </c>
      <c r="D1662" t="s">
        <v>286</v>
      </c>
      <c r="E1662" t="s">
        <v>941</v>
      </c>
      <c r="F1662" s="1">
        <v>42967</v>
      </c>
      <c r="H1662">
        <v>1</v>
      </c>
      <c r="I1662">
        <v>0</v>
      </c>
      <c r="J1662">
        <v>0</v>
      </c>
      <c r="K1662" t="s">
        <v>207</v>
      </c>
      <c r="L1662">
        <v>2017</v>
      </c>
      <c r="M1662" t="s">
        <v>208</v>
      </c>
      <c r="N1662" s="14" t="str">
        <f t="shared" si="54"/>
        <v>SECK Bénévole Annicka</v>
      </c>
      <c r="O1662" s="14" t="e">
        <f>VLOOKUP(N1662,'Données Enfants'!$C$2:$F$298,4,FALSE)</f>
        <v>#N/A</v>
      </c>
      <c r="P1662" s="14" t="e">
        <f>VLOOKUP(N1662,'Données Enfants'!$C$2:$F$298,2,FALSE)</f>
        <v>#N/A</v>
      </c>
      <c r="Q1662" s="14">
        <f>IF(MID(B1662,1,3)="Bus",VLOOKUP(N1662,'Données Bus'!$A$2:$B$90,2,FALSE),0)</f>
        <v>0</v>
      </c>
      <c r="R1662" s="14" t="str">
        <f>IF(Q1662&gt;0,VLOOKUP(N1662,'Données Bus'!$A$2:$C$90,3,FALSE),"")</f>
        <v/>
      </c>
      <c r="S1662" t="e">
        <f>IF(INDEX('Tournées Bus'!$C$4:$H$18,Q1662,VLOOKUP(B1662,'Tournées Bus'!$J$3:$L$6,2,FALSE))=0,INDEX('Tournées Bus'!$C$4:$H$18,Q1662,VLOOKUP(B1662,'Tournées Bus'!$J$3:$L$6,3,FALSE)),INDEX('Tournées Bus'!$C$4:$H$18,Q1662,VLOOKUP(B1662,'Tournées Bus'!$J$3:$L$6,2,FALSE)))</f>
        <v>#N/A</v>
      </c>
      <c r="T1662" t="e">
        <f t="shared" si="55"/>
        <v>#N/A</v>
      </c>
    </row>
    <row r="1663" spans="1:20" x14ac:dyDescent="0.2">
      <c r="A1663" s="1">
        <v>42992</v>
      </c>
      <c r="B1663" t="s">
        <v>937</v>
      </c>
      <c r="C1663" t="s">
        <v>340</v>
      </c>
      <c r="D1663" t="s">
        <v>241</v>
      </c>
      <c r="E1663" t="s">
        <v>938</v>
      </c>
      <c r="F1663" s="1">
        <v>32874</v>
      </c>
      <c r="H1663">
        <v>1</v>
      </c>
      <c r="I1663">
        <v>0</v>
      </c>
      <c r="J1663">
        <v>0</v>
      </c>
      <c r="K1663" t="s">
        <v>207</v>
      </c>
      <c r="L1663">
        <v>2017</v>
      </c>
      <c r="M1663" t="s">
        <v>210</v>
      </c>
      <c r="N1663" s="14" t="str">
        <f t="shared" si="54"/>
        <v>DEVIGNY Bénévole Sofia</v>
      </c>
      <c r="O1663" s="14" t="e">
        <f>VLOOKUP(N1663,'Données Enfants'!$C$2:$F$298,4,FALSE)</f>
        <v>#N/A</v>
      </c>
      <c r="P1663" s="14" t="e">
        <f>VLOOKUP(N1663,'Données Enfants'!$C$2:$F$298,2,FALSE)</f>
        <v>#N/A</v>
      </c>
      <c r="Q1663" s="14">
        <f>IF(MID(B1663,1,3)="Bus",VLOOKUP(N1663,'Données Bus'!$A$2:$B$90,2,FALSE),0)</f>
        <v>0</v>
      </c>
      <c r="R1663" s="14" t="str">
        <f>IF(Q1663&gt;0,VLOOKUP(N1663,'Données Bus'!$A$2:$C$90,3,FALSE),"")</f>
        <v/>
      </c>
      <c r="S1663" t="e">
        <f>IF(INDEX('Tournées Bus'!$C$4:$H$18,Q1663,VLOOKUP(B1663,'Tournées Bus'!$J$3:$L$6,2,FALSE))=0,INDEX('Tournées Bus'!$C$4:$H$18,Q1663,VLOOKUP(B1663,'Tournées Bus'!$J$3:$L$6,3,FALSE)),INDEX('Tournées Bus'!$C$4:$H$18,Q1663,VLOOKUP(B1663,'Tournées Bus'!$J$3:$L$6,2,FALSE)))</f>
        <v>#N/A</v>
      </c>
      <c r="T1663" t="e">
        <f t="shared" si="55"/>
        <v>#N/A</v>
      </c>
    </row>
    <row r="1664" spans="1:20" x14ac:dyDescent="0.2">
      <c r="A1664" s="1">
        <v>42992</v>
      </c>
      <c r="B1664" t="s">
        <v>937</v>
      </c>
      <c r="C1664" t="s">
        <v>340</v>
      </c>
      <c r="D1664" t="s">
        <v>244</v>
      </c>
      <c r="E1664" t="s">
        <v>940</v>
      </c>
      <c r="F1664" s="1">
        <v>42922</v>
      </c>
      <c r="H1664">
        <v>1</v>
      </c>
      <c r="I1664">
        <v>0</v>
      </c>
      <c r="J1664">
        <v>0</v>
      </c>
      <c r="K1664" t="s">
        <v>207</v>
      </c>
      <c r="L1664">
        <v>2017</v>
      </c>
      <c r="M1664" t="s">
        <v>208</v>
      </c>
      <c r="N1664" s="14" t="str">
        <f t="shared" si="54"/>
        <v>DOUCET Bénévole Armelle</v>
      </c>
      <c r="O1664" s="14" t="e">
        <f>VLOOKUP(N1664,'Données Enfants'!$C$2:$F$298,4,FALSE)</f>
        <v>#N/A</v>
      </c>
      <c r="P1664" s="14" t="e">
        <f>VLOOKUP(N1664,'Données Enfants'!$C$2:$F$298,2,FALSE)</f>
        <v>#N/A</v>
      </c>
      <c r="Q1664" s="14">
        <f>IF(MID(B1664,1,3)="Bus",VLOOKUP(N1664,'Données Bus'!$A$2:$B$90,2,FALSE),0)</f>
        <v>0</v>
      </c>
      <c r="R1664" s="14" t="str">
        <f>IF(Q1664&gt;0,VLOOKUP(N1664,'Données Bus'!$A$2:$C$90,3,FALSE),"")</f>
        <v/>
      </c>
      <c r="S1664" t="e">
        <f>IF(INDEX('Tournées Bus'!$C$4:$H$18,Q1664,VLOOKUP(B1664,'Tournées Bus'!$J$3:$L$6,2,FALSE))=0,INDEX('Tournées Bus'!$C$4:$H$18,Q1664,VLOOKUP(B1664,'Tournées Bus'!$J$3:$L$6,3,FALSE)),INDEX('Tournées Bus'!$C$4:$H$18,Q1664,VLOOKUP(B1664,'Tournées Bus'!$J$3:$L$6,2,FALSE)))</f>
        <v>#N/A</v>
      </c>
      <c r="T1664" t="e">
        <f t="shared" si="55"/>
        <v>#N/A</v>
      </c>
    </row>
    <row r="1665" spans="1:20" x14ac:dyDescent="0.2">
      <c r="A1665" s="1">
        <v>42992</v>
      </c>
      <c r="B1665" t="s">
        <v>937</v>
      </c>
      <c r="C1665" t="s">
        <v>340</v>
      </c>
      <c r="D1665" t="s">
        <v>384</v>
      </c>
      <c r="E1665" t="s">
        <v>946</v>
      </c>
      <c r="F1665" s="1">
        <v>42922</v>
      </c>
      <c r="H1665">
        <v>1</v>
      </c>
      <c r="I1665">
        <v>0</v>
      </c>
      <c r="J1665">
        <v>0</v>
      </c>
      <c r="K1665" t="s">
        <v>207</v>
      </c>
      <c r="L1665">
        <v>2017</v>
      </c>
      <c r="M1665" t="s">
        <v>208</v>
      </c>
      <c r="N1665" s="14" t="str">
        <f t="shared" si="54"/>
        <v>DELPLANQUE Bénévole Charles</v>
      </c>
      <c r="O1665" s="14" t="e">
        <f>VLOOKUP(N1665,'Données Enfants'!$C$2:$F$298,4,FALSE)</f>
        <v>#N/A</v>
      </c>
      <c r="P1665" s="14" t="e">
        <f>VLOOKUP(N1665,'Données Enfants'!$C$2:$F$298,2,FALSE)</f>
        <v>#N/A</v>
      </c>
      <c r="Q1665" s="14">
        <f>IF(MID(B1665,1,3)="Bus",VLOOKUP(N1665,'Données Bus'!$A$2:$B$90,2,FALSE),0)</f>
        <v>0</v>
      </c>
      <c r="R1665" s="14" t="str">
        <f>IF(Q1665&gt;0,VLOOKUP(N1665,'Données Bus'!$A$2:$C$90,3,FALSE),"")</f>
        <v/>
      </c>
      <c r="S1665" t="e">
        <f>IF(INDEX('Tournées Bus'!$C$4:$H$18,Q1665,VLOOKUP(B1665,'Tournées Bus'!$J$3:$L$6,2,FALSE))=0,INDEX('Tournées Bus'!$C$4:$H$18,Q1665,VLOOKUP(B1665,'Tournées Bus'!$J$3:$L$6,3,FALSE)),INDEX('Tournées Bus'!$C$4:$H$18,Q1665,VLOOKUP(B1665,'Tournées Bus'!$J$3:$L$6,2,FALSE)))</f>
        <v>#N/A</v>
      </c>
      <c r="T1665" t="e">
        <f t="shared" si="55"/>
        <v>#N/A</v>
      </c>
    </row>
    <row r="1666" spans="1:20" x14ac:dyDescent="0.2">
      <c r="A1666" s="1">
        <v>42993</v>
      </c>
      <c r="B1666" t="s">
        <v>937</v>
      </c>
      <c r="C1666" t="s">
        <v>340</v>
      </c>
      <c r="D1666" t="s">
        <v>244</v>
      </c>
      <c r="E1666" t="s">
        <v>940</v>
      </c>
      <c r="F1666" s="1">
        <v>42922</v>
      </c>
      <c r="H1666">
        <v>0</v>
      </c>
      <c r="I1666">
        <v>0</v>
      </c>
      <c r="J1666">
        <v>0</v>
      </c>
      <c r="K1666" t="s">
        <v>207</v>
      </c>
      <c r="L1666">
        <v>2017</v>
      </c>
      <c r="M1666" t="s">
        <v>208</v>
      </c>
      <c r="N1666" s="14" t="str">
        <f t="shared" si="54"/>
        <v>DOUCET Bénévole Armelle</v>
      </c>
      <c r="O1666" s="14" t="e">
        <f>VLOOKUP(N1666,'Données Enfants'!$C$2:$F$298,4,FALSE)</f>
        <v>#N/A</v>
      </c>
      <c r="P1666" s="14" t="e">
        <f>VLOOKUP(N1666,'Données Enfants'!$C$2:$F$298,2,FALSE)</f>
        <v>#N/A</v>
      </c>
      <c r="Q1666" s="14">
        <f>IF(MID(B1666,1,3)="Bus",VLOOKUP(N1666,'Données Bus'!$A$2:$B$90,2,FALSE),0)</f>
        <v>0</v>
      </c>
      <c r="R1666" s="14" t="str">
        <f>IF(Q1666&gt;0,VLOOKUP(N1666,'Données Bus'!$A$2:$C$90,3,FALSE),"")</f>
        <v/>
      </c>
      <c r="S1666" t="e">
        <f>IF(INDEX('Tournées Bus'!$C$4:$H$18,Q1666,VLOOKUP(B1666,'Tournées Bus'!$J$3:$L$6,2,FALSE))=0,INDEX('Tournées Bus'!$C$4:$H$18,Q1666,VLOOKUP(B1666,'Tournées Bus'!$J$3:$L$6,3,FALSE)),INDEX('Tournées Bus'!$C$4:$H$18,Q1666,VLOOKUP(B1666,'Tournées Bus'!$J$3:$L$6,2,FALSE)))</f>
        <v>#N/A</v>
      </c>
      <c r="T1666" t="e">
        <f t="shared" si="55"/>
        <v>#N/A</v>
      </c>
    </row>
    <row r="1667" spans="1:20" x14ac:dyDescent="0.2">
      <c r="A1667" s="1">
        <v>42993</v>
      </c>
      <c r="B1667" t="s">
        <v>937</v>
      </c>
      <c r="C1667" t="s">
        <v>340</v>
      </c>
      <c r="D1667" t="s">
        <v>464</v>
      </c>
      <c r="E1667" t="s">
        <v>947</v>
      </c>
      <c r="F1667" s="1">
        <v>42922</v>
      </c>
      <c r="H1667">
        <v>1</v>
      </c>
      <c r="I1667">
        <v>0</v>
      </c>
      <c r="J1667">
        <v>0</v>
      </c>
      <c r="K1667" t="s">
        <v>207</v>
      </c>
      <c r="L1667">
        <v>2017</v>
      </c>
      <c r="M1667" t="s">
        <v>208</v>
      </c>
      <c r="N1667" s="14" t="str">
        <f t="shared" si="54"/>
        <v>VALDING Bénévole Christel</v>
      </c>
      <c r="O1667" s="14" t="e">
        <f>VLOOKUP(N1667,'Données Enfants'!$C$2:$F$298,4,FALSE)</f>
        <v>#N/A</v>
      </c>
      <c r="P1667" s="14" t="e">
        <f>VLOOKUP(N1667,'Données Enfants'!$C$2:$F$298,2,FALSE)</f>
        <v>#N/A</v>
      </c>
      <c r="Q1667" s="14">
        <f>IF(MID(B1667,1,3)="Bus",VLOOKUP(N1667,'Données Bus'!$A$2:$B$90,2,FALSE),0)</f>
        <v>0</v>
      </c>
      <c r="R1667" s="14" t="str">
        <f>IF(Q1667&gt;0,VLOOKUP(N1667,'Données Bus'!$A$2:$C$90,3,FALSE),"")</f>
        <v/>
      </c>
      <c r="S1667" t="e">
        <f>IF(INDEX('Tournées Bus'!$C$4:$H$18,Q1667,VLOOKUP(B1667,'Tournées Bus'!$J$3:$L$6,2,FALSE))=0,INDEX('Tournées Bus'!$C$4:$H$18,Q1667,VLOOKUP(B1667,'Tournées Bus'!$J$3:$L$6,3,FALSE)),INDEX('Tournées Bus'!$C$4:$H$18,Q1667,VLOOKUP(B1667,'Tournées Bus'!$J$3:$L$6,2,FALSE)))</f>
        <v>#N/A</v>
      </c>
      <c r="T1667" t="e">
        <f t="shared" si="55"/>
        <v>#N/A</v>
      </c>
    </row>
    <row r="1668" spans="1:20" x14ac:dyDescent="0.2">
      <c r="A1668" s="1">
        <v>42993</v>
      </c>
      <c r="B1668" t="s">
        <v>937</v>
      </c>
      <c r="C1668" t="s">
        <v>340</v>
      </c>
      <c r="D1668" t="s">
        <v>486</v>
      </c>
      <c r="E1668" t="s">
        <v>948</v>
      </c>
      <c r="F1668" s="1">
        <v>42922</v>
      </c>
      <c r="H1668">
        <v>1</v>
      </c>
      <c r="I1668">
        <v>0</v>
      </c>
      <c r="J1668">
        <v>0</v>
      </c>
      <c r="K1668" t="s">
        <v>207</v>
      </c>
      <c r="L1668">
        <v>2017</v>
      </c>
      <c r="M1668" t="s">
        <v>208</v>
      </c>
      <c r="N1668" s="14" t="str">
        <f t="shared" si="54"/>
        <v>DE CLERCQ Bénévole Marinus</v>
      </c>
      <c r="O1668" s="14" t="e">
        <f>VLOOKUP(N1668,'Données Enfants'!$C$2:$F$298,4,FALSE)</f>
        <v>#N/A</v>
      </c>
      <c r="P1668" s="14" t="e">
        <f>VLOOKUP(N1668,'Données Enfants'!$C$2:$F$298,2,FALSE)</f>
        <v>#N/A</v>
      </c>
      <c r="Q1668" s="14">
        <f>IF(MID(B1668,1,3)="Bus",VLOOKUP(N1668,'Données Bus'!$A$2:$B$90,2,FALSE),0)</f>
        <v>0</v>
      </c>
      <c r="R1668" s="14" t="str">
        <f>IF(Q1668&gt;0,VLOOKUP(N1668,'Données Bus'!$A$2:$C$90,3,FALSE),"")</f>
        <v/>
      </c>
      <c r="S1668" t="e">
        <f>IF(INDEX('Tournées Bus'!$C$4:$H$18,Q1668,VLOOKUP(B1668,'Tournées Bus'!$J$3:$L$6,2,FALSE))=0,INDEX('Tournées Bus'!$C$4:$H$18,Q1668,VLOOKUP(B1668,'Tournées Bus'!$J$3:$L$6,3,FALSE)),INDEX('Tournées Bus'!$C$4:$H$18,Q1668,VLOOKUP(B1668,'Tournées Bus'!$J$3:$L$6,2,FALSE)))</f>
        <v>#N/A</v>
      </c>
      <c r="T1668" t="e">
        <f t="shared" si="55"/>
        <v>#N/A</v>
      </c>
    </row>
    <row r="1669" spans="1:20" x14ac:dyDescent="0.2">
      <c r="A1669" s="1">
        <v>42990</v>
      </c>
      <c r="B1669" t="s">
        <v>8</v>
      </c>
      <c r="C1669" t="s">
        <v>8</v>
      </c>
      <c r="D1669" t="s">
        <v>205</v>
      </c>
      <c r="E1669" t="s">
        <v>206</v>
      </c>
      <c r="F1669" s="1">
        <v>41166</v>
      </c>
      <c r="G1669" t="s">
        <v>106</v>
      </c>
      <c r="H1669">
        <v>1</v>
      </c>
      <c r="I1669">
        <v>0</v>
      </c>
      <c r="J1669">
        <v>0</v>
      </c>
      <c r="K1669" t="s">
        <v>207</v>
      </c>
      <c r="L1669">
        <v>2017</v>
      </c>
      <c r="M1669" t="s">
        <v>208</v>
      </c>
      <c r="N1669" s="14" t="str">
        <f t="shared" si="54"/>
        <v>ABBIATECI Alexandre</v>
      </c>
      <c r="O1669" s="14" t="str">
        <f>VLOOKUP(N1669,'Données Enfants'!$C$2:$F$298,4,FALSE)</f>
        <v>GS</v>
      </c>
      <c r="P1669" s="14" t="str">
        <f>VLOOKUP(N1669,'Données Enfants'!$C$2:$F$298,2,FALSE)</f>
        <v>Standard</v>
      </c>
      <c r="Q1669" s="14">
        <f>IF(MID(B1669,1,3)="Bus",VLOOKUP(N1669,'Données Bus'!$A$2:$B$90,2,FALSE),0)</f>
        <v>0</v>
      </c>
      <c r="R1669" s="14" t="str">
        <f>IF(Q1669&gt;0,VLOOKUP(N1669,'Données Bus'!$A$2:$C$90,3,FALSE),"")</f>
        <v/>
      </c>
      <c r="S1669" t="e">
        <f>IF(INDEX('Tournées Bus'!$C$4:$H$18,Q1669,VLOOKUP(B1669,'Tournées Bus'!$J$3:$L$6,2,FALSE))=0,INDEX('Tournées Bus'!$C$4:$H$18,Q1669,VLOOKUP(B1669,'Tournées Bus'!$J$3:$L$6,3,FALSE)),INDEX('Tournées Bus'!$C$4:$H$18,Q1669,VLOOKUP(B1669,'Tournées Bus'!$J$3:$L$6,2,FALSE)))</f>
        <v>#N/A</v>
      </c>
      <c r="T1669" t="e">
        <f t="shared" si="55"/>
        <v>#N/A</v>
      </c>
    </row>
    <row r="1670" spans="1:20" x14ac:dyDescent="0.2">
      <c r="A1670" s="1">
        <v>42990</v>
      </c>
      <c r="B1670" t="s">
        <v>8</v>
      </c>
      <c r="C1670" t="s">
        <v>8</v>
      </c>
      <c r="D1670" t="s">
        <v>205</v>
      </c>
      <c r="E1670" t="s">
        <v>209</v>
      </c>
      <c r="F1670" s="1">
        <v>40234</v>
      </c>
      <c r="G1670" t="s">
        <v>163</v>
      </c>
      <c r="H1670">
        <v>1</v>
      </c>
      <c r="I1670">
        <v>0</v>
      </c>
      <c r="J1670">
        <v>0</v>
      </c>
      <c r="K1670" t="s">
        <v>207</v>
      </c>
      <c r="L1670">
        <v>2017</v>
      </c>
      <c r="M1670" t="s">
        <v>210</v>
      </c>
      <c r="N1670" s="14" t="str">
        <f t="shared" si="54"/>
        <v>ABBIATECI Mathieu</v>
      </c>
      <c r="O1670" s="14" t="str">
        <f>VLOOKUP(N1670,'Données Enfants'!$C$2:$F$298,4,FALSE)</f>
        <v>CE1</v>
      </c>
      <c r="P1670" s="14" t="str">
        <f>VLOOKUP(N1670,'Données Enfants'!$C$2:$F$298,2,FALSE)</f>
        <v>Standard</v>
      </c>
      <c r="Q1670" s="14">
        <f>IF(MID(B1670,1,3)="Bus",VLOOKUP(N1670,'Données Bus'!$A$2:$B$90,2,FALSE),0)</f>
        <v>0</v>
      </c>
      <c r="R1670" s="14" t="str">
        <f>IF(Q1670&gt;0,VLOOKUP(N1670,'Données Bus'!$A$2:$C$90,3,FALSE),"")</f>
        <v/>
      </c>
      <c r="S1670" t="e">
        <f>IF(INDEX('Tournées Bus'!$C$4:$H$18,Q1670,VLOOKUP(B1670,'Tournées Bus'!$J$3:$L$6,2,FALSE))=0,INDEX('Tournées Bus'!$C$4:$H$18,Q1670,VLOOKUP(B1670,'Tournées Bus'!$J$3:$L$6,3,FALSE)),INDEX('Tournées Bus'!$C$4:$H$18,Q1670,VLOOKUP(B1670,'Tournées Bus'!$J$3:$L$6,2,FALSE)))</f>
        <v>#N/A</v>
      </c>
      <c r="T1670" t="e">
        <f t="shared" si="55"/>
        <v>#N/A</v>
      </c>
    </row>
    <row r="1671" spans="1:20" x14ac:dyDescent="0.2">
      <c r="A1671" s="1">
        <v>42990</v>
      </c>
      <c r="B1671" t="s">
        <v>8</v>
      </c>
      <c r="C1671" t="s">
        <v>8</v>
      </c>
      <c r="D1671" t="s">
        <v>524</v>
      </c>
      <c r="E1671" t="s">
        <v>525</v>
      </c>
      <c r="F1671" s="1">
        <v>39823</v>
      </c>
      <c r="G1671" t="s">
        <v>166</v>
      </c>
      <c r="H1671">
        <v>1</v>
      </c>
      <c r="I1671">
        <v>0</v>
      </c>
      <c r="J1671">
        <v>0</v>
      </c>
      <c r="K1671" t="s">
        <v>207</v>
      </c>
      <c r="L1671">
        <v>2017</v>
      </c>
      <c r="M1671" t="s">
        <v>210</v>
      </c>
      <c r="N1671" s="14" t="str">
        <f t="shared" si="54"/>
        <v>ANDRÉ Clara</v>
      </c>
      <c r="O1671" s="14" t="str">
        <f>VLOOKUP(N1671,'Données Enfants'!$C$2:$F$298,4,FALSE)</f>
        <v>CE2</v>
      </c>
      <c r="P1671" s="14" t="str">
        <f>VLOOKUP(N1671,'Données Enfants'!$C$2:$F$298,2,FALSE)</f>
        <v>Standard</v>
      </c>
      <c r="Q1671" s="14">
        <f>IF(MID(B1671,1,3)="Bus",VLOOKUP(N1671,'Données Bus'!$A$2:$B$90,2,FALSE),0)</f>
        <v>0</v>
      </c>
      <c r="R1671" s="14" t="str">
        <f>IF(Q1671&gt;0,VLOOKUP(N1671,'Données Bus'!$A$2:$C$90,3,FALSE),"")</f>
        <v/>
      </c>
      <c r="S1671" t="e">
        <f>IF(INDEX('Tournées Bus'!$C$4:$H$18,Q1671,VLOOKUP(B1671,'Tournées Bus'!$J$3:$L$6,2,FALSE))=0,INDEX('Tournées Bus'!$C$4:$H$18,Q1671,VLOOKUP(B1671,'Tournées Bus'!$J$3:$L$6,3,FALSE)),INDEX('Tournées Bus'!$C$4:$H$18,Q1671,VLOOKUP(B1671,'Tournées Bus'!$J$3:$L$6,2,FALSE)))</f>
        <v>#N/A</v>
      </c>
      <c r="T1671" t="e">
        <f t="shared" si="55"/>
        <v>#N/A</v>
      </c>
    </row>
    <row r="1672" spans="1:20" x14ac:dyDescent="0.2">
      <c r="A1672" s="1">
        <v>42990</v>
      </c>
      <c r="B1672" t="s">
        <v>8</v>
      </c>
      <c r="C1672" t="s">
        <v>8</v>
      </c>
      <c r="D1672" t="s">
        <v>341</v>
      </c>
      <c r="E1672" t="s">
        <v>342</v>
      </c>
      <c r="F1672" s="1">
        <v>39300</v>
      </c>
      <c r="G1672" t="s">
        <v>164</v>
      </c>
      <c r="H1672">
        <v>1</v>
      </c>
      <c r="I1672">
        <v>0</v>
      </c>
      <c r="J1672">
        <v>0</v>
      </c>
      <c r="K1672" t="s">
        <v>207</v>
      </c>
      <c r="L1672">
        <v>2017</v>
      </c>
      <c r="M1672" t="s">
        <v>210</v>
      </c>
      <c r="N1672" s="14" t="str">
        <f t="shared" si="54"/>
        <v>BARNABE Hugo</v>
      </c>
      <c r="O1672" s="14" t="str">
        <f>VLOOKUP(N1672,'Données Enfants'!$C$2:$F$298,4,FALSE)</f>
        <v>CM2</v>
      </c>
      <c r="P1672" s="14" t="str">
        <f>VLOOKUP(N1672,'Données Enfants'!$C$2:$F$298,2,FALSE)</f>
        <v>Standard</v>
      </c>
      <c r="Q1672" s="14">
        <f>IF(MID(B1672,1,3)="Bus",VLOOKUP(N1672,'Données Bus'!$A$2:$B$90,2,FALSE),0)</f>
        <v>0</v>
      </c>
      <c r="R1672" s="14" t="str">
        <f>IF(Q1672&gt;0,VLOOKUP(N1672,'Données Bus'!$A$2:$C$90,3,FALSE),"")</f>
        <v/>
      </c>
      <c r="S1672" t="e">
        <f>IF(INDEX('Tournées Bus'!$C$4:$H$18,Q1672,VLOOKUP(B1672,'Tournées Bus'!$J$3:$L$6,2,FALSE))=0,INDEX('Tournées Bus'!$C$4:$H$18,Q1672,VLOOKUP(B1672,'Tournées Bus'!$J$3:$L$6,3,FALSE)),INDEX('Tournées Bus'!$C$4:$H$18,Q1672,VLOOKUP(B1672,'Tournées Bus'!$J$3:$L$6,2,FALSE)))</f>
        <v>#N/A</v>
      </c>
      <c r="T1672" t="e">
        <f t="shared" si="55"/>
        <v>#N/A</v>
      </c>
    </row>
    <row r="1673" spans="1:20" x14ac:dyDescent="0.2">
      <c r="A1673" s="1">
        <v>42990</v>
      </c>
      <c r="B1673" t="s">
        <v>8</v>
      </c>
      <c r="C1673" t="s">
        <v>8</v>
      </c>
      <c r="D1673" t="s">
        <v>320</v>
      </c>
      <c r="E1673" t="s">
        <v>321</v>
      </c>
      <c r="F1673" s="1">
        <v>40438</v>
      </c>
      <c r="G1673" t="s">
        <v>167</v>
      </c>
      <c r="H1673">
        <v>1</v>
      </c>
      <c r="I1673">
        <v>0</v>
      </c>
      <c r="J1673">
        <v>0</v>
      </c>
      <c r="K1673" t="s">
        <v>207</v>
      </c>
      <c r="L1673">
        <v>2017</v>
      </c>
      <c r="M1673" t="s">
        <v>210</v>
      </c>
      <c r="N1673" s="14" t="str">
        <f t="shared" si="54"/>
        <v>BELLORINI Raphaëlle</v>
      </c>
      <c r="O1673" s="14" t="str">
        <f>VLOOKUP(N1673,'Données Enfants'!$C$2:$F$298,4,FALSE)</f>
        <v>CE1</v>
      </c>
      <c r="P1673" s="14" t="str">
        <f>VLOOKUP(N1673,'Données Enfants'!$C$2:$F$298,2,FALSE)</f>
        <v>Standard</v>
      </c>
      <c r="Q1673" s="14">
        <f>IF(MID(B1673,1,3)="Bus",VLOOKUP(N1673,'Données Bus'!$A$2:$B$90,2,FALSE),0)</f>
        <v>0</v>
      </c>
      <c r="R1673" s="14" t="str">
        <f>IF(Q1673&gt;0,VLOOKUP(N1673,'Données Bus'!$A$2:$C$90,3,FALSE),"")</f>
        <v/>
      </c>
      <c r="S1673" t="e">
        <f>IF(INDEX('Tournées Bus'!$C$4:$H$18,Q1673,VLOOKUP(B1673,'Tournées Bus'!$J$3:$L$6,2,FALSE))=0,INDEX('Tournées Bus'!$C$4:$H$18,Q1673,VLOOKUP(B1673,'Tournées Bus'!$J$3:$L$6,3,FALSE)),INDEX('Tournées Bus'!$C$4:$H$18,Q1673,VLOOKUP(B1673,'Tournées Bus'!$J$3:$L$6,2,FALSE)))</f>
        <v>#N/A</v>
      </c>
      <c r="T1673" t="e">
        <f t="shared" si="55"/>
        <v>#N/A</v>
      </c>
    </row>
    <row r="1674" spans="1:20" x14ac:dyDescent="0.2">
      <c r="A1674" s="1">
        <v>42990</v>
      </c>
      <c r="B1674" t="s">
        <v>8</v>
      </c>
      <c r="C1674" t="s">
        <v>8</v>
      </c>
      <c r="D1674" t="s">
        <v>345</v>
      </c>
      <c r="E1674" t="s">
        <v>346</v>
      </c>
      <c r="F1674" s="1">
        <v>40672</v>
      </c>
      <c r="G1674" t="s">
        <v>168</v>
      </c>
      <c r="H1674">
        <v>1</v>
      </c>
      <c r="I1674">
        <v>0</v>
      </c>
      <c r="J1674">
        <v>0</v>
      </c>
      <c r="K1674" t="s">
        <v>207</v>
      </c>
      <c r="L1674">
        <v>2017</v>
      </c>
      <c r="M1674" t="s">
        <v>208</v>
      </c>
      <c r="N1674" s="14" t="str">
        <f t="shared" si="54"/>
        <v>BELMOND CHOLLET Yûna</v>
      </c>
      <c r="O1674" s="14" t="str">
        <f>VLOOKUP(N1674,'Données Enfants'!$C$2:$F$298,4,FALSE)</f>
        <v>CP</v>
      </c>
      <c r="P1674" s="14" t="str">
        <f>VLOOKUP(N1674,'Données Enfants'!$C$2:$F$298,2,FALSE)</f>
        <v>Standard</v>
      </c>
      <c r="Q1674" s="14">
        <f>IF(MID(B1674,1,3)="Bus",VLOOKUP(N1674,'Données Bus'!$A$2:$B$90,2,FALSE),0)</f>
        <v>0</v>
      </c>
      <c r="R1674" s="14" t="str">
        <f>IF(Q1674&gt;0,VLOOKUP(N1674,'Données Bus'!$A$2:$C$90,3,FALSE),"")</f>
        <v/>
      </c>
      <c r="S1674" t="e">
        <f>IF(INDEX('Tournées Bus'!$C$4:$H$18,Q1674,VLOOKUP(B1674,'Tournées Bus'!$J$3:$L$6,2,FALSE))=0,INDEX('Tournées Bus'!$C$4:$H$18,Q1674,VLOOKUP(B1674,'Tournées Bus'!$J$3:$L$6,3,FALSE)),INDEX('Tournées Bus'!$C$4:$H$18,Q1674,VLOOKUP(B1674,'Tournées Bus'!$J$3:$L$6,2,FALSE)))</f>
        <v>#N/A</v>
      </c>
      <c r="T1674" t="e">
        <f t="shared" si="55"/>
        <v>#N/A</v>
      </c>
    </row>
    <row r="1675" spans="1:20" x14ac:dyDescent="0.2">
      <c r="A1675" s="1">
        <v>42990</v>
      </c>
      <c r="B1675" t="s">
        <v>8</v>
      </c>
      <c r="C1675" t="s">
        <v>8</v>
      </c>
      <c r="D1675" t="s">
        <v>221</v>
      </c>
      <c r="E1675" t="s">
        <v>222</v>
      </c>
      <c r="F1675" s="1">
        <v>39646</v>
      </c>
      <c r="G1675" t="s">
        <v>165</v>
      </c>
      <c r="H1675">
        <v>1</v>
      </c>
      <c r="I1675">
        <v>0</v>
      </c>
      <c r="J1675">
        <v>0</v>
      </c>
      <c r="K1675" t="s">
        <v>207</v>
      </c>
      <c r="L1675">
        <v>2017</v>
      </c>
      <c r="M1675" t="s">
        <v>210</v>
      </c>
      <c r="N1675" s="14" t="str">
        <f t="shared" si="54"/>
        <v>BEN ROMDANE Hilal</v>
      </c>
      <c r="O1675" s="14" t="str">
        <f>VLOOKUP(N1675,'Données Enfants'!$C$2:$F$298,4,FALSE)</f>
        <v>CM1</v>
      </c>
      <c r="P1675" s="14" t="str">
        <f>VLOOKUP(N1675,'Données Enfants'!$C$2:$F$298,2,FALSE)</f>
        <v>Sans viande</v>
      </c>
      <c r="Q1675" s="14">
        <f>IF(MID(B1675,1,3)="Bus",VLOOKUP(N1675,'Données Bus'!$A$2:$B$90,2,FALSE),0)</f>
        <v>0</v>
      </c>
      <c r="R1675" s="14" t="str">
        <f>IF(Q1675&gt;0,VLOOKUP(N1675,'Données Bus'!$A$2:$C$90,3,FALSE),"")</f>
        <v/>
      </c>
      <c r="S1675" t="e">
        <f>IF(INDEX('Tournées Bus'!$C$4:$H$18,Q1675,VLOOKUP(B1675,'Tournées Bus'!$J$3:$L$6,2,FALSE))=0,INDEX('Tournées Bus'!$C$4:$H$18,Q1675,VLOOKUP(B1675,'Tournées Bus'!$J$3:$L$6,3,FALSE)),INDEX('Tournées Bus'!$C$4:$H$18,Q1675,VLOOKUP(B1675,'Tournées Bus'!$J$3:$L$6,2,FALSE)))</f>
        <v>#N/A</v>
      </c>
      <c r="T1675" t="e">
        <f t="shared" si="55"/>
        <v>#N/A</v>
      </c>
    </row>
    <row r="1676" spans="1:20" x14ac:dyDescent="0.2">
      <c r="A1676" s="1">
        <v>42990</v>
      </c>
      <c r="B1676" t="s">
        <v>8</v>
      </c>
      <c r="C1676" t="s">
        <v>8</v>
      </c>
      <c r="D1676" t="s">
        <v>221</v>
      </c>
      <c r="E1676" t="s">
        <v>223</v>
      </c>
      <c r="F1676" s="1">
        <v>39646</v>
      </c>
      <c r="G1676" t="s">
        <v>165</v>
      </c>
      <c r="H1676">
        <v>1</v>
      </c>
      <c r="I1676">
        <v>0</v>
      </c>
      <c r="J1676">
        <v>0</v>
      </c>
      <c r="K1676" t="s">
        <v>207</v>
      </c>
      <c r="L1676">
        <v>2017</v>
      </c>
      <c r="M1676" t="s">
        <v>210</v>
      </c>
      <c r="N1676" s="14" t="str">
        <f t="shared" si="54"/>
        <v>BEN ROMDANE Younès</v>
      </c>
      <c r="O1676" s="14" t="str">
        <f>VLOOKUP(N1676,'Données Enfants'!$C$2:$F$298,4,FALSE)</f>
        <v>CM1</v>
      </c>
      <c r="P1676" s="14" t="str">
        <f>VLOOKUP(N1676,'Données Enfants'!$C$2:$F$298,2,FALSE)</f>
        <v>Sans viande</v>
      </c>
      <c r="Q1676" s="14">
        <f>IF(MID(B1676,1,3)="Bus",VLOOKUP(N1676,'Données Bus'!$A$2:$B$90,2,FALSE),0)</f>
        <v>0</v>
      </c>
      <c r="R1676" s="14" t="str">
        <f>IF(Q1676&gt;0,VLOOKUP(N1676,'Données Bus'!$A$2:$C$90,3,FALSE),"")</f>
        <v/>
      </c>
      <c r="S1676" t="e">
        <f>IF(INDEX('Tournées Bus'!$C$4:$H$18,Q1676,VLOOKUP(B1676,'Tournées Bus'!$J$3:$L$6,2,FALSE))=0,INDEX('Tournées Bus'!$C$4:$H$18,Q1676,VLOOKUP(B1676,'Tournées Bus'!$J$3:$L$6,3,FALSE)),INDEX('Tournées Bus'!$C$4:$H$18,Q1676,VLOOKUP(B1676,'Tournées Bus'!$J$3:$L$6,2,FALSE)))</f>
        <v>#N/A</v>
      </c>
      <c r="T1676" t="e">
        <f t="shared" si="55"/>
        <v>#N/A</v>
      </c>
    </row>
    <row r="1677" spans="1:20" x14ac:dyDescent="0.2">
      <c r="A1677" s="1">
        <v>42990</v>
      </c>
      <c r="B1677" t="s">
        <v>8</v>
      </c>
      <c r="C1677" t="s">
        <v>8</v>
      </c>
      <c r="D1677" t="s">
        <v>347</v>
      </c>
      <c r="E1677" t="s">
        <v>230</v>
      </c>
      <c r="F1677" s="1">
        <v>41458</v>
      </c>
      <c r="G1677" t="s">
        <v>170</v>
      </c>
      <c r="H1677">
        <v>0</v>
      </c>
      <c r="I1677">
        <v>0</v>
      </c>
      <c r="J1677">
        <v>0</v>
      </c>
      <c r="K1677" t="s">
        <v>207</v>
      </c>
      <c r="L1677">
        <v>2017</v>
      </c>
      <c r="M1677" t="s">
        <v>208</v>
      </c>
      <c r="N1677" s="14" t="str">
        <f t="shared" si="54"/>
        <v>BENOIST FAYE Emma</v>
      </c>
      <c r="O1677" s="14" t="str">
        <f>VLOOKUP(N1677,'Données Enfants'!$C$2:$F$298,4,FALSE)</f>
        <v>MS</v>
      </c>
      <c r="P1677" s="14" t="str">
        <f>VLOOKUP(N1677,'Données Enfants'!$C$2:$F$298,2,FALSE)</f>
        <v>Standard</v>
      </c>
      <c r="Q1677" s="14">
        <f>IF(MID(B1677,1,3)="Bus",VLOOKUP(N1677,'Données Bus'!$A$2:$B$90,2,FALSE),0)</f>
        <v>0</v>
      </c>
      <c r="R1677" s="14" t="str">
        <f>IF(Q1677&gt;0,VLOOKUP(N1677,'Données Bus'!$A$2:$C$90,3,FALSE),"")</f>
        <v/>
      </c>
      <c r="S1677" t="e">
        <f>IF(INDEX('Tournées Bus'!$C$4:$H$18,Q1677,VLOOKUP(B1677,'Tournées Bus'!$J$3:$L$6,2,FALSE))=0,INDEX('Tournées Bus'!$C$4:$H$18,Q1677,VLOOKUP(B1677,'Tournées Bus'!$J$3:$L$6,3,FALSE)),INDEX('Tournées Bus'!$C$4:$H$18,Q1677,VLOOKUP(B1677,'Tournées Bus'!$J$3:$L$6,2,FALSE)))</f>
        <v>#N/A</v>
      </c>
      <c r="T1677" t="e">
        <f t="shared" si="55"/>
        <v>#N/A</v>
      </c>
    </row>
    <row r="1678" spans="1:20" x14ac:dyDescent="0.2">
      <c r="A1678" s="1">
        <v>42990</v>
      </c>
      <c r="B1678" t="s">
        <v>8</v>
      </c>
      <c r="C1678" t="s">
        <v>8</v>
      </c>
      <c r="D1678" t="s">
        <v>348</v>
      </c>
      <c r="E1678" t="s">
        <v>350</v>
      </c>
      <c r="F1678" s="1">
        <v>41364</v>
      </c>
      <c r="G1678" t="s">
        <v>169</v>
      </c>
      <c r="H1678">
        <v>1</v>
      </c>
      <c r="I1678">
        <v>0</v>
      </c>
      <c r="J1678">
        <v>0</v>
      </c>
      <c r="K1678" t="s">
        <v>207</v>
      </c>
      <c r="L1678">
        <v>2017</v>
      </c>
      <c r="M1678" t="s">
        <v>208</v>
      </c>
      <c r="N1678" s="14" t="str">
        <f t="shared" si="54"/>
        <v>BLAIN Rebecca</v>
      </c>
      <c r="O1678" s="14" t="str">
        <f>VLOOKUP(N1678,'Données Enfants'!$C$2:$F$298,4,FALSE)</f>
        <v>MS</v>
      </c>
      <c r="P1678" s="14" t="str">
        <f>VLOOKUP(N1678,'Données Enfants'!$C$2:$F$298,2,FALSE)</f>
        <v>Standard</v>
      </c>
      <c r="Q1678" s="14">
        <f>IF(MID(B1678,1,3)="Bus",VLOOKUP(N1678,'Données Bus'!$A$2:$B$90,2,FALSE),0)</f>
        <v>0</v>
      </c>
      <c r="R1678" s="14" t="str">
        <f>IF(Q1678&gt;0,VLOOKUP(N1678,'Données Bus'!$A$2:$C$90,3,FALSE),"")</f>
        <v/>
      </c>
      <c r="S1678" t="e">
        <f>IF(INDEX('Tournées Bus'!$C$4:$H$18,Q1678,VLOOKUP(B1678,'Tournées Bus'!$J$3:$L$6,2,FALSE))=0,INDEX('Tournées Bus'!$C$4:$H$18,Q1678,VLOOKUP(B1678,'Tournées Bus'!$J$3:$L$6,3,FALSE)),INDEX('Tournées Bus'!$C$4:$H$18,Q1678,VLOOKUP(B1678,'Tournées Bus'!$J$3:$L$6,2,FALSE)))</f>
        <v>#N/A</v>
      </c>
      <c r="T1678" t="e">
        <f t="shared" si="55"/>
        <v>#N/A</v>
      </c>
    </row>
    <row r="1679" spans="1:20" x14ac:dyDescent="0.2">
      <c r="A1679" s="1">
        <v>42990</v>
      </c>
      <c r="B1679" t="s">
        <v>8</v>
      </c>
      <c r="C1679" t="s">
        <v>8</v>
      </c>
      <c r="D1679" t="s">
        <v>351</v>
      </c>
      <c r="E1679" t="s">
        <v>225</v>
      </c>
      <c r="F1679" s="1">
        <v>39603</v>
      </c>
      <c r="G1679" t="s">
        <v>165</v>
      </c>
      <c r="H1679">
        <v>1</v>
      </c>
      <c r="I1679">
        <v>0</v>
      </c>
      <c r="J1679">
        <v>0</v>
      </c>
      <c r="K1679" t="s">
        <v>207</v>
      </c>
      <c r="L1679">
        <v>2017</v>
      </c>
      <c r="M1679" t="s">
        <v>210</v>
      </c>
      <c r="N1679" s="14" t="str">
        <f t="shared" si="54"/>
        <v>BLANC Anthony</v>
      </c>
      <c r="O1679" s="14" t="str">
        <f>VLOOKUP(N1679,'Données Enfants'!$C$2:$F$298,4,FALSE)</f>
        <v>CM1</v>
      </c>
      <c r="P1679" s="14" t="str">
        <f>VLOOKUP(N1679,'Données Enfants'!$C$2:$F$298,2,FALSE)</f>
        <v>Standard</v>
      </c>
      <c r="Q1679" s="14">
        <f>IF(MID(B1679,1,3)="Bus",VLOOKUP(N1679,'Données Bus'!$A$2:$B$90,2,FALSE),0)</f>
        <v>0</v>
      </c>
      <c r="R1679" s="14" t="str">
        <f>IF(Q1679&gt;0,VLOOKUP(N1679,'Données Bus'!$A$2:$C$90,3,FALSE),"")</f>
        <v/>
      </c>
      <c r="S1679" t="e">
        <f>IF(INDEX('Tournées Bus'!$C$4:$H$18,Q1679,VLOOKUP(B1679,'Tournées Bus'!$J$3:$L$6,2,FALSE))=0,INDEX('Tournées Bus'!$C$4:$H$18,Q1679,VLOOKUP(B1679,'Tournées Bus'!$J$3:$L$6,3,FALSE)),INDEX('Tournées Bus'!$C$4:$H$18,Q1679,VLOOKUP(B1679,'Tournées Bus'!$J$3:$L$6,2,FALSE)))</f>
        <v>#N/A</v>
      </c>
      <c r="T1679" t="e">
        <f t="shared" si="55"/>
        <v>#N/A</v>
      </c>
    </row>
    <row r="1680" spans="1:20" x14ac:dyDescent="0.2">
      <c r="A1680" s="1">
        <v>42990</v>
      </c>
      <c r="B1680" t="s">
        <v>8</v>
      </c>
      <c r="C1680" t="s">
        <v>8</v>
      </c>
      <c r="D1680" t="s">
        <v>352</v>
      </c>
      <c r="E1680" t="s">
        <v>353</v>
      </c>
      <c r="F1680" s="1">
        <v>40418</v>
      </c>
      <c r="G1680" t="s">
        <v>163</v>
      </c>
      <c r="H1680">
        <v>1</v>
      </c>
      <c r="I1680">
        <v>0</v>
      </c>
      <c r="J1680">
        <v>0</v>
      </c>
      <c r="K1680" t="s">
        <v>207</v>
      </c>
      <c r="L1680">
        <v>2017</v>
      </c>
      <c r="M1680" t="s">
        <v>210</v>
      </c>
      <c r="N1680" s="14" t="str">
        <f t="shared" si="54"/>
        <v>BOCHATON Lina</v>
      </c>
      <c r="O1680" s="14" t="str">
        <f>VLOOKUP(N1680,'Données Enfants'!$C$2:$F$298,4,FALSE)</f>
        <v>CE1</v>
      </c>
      <c r="P1680" s="14" t="str">
        <f>VLOOKUP(N1680,'Données Enfants'!$C$2:$F$298,2,FALSE)</f>
        <v>Standard</v>
      </c>
      <c r="Q1680" s="14">
        <f>IF(MID(B1680,1,3)="Bus",VLOOKUP(N1680,'Données Bus'!$A$2:$B$90,2,FALSE),0)</f>
        <v>0</v>
      </c>
      <c r="R1680" s="14" t="str">
        <f>IF(Q1680&gt;0,VLOOKUP(N1680,'Données Bus'!$A$2:$C$90,3,FALSE),"")</f>
        <v/>
      </c>
      <c r="S1680" t="e">
        <f>IF(INDEX('Tournées Bus'!$C$4:$H$18,Q1680,VLOOKUP(B1680,'Tournées Bus'!$J$3:$L$6,2,FALSE))=0,INDEX('Tournées Bus'!$C$4:$H$18,Q1680,VLOOKUP(B1680,'Tournées Bus'!$J$3:$L$6,3,FALSE)),INDEX('Tournées Bus'!$C$4:$H$18,Q1680,VLOOKUP(B1680,'Tournées Bus'!$J$3:$L$6,2,FALSE)))</f>
        <v>#N/A</v>
      </c>
      <c r="T1680" t="e">
        <f t="shared" si="55"/>
        <v>#N/A</v>
      </c>
    </row>
    <row r="1681" spans="1:20" x14ac:dyDescent="0.2">
      <c r="A1681" s="1">
        <v>42990</v>
      </c>
      <c r="B1681" t="s">
        <v>8</v>
      </c>
      <c r="C1681" t="s">
        <v>8</v>
      </c>
      <c r="D1681" t="s">
        <v>226</v>
      </c>
      <c r="E1681" t="s">
        <v>227</v>
      </c>
      <c r="F1681" s="1">
        <v>40006</v>
      </c>
      <c r="G1681" t="s">
        <v>166</v>
      </c>
      <c r="H1681">
        <v>1</v>
      </c>
      <c r="I1681">
        <v>0</v>
      </c>
      <c r="J1681">
        <v>0</v>
      </c>
      <c r="K1681" t="s">
        <v>207</v>
      </c>
      <c r="L1681">
        <v>2017</v>
      </c>
      <c r="M1681" t="s">
        <v>210</v>
      </c>
      <c r="N1681" s="14" t="str">
        <f t="shared" si="54"/>
        <v>BOUILLEZ Elise</v>
      </c>
      <c r="O1681" s="14" t="str">
        <f>VLOOKUP(N1681,'Données Enfants'!$C$2:$F$298,4,FALSE)</f>
        <v>CE2</v>
      </c>
      <c r="P1681" s="14" t="str">
        <f>VLOOKUP(N1681,'Données Enfants'!$C$2:$F$298,2,FALSE)</f>
        <v>Standard</v>
      </c>
      <c r="Q1681" s="14">
        <f>IF(MID(B1681,1,3)="Bus",VLOOKUP(N1681,'Données Bus'!$A$2:$B$90,2,FALSE),0)</f>
        <v>0</v>
      </c>
      <c r="R1681" s="14" t="str">
        <f>IF(Q1681&gt;0,VLOOKUP(N1681,'Données Bus'!$A$2:$C$90,3,FALSE),"")</f>
        <v/>
      </c>
      <c r="S1681" t="e">
        <f>IF(INDEX('Tournées Bus'!$C$4:$H$18,Q1681,VLOOKUP(B1681,'Tournées Bus'!$J$3:$L$6,2,FALSE))=0,INDEX('Tournées Bus'!$C$4:$H$18,Q1681,VLOOKUP(B1681,'Tournées Bus'!$J$3:$L$6,3,FALSE)),INDEX('Tournées Bus'!$C$4:$H$18,Q1681,VLOOKUP(B1681,'Tournées Bus'!$J$3:$L$6,2,FALSE)))</f>
        <v>#N/A</v>
      </c>
      <c r="T1681" t="e">
        <f t="shared" si="55"/>
        <v>#N/A</v>
      </c>
    </row>
    <row r="1682" spans="1:20" x14ac:dyDescent="0.2">
      <c r="A1682" s="1">
        <v>42990</v>
      </c>
      <c r="B1682" t="s">
        <v>8</v>
      </c>
      <c r="C1682" t="s">
        <v>8</v>
      </c>
      <c r="D1682" t="s">
        <v>354</v>
      </c>
      <c r="E1682" t="s">
        <v>355</v>
      </c>
      <c r="F1682" s="1">
        <v>41607</v>
      </c>
      <c r="G1682" t="s">
        <v>170</v>
      </c>
      <c r="H1682">
        <v>1</v>
      </c>
      <c r="I1682">
        <v>0</v>
      </c>
      <c r="J1682">
        <v>0</v>
      </c>
      <c r="K1682" t="s">
        <v>207</v>
      </c>
      <c r="L1682">
        <v>2017</v>
      </c>
      <c r="M1682" t="s">
        <v>208</v>
      </c>
      <c r="N1682" s="14" t="str">
        <f t="shared" si="54"/>
        <v>BRAHMI Ilan</v>
      </c>
      <c r="O1682" s="14" t="str">
        <f>VLOOKUP(N1682,'Données Enfants'!$C$2:$F$298,4,FALSE)</f>
        <v>MS</v>
      </c>
      <c r="P1682" s="14" t="str">
        <f>VLOOKUP(N1682,'Données Enfants'!$C$2:$F$298,2,FALSE)</f>
        <v>Standard</v>
      </c>
      <c r="Q1682" s="14">
        <f>IF(MID(B1682,1,3)="Bus",VLOOKUP(N1682,'Données Bus'!$A$2:$B$90,2,FALSE),0)</f>
        <v>0</v>
      </c>
      <c r="R1682" s="14" t="str">
        <f>IF(Q1682&gt;0,VLOOKUP(N1682,'Données Bus'!$A$2:$C$90,3,FALSE),"")</f>
        <v/>
      </c>
      <c r="S1682" t="e">
        <f>IF(INDEX('Tournées Bus'!$C$4:$H$18,Q1682,VLOOKUP(B1682,'Tournées Bus'!$J$3:$L$6,2,FALSE))=0,INDEX('Tournées Bus'!$C$4:$H$18,Q1682,VLOOKUP(B1682,'Tournées Bus'!$J$3:$L$6,3,FALSE)),INDEX('Tournées Bus'!$C$4:$H$18,Q1682,VLOOKUP(B1682,'Tournées Bus'!$J$3:$L$6,2,FALSE)))</f>
        <v>#N/A</v>
      </c>
      <c r="T1682" t="e">
        <f t="shared" si="55"/>
        <v>#N/A</v>
      </c>
    </row>
    <row r="1683" spans="1:20" x14ac:dyDescent="0.2">
      <c r="A1683" s="1">
        <v>42990</v>
      </c>
      <c r="B1683" t="s">
        <v>8</v>
      </c>
      <c r="C1683" t="s">
        <v>8</v>
      </c>
      <c r="D1683" t="s">
        <v>334</v>
      </c>
      <c r="E1683" t="s">
        <v>335</v>
      </c>
      <c r="F1683" s="1">
        <v>40376</v>
      </c>
      <c r="G1683" t="s">
        <v>163</v>
      </c>
      <c r="H1683">
        <v>1</v>
      </c>
      <c r="I1683">
        <v>0</v>
      </c>
      <c r="J1683">
        <v>0</v>
      </c>
      <c r="K1683" t="s">
        <v>207</v>
      </c>
      <c r="L1683">
        <v>2017</v>
      </c>
      <c r="M1683" t="s">
        <v>210</v>
      </c>
      <c r="N1683" s="14" t="str">
        <f t="shared" si="54"/>
        <v>BUISSON Sarah</v>
      </c>
      <c r="O1683" s="14" t="str">
        <f>VLOOKUP(N1683,'Données Enfants'!$C$2:$F$298,4,FALSE)</f>
        <v>CE1</v>
      </c>
      <c r="P1683" s="14" t="str">
        <f>VLOOKUP(N1683,'Données Enfants'!$C$2:$F$298,2,FALSE)</f>
        <v>Standard</v>
      </c>
      <c r="Q1683" s="14">
        <f>IF(MID(B1683,1,3)="Bus",VLOOKUP(N1683,'Données Bus'!$A$2:$B$90,2,FALSE),0)</f>
        <v>0</v>
      </c>
      <c r="R1683" s="14" t="str">
        <f>IF(Q1683&gt;0,VLOOKUP(N1683,'Données Bus'!$A$2:$C$90,3,FALSE),"")</f>
        <v/>
      </c>
      <c r="S1683" t="e">
        <f>IF(INDEX('Tournées Bus'!$C$4:$H$18,Q1683,VLOOKUP(B1683,'Tournées Bus'!$J$3:$L$6,2,FALSE))=0,INDEX('Tournées Bus'!$C$4:$H$18,Q1683,VLOOKUP(B1683,'Tournées Bus'!$J$3:$L$6,3,FALSE)),INDEX('Tournées Bus'!$C$4:$H$18,Q1683,VLOOKUP(B1683,'Tournées Bus'!$J$3:$L$6,2,FALSE)))</f>
        <v>#N/A</v>
      </c>
      <c r="T1683" t="e">
        <f t="shared" si="55"/>
        <v>#N/A</v>
      </c>
    </row>
    <row r="1684" spans="1:20" x14ac:dyDescent="0.2">
      <c r="A1684" s="1">
        <v>42990</v>
      </c>
      <c r="B1684" t="s">
        <v>8</v>
      </c>
      <c r="C1684" t="s">
        <v>8</v>
      </c>
      <c r="D1684" t="s">
        <v>359</v>
      </c>
      <c r="E1684" t="s">
        <v>360</v>
      </c>
      <c r="F1684" s="1">
        <v>39790</v>
      </c>
      <c r="G1684" t="s">
        <v>165</v>
      </c>
      <c r="H1684">
        <v>1</v>
      </c>
      <c r="I1684">
        <v>0</v>
      </c>
      <c r="J1684">
        <v>0</v>
      </c>
      <c r="K1684" t="s">
        <v>207</v>
      </c>
      <c r="L1684">
        <v>2017</v>
      </c>
      <c r="M1684" t="s">
        <v>210</v>
      </c>
      <c r="N1684" s="14" t="str">
        <f t="shared" si="54"/>
        <v>BURBAN Alix</v>
      </c>
      <c r="O1684" s="14" t="str">
        <f>VLOOKUP(N1684,'Données Enfants'!$C$2:$F$298,4,FALSE)</f>
        <v>CM1</v>
      </c>
      <c r="P1684" s="14" t="str">
        <f>VLOOKUP(N1684,'Données Enfants'!$C$2:$F$298,2,FALSE)</f>
        <v>Standard</v>
      </c>
      <c r="Q1684" s="14">
        <f>IF(MID(B1684,1,3)="Bus",VLOOKUP(N1684,'Données Bus'!$A$2:$B$90,2,FALSE),0)</f>
        <v>0</v>
      </c>
      <c r="R1684" s="14" t="str">
        <f>IF(Q1684&gt;0,VLOOKUP(N1684,'Données Bus'!$A$2:$C$90,3,FALSE),"")</f>
        <v/>
      </c>
      <c r="S1684" t="e">
        <f>IF(INDEX('Tournées Bus'!$C$4:$H$18,Q1684,VLOOKUP(B1684,'Tournées Bus'!$J$3:$L$6,2,FALSE))=0,INDEX('Tournées Bus'!$C$4:$H$18,Q1684,VLOOKUP(B1684,'Tournées Bus'!$J$3:$L$6,3,FALSE)),INDEX('Tournées Bus'!$C$4:$H$18,Q1684,VLOOKUP(B1684,'Tournées Bus'!$J$3:$L$6,2,FALSE)))</f>
        <v>#N/A</v>
      </c>
      <c r="T1684" t="e">
        <f t="shared" si="55"/>
        <v>#N/A</v>
      </c>
    </row>
    <row r="1685" spans="1:20" x14ac:dyDescent="0.2">
      <c r="A1685" s="1">
        <v>42990</v>
      </c>
      <c r="B1685" t="s">
        <v>8</v>
      </c>
      <c r="C1685" t="s">
        <v>8</v>
      </c>
      <c r="D1685" t="s">
        <v>359</v>
      </c>
      <c r="E1685" t="s">
        <v>361</v>
      </c>
      <c r="F1685" s="1">
        <v>39790</v>
      </c>
      <c r="G1685" t="s">
        <v>165</v>
      </c>
      <c r="H1685">
        <v>1</v>
      </c>
      <c r="I1685">
        <v>0</v>
      </c>
      <c r="J1685">
        <v>0</v>
      </c>
      <c r="K1685" t="s">
        <v>207</v>
      </c>
      <c r="L1685">
        <v>2017</v>
      </c>
      <c r="M1685" t="s">
        <v>210</v>
      </c>
      <c r="N1685" s="14" t="str">
        <f t="shared" si="54"/>
        <v>BURBAN Telma</v>
      </c>
      <c r="O1685" s="14" t="str">
        <f>VLOOKUP(N1685,'Données Enfants'!$C$2:$F$298,4,FALSE)</f>
        <v>CM1</v>
      </c>
      <c r="P1685" s="14" t="str">
        <f>VLOOKUP(N1685,'Données Enfants'!$C$2:$F$298,2,FALSE)</f>
        <v>Standard</v>
      </c>
      <c r="Q1685" s="14">
        <f>IF(MID(B1685,1,3)="Bus",VLOOKUP(N1685,'Données Bus'!$A$2:$B$90,2,FALSE),0)</f>
        <v>0</v>
      </c>
      <c r="R1685" s="14" t="str">
        <f>IF(Q1685&gt;0,VLOOKUP(N1685,'Données Bus'!$A$2:$C$90,3,FALSE),"")</f>
        <v/>
      </c>
      <c r="S1685" t="e">
        <f>IF(INDEX('Tournées Bus'!$C$4:$H$18,Q1685,VLOOKUP(B1685,'Tournées Bus'!$J$3:$L$6,2,FALSE))=0,INDEX('Tournées Bus'!$C$4:$H$18,Q1685,VLOOKUP(B1685,'Tournées Bus'!$J$3:$L$6,3,FALSE)),INDEX('Tournées Bus'!$C$4:$H$18,Q1685,VLOOKUP(B1685,'Tournées Bus'!$J$3:$L$6,2,FALSE)))</f>
        <v>#N/A</v>
      </c>
      <c r="T1685" t="e">
        <f t="shared" si="55"/>
        <v>#N/A</v>
      </c>
    </row>
    <row r="1686" spans="1:20" x14ac:dyDescent="0.2">
      <c r="A1686" s="1">
        <v>42990</v>
      </c>
      <c r="B1686" t="s">
        <v>8</v>
      </c>
      <c r="C1686" t="s">
        <v>8</v>
      </c>
      <c r="D1686" t="s">
        <v>502</v>
      </c>
      <c r="E1686" t="s">
        <v>503</v>
      </c>
      <c r="F1686" s="1">
        <v>41460</v>
      </c>
      <c r="G1686" t="s">
        <v>170</v>
      </c>
      <c r="H1686">
        <v>1</v>
      </c>
      <c r="I1686">
        <v>0</v>
      </c>
      <c r="J1686">
        <v>0</v>
      </c>
      <c r="K1686" t="s">
        <v>207</v>
      </c>
      <c r="L1686">
        <v>2017</v>
      </c>
      <c r="M1686" t="s">
        <v>208</v>
      </c>
      <c r="N1686" s="14" t="str">
        <f t="shared" si="54"/>
        <v>CELLARD Léonie</v>
      </c>
      <c r="O1686" s="14" t="str">
        <f>VLOOKUP(N1686,'Données Enfants'!$C$2:$F$298,4,FALSE)</f>
        <v>MS</v>
      </c>
      <c r="P1686" s="14" t="str">
        <f>VLOOKUP(N1686,'Données Enfants'!$C$2:$F$298,2,FALSE)</f>
        <v>Standard</v>
      </c>
      <c r="Q1686" s="14">
        <f>IF(MID(B1686,1,3)="Bus",VLOOKUP(N1686,'Données Bus'!$A$2:$B$90,2,FALSE),0)</f>
        <v>0</v>
      </c>
      <c r="R1686" s="14" t="str">
        <f>IF(Q1686&gt;0,VLOOKUP(N1686,'Données Bus'!$A$2:$C$90,3,FALSE),"")</f>
        <v/>
      </c>
      <c r="S1686" t="e">
        <f>IF(INDEX('Tournées Bus'!$C$4:$H$18,Q1686,VLOOKUP(B1686,'Tournées Bus'!$J$3:$L$6,2,FALSE))=0,INDEX('Tournées Bus'!$C$4:$H$18,Q1686,VLOOKUP(B1686,'Tournées Bus'!$J$3:$L$6,3,FALSE)),INDEX('Tournées Bus'!$C$4:$H$18,Q1686,VLOOKUP(B1686,'Tournées Bus'!$J$3:$L$6,2,FALSE)))</f>
        <v>#N/A</v>
      </c>
      <c r="T1686" t="e">
        <f t="shared" si="55"/>
        <v>#N/A</v>
      </c>
    </row>
    <row r="1687" spans="1:20" x14ac:dyDescent="0.2">
      <c r="A1687" s="1">
        <v>42990</v>
      </c>
      <c r="B1687" t="s">
        <v>8</v>
      </c>
      <c r="C1687" t="s">
        <v>8</v>
      </c>
      <c r="D1687" t="s">
        <v>502</v>
      </c>
      <c r="E1687" t="s">
        <v>493</v>
      </c>
      <c r="F1687" s="1">
        <v>40537</v>
      </c>
      <c r="G1687" t="s">
        <v>167</v>
      </c>
      <c r="H1687">
        <v>1</v>
      </c>
      <c r="I1687">
        <v>0</v>
      </c>
      <c r="J1687">
        <v>0</v>
      </c>
      <c r="K1687" t="s">
        <v>207</v>
      </c>
      <c r="L1687">
        <v>2017</v>
      </c>
      <c r="M1687" t="s">
        <v>210</v>
      </c>
      <c r="N1687" s="14" t="str">
        <f t="shared" si="54"/>
        <v>CELLARD Louise</v>
      </c>
      <c r="O1687" s="14" t="str">
        <f>VLOOKUP(N1687,'Données Enfants'!$C$2:$F$298,4,FALSE)</f>
        <v>CE1</v>
      </c>
      <c r="P1687" s="14" t="str">
        <f>VLOOKUP(N1687,'Données Enfants'!$C$2:$F$298,2,FALSE)</f>
        <v>Standard</v>
      </c>
      <c r="Q1687" s="14">
        <f>IF(MID(B1687,1,3)="Bus",VLOOKUP(N1687,'Données Bus'!$A$2:$B$90,2,FALSE),0)</f>
        <v>0</v>
      </c>
      <c r="R1687" s="14" t="str">
        <f>IF(Q1687&gt;0,VLOOKUP(N1687,'Données Bus'!$A$2:$C$90,3,FALSE),"")</f>
        <v/>
      </c>
      <c r="S1687" t="e">
        <f>IF(INDEX('Tournées Bus'!$C$4:$H$18,Q1687,VLOOKUP(B1687,'Tournées Bus'!$J$3:$L$6,2,FALSE))=0,INDEX('Tournées Bus'!$C$4:$H$18,Q1687,VLOOKUP(B1687,'Tournées Bus'!$J$3:$L$6,3,FALSE)),INDEX('Tournées Bus'!$C$4:$H$18,Q1687,VLOOKUP(B1687,'Tournées Bus'!$J$3:$L$6,2,FALSE)))</f>
        <v>#N/A</v>
      </c>
      <c r="T1687" t="e">
        <f t="shared" si="55"/>
        <v>#N/A</v>
      </c>
    </row>
    <row r="1688" spans="1:20" x14ac:dyDescent="0.2">
      <c r="A1688" s="1">
        <v>42990</v>
      </c>
      <c r="B1688" t="s">
        <v>8</v>
      </c>
      <c r="C1688" t="s">
        <v>8</v>
      </c>
      <c r="D1688" t="s">
        <v>229</v>
      </c>
      <c r="E1688" t="s">
        <v>230</v>
      </c>
      <c r="F1688" s="1">
        <v>40470</v>
      </c>
      <c r="G1688" t="s">
        <v>163</v>
      </c>
      <c r="H1688">
        <v>1</v>
      </c>
      <c r="I1688">
        <v>0</v>
      </c>
      <c r="J1688">
        <v>0</v>
      </c>
      <c r="K1688" t="s">
        <v>207</v>
      </c>
      <c r="L1688">
        <v>2017</v>
      </c>
      <c r="M1688" t="s">
        <v>210</v>
      </c>
      <c r="N1688" s="14" t="str">
        <f t="shared" si="54"/>
        <v>CETTOUR MEUNIER Emma</v>
      </c>
      <c r="O1688" s="14" t="str">
        <f>VLOOKUP(N1688,'Données Enfants'!$C$2:$F$298,4,FALSE)</f>
        <v>CE1</v>
      </c>
      <c r="P1688" s="14" t="str">
        <f>VLOOKUP(N1688,'Données Enfants'!$C$2:$F$298,2,FALSE)</f>
        <v>Standard</v>
      </c>
      <c r="Q1688" s="14">
        <f>IF(MID(B1688,1,3)="Bus",VLOOKUP(N1688,'Données Bus'!$A$2:$B$90,2,FALSE),0)</f>
        <v>0</v>
      </c>
      <c r="R1688" s="14" t="str">
        <f>IF(Q1688&gt;0,VLOOKUP(N1688,'Données Bus'!$A$2:$C$90,3,FALSE),"")</f>
        <v/>
      </c>
      <c r="S1688" t="e">
        <f>IF(INDEX('Tournées Bus'!$C$4:$H$18,Q1688,VLOOKUP(B1688,'Tournées Bus'!$J$3:$L$6,2,FALSE))=0,INDEX('Tournées Bus'!$C$4:$H$18,Q1688,VLOOKUP(B1688,'Tournées Bus'!$J$3:$L$6,3,FALSE)),INDEX('Tournées Bus'!$C$4:$H$18,Q1688,VLOOKUP(B1688,'Tournées Bus'!$J$3:$L$6,2,FALSE)))</f>
        <v>#N/A</v>
      </c>
      <c r="T1688" t="e">
        <f t="shared" si="55"/>
        <v>#N/A</v>
      </c>
    </row>
    <row r="1689" spans="1:20" x14ac:dyDescent="0.2">
      <c r="A1689" s="1">
        <v>42990</v>
      </c>
      <c r="B1689" t="s">
        <v>8</v>
      </c>
      <c r="C1689" t="s">
        <v>8</v>
      </c>
      <c r="D1689" t="s">
        <v>229</v>
      </c>
      <c r="E1689" t="s">
        <v>231</v>
      </c>
      <c r="F1689" s="1">
        <v>41290</v>
      </c>
      <c r="G1689" t="s">
        <v>170</v>
      </c>
      <c r="H1689">
        <v>1</v>
      </c>
      <c r="I1689">
        <v>0</v>
      </c>
      <c r="J1689">
        <v>0</v>
      </c>
      <c r="K1689" t="s">
        <v>207</v>
      </c>
      <c r="L1689">
        <v>2017</v>
      </c>
      <c r="M1689" t="s">
        <v>208</v>
      </c>
      <c r="N1689" s="14" t="str">
        <f t="shared" si="54"/>
        <v>CETTOUR MEUNIER Margot</v>
      </c>
      <c r="O1689" s="14" t="str">
        <f>VLOOKUP(N1689,'Données Enfants'!$C$2:$F$298,4,FALSE)</f>
        <v>MS</v>
      </c>
      <c r="P1689" s="14" t="str">
        <f>VLOOKUP(N1689,'Données Enfants'!$C$2:$F$298,2,FALSE)</f>
        <v>Standard</v>
      </c>
      <c r="Q1689" s="14">
        <f>IF(MID(B1689,1,3)="Bus",VLOOKUP(N1689,'Données Bus'!$A$2:$B$90,2,FALSE),0)</f>
        <v>0</v>
      </c>
      <c r="R1689" s="14" t="str">
        <f>IF(Q1689&gt;0,VLOOKUP(N1689,'Données Bus'!$A$2:$C$90,3,FALSE),"")</f>
        <v/>
      </c>
      <c r="S1689" t="e">
        <f>IF(INDEX('Tournées Bus'!$C$4:$H$18,Q1689,VLOOKUP(B1689,'Tournées Bus'!$J$3:$L$6,2,FALSE))=0,INDEX('Tournées Bus'!$C$4:$H$18,Q1689,VLOOKUP(B1689,'Tournées Bus'!$J$3:$L$6,3,FALSE)),INDEX('Tournées Bus'!$C$4:$H$18,Q1689,VLOOKUP(B1689,'Tournées Bus'!$J$3:$L$6,2,FALSE)))</f>
        <v>#N/A</v>
      </c>
      <c r="T1689" t="e">
        <f t="shared" si="55"/>
        <v>#N/A</v>
      </c>
    </row>
    <row r="1690" spans="1:20" x14ac:dyDescent="0.2">
      <c r="A1690" s="1">
        <v>42990</v>
      </c>
      <c r="B1690" t="s">
        <v>8</v>
      </c>
      <c r="C1690" t="s">
        <v>8</v>
      </c>
      <c r="D1690" t="s">
        <v>366</v>
      </c>
      <c r="E1690" t="s">
        <v>367</v>
      </c>
      <c r="F1690" s="1">
        <v>40581</v>
      </c>
      <c r="G1690" t="s">
        <v>167</v>
      </c>
      <c r="H1690">
        <v>1</v>
      </c>
      <c r="I1690">
        <v>0</v>
      </c>
      <c r="J1690">
        <v>0</v>
      </c>
      <c r="K1690" t="s">
        <v>207</v>
      </c>
      <c r="L1690">
        <v>2017</v>
      </c>
      <c r="M1690" t="s">
        <v>208</v>
      </c>
      <c r="N1690" s="14" t="str">
        <f t="shared" si="54"/>
        <v>CHACHKINE Elie</v>
      </c>
      <c r="O1690" s="14" t="str">
        <f>VLOOKUP(N1690,'Données Enfants'!$C$2:$F$298,4,FALSE)</f>
        <v>CP</v>
      </c>
      <c r="P1690" s="14" t="str">
        <f>VLOOKUP(N1690,'Données Enfants'!$C$2:$F$298,2,FALSE)</f>
        <v>Standard</v>
      </c>
      <c r="Q1690" s="14">
        <f>IF(MID(B1690,1,3)="Bus",VLOOKUP(N1690,'Données Bus'!$A$2:$B$90,2,FALSE),0)</f>
        <v>0</v>
      </c>
      <c r="R1690" s="14" t="str">
        <f>IF(Q1690&gt;0,VLOOKUP(N1690,'Données Bus'!$A$2:$C$90,3,FALSE),"")</f>
        <v/>
      </c>
      <c r="S1690" t="e">
        <f>IF(INDEX('Tournées Bus'!$C$4:$H$18,Q1690,VLOOKUP(B1690,'Tournées Bus'!$J$3:$L$6,2,FALSE))=0,INDEX('Tournées Bus'!$C$4:$H$18,Q1690,VLOOKUP(B1690,'Tournées Bus'!$J$3:$L$6,3,FALSE)),INDEX('Tournées Bus'!$C$4:$H$18,Q1690,VLOOKUP(B1690,'Tournées Bus'!$J$3:$L$6,2,FALSE)))</f>
        <v>#N/A</v>
      </c>
      <c r="T1690" t="e">
        <f t="shared" si="55"/>
        <v>#N/A</v>
      </c>
    </row>
    <row r="1691" spans="1:20" x14ac:dyDescent="0.2">
      <c r="A1691" s="1">
        <v>42990</v>
      </c>
      <c r="B1691" t="s">
        <v>8</v>
      </c>
      <c r="C1691" t="s">
        <v>8</v>
      </c>
      <c r="D1691" t="s">
        <v>504</v>
      </c>
      <c r="E1691" t="s">
        <v>303</v>
      </c>
      <c r="F1691" s="1">
        <v>40994</v>
      </c>
      <c r="G1691" t="s">
        <v>44</v>
      </c>
      <c r="H1691">
        <v>1</v>
      </c>
      <c r="I1691">
        <v>0</v>
      </c>
      <c r="J1691">
        <v>0</v>
      </c>
      <c r="K1691" t="s">
        <v>207</v>
      </c>
      <c r="L1691">
        <v>2017</v>
      </c>
      <c r="M1691" t="s">
        <v>208</v>
      </c>
      <c r="N1691" s="14" t="str">
        <f t="shared" si="54"/>
        <v>CHATELAIN Enora</v>
      </c>
      <c r="O1691" s="14" t="str">
        <f>VLOOKUP(N1691,'Données Enfants'!$C$2:$F$298,4,FALSE)</f>
        <v>GS</v>
      </c>
      <c r="P1691" s="14" t="str">
        <f>VLOOKUP(N1691,'Données Enfants'!$C$2:$F$298,2,FALSE)</f>
        <v>Standard</v>
      </c>
      <c r="Q1691" s="14">
        <f>IF(MID(B1691,1,3)="Bus",VLOOKUP(N1691,'Données Bus'!$A$2:$B$90,2,FALSE),0)</f>
        <v>0</v>
      </c>
      <c r="R1691" s="14" t="str">
        <f>IF(Q1691&gt;0,VLOOKUP(N1691,'Données Bus'!$A$2:$C$90,3,FALSE),"")</f>
        <v/>
      </c>
      <c r="S1691" t="e">
        <f>IF(INDEX('Tournées Bus'!$C$4:$H$18,Q1691,VLOOKUP(B1691,'Tournées Bus'!$J$3:$L$6,2,FALSE))=0,INDEX('Tournées Bus'!$C$4:$H$18,Q1691,VLOOKUP(B1691,'Tournées Bus'!$J$3:$L$6,3,FALSE)),INDEX('Tournées Bus'!$C$4:$H$18,Q1691,VLOOKUP(B1691,'Tournées Bus'!$J$3:$L$6,2,FALSE)))</f>
        <v>#N/A</v>
      </c>
      <c r="T1691" t="e">
        <f t="shared" si="55"/>
        <v>#N/A</v>
      </c>
    </row>
    <row r="1692" spans="1:20" x14ac:dyDescent="0.2">
      <c r="A1692" s="1">
        <v>42990</v>
      </c>
      <c r="B1692" t="s">
        <v>8</v>
      </c>
      <c r="C1692" t="s">
        <v>8</v>
      </c>
      <c r="D1692" t="s">
        <v>370</v>
      </c>
      <c r="E1692" t="s">
        <v>371</v>
      </c>
      <c r="F1692" s="1">
        <v>41367</v>
      </c>
      <c r="G1692" t="s">
        <v>169</v>
      </c>
      <c r="H1692">
        <v>1</v>
      </c>
      <c r="I1692">
        <v>0</v>
      </c>
      <c r="J1692">
        <v>0</v>
      </c>
      <c r="K1692" t="s">
        <v>207</v>
      </c>
      <c r="L1692">
        <v>2017</v>
      </c>
      <c r="M1692" t="s">
        <v>208</v>
      </c>
      <c r="N1692" s="14" t="str">
        <f t="shared" si="54"/>
        <v>CHERUBINI Baptiste</v>
      </c>
      <c r="O1692" s="14" t="str">
        <f>VLOOKUP(N1692,'Données Enfants'!$C$2:$F$298,4,FALSE)</f>
        <v>MS</v>
      </c>
      <c r="P1692" s="14" t="str">
        <f>VLOOKUP(N1692,'Données Enfants'!$C$2:$F$298,2,FALSE)</f>
        <v>Standard</v>
      </c>
      <c r="Q1692" s="14">
        <f>IF(MID(B1692,1,3)="Bus",VLOOKUP(N1692,'Données Bus'!$A$2:$B$90,2,FALSE),0)</f>
        <v>0</v>
      </c>
      <c r="R1692" s="14" t="str">
        <f>IF(Q1692&gt;0,VLOOKUP(N1692,'Données Bus'!$A$2:$C$90,3,FALSE),"")</f>
        <v/>
      </c>
      <c r="S1692" t="e">
        <f>IF(INDEX('Tournées Bus'!$C$4:$H$18,Q1692,VLOOKUP(B1692,'Tournées Bus'!$J$3:$L$6,2,FALSE))=0,INDEX('Tournées Bus'!$C$4:$H$18,Q1692,VLOOKUP(B1692,'Tournées Bus'!$J$3:$L$6,3,FALSE)),INDEX('Tournées Bus'!$C$4:$H$18,Q1692,VLOOKUP(B1692,'Tournées Bus'!$J$3:$L$6,2,FALSE)))</f>
        <v>#N/A</v>
      </c>
      <c r="T1692" t="e">
        <f t="shared" si="55"/>
        <v>#N/A</v>
      </c>
    </row>
    <row r="1693" spans="1:20" x14ac:dyDescent="0.2">
      <c r="A1693" s="1">
        <v>42990</v>
      </c>
      <c r="B1693" t="s">
        <v>8</v>
      </c>
      <c r="C1693" t="s">
        <v>8</v>
      </c>
      <c r="D1693" t="s">
        <v>370</v>
      </c>
      <c r="E1693" t="s">
        <v>372</v>
      </c>
      <c r="F1693" s="1">
        <v>40771</v>
      </c>
      <c r="G1693" t="s">
        <v>168</v>
      </c>
      <c r="H1693">
        <v>1</v>
      </c>
      <c r="I1693">
        <v>0</v>
      </c>
      <c r="J1693">
        <v>0</v>
      </c>
      <c r="K1693" t="s">
        <v>207</v>
      </c>
      <c r="L1693">
        <v>2017</v>
      </c>
      <c r="M1693" t="s">
        <v>208</v>
      </c>
      <c r="N1693" s="14" t="str">
        <f t="shared" si="54"/>
        <v>CHERUBINI Lise</v>
      </c>
      <c r="O1693" s="14" t="str">
        <f>VLOOKUP(N1693,'Données Enfants'!$C$2:$F$298,4,FALSE)</f>
        <v>CP</v>
      </c>
      <c r="P1693" s="14" t="str">
        <f>VLOOKUP(N1693,'Données Enfants'!$C$2:$F$298,2,FALSE)</f>
        <v>Standard</v>
      </c>
      <c r="Q1693" s="14">
        <f>IF(MID(B1693,1,3)="Bus",VLOOKUP(N1693,'Données Bus'!$A$2:$B$90,2,FALSE),0)</f>
        <v>0</v>
      </c>
      <c r="R1693" s="14" t="str">
        <f>IF(Q1693&gt;0,VLOOKUP(N1693,'Données Bus'!$A$2:$C$90,3,FALSE),"")</f>
        <v/>
      </c>
      <c r="S1693" t="e">
        <f>IF(INDEX('Tournées Bus'!$C$4:$H$18,Q1693,VLOOKUP(B1693,'Tournées Bus'!$J$3:$L$6,2,FALSE))=0,INDEX('Tournées Bus'!$C$4:$H$18,Q1693,VLOOKUP(B1693,'Tournées Bus'!$J$3:$L$6,3,FALSE)),INDEX('Tournées Bus'!$C$4:$H$18,Q1693,VLOOKUP(B1693,'Tournées Bus'!$J$3:$L$6,2,FALSE)))</f>
        <v>#N/A</v>
      </c>
      <c r="T1693" t="e">
        <f t="shared" si="55"/>
        <v>#N/A</v>
      </c>
    </row>
    <row r="1694" spans="1:20" x14ac:dyDescent="0.2">
      <c r="A1694" s="1">
        <v>42990</v>
      </c>
      <c r="B1694" t="s">
        <v>8</v>
      </c>
      <c r="C1694" t="s">
        <v>8</v>
      </c>
      <c r="D1694" t="s">
        <v>370</v>
      </c>
      <c r="E1694" t="s">
        <v>373</v>
      </c>
      <c r="F1694" s="1">
        <v>39890</v>
      </c>
      <c r="G1694" t="s">
        <v>163</v>
      </c>
      <c r="H1694">
        <v>1</v>
      </c>
      <c r="I1694">
        <v>0</v>
      </c>
      <c r="J1694">
        <v>0</v>
      </c>
      <c r="K1694" t="s">
        <v>207</v>
      </c>
      <c r="L1694">
        <v>2017</v>
      </c>
      <c r="M1694" t="s">
        <v>210</v>
      </c>
      <c r="N1694" s="14" t="str">
        <f t="shared" si="54"/>
        <v>CHERUBINI Natan</v>
      </c>
      <c r="O1694" s="14" t="str">
        <f>VLOOKUP(N1694,'Données Enfants'!$C$2:$F$298,4,FALSE)</f>
        <v>CE2</v>
      </c>
      <c r="P1694" s="14" t="str">
        <f>VLOOKUP(N1694,'Données Enfants'!$C$2:$F$298,2,FALSE)</f>
        <v>Standard</v>
      </c>
      <c r="Q1694" s="14">
        <f>IF(MID(B1694,1,3)="Bus",VLOOKUP(N1694,'Données Bus'!$A$2:$B$90,2,FALSE),0)</f>
        <v>0</v>
      </c>
      <c r="R1694" s="14" t="str">
        <f>IF(Q1694&gt;0,VLOOKUP(N1694,'Données Bus'!$A$2:$C$90,3,FALSE),"")</f>
        <v/>
      </c>
      <c r="S1694" t="e">
        <f>IF(INDEX('Tournées Bus'!$C$4:$H$18,Q1694,VLOOKUP(B1694,'Tournées Bus'!$J$3:$L$6,2,FALSE))=0,INDEX('Tournées Bus'!$C$4:$H$18,Q1694,VLOOKUP(B1694,'Tournées Bus'!$J$3:$L$6,3,FALSE)),INDEX('Tournées Bus'!$C$4:$H$18,Q1694,VLOOKUP(B1694,'Tournées Bus'!$J$3:$L$6,2,FALSE)))</f>
        <v>#N/A</v>
      </c>
      <c r="T1694" t="e">
        <f t="shared" si="55"/>
        <v>#N/A</v>
      </c>
    </row>
    <row r="1695" spans="1:20" x14ac:dyDescent="0.2">
      <c r="A1695" s="1">
        <v>42990</v>
      </c>
      <c r="B1695" t="s">
        <v>8</v>
      </c>
      <c r="C1695" t="s">
        <v>8</v>
      </c>
      <c r="D1695" t="s">
        <v>232</v>
      </c>
      <c r="E1695" t="s">
        <v>233</v>
      </c>
      <c r="F1695" s="1">
        <v>40248</v>
      </c>
      <c r="G1695" t="s">
        <v>167</v>
      </c>
      <c r="H1695">
        <v>1</v>
      </c>
      <c r="I1695">
        <v>0</v>
      </c>
      <c r="J1695">
        <v>0</v>
      </c>
      <c r="K1695" t="s">
        <v>207</v>
      </c>
      <c r="L1695">
        <v>2017</v>
      </c>
      <c r="M1695" t="s">
        <v>210</v>
      </c>
      <c r="N1695" s="14" t="str">
        <f t="shared" si="54"/>
        <v>COLLOMB Clémentine</v>
      </c>
      <c r="O1695" s="14" t="str">
        <f>VLOOKUP(N1695,'Données Enfants'!$C$2:$F$298,4,FALSE)</f>
        <v>CE1</v>
      </c>
      <c r="P1695" s="14" t="str">
        <f>VLOOKUP(N1695,'Données Enfants'!$C$2:$F$298,2,FALSE)</f>
        <v>Standard</v>
      </c>
      <c r="Q1695" s="14">
        <f>IF(MID(B1695,1,3)="Bus",VLOOKUP(N1695,'Données Bus'!$A$2:$B$90,2,FALSE),0)</f>
        <v>0</v>
      </c>
      <c r="R1695" s="14" t="str">
        <f>IF(Q1695&gt;0,VLOOKUP(N1695,'Données Bus'!$A$2:$C$90,3,FALSE),"")</f>
        <v/>
      </c>
      <c r="S1695" t="e">
        <f>IF(INDEX('Tournées Bus'!$C$4:$H$18,Q1695,VLOOKUP(B1695,'Tournées Bus'!$J$3:$L$6,2,FALSE))=0,INDEX('Tournées Bus'!$C$4:$H$18,Q1695,VLOOKUP(B1695,'Tournées Bus'!$J$3:$L$6,3,FALSE)),INDEX('Tournées Bus'!$C$4:$H$18,Q1695,VLOOKUP(B1695,'Tournées Bus'!$J$3:$L$6,2,FALSE)))</f>
        <v>#N/A</v>
      </c>
      <c r="T1695" t="e">
        <f t="shared" si="55"/>
        <v>#N/A</v>
      </c>
    </row>
    <row r="1696" spans="1:20" x14ac:dyDescent="0.2">
      <c r="A1696" s="1">
        <v>42990</v>
      </c>
      <c r="B1696" t="s">
        <v>8</v>
      </c>
      <c r="C1696" t="s">
        <v>8</v>
      </c>
      <c r="D1696" t="s">
        <v>378</v>
      </c>
      <c r="E1696" t="s">
        <v>379</v>
      </c>
      <c r="F1696" s="1">
        <v>39107</v>
      </c>
      <c r="G1696" t="s">
        <v>164</v>
      </c>
      <c r="H1696">
        <v>1</v>
      </c>
      <c r="I1696">
        <v>0</v>
      </c>
      <c r="J1696">
        <v>0</v>
      </c>
      <c r="K1696" t="s">
        <v>207</v>
      </c>
      <c r="L1696">
        <v>2017</v>
      </c>
      <c r="M1696" t="s">
        <v>210</v>
      </c>
      <c r="N1696" s="14" t="str">
        <f t="shared" si="54"/>
        <v>COUPRIE VILLADANGOS Malena</v>
      </c>
      <c r="O1696" s="14" t="str">
        <f>VLOOKUP(N1696,'Données Enfants'!$C$2:$F$298,4,FALSE)</f>
        <v>CM2</v>
      </c>
      <c r="P1696" s="14" t="str">
        <f>VLOOKUP(N1696,'Données Enfants'!$C$2:$F$298,2,FALSE)</f>
        <v>Standard</v>
      </c>
      <c r="Q1696" s="14">
        <f>IF(MID(B1696,1,3)="Bus",VLOOKUP(N1696,'Données Bus'!$A$2:$B$90,2,FALSE),0)</f>
        <v>0</v>
      </c>
      <c r="R1696" s="14" t="str">
        <f>IF(Q1696&gt;0,VLOOKUP(N1696,'Données Bus'!$A$2:$C$90,3,FALSE),"")</f>
        <v/>
      </c>
      <c r="S1696" t="e">
        <f>IF(INDEX('Tournées Bus'!$C$4:$H$18,Q1696,VLOOKUP(B1696,'Tournées Bus'!$J$3:$L$6,2,FALSE))=0,INDEX('Tournées Bus'!$C$4:$H$18,Q1696,VLOOKUP(B1696,'Tournées Bus'!$J$3:$L$6,3,FALSE)),INDEX('Tournées Bus'!$C$4:$H$18,Q1696,VLOOKUP(B1696,'Tournées Bus'!$J$3:$L$6,2,FALSE)))</f>
        <v>#N/A</v>
      </c>
      <c r="T1696" t="e">
        <f t="shared" si="55"/>
        <v>#N/A</v>
      </c>
    </row>
    <row r="1697" spans="1:20" x14ac:dyDescent="0.2">
      <c r="A1697" s="1">
        <v>42990</v>
      </c>
      <c r="B1697" t="s">
        <v>8</v>
      </c>
      <c r="C1697" t="s">
        <v>8</v>
      </c>
      <c r="D1697" t="s">
        <v>380</v>
      </c>
      <c r="E1697" t="s">
        <v>381</v>
      </c>
      <c r="F1697" s="1">
        <v>40995</v>
      </c>
      <c r="G1697" t="s">
        <v>106</v>
      </c>
      <c r="H1697">
        <v>1</v>
      </c>
      <c r="I1697">
        <v>0</v>
      </c>
      <c r="J1697">
        <v>0</v>
      </c>
      <c r="K1697" t="s">
        <v>207</v>
      </c>
      <c r="L1697">
        <v>2017</v>
      </c>
      <c r="M1697" t="s">
        <v>208</v>
      </c>
      <c r="N1697" s="14" t="str">
        <f t="shared" si="54"/>
        <v>CRETON Célya</v>
      </c>
      <c r="O1697" s="14" t="str">
        <f>VLOOKUP(N1697,'Données Enfants'!$C$2:$F$298,4,FALSE)</f>
        <v>GS</v>
      </c>
      <c r="P1697" s="14" t="str">
        <f>VLOOKUP(N1697,'Données Enfants'!$C$2:$F$298,2,FALSE)</f>
        <v>Standard</v>
      </c>
      <c r="Q1697" s="14">
        <f>IF(MID(B1697,1,3)="Bus",VLOOKUP(N1697,'Données Bus'!$A$2:$B$90,2,FALSE),0)</f>
        <v>0</v>
      </c>
      <c r="R1697" s="14" t="str">
        <f>IF(Q1697&gt;0,VLOOKUP(N1697,'Données Bus'!$A$2:$C$90,3,FALSE),"")</f>
        <v/>
      </c>
      <c r="S1697" t="e">
        <f>IF(INDEX('Tournées Bus'!$C$4:$H$18,Q1697,VLOOKUP(B1697,'Tournées Bus'!$J$3:$L$6,2,FALSE))=0,INDEX('Tournées Bus'!$C$4:$H$18,Q1697,VLOOKUP(B1697,'Tournées Bus'!$J$3:$L$6,3,FALSE)),INDEX('Tournées Bus'!$C$4:$H$18,Q1697,VLOOKUP(B1697,'Tournées Bus'!$J$3:$L$6,2,FALSE)))</f>
        <v>#N/A</v>
      </c>
      <c r="T1697" t="e">
        <f t="shared" si="55"/>
        <v>#N/A</v>
      </c>
    </row>
    <row r="1698" spans="1:20" x14ac:dyDescent="0.2">
      <c r="A1698" s="1">
        <v>42990</v>
      </c>
      <c r="B1698" t="s">
        <v>8</v>
      </c>
      <c r="C1698" t="s">
        <v>8</v>
      </c>
      <c r="D1698" t="s">
        <v>234</v>
      </c>
      <c r="E1698" t="s">
        <v>235</v>
      </c>
      <c r="F1698" s="1">
        <v>40973</v>
      </c>
      <c r="G1698" t="s">
        <v>106</v>
      </c>
      <c r="H1698">
        <v>1</v>
      </c>
      <c r="I1698">
        <v>0</v>
      </c>
      <c r="J1698">
        <v>0</v>
      </c>
      <c r="K1698" t="s">
        <v>207</v>
      </c>
      <c r="L1698">
        <v>2017</v>
      </c>
      <c r="M1698" t="s">
        <v>208</v>
      </c>
      <c r="N1698" s="14" t="str">
        <f t="shared" si="54"/>
        <v>DALBERGUE Peter</v>
      </c>
      <c r="O1698" s="14" t="str">
        <f>VLOOKUP(N1698,'Données Enfants'!$C$2:$F$298,4,FALSE)</f>
        <v>GS</v>
      </c>
      <c r="P1698" s="14" t="str">
        <f>VLOOKUP(N1698,'Données Enfants'!$C$2:$F$298,2,FALSE)</f>
        <v>Standard</v>
      </c>
      <c r="Q1698" s="14">
        <f>IF(MID(B1698,1,3)="Bus",VLOOKUP(N1698,'Données Bus'!$A$2:$B$90,2,FALSE),0)</f>
        <v>0</v>
      </c>
      <c r="R1698" s="14" t="str">
        <f>IF(Q1698&gt;0,VLOOKUP(N1698,'Données Bus'!$A$2:$C$90,3,FALSE),"")</f>
        <v/>
      </c>
      <c r="S1698" t="e">
        <f>IF(INDEX('Tournées Bus'!$C$4:$H$18,Q1698,VLOOKUP(B1698,'Tournées Bus'!$J$3:$L$6,2,FALSE))=0,INDEX('Tournées Bus'!$C$4:$H$18,Q1698,VLOOKUP(B1698,'Tournées Bus'!$J$3:$L$6,3,FALSE)),INDEX('Tournées Bus'!$C$4:$H$18,Q1698,VLOOKUP(B1698,'Tournées Bus'!$J$3:$L$6,2,FALSE)))</f>
        <v>#N/A</v>
      </c>
      <c r="T1698" t="e">
        <f t="shared" si="55"/>
        <v>#N/A</v>
      </c>
    </row>
    <row r="1699" spans="1:20" x14ac:dyDescent="0.2">
      <c r="A1699" s="1">
        <v>42990</v>
      </c>
      <c r="B1699" t="s">
        <v>8</v>
      </c>
      <c r="C1699" t="s">
        <v>8</v>
      </c>
      <c r="D1699" t="s">
        <v>384</v>
      </c>
      <c r="E1699" t="s">
        <v>385</v>
      </c>
      <c r="F1699" s="1">
        <v>41199</v>
      </c>
      <c r="G1699" t="s">
        <v>106</v>
      </c>
      <c r="H1699">
        <v>1</v>
      </c>
      <c r="I1699">
        <v>0</v>
      </c>
      <c r="J1699">
        <v>0</v>
      </c>
      <c r="K1699" t="s">
        <v>207</v>
      </c>
      <c r="L1699">
        <v>2017</v>
      </c>
      <c r="M1699" t="s">
        <v>208</v>
      </c>
      <c r="N1699" s="14" t="str">
        <f t="shared" si="54"/>
        <v>DELPLANQUE Jules</v>
      </c>
      <c r="O1699" s="14" t="str">
        <f>VLOOKUP(N1699,'Données Enfants'!$C$2:$F$298,4,FALSE)</f>
        <v>GS</v>
      </c>
      <c r="P1699" s="14" t="str">
        <f>VLOOKUP(N1699,'Données Enfants'!$C$2:$F$298,2,FALSE)</f>
        <v>Standard</v>
      </c>
      <c r="Q1699" s="14">
        <f>IF(MID(B1699,1,3)="Bus",VLOOKUP(N1699,'Données Bus'!$A$2:$B$90,2,FALSE),0)</f>
        <v>0</v>
      </c>
      <c r="R1699" s="14" t="str">
        <f>IF(Q1699&gt;0,VLOOKUP(N1699,'Données Bus'!$A$2:$C$90,3,FALSE),"")</f>
        <v/>
      </c>
      <c r="S1699" t="e">
        <f>IF(INDEX('Tournées Bus'!$C$4:$H$18,Q1699,VLOOKUP(B1699,'Tournées Bus'!$J$3:$L$6,2,FALSE))=0,INDEX('Tournées Bus'!$C$4:$H$18,Q1699,VLOOKUP(B1699,'Tournées Bus'!$J$3:$L$6,3,FALSE)),INDEX('Tournées Bus'!$C$4:$H$18,Q1699,VLOOKUP(B1699,'Tournées Bus'!$J$3:$L$6,2,FALSE)))</f>
        <v>#N/A</v>
      </c>
      <c r="T1699" t="e">
        <f t="shared" si="55"/>
        <v>#N/A</v>
      </c>
    </row>
    <row r="1700" spans="1:20" x14ac:dyDescent="0.2">
      <c r="A1700" s="1">
        <v>42990</v>
      </c>
      <c r="B1700" t="s">
        <v>8</v>
      </c>
      <c r="C1700" t="s">
        <v>8</v>
      </c>
      <c r="D1700" t="s">
        <v>530</v>
      </c>
      <c r="E1700" t="s">
        <v>493</v>
      </c>
      <c r="F1700" s="1">
        <v>41628</v>
      </c>
      <c r="G1700" t="s">
        <v>170</v>
      </c>
      <c r="H1700">
        <v>1</v>
      </c>
      <c r="I1700">
        <v>0</v>
      </c>
      <c r="J1700">
        <v>0</v>
      </c>
      <c r="K1700" t="s">
        <v>207</v>
      </c>
      <c r="L1700">
        <v>2017</v>
      </c>
      <c r="M1700" t="s">
        <v>208</v>
      </c>
      <c r="N1700" s="14" t="str">
        <f t="shared" si="54"/>
        <v>DEPIERRE Louise</v>
      </c>
      <c r="O1700" s="14" t="str">
        <f>VLOOKUP(N1700,'Données Enfants'!$C$2:$F$298,4,FALSE)</f>
        <v>MS</v>
      </c>
      <c r="P1700" s="14" t="str">
        <f>VLOOKUP(N1700,'Données Enfants'!$C$2:$F$298,2,FALSE)</f>
        <v>Standard</v>
      </c>
      <c r="Q1700" s="14">
        <f>IF(MID(B1700,1,3)="Bus",VLOOKUP(N1700,'Données Bus'!$A$2:$B$90,2,FALSE),0)</f>
        <v>0</v>
      </c>
      <c r="R1700" s="14" t="str">
        <f>IF(Q1700&gt;0,VLOOKUP(N1700,'Données Bus'!$A$2:$C$90,3,FALSE),"")</f>
        <v/>
      </c>
      <c r="S1700" t="e">
        <f>IF(INDEX('Tournées Bus'!$C$4:$H$18,Q1700,VLOOKUP(B1700,'Tournées Bus'!$J$3:$L$6,2,FALSE))=0,INDEX('Tournées Bus'!$C$4:$H$18,Q1700,VLOOKUP(B1700,'Tournées Bus'!$J$3:$L$6,3,FALSE)),INDEX('Tournées Bus'!$C$4:$H$18,Q1700,VLOOKUP(B1700,'Tournées Bus'!$J$3:$L$6,2,FALSE)))</f>
        <v>#N/A</v>
      </c>
      <c r="T1700" t="e">
        <f t="shared" si="55"/>
        <v>#N/A</v>
      </c>
    </row>
    <row r="1701" spans="1:20" x14ac:dyDescent="0.2">
      <c r="A1701" s="1">
        <v>42990</v>
      </c>
      <c r="B1701" t="s">
        <v>8</v>
      </c>
      <c r="C1701" t="s">
        <v>8</v>
      </c>
      <c r="D1701" t="s">
        <v>327</v>
      </c>
      <c r="E1701" t="s">
        <v>328</v>
      </c>
      <c r="F1701" s="1">
        <v>40917</v>
      </c>
      <c r="G1701" t="s">
        <v>44</v>
      </c>
      <c r="H1701">
        <v>1</v>
      </c>
      <c r="I1701">
        <v>0</v>
      </c>
      <c r="J1701">
        <v>0</v>
      </c>
      <c r="K1701" t="s">
        <v>207</v>
      </c>
      <c r="L1701">
        <v>2017</v>
      </c>
      <c r="M1701" t="s">
        <v>208</v>
      </c>
      <c r="N1701" s="14" t="str">
        <f t="shared" si="54"/>
        <v>DESCLAUX Charly</v>
      </c>
      <c r="O1701" s="14" t="str">
        <f>VLOOKUP(N1701,'Données Enfants'!$C$2:$F$298,4,FALSE)</f>
        <v>GS</v>
      </c>
      <c r="P1701" s="14" t="str">
        <f>VLOOKUP(N1701,'Données Enfants'!$C$2:$F$298,2,FALSE)</f>
        <v>Standard</v>
      </c>
      <c r="Q1701" s="14">
        <f>IF(MID(B1701,1,3)="Bus",VLOOKUP(N1701,'Données Bus'!$A$2:$B$90,2,FALSE),0)</f>
        <v>0</v>
      </c>
      <c r="R1701" s="14" t="str">
        <f>IF(Q1701&gt;0,VLOOKUP(N1701,'Données Bus'!$A$2:$C$90,3,FALSE),"")</f>
        <v/>
      </c>
      <c r="S1701" t="e">
        <f>IF(INDEX('Tournées Bus'!$C$4:$H$18,Q1701,VLOOKUP(B1701,'Tournées Bus'!$J$3:$L$6,2,FALSE))=0,INDEX('Tournées Bus'!$C$4:$H$18,Q1701,VLOOKUP(B1701,'Tournées Bus'!$J$3:$L$6,3,FALSE)),INDEX('Tournées Bus'!$C$4:$H$18,Q1701,VLOOKUP(B1701,'Tournées Bus'!$J$3:$L$6,2,FALSE)))</f>
        <v>#N/A</v>
      </c>
      <c r="T1701" t="e">
        <f t="shared" si="55"/>
        <v>#N/A</v>
      </c>
    </row>
    <row r="1702" spans="1:20" x14ac:dyDescent="0.2">
      <c r="A1702" s="1">
        <v>42990</v>
      </c>
      <c r="B1702" t="s">
        <v>8</v>
      </c>
      <c r="C1702" t="s">
        <v>8</v>
      </c>
      <c r="D1702" t="s">
        <v>388</v>
      </c>
      <c r="E1702" t="s">
        <v>389</v>
      </c>
      <c r="F1702" s="1">
        <v>40851</v>
      </c>
      <c r="G1702" t="s">
        <v>168</v>
      </c>
      <c r="H1702">
        <v>1</v>
      </c>
      <c r="I1702">
        <v>0</v>
      </c>
      <c r="J1702">
        <v>0</v>
      </c>
      <c r="K1702" t="s">
        <v>207</v>
      </c>
      <c r="L1702">
        <v>2017</v>
      </c>
      <c r="M1702" t="s">
        <v>208</v>
      </c>
      <c r="N1702" s="14" t="str">
        <f t="shared" si="54"/>
        <v>DOZOUL Nolan</v>
      </c>
      <c r="O1702" s="14" t="str">
        <f>VLOOKUP(N1702,'Données Enfants'!$C$2:$F$298,4,FALSE)</f>
        <v>CP</v>
      </c>
      <c r="P1702" s="14" t="str">
        <f>VLOOKUP(N1702,'Données Enfants'!$C$2:$F$298,2,FALSE)</f>
        <v>Standard</v>
      </c>
      <c r="Q1702" s="14">
        <f>IF(MID(B1702,1,3)="Bus",VLOOKUP(N1702,'Données Bus'!$A$2:$B$90,2,FALSE),0)</f>
        <v>0</v>
      </c>
      <c r="R1702" s="14" t="str">
        <f>IF(Q1702&gt;0,VLOOKUP(N1702,'Données Bus'!$A$2:$C$90,3,FALSE),"")</f>
        <v/>
      </c>
      <c r="S1702" t="e">
        <f>IF(INDEX('Tournées Bus'!$C$4:$H$18,Q1702,VLOOKUP(B1702,'Tournées Bus'!$J$3:$L$6,2,FALSE))=0,INDEX('Tournées Bus'!$C$4:$H$18,Q1702,VLOOKUP(B1702,'Tournées Bus'!$J$3:$L$6,3,FALSE)),INDEX('Tournées Bus'!$C$4:$H$18,Q1702,VLOOKUP(B1702,'Tournées Bus'!$J$3:$L$6,2,FALSE)))</f>
        <v>#N/A</v>
      </c>
      <c r="T1702" t="e">
        <f t="shared" si="55"/>
        <v>#N/A</v>
      </c>
    </row>
    <row r="1703" spans="1:20" x14ac:dyDescent="0.2">
      <c r="A1703" s="1">
        <v>42990</v>
      </c>
      <c r="B1703" t="s">
        <v>8</v>
      </c>
      <c r="C1703" t="s">
        <v>8</v>
      </c>
      <c r="D1703" t="s">
        <v>250</v>
      </c>
      <c r="E1703" t="s">
        <v>251</v>
      </c>
      <c r="F1703" s="1">
        <v>40932</v>
      </c>
      <c r="G1703" t="s">
        <v>106</v>
      </c>
      <c r="H1703">
        <v>1</v>
      </c>
      <c r="I1703">
        <v>0</v>
      </c>
      <c r="J1703">
        <v>0</v>
      </c>
      <c r="K1703" t="s">
        <v>207</v>
      </c>
      <c r="L1703">
        <v>2017</v>
      </c>
      <c r="M1703" t="s">
        <v>208</v>
      </c>
      <c r="N1703" s="14" t="str">
        <f t="shared" si="54"/>
        <v>DUVAL Matys</v>
      </c>
      <c r="O1703" s="14" t="str">
        <f>VLOOKUP(N1703,'Données Enfants'!$C$2:$F$298,4,FALSE)</f>
        <v>GS</v>
      </c>
      <c r="P1703" s="14" t="str">
        <f>VLOOKUP(N1703,'Données Enfants'!$C$2:$F$298,2,FALSE)</f>
        <v>Standard</v>
      </c>
      <c r="Q1703" s="14">
        <f>IF(MID(B1703,1,3)="Bus",VLOOKUP(N1703,'Données Bus'!$A$2:$B$90,2,FALSE),0)</f>
        <v>0</v>
      </c>
      <c r="R1703" s="14" t="str">
        <f>IF(Q1703&gt;0,VLOOKUP(N1703,'Données Bus'!$A$2:$C$90,3,FALSE),"")</f>
        <v/>
      </c>
      <c r="S1703" t="e">
        <f>IF(INDEX('Tournées Bus'!$C$4:$H$18,Q1703,VLOOKUP(B1703,'Tournées Bus'!$J$3:$L$6,2,FALSE))=0,INDEX('Tournées Bus'!$C$4:$H$18,Q1703,VLOOKUP(B1703,'Tournées Bus'!$J$3:$L$6,3,FALSE)),INDEX('Tournées Bus'!$C$4:$H$18,Q1703,VLOOKUP(B1703,'Tournées Bus'!$J$3:$L$6,2,FALSE)))</f>
        <v>#N/A</v>
      </c>
      <c r="T1703" t="e">
        <f t="shared" si="55"/>
        <v>#N/A</v>
      </c>
    </row>
    <row r="1704" spans="1:20" x14ac:dyDescent="0.2">
      <c r="A1704" s="1">
        <v>42990</v>
      </c>
      <c r="B1704" t="s">
        <v>8</v>
      </c>
      <c r="C1704" t="s">
        <v>8</v>
      </c>
      <c r="D1704" t="s">
        <v>390</v>
      </c>
      <c r="E1704" t="s">
        <v>281</v>
      </c>
      <c r="F1704" s="1">
        <v>40871</v>
      </c>
      <c r="G1704" t="s">
        <v>167</v>
      </c>
      <c r="H1704">
        <v>1</v>
      </c>
      <c r="I1704">
        <v>0</v>
      </c>
      <c r="J1704">
        <v>0</v>
      </c>
      <c r="K1704" t="s">
        <v>207</v>
      </c>
      <c r="L1704">
        <v>2017</v>
      </c>
      <c r="M1704" t="s">
        <v>208</v>
      </c>
      <c r="N1704" s="14" t="str">
        <f t="shared" si="54"/>
        <v>EDMOND Lilou</v>
      </c>
      <c r="O1704" s="14" t="str">
        <f>VLOOKUP(N1704,'Données Enfants'!$C$2:$F$298,4,FALSE)</f>
        <v>CP</v>
      </c>
      <c r="P1704" s="14" t="str">
        <f>VLOOKUP(N1704,'Données Enfants'!$C$2:$F$298,2,FALSE)</f>
        <v>Standard</v>
      </c>
      <c r="Q1704" s="14">
        <f>IF(MID(B1704,1,3)="Bus",VLOOKUP(N1704,'Données Bus'!$A$2:$B$90,2,FALSE),0)</f>
        <v>0</v>
      </c>
      <c r="R1704" s="14" t="str">
        <f>IF(Q1704&gt;0,VLOOKUP(N1704,'Données Bus'!$A$2:$C$90,3,FALSE),"")</f>
        <v/>
      </c>
      <c r="S1704" t="e">
        <f>IF(INDEX('Tournées Bus'!$C$4:$H$18,Q1704,VLOOKUP(B1704,'Tournées Bus'!$J$3:$L$6,2,FALSE))=0,INDEX('Tournées Bus'!$C$4:$H$18,Q1704,VLOOKUP(B1704,'Tournées Bus'!$J$3:$L$6,3,FALSE)),INDEX('Tournées Bus'!$C$4:$H$18,Q1704,VLOOKUP(B1704,'Tournées Bus'!$J$3:$L$6,2,FALSE)))</f>
        <v>#N/A</v>
      </c>
      <c r="T1704" t="e">
        <f t="shared" si="55"/>
        <v>#N/A</v>
      </c>
    </row>
    <row r="1705" spans="1:20" x14ac:dyDescent="0.2">
      <c r="A1705" s="1">
        <v>42990</v>
      </c>
      <c r="B1705" t="s">
        <v>8</v>
      </c>
      <c r="C1705" t="s">
        <v>8</v>
      </c>
      <c r="D1705" t="s">
        <v>390</v>
      </c>
      <c r="E1705" t="s">
        <v>391</v>
      </c>
      <c r="F1705" s="1">
        <v>39092</v>
      </c>
      <c r="G1705" t="s">
        <v>164</v>
      </c>
      <c r="H1705">
        <v>1</v>
      </c>
      <c r="I1705">
        <v>0</v>
      </c>
      <c r="J1705">
        <v>0</v>
      </c>
      <c r="K1705" t="s">
        <v>207</v>
      </c>
      <c r="L1705">
        <v>2017</v>
      </c>
      <c r="M1705" t="s">
        <v>210</v>
      </c>
      <c r="N1705" s="14" t="str">
        <f t="shared" si="54"/>
        <v>EDMOND Quentin</v>
      </c>
      <c r="O1705" s="14" t="str">
        <f>VLOOKUP(N1705,'Données Enfants'!$C$2:$F$298,4,FALSE)</f>
        <v>CM2</v>
      </c>
      <c r="P1705" s="14" t="str">
        <f>VLOOKUP(N1705,'Données Enfants'!$C$2:$F$298,2,FALSE)</f>
        <v>Standard</v>
      </c>
      <c r="Q1705" s="14">
        <f>IF(MID(B1705,1,3)="Bus",VLOOKUP(N1705,'Données Bus'!$A$2:$B$90,2,FALSE),0)</f>
        <v>0</v>
      </c>
      <c r="R1705" s="14" t="str">
        <f>IF(Q1705&gt;0,VLOOKUP(N1705,'Données Bus'!$A$2:$C$90,3,FALSE),"")</f>
        <v/>
      </c>
      <c r="S1705" t="e">
        <f>IF(INDEX('Tournées Bus'!$C$4:$H$18,Q1705,VLOOKUP(B1705,'Tournées Bus'!$J$3:$L$6,2,FALSE))=0,INDEX('Tournées Bus'!$C$4:$H$18,Q1705,VLOOKUP(B1705,'Tournées Bus'!$J$3:$L$6,3,FALSE)),INDEX('Tournées Bus'!$C$4:$H$18,Q1705,VLOOKUP(B1705,'Tournées Bus'!$J$3:$L$6,2,FALSE)))</f>
        <v>#N/A</v>
      </c>
      <c r="T1705" t="e">
        <f t="shared" si="55"/>
        <v>#N/A</v>
      </c>
    </row>
    <row r="1706" spans="1:20" x14ac:dyDescent="0.2">
      <c r="A1706" s="1">
        <v>42990</v>
      </c>
      <c r="B1706" t="s">
        <v>8</v>
      </c>
      <c r="C1706" t="s">
        <v>8</v>
      </c>
      <c r="D1706" t="s">
        <v>254</v>
      </c>
      <c r="E1706" t="s">
        <v>255</v>
      </c>
      <c r="F1706" s="1">
        <v>40439</v>
      </c>
      <c r="G1706" t="s">
        <v>167</v>
      </c>
      <c r="H1706">
        <v>1</v>
      </c>
      <c r="I1706">
        <v>0</v>
      </c>
      <c r="J1706">
        <v>0</v>
      </c>
      <c r="K1706" t="s">
        <v>207</v>
      </c>
      <c r="L1706">
        <v>2017</v>
      </c>
      <c r="M1706" t="s">
        <v>210</v>
      </c>
      <c r="N1706" s="14" t="str">
        <f t="shared" si="54"/>
        <v>EL MRADMI Marwane</v>
      </c>
      <c r="O1706" s="14" t="str">
        <f>VLOOKUP(N1706,'Données Enfants'!$C$2:$F$298,4,FALSE)</f>
        <v>CE1</v>
      </c>
      <c r="P1706" s="14" t="str">
        <f>VLOOKUP(N1706,'Données Enfants'!$C$2:$F$298,2,FALSE)</f>
        <v>Sans porc</v>
      </c>
      <c r="Q1706" s="14">
        <f>IF(MID(B1706,1,3)="Bus",VLOOKUP(N1706,'Données Bus'!$A$2:$B$90,2,FALSE),0)</f>
        <v>0</v>
      </c>
      <c r="R1706" s="14" t="str">
        <f>IF(Q1706&gt;0,VLOOKUP(N1706,'Données Bus'!$A$2:$C$90,3,FALSE),"")</f>
        <v/>
      </c>
      <c r="S1706" t="e">
        <f>IF(INDEX('Tournées Bus'!$C$4:$H$18,Q1706,VLOOKUP(B1706,'Tournées Bus'!$J$3:$L$6,2,FALSE))=0,INDEX('Tournées Bus'!$C$4:$H$18,Q1706,VLOOKUP(B1706,'Tournées Bus'!$J$3:$L$6,3,FALSE)),INDEX('Tournées Bus'!$C$4:$H$18,Q1706,VLOOKUP(B1706,'Tournées Bus'!$J$3:$L$6,2,FALSE)))</f>
        <v>#N/A</v>
      </c>
      <c r="T1706" t="e">
        <f t="shared" si="55"/>
        <v>#N/A</v>
      </c>
    </row>
    <row r="1707" spans="1:20" x14ac:dyDescent="0.2">
      <c r="A1707" s="1">
        <v>42990</v>
      </c>
      <c r="B1707" t="s">
        <v>8</v>
      </c>
      <c r="C1707" t="s">
        <v>8</v>
      </c>
      <c r="D1707" t="s">
        <v>392</v>
      </c>
      <c r="E1707" t="s">
        <v>367</v>
      </c>
      <c r="F1707" s="1">
        <v>39991</v>
      </c>
      <c r="G1707" t="s">
        <v>166</v>
      </c>
      <c r="H1707">
        <v>1</v>
      </c>
      <c r="I1707">
        <v>0</v>
      </c>
      <c r="J1707">
        <v>0</v>
      </c>
      <c r="K1707" t="s">
        <v>207</v>
      </c>
      <c r="L1707">
        <v>2017</v>
      </c>
      <c r="M1707" t="s">
        <v>210</v>
      </c>
      <c r="N1707" s="14" t="str">
        <f t="shared" si="54"/>
        <v>FERACO Elie</v>
      </c>
      <c r="O1707" s="14" t="str">
        <f>VLOOKUP(N1707,'Données Enfants'!$C$2:$F$298,4,FALSE)</f>
        <v>CE2</v>
      </c>
      <c r="P1707" s="14" t="str">
        <f>VLOOKUP(N1707,'Données Enfants'!$C$2:$F$298,2,FALSE)</f>
        <v>Standard</v>
      </c>
      <c r="Q1707" s="14">
        <f>IF(MID(B1707,1,3)="Bus",VLOOKUP(N1707,'Données Bus'!$A$2:$B$90,2,FALSE),0)</f>
        <v>0</v>
      </c>
      <c r="R1707" s="14" t="str">
        <f>IF(Q1707&gt;0,VLOOKUP(N1707,'Données Bus'!$A$2:$C$90,3,FALSE),"")</f>
        <v/>
      </c>
      <c r="S1707" t="e">
        <f>IF(INDEX('Tournées Bus'!$C$4:$H$18,Q1707,VLOOKUP(B1707,'Tournées Bus'!$J$3:$L$6,2,FALSE))=0,INDEX('Tournées Bus'!$C$4:$H$18,Q1707,VLOOKUP(B1707,'Tournées Bus'!$J$3:$L$6,3,FALSE)),INDEX('Tournées Bus'!$C$4:$H$18,Q1707,VLOOKUP(B1707,'Tournées Bus'!$J$3:$L$6,2,FALSE)))</f>
        <v>#N/A</v>
      </c>
      <c r="T1707" t="e">
        <f t="shared" si="55"/>
        <v>#N/A</v>
      </c>
    </row>
    <row r="1708" spans="1:20" x14ac:dyDescent="0.2">
      <c r="A1708" s="1">
        <v>42990</v>
      </c>
      <c r="B1708" t="s">
        <v>8</v>
      </c>
      <c r="C1708" t="s">
        <v>8</v>
      </c>
      <c r="D1708" t="s">
        <v>392</v>
      </c>
      <c r="E1708" t="s">
        <v>393</v>
      </c>
      <c r="F1708" s="1">
        <v>39490</v>
      </c>
      <c r="G1708" t="s">
        <v>165</v>
      </c>
      <c r="H1708">
        <v>1</v>
      </c>
      <c r="I1708">
        <v>0</v>
      </c>
      <c r="J1708">
        <v>0</v>
      </c>
      <c r="K1708" t="s">
        <v>207</v>
      </c>
      <c r="L1708">
        <v>2017</v>
      </c>
      <c r="M1708" t="s">
        <v>210</v>
      </c>
      <c r="N1708" s="14" t="str">
        <f t="shared" si="54"/>
        <v>FERACO Sasha</v>
      </c>
      <c r="O1708" s="14" t="str">
        <f>VLOOKUP(N1708,'Données Enfants'!$C$2:$F$298,4,FALSE)</f>
        <v>CM1</v>
      </c>
      <c r="P1708" s="14" t="str">
        <f>VLOOKUP(N1708,'Données Enfants'!$C$2:$F$298,2,FALSE)</f>
        <v>Standard</v>
      </c>
      <c r="Q1708" s="14">
        <f>IF(MID(B1708,1,3)="Bus",VLOOKUP(N1708,'Données Bus'!$A$2:$B$90,2,FALSE),0)</f>
        <v>0</v>
      </c>
      <c r="R1708" s="14" t="str">
        <f>IF(Q1708&gt;0,VLOOKUP(N1708,'Données Bus'!$A$2:$C$90,3,FALSE),"")</f>
        <v/>
      </c>
      <c r="S1708" t="e">
        <f>IF(INDEX('Tournées Bus'!$C$4:$H$18,Q1708,VLOOKUP(B1708,'Tournées Bus'!$J$3:$L$6,2,FALSE))=0,INDEX('Tournées Bus'!$C$4:$H$18,Q1708,VLOOKUP(B1708,'Tournées Bus'!$J$3:$L$6,3,FALSE)),INDEX('Tournées Bus'!$C$4:$H$18,Q1708,VLOOKUP(B1708,'Tournées Bus'!$J$3:$L$6,2,FALSE)))</f>
        <v>#N/A</v>
      </c>
      <c r="T1708" t="e">
        <f t="shared" si="55"/>
        <v>#N/A</v>
      </c>
    </row>
    <row r="1709" spans="1:20" x14ac:dyDescent="0.2">
      <c r="A1709" s="1">
        <v>42990</v>
      </c>
      <c r="B1709" t="s">
        <v>8</v>
      </c>
      <c r="C1709" t="s">
        <v>8</v>
      </c>
      <c r="D1709" t="s">
        <v>398</v>
      </c>
      <c r="E1709" t="s">
        <v>399</v>
      </c>
      <c r="F1709" s="1">
        <v>40770</v>
      </c>
      <c r="G1709" t="s">
        <v>168</v>
      </c>
      <c r="H1709">
        <v>1</v>
      </c>
      <c r="I1709">
        <v>0</v>
      </c>
      <c r="J1709">
        <v>0</v>
      </c>
      <c r="K1709" t="s">
        <v>207</v>
      </c>
      <c r="L1709">
        <v>2017</v>
      </c>
      <c r="M1709" t="s">
        <v>208</v>
      </c>
      <c r="N1709" s="14" t="str">
        <f t="shared" si="54"/>
        <v>GAUTIER Alessia</v>
      </c>
      <c r="O1709" s="14" t="str">
        <f>VLOOKUP(N1709,'Données Enfants'!$C$2:$F$298,4,FALSE)</f>
        <v>CP</v>
      </c>
      <c r="P1709" s="14" t="str">
        <f>VLOOKUP(N1709,'Données Enfants'!$C$2:$F$298,2,FALSE)</f>
        <v>Standard</v>
      </c>
      <c r="Q1709" s="14">
        <f>IF(MID(B1709,1,3)="Bus",VLOOKUP(N1709,'Données Bus'!$A$2:$B$90,2,FALSE),0)</f>
        <v>0</v>
      </c>
      <c r="R1709" s="14" t="str">
        <f>IF(Q1709&gt;0,VLOOKUP(N1709,'Données Bus'!$A$2:$C$90,3,FALSE),"")</f>
        <v/>
      </c>
      <c r="S1709" t="e">
        <f>IF(INDEX('Tournées Bus'!$C$4:$H$18,Q1709,VLOOKUP(B1709,'Tournées Bus'!$J$3:$L$6,2,FALSE))=0,INDEX('Tournées Bus'!$C$4:$H$18,Q1709,VLOOKUP(B1709,'Tournées Bus'!$J$3:$L$6,3,FALSE)),INDEX('Tournées Bus'!$C$4:$H$18,Q1709,VLOOKUP(B1709,'Tournées Bus'!$J$3:$L$6,2,FALSE)))</f>
        <v>#N/A</v>
      </c>
      <c r="T1709" t="e">
        <f t="shared" si="55"/>
        <v>#N/A</v>
      </c>
    </row>
    <row r="1710" spans="1:20" x14ac:dyDescent="0.2">
      <c r="A1710" s="1">
        <v>42990</v>
      </c>
      <c r="B1710" t="s">
        <v>8</v>
      </c>
      <c r="C1710" t="s">
        <v>8</v>
      </c>
      <c r="D1710" t="s">
        <v>400</v>
      </c>
      <c r="E1710" t="s">
        <v>401</v>
      </c>
      <c r="F1710" s="1">
        <v>39307</v>
      </c>
      <c r="G1710" t="s">
        <v>164</v>
      </c>
      <c r="H1710">
        <v>1</v>
      </c>
      <c r="I1710">
        <v>0</v>
      </c>
      <c r="J1710">
        <v>0</v>
      </c>
      <c r="K1710" t="s">
        <v>207</v>
      </c>
      <c r="L1710">
        <v>2017</v>
      </c>
      <c r="M1710" t="s">
        <v>210</v>
      </c>
      <c r="N1710" s="14" t="str">
        <f t="shared" si="54"/>
        <v>GENOIS Pauline</v>
      </c>
      <c r="O1710" s="14" t="str">
        <f>VLOOKUP(N1710,'Données Enfants'!$C$2:$F$298,4,FALSE)</f>
        <v>CM2</v>
      </c>
      <c r="P1710" s="14" t="str">
        <f>VLOOKUP(N1710,'Données Enfants'!$C$2:$F$298,2,FALSE)</f>
        <v>Standard</v>
      </c>
      <c r="Q1710" s="14">
        <f>IF(MID(B1710,1,3)="Bus",VLOOKUP(N1710,'Données Bus'!$A$2:$B$90,2,FALSE),0)</f>
        <v>0</v>
      </c>
      <c r="R1710" s="14" t="str">
        <f>IF(Q1710&gt;0,VLOOKUP(N1710,'Données Bus'!$A$2:$C$90,3,FALSE),"")</f>
        <v/>
      </c>
      <c r="S1710" t="e">
        <f>IF(INDEX('Tournées Bus'!$C$4:$H$18,Q1710,VLOOKUP(B1710,'Tournées Bus'!$J$3:$L$6,2,FALSE))=0,INDEX('Tournées Bus'!$C$4:$H$18,Q1710,VLOOKUP(B1710,'Tournées Bus'!$J$3:$L$6,3,FALSE)),INDEX('Tournées Bus'!$C$4:$H$18,Q1710,VLOOKUP(B1710,'Tournées Bus'!$J$3:$L$6,2,FALSE)))</f>
        <v>#N/A</v>
      </c>
      <c r="T1710" t="e">
        <f t="shared" si="55"/>
        <v>#N/A</v>
      </c>
    </row>
    <row r="1711" spans="1:20" x14ac:dyDescent="0.2">
      <c r="A1711" s="1">
        <v>42990</v>
      </c>
      <c r="B1711" t="s">
        <v>8</v>
      </c>
      <c r="C1711" t="s">
        <v>8</v>
      </c>
      <c r="D1711" t="s">
        <v>404</v>
      </c>
      <c r="E1711" t="s">
        <v>405</v>
      </c>
      <c r="F1711" s="1">
        <v>41329</v>
      </c>
      <c r="G1711" t="s">
        <v>169</v>
      </c>
      <c r="H1711">
        <v>1</v>
      </c>
      <c r="I1711">
        <v>0</v>
      </c>
      <c r="J1711">
        <v>0</v>
      </c>
      <c r="K1711" t="s">
        <v>207</v>
      </c>
      <c r="L1711">
        <v>2017</v>
      </c>
      <c r="M1711" t="s">
        <v>208</v>
      </c>
      <c r="N1711" s="14" t="str">
        <f t="shared" si="54"/>
        <v>GILLET Naëly</v>
      </c>
      <c r="O1711" s="14" t="str">
        <f>VLOOKUP(N1711,'Données Enfants'!$C$2:$F$298,4,FALSE)</f>
        <v>MS</v>
      </c>
      <c r="P1711" s="14" t="str">
        <f>VLOOKUP(N1711,'Données Enfants'!$C$2:$F$298,2,FALSE)</f>
        <v>Standard</v>
      </c>
      <c r="Q1711" s="14">
        <f>IF(MID(B1711,1,3)="Bus",VLOOKUP(N1711,'Données Bus'!$A$2:$B$90,2,FALSE),0)</f>
        <v>0</v>
      </c>
      <c r="R1711" s="14" t="str">
        <f>IF(Q1711&gt;0,VLOOKUP(N1711,'Données Bus'!$A$2:$C$90,3,FALSE),"")</f>
        <v/>
      </c>
      <c r="S1711" t="e">
        <f>IF(INDEX('Tournées Bus'!$C$4:$H$18,Q1711,VLOOKUP(B1711,'Tournées Bus'!$J$3:$L$6,2,FALSE))=0,INDEX('Tournées Bus'!$C$4:$H$18,Q1711,VLOOKUP(B1711,'Tournées Bus'!$J$3:$L$6,3,FALSE)),INDEX('Tournées Bus'!$C$4:$H$18,Q1711,VLOOKUP(B1711,'Tournées Bus'!$J$3:$L$6,2,FALSE)))</f>
        <v>#N/A</v>
      </c>
      <c r="T1711" t="e">
        <f t="shared" si="55"/>
        <v>#N/A</v>
      </c>
    </row>
    <row r="1712" spans="1:20" x14ac:dyDescent="0.2">
      <c r="A1712" s="1">
        <v>42990</v>
      </c>
      <c r="B1712" t="s">
        <v>8</v>
      </c>
      <c r="C1712" t="s">
        <v>8</v>
      </c>
      <c r="D1712" t="s">
        <v>547</v>
      </c>
      <c r="E1712" t="s">
        <v>279</v>
      </c>
      <c r="F1712" s="1">
        <v>41348</v>
      </c>
      <c r="G1712" t="s">
        <v>169</v>
      </c>
      <c r="H1712">
        <v>1</v>
      </c>
      <c r="I1712">
        <v>0</v>
      </c>
      <c r="J1712">
        <v>0</v>
      </c>
      <c r="K1712" t="s">
        <v>207</v>
      </c>
      <c r="L1712">
        <v>2017</v>
      </c>
      <c r="M1712" t="s">
        <v>208</v>
      </c>
      <c r="N1712" s="14" t="str">
        <f t="shared" si="54"/>
        <v>GRANDJEAN Alice</v>
      </c>
      <c r="O1712" s="14" t="str">
        <f>VLOOKUP(N1712,'Données Enfants'!$C$2:$F$298,4,FALSE)</f>
        <v>MS</v>
      </c>
      <c r="P1712" s="14" t="str">
        <f>VLOOKUP(N1712,'Données Enfants'!$C$2:$F$298,2,FALSE)</f>
        <v>Standard</v>
      </c>
      <c r="Q1712" s="14">
        <f>IF(MID(B1712,1,3)="Bus",VLOOKUP(N1712,'Données Bus'!$A$2:$B$90,2,FALSE),0)</f>
        <v>0</v>
      </c>
      <c r="R1712" s="14" t="str">
        <f>IF(Q1712&gt;0,VLOOKUP(N1712,'Données Bus'!$A$2:$C$90,3,FALSE),"")</f>
        <v/>
      </c>
      <c r="S1712" t="e">
        <f>IF(INDEX('Tournées Bus'!$C$4:$H$18,Q1712,VLOOKUP(B1712,'Tournées Bus'!$J$3:$L$6,2,FALSE))=0,INDEX('Tournées Bus'!$C$4:$H$18,Q1712,VLOOKUP(B1712,'Tournées Bus'!$J$3:$L$6,3,FALSE)),INDEX('Tournées Bus'!$C$4:$H$18,Q1712,VLOOKUP(B1712,'Tournées Bus'!$J$3:$L$6,2,FALSE)))</f>
        <v>#N/A</v>
      </c>
      <c r="T1712" t="e">
        <f t="shared" si="55"/>
        <v>#N/A</v>
      </c>
    </row>
    <row r="1713" spans="1:20" x14ac:dyDescent="0.2">
      <c r="A1713" s="1">
        <v>42990</v>
      </c>
      <c r="B1713" t="s">
        <v>8</v>
      </c>
      <c r="C1713" t="s">
        <v>8</v>
      </c>
      <c r="D1713" t="s">
        <v>547</v>
      </c>
      <c r="E1713" t="s">
        <v>548</v>
      </c>
      <c r="F1713" s="1">
        <v>40545</v>
      </c>
      <c r="G1713" t="s">
        <v>168</v>
      </c>
      <c r="H1713">
        <v>1</v>
      </c>
      <c r="I1713">
        <v>0</v>
      </c>
      <c r="J1713">
        <v>0</v>
      </c>
      <c r="K1713" t="s">
        <v>207</v>
      </c>
      <c r="L1713">
        <v>2017</v>
      </c>
      <c r="M1713" t="s">
        <v>208</v>
      </c>
      <c r="N1713" s="14" t="str">
        <f t="shared" si="54"/>
        <v>GRANDJEAN Lucie</v>
      </c>
      <c r="O1713" s="14" t="str">
        <f>VLOOKUP(N1713,'Données Enfants'!$C$2:$F$298,4,FALSE)</f>
        <v>CP</v>
      </c>
      <c r="P1713" s="14" t="str">
        <f>VLOOKUP(N1713,'Données Enfants'!$C$2:$F$298,2,FALSE)</f>
        <v>Standard</v>
      </c>
      <c r="Q1713" s="14">
        <f>IF(MID(B1713,1,3)="Bus",VLOOKUP(N1713,'Données Bus'!$A$2:$B$90,2,FALSE),0)</f>
        <v>0</v>
      </c>
      <c r="R1713" s="14" t="str">
        <f>IF(Q1713&gt;0,VLOOKUP(N1713,'Données Bus'!$A$2:$C$90,3,FALSE),"")</f>
        <v/>
      </c>
      <c r="S1713" t="e">
        <f>IF(INDEX('Tournées Bus'!$C$4:$H$18,Q1713,VLOOKUP(B1713,'Tournées Bus'!$J$3:$L$6,2,FALSE))=0,INDEX('Tournées Bus'!$C$4:$H$18,Q1713,VLOOKUP(B1713,'Tournées Bus'!$J$3:$L$6,3,FALSE)),INDEX('Tournées Bus'!$C$4:$H$18,Q1713,VLOOKUP(B1713,'Tournées Bus'!$J$3:$L$6,2,FALSE)))</f>
        <v>#N/A</v>
      </c>
      <c r="T1713" t="e">
        <f t="shared" si="55"/>
        <v>#N/A</v>
      </c>
    </row>
    <row r="1714" spans="1:20" x14ac:dyDescent="0.2">
      <c r="A1714" s="1">
        <v>42990</v>
      </c>
      <c r="B1714" t="s">
        <v>8</v>
      </c>
      <c r="C1714" t="s">
        <v>8</v>
      </c>
      <c r="D1714" t="s">
        <v>406</v>
      </c>
      <c r="E1714" t="s">
        <v>407</v>
      </c>
      <c r="F1714" s="1">
        <v>40521</v>
      </c>
      <c r="G1714" t="s">
        <v>163</v>
      </c>
      <c r="H1714">
        <v>1</v>
      </c>
      <c r="I1714">
        <v>0</v>
      </c>
      <c r="J1714">
        <v>0</v>
      </c>
      <c r="K1714" t="s">
        <v>207</v>
      </c>
      <c r="L1714">
        <v>2017</v>
      </c>
      <c r="M1714" t="s">
        <v>210</v>
      </c>
      <c r="N1714" s="14" t="str">
        <f t="shared" si="54"/>
        <v>GRANJUX Kenza</v>
      </c>
      <c r="O1714" s="14" t="str">
        <f>VLOOKUP(N1714,'Données Enfants'!$C$2:$F$298,4,FALSE)</f>
        <v>CE1</v>
      </c>
      <c r="P1714" s="14" t="str">
        <f>VLOOKUP(N1714,'Données Enfants'!$C$2:$F$298,2,FALSE)</f>
        <v>Standard</v>
      </c>
      <c r="Q1714" s="14">
        <f>IF(MID(B1714,1,3)="Bus",VLOOKUP(N1714,'Données Bus'!$A$2:$B$90,2,FALSE),0)</f>
        <v>0</v>
      </c>
      <c r="R1714" s="14" t="str">
        <f>IF(Q1714&gt;0,VLOOKUP(N1714,'Données Bus'!$A$2:$C$90,3,FALSE),"")</f>
        <v/>
      </c>
      <c r="S1714" t="e">
        <f>IF(INDEX('Tournées Bus'!$C$4:$H$18,Q1714,VLOOKUP(B1714,'Tournées Bus'!$J$3:$L$6,2,FALSE))=0,INDEX('Tournées Bus'!$C$4:$H$18,Q1714,VLOOKUP(B1714,'Tournées Bus'!$J$3:$L$6,3,FALSE)),INDEX('Tournées Bus'!$C$4:$H$18,Q1714,VLOOKUP(B1714,'Tournées Bus'!$J$3:$L$6,2,FALSE)))</f>
        <v>#N/A</v>
      </c>
      <c r="T1714" t="e">
        <f t="shared" si="55"/>
        <v>#N/A</v>
      </c>
    </row>
    <row r="1715" spans="1:20" x14ac:dyDescent="0.2">
      <c r="A1715" s="1">
        <v>42990</v>
      </c>
      <c r="B1715" t="s">
        <v>8</v>
      </c>
      <c r="C1715" t="s">
        <v>8</v>
      </c>
      <c r="D1715" t="s">
        <v>406</v>
      </c>
      <c r="E1715" t="s">
        <v>408</v>
      </c>
      <c r="F1715" s="1">
        <v>41097</v>
      </c>
      <c r="G1715" t="s">
        <v>44</v>
      </c>
      <c r="H1715">
        <v>1</v>
      </c>
      <c r="I1715">
        <v>0</v>
      </c>
      <c r="J1715">
        <v>0</v>
      </c>
      <c r="K1715" t="s">
        <v>207</v>
      </c>
      <c r="L1715">
        <v>2017</v>
      </c>
      <c r="M1715" t="s">
        <v>208</v>
      </c>
      <c r="N1715" s="14" t="str">
        <f t="shared" si="54"/>
        <v>GRANJUX Timeo</v>
      </c>
      <c r="O1715" s="14" t="str">
        <f>VLOOKUP(N1715,'Données Enfants'!$C$2:$F$298,4,FALSE)</f>
        <v>GS</v>
      </c>
      <c r="P1715" s="14" t="str">
        <f>VLOOKUP(N1715,'Données Enfants'!$C$2:$F$298,2,FALSE)</f>
        <v>Standard</v>
      </c>
      <c r="Q1715" s="14">
        <f>IF(MID(B1715,1,3)="Bus",VLOOKUP(N1715,'Données Bus'!$A$2:$B$90,2,FALSE),0)</f>
        <v>0</v>
      </c>
      <c r="R1715" s="14" t="str">
        <f>IF(Q1715&gt;0,VLOOKUP(N1715,'Données Bus'!$A$2:$C$90,3,FALSE),"")</f>
        <v/>
      </c>
      <c r="S1715" t="e">
        <f>IF(INDEX('Tournées Bus'!$C$4:$H$18,Q1715,VLOOKUP(B1715,'Tournées Bus'!$J$3:$L$6,2,FALSE))=0,INDEX('Tournées Bus'!$C$4:$H$18,Q1715,VLOOKUP(B1715,'Tournées Bus'!$J$3:$L$6,3,FALSE)),INDEX('Tournées Bus'!$C$4:$H$18,Q1715,VLOOKUP(B1715,'Tournées Bus'!$J$3:$L$6,2,FALSE)))</f>
        <v>#N/A</v>
      </c>
      <c r="T1715" t="e">
        <f t="shared" si="55"/>
        <v>#N/A</v>
      </c>
    </row>
    <row r="1716" spans="1:20" x14ac:dyDescent="0.2">
      <c r="A1716" s="1">
        <v>42990</v>
      </c>
      <c r="B1716" t="s">
        <v>8</v>
      </c>
      <c r="C1716" t="s">
        <v>8</v>
      </c>
      <c r="D1716" t="s">
        <v>409</v>
      </c>
      <c r="E1716" t="s">
        <v>410</v>
      </c>
      <c r="F1716" s="1">
        <v>40108</v>
      </c>
      <c r="G1716" t="s">
        <v>166</v>
      </c>
      <c r="H1716">
        <v>1</v>
      </c>
      <c r="I1716">
        <v>0</v>
      </c>
      <c r="J1716">
        <v>0</v>
      </c>
      <c r="K1716" t="s">
        <v>207</v>
      </c>
      <c r="L1716">
        <v>2017</v>
      </c>
      <c r="M1716" t="s">
        <v>210</v>
      </c>
      <c r="N1716" s="14" t="str">
        <f t="shared" si="54"/>
        <v>HAMIMID Soan</v>
      </c>
      <c r="O1716" s="14" t="str">
        <f>VLOOKUP(N1716,'Données Enfants'!$C$2:$F$298,4,FALSE)</f>
        <v>CE2</v>
      </c>
      <c r="P1716" s="14" t="str">
        <f>VLOOKUP(N1716,'Données Enfants'!$C$2:$F$298,2,FALSE)</f>
        <v>Sans porc</v>
      </c>
      <c r="Q1716" s="14">
        <f>IF(MID(B1716,1,3)="Bus",VLOOKUP(N1716,'Données Bus'!$A$2:$B$90,2,FALSE),0)</f>
        <v>0</v>
      </c>
      <c r="R1716" s="14" t="str">
        <f>IF(Q1716&gt;0,VLOOKUP(N1716,'Données Bus'!$A$2:$C$90,3,FALSE),"")</f>
        <v/>
      </c>
      <c r="S1716" t="e">
        <f>IF(INDEX('Tournées Bus'!$C$4:$H$18,Q1716,VLOOKUP(B1716,'Tournées Bus'!$J$3:$L$6,2,FALSE))=0,INDEX('Tournées Bus'!$C$4:$H$18,Q1716,VLOOKUP(B1716,'Tournées Bus'!$J$3:$L$6,3,FALSE)),INDEX('Tournées Bus'!$C$4:$H$18,Q1716,VLOOKUP(B1716,'Tournées Bus'!$J$3:$L$6,2,FALSE)))</f>
        <v>#N/A</v>
      </c>
      <c r="T1716" t="e">
        <f t="shared" si="55"/>
        <v>#N/A</v>
      </c>
    </row>
    <row r="1717" spans="1:20" x14ac:dyDescent="0.2">
      <c r="A1717" s="1">
        <v>42990</v>
      </c>
      <c r="B1717" t="s">
        <v>8</v>
      </c>
      <c r="C1717" t="s">
        <v>8</v>
      </c>
      <c r="D1717" t="s">
        <v>411</v>
      </c>
      <c r="E1717" t="s">
        <v>371</v>
      </c>
      <c r="F1717" s="1">
        <v>40537</v>
      </c>
      <c r="G1717" t="s">
        <v>163</v>
      </c>
      <c r="H1717">
        <v>1</v>
      </c>
      <c r="I1717">
        <v>0</v>
      </c>
      <c r="J1717">
        <v>0</v>
      </c>
      <c r="K1717" t="s">
        <v>207</v>
      </c>
      <c r="L1717">
        <v>2017</v>
      </c>
      <c r="M1717" t="s">
        <v>210</v>
      </c>
      <c r="N1717" s="14" t="str">
        <f t="shared" si="54"/>
        <v>HERMET Baptiste</v>
      </c>
      <c r="O1717" s="14" t="str">
        <f>VLOOKUP(N1717,'Données Enfants'!$C$2:$F$298,4,FALSE)</f>
        <v>CE1</v>
      </c>
      <c r="P1717" s="14" t="str">
        <f>VLOOKUP(N1717,'Données Enfants'!$C$2:$F$298,2,FALSE)</f>
        <v>Standard</v>
      </c>
      <c r="Q1717" s="14">
        <f>IF(MID(B1717,1,3)="Bus",VLOOKUP(N1717,'Données Bus'!$A$2:$B$90,2,FALSE),0)</f>
        <v>0</v>
      </c>
      <c r="R1717" s="14" t="str">
        <f>IF(Q1717&gt;0,VLOOKUP(N1717,'Données Bus'!$A$2:$C$90,3,FALSE),"")</f>
        <v/>
      </c>
      <c r="S1717" t="e">
        <f>IF(INDEX('Tournées Bus'!$C$4:$H$18,Q1717,VLOOKUP(B1717,'Tournées Bus'!$J$3:$L$6,2,FALSE))=0,INDEX('Tournées Bus'!$C$4:$H$18,Q1717,VLOOKUP(B1717,'Tournées Bus'!$J$3:$L$6,3,FALSE)),INDEX('Tournées Bus'!$C$4:$H$18,Q1717,VLOOKUP(B1717,'Tournées Bus'!$J$3:$L$6,2,FALSE)))</f>
        <v>#N/A</v>
      </c>
      <c r="T1717" t="e">
        <f t="shared" si="55"/>
        <v>#N/A</v>
      </c>
    </row>
    <row r="1718" spans="1:20" x14ac:dyDescent="0.2">
      <c r="A1718" s="1">
        <v>42990</v>
      </c>
      <c r="B1718" t="s">
        <v>8</v>
      </c>
      <c r="C1718" t="s">
        <v>8</v>
      </c>
      <c r="D1718" t="s">
        <v>411</v>
      </c>
      <c r="E1718" t="s">
        <v>412</v>
      </c>
      <c r="F1718" s="1">
        <v>41493</v>
      </c>
      <c r="G1718" t="s">
        <v>169</v>
      </c>
      <c r="H1718">
        <v>1</v>
      </c>
      <c r="I1718">
        <v>0</v>
      </c>
      <c r="J1718">
        <v>0</v>
      </c>
      <c r="K1718" t="s">
        <v>207</v>
      </c>
      <c r="L1718">
        <v>2017</v>
      </c>
      <c r="M1718" t="s">
        <v>208</v>
      </c>
      <c r="N1718" s="14" t="str">
        <f t="shared" si="54"/>
        <v>HERMET Laurianne</v>
      </c>
      <c r="O1718" s="14" t="str">
        <f>VLOOKUP(N1718,'Données Enfants'!$C$2:$F$298,4,FALSE)</f>
        <v>MS</v>
      </c>
      <c r="P1718" s="14" t="str">
        <f>VLOOKUP(N1718,'Données Enfants'!$C$2:$F$298,2,FALSE)</f>
        <v>Standard</v>
      </c>
      <c r="Q1718" s="14">
        <f>IF(MID(B1718,1,3)="Bus",VLOOKUP(N1718,'Données Bus'!$A$2:$B$90,2,FALSE),0)</f>
        <v>0</v>
      </c>
      <c r="R1718" s="14" t="str">
        <f>IF(Q1718&gt;0,VLOOKUP(N1718,'Données Bus'!$A$2:$C$90,3,FALSE),"")</f>
        <v/>
      </c>
      <c r="S1718" t="e">
        <f>IF(INDEX('Tournées Bus'!$C$4:$H$18,Q1718,VLOOKUP(B1718,'Tournées Bus'!$J$3:$L$6,2,FALSE))=0,INDEX('Tournées Bus'!$C$4:$H$18,Q1718,VLOOKUP(B1718,'Tournées Bus'!$J$3:$L$6,3,FALSE)),INDEX('Tournées Bus'!$C$4:$H$18,Q1718,VLOOKUP(B1718,'Tournées Bus'!$J$3:$L$6,2,FALSE)))</f>
        <v>#N/A</v>
      </c>
      <c r="T1718" t="e">
        <f t="shared" si="55"/>
        <v>#N/A</v>
      </c>
    </row>
    <row r="1719" spans="1:20" x14ac:dyDescent="0.2">
      <c r="A1719" s="1">
        <v>42990</v>
      </c>
      <c r="B1719" t="s">
        <v>8</v>
      </c>
      <c r="C1719" t="s">
        <v>8</v>
      </c>
      <c r="D1719" t="s">
        <v>329</v>
      </c>
      <c r="E1719" t="s">
        <v>330</v>
      </c>
      <c r="F1719" s="1">
        <v>41371</v>
      </c>
      <c r="G1719" t="s">
        <v>169</v>
      </c>
      <c r="H1719">
        <v>1</v>
      </c>
      <c r="I1719">
        <v>0</v>
      </c>
      <c r="J1719">
        <v>0</v>
      </c>
      <c r="K1719" t="s">
        <v>207</v>
      </c>
      <c r="L1719">
        <v>2017</v>
      </c>
      <c r="M1719" t="s">
        <v>208</v>
      </c>
      <c r="N1719" s="14" t="str">
        <f t="shared" si="54"/>
        <v>IKOUBEL Jeanne</v>
      </c>
      <c r="O1719" s="14" t="str">
        <f>VLOOKUP(N1719,'Données Enfants'!$C$2:$F$298,4,FALSE)</f>
        <v>MS</v>
      </c>
      <c r="P1719" s="14" t="str">
        <f>VLOOKUP(N1719,'Données Enfants'!$C$2:$F$298,2,FALSE)</f>
        <v>Standard</v>
      </c>
      <c r="Q1719" s="14">
        <f>IF(MID(B1719,1,3)="Bus",VLOOKUP(N1719,'Données Bus'!$A$2:$B$90,2,FALSE),0)</f>
        <v>0</v>
      </c>
      <c r="R1719" s="14" t="str">
        <f>IF(Q1719&gt;0,VLOOKUP(N1719,'Données Bus'!$A$2:$C$90,3,FALSE),"")</f>
        <v/>
      </c>
      <c r="S1719" t="e">
        <f>IF(INDEX('Tournées Bus'!$C$4:$H$18,Q1719,VLOOKUP(B1719,'Tournées Bus'!$J$3:$L$6,2,FALSE))=0,INDEX('Tournées Bus'!$C$4:$H$18,Q1719,VLOOKUP(B1719,'Tournées Bus'!$J$3:$L$6,3,FALSE)),INDEX('Tournées Bus'!$C$4:$H$18,Q1719,VLOOKUP(B1719,'Tournées Bus'!$J$3:$L$6,2,FALSE)))</f>
        <v>#N/A</v>
      </c>
      <c r="T1719" t="e">
        <f t="shared" si="55"/>
        <v>#N/A</v>
      </c>
    </row>
    <row r="1720" spans="1:20" x14ac:dyDescent="0.2">
      <c r="A1720" s="1">
        <v>42990</v>
      </c>
      <c r="B1720" t="s">
        <v>8</v>
      </c>
      <c r="C1720" t="s">
        <v>8</v>
      </c>
      <c r="D1720" t="s">
        <v>531</v>
      </c>
      <c r="E1720" t="s">
        <v>532</v>
      </c>
      <c r="F1720" s="1">
        <v>40681</v>
      </c>
      <c r="G1720" t="s">
        <v>167</v>
      </c>
      <c r="H1720">
        <v>1</v>
      </c>
      <c r="I1720">
        <v>0</v>
      </c>
      <c r="J1720">
        <v>0</v>
      </c>
      <c r="K1720" t="s">
        <v>207</v>
      </c>
      <c r="L1720">
        <v>2017</v>
      </c>
      <c r="M1720" t="s">
        <v>208</v>
      </c>
      <c r="N1720" s="14" t="str">
        <f t="shared" ref="N1720:N1783" si="56">CONCATENATE(D1720," ",E1720)</f>
        <v>JAILLET Manon</v>
      </c>
      <c r="O1720" s="14" t="str">
        <f>VLOOKUP(N1720,'Données Enfants'!$C$2:$F$298,4,FALSE)</f>
        <v>CP</v>
      </c>
      <c r="P1720" s="14" t="str">
        <f>VLOOKUP(N1720,'Données Enfants'!$C$2:$F$298,2,FALSE)</f>
        <v>Standard</v>
      </c>
      <c r="Q1720" s="14">
        <f>IF(MID(B1720,1,3)="Bus",VLOOKUP(N1720,'Données Bus'!$A$2:$B$90,2,FALSE),0)</f>
        <v>0</v>
      </c>
      <c r="R1720" s="14" t="str">
        <f>IF(Q1720&gt;0,VLOOKUP(N1720,'Données Bus'!$A$2:$C$90,3,FALSE),"")</f>
        <v/>
      </c>
      <c r="S1720" t="e">
        <f>IF(INDEX('Tournées Bus'!$C$4:$H$18,Q1720,VLOOKUP(B1720,'Tournées Bus'!$J$3:$L$6,2,FALSE))=0,INDEX('Tournées Bus'!$C$4:$H$18,Q1720,VLOOKUP(B1720,'Tournées Bus'!$J$3:$L$6,3,FALSE)),INDEX('Tournées Bus'!$C$4:$H$18,Q1720,VLOOKUP(B1720,'Tournées Bus'!$J$3:$L$6,2,FALSE)))</f>
        <v>#N/A</v>
      </c>
      <c r="T1720" t="e">
        <f t="shared" ref="T1720:T1783" si="57">MID(S1720,1,4)</f>
        <v>#N/A</v>
      </c>
    </row>
    <row r="1721" spans="1:20" x14ac:dyDescent="0.2">
      <c r="A1721" s="1">
        <v>42990</v>
      </c>
      <c r="B1721" t="s">
        <v>8</v>
      </c>
      <c r="C1721" t="s">
        <v>8</v>
      </c>
      <c r="D1721" t="s">
        <v>413</v>
      </c>
      <c r="E1721" t="s">
        <v>393</v>
      </c>
      <c r="F1721" s="1">
        <v>40880</v>
      </c>
      <c r="G1721" t="s">
        <v>168</v>
      </c>
      <c r="H1721">
        <v>1</v>
      </c>
      <c r="I1721">
        <v>0</v>
      </c>
      <c r="J1721">
        <v>0</v>
      </c>
      <c r="K1721" t="s">
        <v>207</v>
      </c>
      <c r="L1721">
        <v>2017</v>
      </c>
      <c r="M1721" t="s">
        <v>208</v>
      </c>
      <c r="N1721" s="14" t="str">
        <f t="shared" si="56"/>
        <v>JELASSI Sasha</v>
      </c>
      <c r="O1721" s="14" t="str">
        <f>VLOOKUP(N1721,'Données Enfants'!$C$2:$F$298,4,FALSE)</f>
        <v>CP</v>
      </c>
      <c r="P1721" s="14" t="str">
        <f>VLOOKUP(N1721,'Données Enfants'!$C$2:$F$298,2,FALSE)</f>
        <v>Standard</v>
      </c>
      <c r="Q1721" s="14">
        <f>IF(MID(B1721,1,3)="Bus",VLOOKUP(N1721,'Données Bus'!$A$2:$B$90,2,FALSE),0)</f>
        <v>0</v>
      </c>
      <c r="R1721" s="14" t="str">
        <f>IF(Q1721&gt;0,VLOOKUP(N1721,'Données Bus'!$A$2:$C$90,3,FALSE),"")</f>
        <v/>
      </c>
      <c r="S1721" t="e">
        <f>IF(INDEX('Tournées Bus'!$C$4:$H$18,Q1721,VLOOKUP(B1721,'Tournées Bus'!$J$3:$L$6,2,FALSE))=0,INDEX('Tournées Bus'!$C$4:$H$18,Q1721,VLOOKUP(B1721,'Tournées Bus'!$J$3:$L$6,3,FALSE)),INDEX('Tournées Bus'!$C$4:$H$18,Q1721,VLOOKUP(B1721,'Tournées Bus'!$J$3:$L$6,2,FALSE)))</f>
        <v>#N/A</v>
      </c>
      <c r="T1721" t="e">
        <f t="shared" si="57"/>
        <v>#N/A</v>
      </c>
    </row>
    <row r="1722" spans="1:20" x14ac:dyDescent="0.2">
      <c r="A1722" s="1">
        <v>42990</v>
      </c>
      <c r="B1722" t="s">
        <v>8</v>
      </c>
      <c r="C1722" t="s">
        <v>8</v>
      </c>
      <c r="D1722" t="s">
        <v>675</v>
      </c>
      <c r="E1722" t="s">
        <v>676</v>
      </c>
      <c r="F1722" s="1">
        <v>40567</v>
      </c>
      <c r="G1722" t="s">
        <v>168</v>
      </c>
      <c r="H1722">
        <v>1</v>
      </c>
      <c r="I1722">
        <v>0</v>
      </c>
      <c r="J1722">
        <v>0</v>
      </c>
      <c r="K1722" t="s">
        <v>207</v>
      </c>
      <c r="L1722">
        <v>2017</v>
      </c>
      <c r="M1722" t="s">
        <v>208</v>
      </c>
      <c r="N1722" s="14" t="str">
        <f t="shared" si="56"/>
        <v>LE BOURGEOIS Oyan</v>
      </c>
      <c r="O1722" s="14" t="str">
        <f>VLOOKUP(N1722,'Données Enfants'!$C$2:$F$298,4,FALSE)</f>
        <v>CP</v>
      </c>
      <c r="P1722" s="14" t="str">
        <f>VLOOKUP(N1722,'Données Enfants'!$C$2:$F$298,2,FALSE)</f>
        <v>Standard</v>
      </c>
      <c r="Q1722" s="14">
        <f>IF(MID(B1722,1,3)="Bus",VLOOKUP(N1722,'Données Bus'!$A$2:$B$90,2,FALSE),0)</f>
        <v>0</v>
      </c>
      <c r="R1722" s="14" t="str">
        <f>IF(Q1722&gt;0,VLOOKUP(N1722,'Données Bus'!$A$2:$C$90,3,FALSE),"")</f>
        <v/>
      </c>
      <c r="S1722" t="e">
        <f>IF(INDEX('Tournées Bus'!$C$4:$H$18,Q1722,VLOOKUP(B1722,'Tournées Bus'!$J$3:$L$6,2,FALSE))=0,INDEX('Tournées Bus'!$C$4:$H$18,Q1722,VLOOKUP(B1722,'Tournées Bus'!$J$3:$L$6,3,FALSE)),INDEX('Tournées Bus'!$C$4:$H$18,Q1722,VLOOKUP(B1722,'Tournées Bus'!$J$3:$L$6,2,FALSE)))</f>
        <v>#N/A</v>
      </c>
      <c r="T1722" t="e">
        <f t="shared" si="57"/>
        <v>#N/A</v>
      </c>
    </row>
    <row r="1723" spans="1:20" x14ac:dyDescent="0.2">
      <c r="A1723" s="1">
        <v>42990</v>
      </c>
      <c r="B1723" t="s">
        <v>8</v>
      </c>
      <c r="C1723" t="s">
        <v>8</v>
      </c>
      <c r="D1723" t="s">
        <v>416</v>
      </c>
      <c r="E1723" t="s">
        <v>417</v>
      </c>
      <c r="F1723" s="1">
        <v>40045</v>
      </c>
      <c r="G1723" t="s">
        <v>163</v>
      </c>
      <c r="H1723">
        <v>1</v>
      </c>
      <c r="I1723">
        <v>0</v>
      </c>
      <c r="J1723">
        <v>0</v>
      </c>
      <c r="K1723" t="s">
        <v>207</v>
      </c>
      <c r="L1723">
        <v>2017</v>
      </c>
      <c r="M1723" t="s">
        <v>210</v>
      </c>
      <c r="N1723" s="14" t="str">
        <f t="shared" si="56"/>
        <v>LE REVEREND Grégoire</v>
      </c>
      <c r="O1723" s="14" t="str">
        <f>VLOOKUP(N1723,'Données Enfants'!$C$2:$F$298,4,FALSE)</f>
        <v>CE2</v>
      </c>
      <c r="P1723" s="14" t="str">
        <f>VLOOKUP(N1723,'Données Enfants'!$C$2:$F$298,2,FALSE)</f>
        <v>Standard</v>
      </c>
      <c r="Q1723" s="14">
        <f>IF(MID(B1723,1,3)="Bus",VLOOKUP(N1723,'Données Bus'!$A$2:$B$90,2,FALSE),0)</f>
        <v>0</v>
      </c>
      <c r="R1723" s="14" t="str">
        <f>IF(Q1723&gt;0,VLOOKUP(N1723,'Données Bus'!$A$2:$C$90,3,FALSE),"")</f>
        <v/>
      </c>
      <c r="S1723" t="e">
        <f>IF(INDEX('Tournées Bus'!$C$4:$H$18,Q1723,VLOOKUP(B1723,'Tournées Bus'!$J$3:$L$6,2,FALSE))=0,INDEX('Tournées Bus'!$C$4:$H$18,Q1723,VLOOKUP(B1723,'Tournées Bus'!$J$3:$L$6,3,FALSE)),INDEX('Tournées Bus'!$C$4:$H$18,Q1723,VLOOKUP(B1723,'Tournées Bus'!$J$3:$L$6,2,FALSE)))</f>
        <v>#N/A</v>
      </c>
      <c r="T1723" t="e">
        <f t="shared" si="57"/>
        <v>#N/A</v>
      </c>
    </row>
    <row r="1724" spans="1:20" x14ac:dyDescent="0.2">
      <c r="A1724" s="1">
        <v>42990</v>
      </c>
      <c r="B1724" t="s">
        <v>8</v>
      </c>
      <c r="C1724" t="s">
        <v>8</v>
      </c>
      <c r="D1724" t="s">
        <v>416</v>
      </c>
      <c r="E1724" t="s">
        <v>418</v>
      </c>
      <c r="F1724" s="1">
        <v>40800</v>
      </c>
      <c r="G1724" t="s">
        <v>168</v>
      </c>
      <c r="H1724">
        <v>1</v>
      </c>
      <c r="I1724">
        <v>0</v>
      </c>
      <c r="J1724">
        <v>0</v>
      </c>
      <c r="K1724" t="s">
        <v>207</v>
      </c>
      <c r="L1724">
        <v>2017</v>
      </c>
      <c r="M1724" t="s">
        <v>208</v>
      </c>
      <c r="N1724" s="14" t="str">
        <f t="shared" si="56"/>
        <v>LE REVEREND Hector</v>
      </c>
      <c r="O1724" s="14" t="str">
        <f>VLOOKUP(N1724,'Données Enfants'!$C$2:$F$298,4,FALSE)</f>
        <v>CP</v>
      </c>
      <c r="P1724" s="14" t="str">
        <f>VLOOKUP(N1724,'Données Enfants'!$C$2:$F$298,2,FALSE)</f>
        <v>Standard</v>
      </c>
      <c r="Q1724" s="14">
        <f>IF(MID(B1724,1,3)="Bus",VLOOKUP(N1724,'Données Bus'!$A$2:$B$90,2,FALSE),0)</f>
        <v>0</v>
      </c>
      <c r="R1724" s="14" t="str">
        <f>IF(Q1724&gt;0,VLOOKUP(N1724,'Données Bus'!$A$2:$C$90,3,FALSE),"")</f>
        <v/>
      </c>
      <c r="S1724" t="e">
        <f>IF(INDEX('Tournées Bus'!$C$4:$H$18,Q1724,VLOOKUP(B1724,'Tournées Bus'!$J$3:$L$6,2,FALSE))=0,INDEX('Tournées Bus'!$C$4:$H$18,Q1724,VLOOKUP(B1724,'Tournées Bus'!$J$3:$L$6,3,FALSE)),INDEX('Tournées Bus'!$C$4:$H$18,Q1724,VLOOKUP(B1724,'Tournées Bus'!$J$3:$L$6,2,FALSE)))</f>
        <v>#N/A</v>
      </c>
      <c r="T1724" t="e">
        <f t="shared" si="57"/>
        <v>#N/A</v>
      </c>
    </row>
    <row r="1725" spans="1:20" x14ac:dyDescent="0.2">
      <c r="A1725" s="1">
        <v>42990</v>
      </c>
      <c r="B1725" t="s">
        <v>8</v>
      </c>
      <c r="C1725" t="s">
        <v>8</v>
      </c>
      <c r="D1725" t="s">
        <v>419</v>
      </c>
      <c r="E1725" t="s">
        <v>420</v>
      </c>
      <c r="F1725" s="1">
        <v>40014</v>
      </c>
      <c r="G1725" t="s">
        <v>166</v>
      </c>
      <c r="H1725">
        <v>1</v>
      </c>
      <c r="I1725">
        <v>0</v>
      </c>
      <c r="J1725">
        <v>0</v>
      </c>
      <c r="K1725" t="s">
        <v>207</v>
      </c>
      <c r="L1725">
        <v>2017</v>
      </c>
      <c r="M1725" t="s">
        <v>210</v>
      </c>
      <c r="N1725" s="14" t="str">
        <f t="shared" si="56"/>
        <v>LEFRANCOIS Soren</v>
      </c>
      <c r="O1725" s="14" t="str">
        <f>VLOOKUP(N1725,'Données Enfants'!$C$2:$F$298,4,FALSE)</f>
        <v>CE2</v>
      </c>
      <c r="P1725" s="14" t="str">
        <f>VLOOKUP(N1725,'Données Enfants'!$C$2:$F$298,2,FALSE)</f>
        <v>Standard</v>
      </c>
      <c r="Q1725" s="14">
        <f>IF(MID(B1725,1,3)="Bus",VLOOKUP(N1725,'Données Bus'!$A$2:$B$90,2,FALSE),0)</f>
        <v>0</v>
      </c>
      <c r="R1725" s="14" t="str">
        <f>IF(Q1725&gt;0,VLOOKUP(N1725,'Données Bus'!$A$2:$C$90,3,FALSE),"")</f>
        <v/>
      </c>
      <c r="S1725" t="e">
        <f>IF(INDEX('Tournées Bus'!$C$4:$H$18,Q1725,VLOOKUP(B1725,'Tournées Bus'!$J$3:$L$6,2,FALSE))=0,INDEX('Tournées Bus'!$C$4:$H$18,Q1725,VLOOKUP(B1725,'Tournées Bus'!$J$3:$L$6,3,FALSE)),INDEX('Tournées Bus'!$C$4:$H$18,Q1725,VLOOKUP(B1725,'Tournées Bus'!$J$3:$L$6,2,FALSE)))</f>
        <v>#N/A</v>
      </c>
      <c r="T1725" t="e">
        <f t="shared" si="57"/>
        <v>#N/A</v>
      </c>
    </row>
    <row r="1726" spans="1:20" x14ac:dyDescent="0.2">
      <c r="A1726" s="1">
        <v>42990</v>
      </c>
      <c r="B1726" t="s">
        <v>8</v>
      </c>
      <c r="C1726" t="s">
        <v>8</v>
      </c>
      <c r="D1726" t="s">
        <v>511</v>
      </c>
      <c r="E1726" t="s">
        <v>494</v>
      </c>
      <c r="F1726" s="1">
        <v>39657</v>
      </c>
      <c r="G1726" t="s">
        <v>165</v>
      </c>
      <c r="H1726">
        <v>1</v>
      </c>
      <c r="I1726">
        <v>0</v>
      </c>
      <c r="J1726">
        <v>0</v>
      </c>
      <c r="K1726" t="s">
        <v>207</v>
      </c>
      <c r="L1726">
        <v>2017</v>
      </c>
      <c r="M1726" t="s">
        <v>210</v>
      </c>
      <c r="N1726" s="14" t="str">
        <f t="shared" si="56"/>
        <v>LEMAITRE Raphaël</v>
      </c>
      <c r="O1726" s="14" t="str">
        <f>VLOOKUP(N1726,'Données Enfants'!$C$2:$F$298,4,FALSE)</f>
        <v>CM1</v>
      </c>
      <c r="P1726" s="14" t="str">
        <f>VLOOKUP(N1726,'Données Enfants'!$C$2:$F$298,2,FALSE)</f>
        <v>Standard</v>
      </c>
      <c r="Q1726" s="14">
        <f>IF(MID(B1726,1,3)="Bus",VLOOKUP(N1726,'Données Bus'!$A$2:$B$90,2,FALSE),0)</f>
        <v>0</v>
      </c>
      <c r="R1726" s="14" t="str">
        <f>IF(Q1726&gt;0,VLOOKUP(N1726,'Données Bus'!$A$2:$C$90,3,FALSE),"")</f>
        <v/>
      </c>
      <c r="S1726" t="e">
        <f>IF(INDEX('Tournées Bus'!$C$4:$H$18,Q1726,VLOOKUP(B1726,'Tournées Bus'!$J$3:$L$6,2,FALSE))=0,INDEX('Tournées Bus'!$C$4:$H$18,Q1726,VLOOKUP(B1726,'Tournées Bus'!$J$3:$L$6,3,FALSE)),INDEX('Tournées Bus'!$C$4:$H$18,Q1726,VLOOKUP(B1726,'Tournées Bus'!$J$3:$L$6,2,FALSE)))</f>
        <v>#N/A</v>
      </c>
      <c r="T1726" t="e">
        <f t="shared" si="57"/>
        <v>#N/A</v>
      </c>
    </row>
    <row r="1727" spans="1:20" x14ac:dyDescent="0.2">
      <c r="A1727" s="1">
        <v>42990</v>
      </c>
      <c r="B1727" t="s">
        <v>8</v>
      </c>
      <c r="C1727" t="s">
        <v>8</v>
      </c>
      <c r="D1727" t="s">
        <v>421</v>
      </c>
      <c r="E1727" t="s">
        <v>353</v>
      </c>
      <c r="F1727" s="1">
        <v>39760</v>
      </c>
      <c r="G1727" t="s">
        <v>165</v>
      </c>
      <c r="H1727">
        <v>1</v>
      </c>
      <c r="I1727">
        <v>0</v>
      </c>
      <c r="J1727">
        <v>0</v>
      </c>
      <c r="K1727" t="s">
        <v>207</v>
      </c>
      <c r="L1727">
        <v>2017</v>
      </c>
      <c r="M1727" t="s">
        <v>210</v>
      </c>
      <c r="N1727" s="14" t="str">
        <f t="shared" si="56"/>
        <v>LEONARDUZZI Lina</v>
      </c>
      <c r="O1727" s="14" t="str">
        <f>VLOOKUP(N1727,'Données Enfants'!$C$2:$F$298,4,FALSE)</f>
        <v>CM1</v>
      </c>
      <c r="P1727" s="14" t="str">
        <f>VLOOKUP(N1727,'Données Enfants'!$C$2:$F$298,2,FALSE)</f>
        <v>Standard</v>
      </c>
      <c r="Q1727" s="14">
        <f>IF(MID(B1727,1,3)="Bus",VLOOKUP(N1727,'Données Bus'!$A$2:$B$90,2,FALSE),0)</f>
        <v>0</v>
      </c>
      <c r="R1727" s="14" t="str">
        <f>IF(Q1727&gt;0,VLOOKUP(N1727,'Données Bus'!$A$2:$C$90,3,FALSE),"")</f>
        <v/>
      </c>
      <c r="S1727" t="e">
        <f>IF(INDEX('Tournées Bus'!$C$4:$H$18,Q1727,VLOOKUP(B1727,'Tournées Bus'!$J$3:$L$6,2,FALSE))=0,INDEX('Tournées Bus'!$C$4:$H$18,Q1727,VLOOKUP(B1727,'Tournées Bus'!$J$3:$L$6,3,FALSE)),INDEX('Tournées Bus'!$C$4:$H$18,Q1727,VLOOKUP(B1727,'Tournées Bus'!$J$3:$L$6,2,FALSE)))</f>
        <v>#N/A</v>
      </c>
      <c r="T1727" t="e">
        <f t="shared" si="57"/>
        <v>#N/A</v>
      </c>
    </row>
    <row r="1728" spans="1:20" x14ac:dyDescent="0.2">
      <c r="A1728" s="1">
        <v>42990</v>
      </c>
      <c r="B1728" t="s">
        <v>8</v>
      </c>
      <c r="C1728" t="s">
        <v>8</v>
      </c>
      <c r="D1728" t="s">
        <v>422</v>
      </c>
      <c r="E1728" t="s">
        <v>423</v>
      </c>
      <c r="F1728" s="1">
        <v>41076</v>
      </c>
      <c r="G1728" t="s">
        <v>106</v>
      </c>
      <c r="H1728">
        <v>1</v>
      </c>
      <c r="I1728">
        <v>0</v>
      </c>
      <c r="J1728">
        <v>0</v>
      </c>
      <c r="K1728" t="s">
        <v>207</v>
      </c>
      <c r="L1728">
        <v>2017</v>
      </c>
      <c r="M1728" t="s">
        <v>208</v>
      </c>
      <c r="N1728" s="14" t="str">
        <f t="shared" si="56"/>
        <v>LIAUDET Chloé</v>
      </c>
      <c r="O1728" s="14" t="str">
        <f>VLOOKUP(N1728,'Données Enfants'!$C$2:$F$298,4,FALSE)</f>
        <v>GS</v>
      </c>
      <c r="P1728" s="14" t="str">
        <f>VLOOKUP(N1728,'Données Enfants'!$C$2:$F$298,2,FALSE)</f>
        <v>Standard</v>
      </c>
      <c r="Q1728" s="14">
        <f>IF(MID(B1728,1,3)="Bus",VLOOKUP(N1728,'Données Bus'!$A$2:$B$90,2,FALSE),0)</f>
        <v>0</v>
      </c>
      <c r="R1728" s="14" t="str">
        <f>IF(Q1728&gt;0,VLOOKUP(N1728,'Données Bus'!$A$2:$C$90,3,FALSE),"")</f>
        <v/>
      </c>
      <c r="S1728" t="e">
        <f>IF(INDEX('Tournées Bus'!$C$4:$H$18,Q1728,VLOOKUP(B1728,'Tournées Bus'!$J$3:$L$6,2,FALSE))=0,INDEX('Tournées Bus'!$C$4:$H$18,Q1728,VLOOKUP(B1728,'Tournées Bus'!$J$3:$L$6,3,FALSE)),INDEX('Tournées Bus'!$C$4:$H$18,Q1728,VLOOKUP(B1728,'Tournées Bus'!$J$3:$L$6,2,FALSE)))</f>
        <v>#N/A</v>
      </c>
      <c r="T1728" t="e">
        <f t="shared" si="57"/>
        <v>#N/A</v>
      </c>
    </row>
    <row r="1729" spans="1:20" x14ac:dyDescent="0.2">
      <c r="A1729" s="1">
        <v>42990</v>
      </c>
      <c r="B1729" t="s">
        <v>8</v>
      </c>
      <c r="C1729" t="s">
        <v>8</v>
      </c>
      <c r="D1729" t="s">
        <v>422</v>
      </c>
      <c r="E1729" t="s">
        <v>424</v>
      </c>
      <c r="F1729" s="1">
        <v>39534</v>
      </c>
      <c r="G1729" t="s">
        <v>165</v>
      </c>
      <c r="H1729">
        <v>1</v>
      </c>
      <c r="I1729">
        <v>0</v>
      </c>
      <c r="J1729">
        <v>0</v>
      </c>
      <c r="K1729" t="s">
        <v>207</v>
      </c>
      <c r="L1729">
        <v>2017</v>
      </c>
      <c r="M1729" t="s">
        <v>210</v>
      </c>
      <c r="N1729" s="14" t="str">
        <f t="shared" si="56"/>
        <v>LIAUDET Elisa</v>
      </c>
      <c r="O1729" s="14" t="str">
        <f>VLOOKUP(N1729,'Données Enfants'!$C$2:$F$298,4,FALSE)</f>
        <v>CM1</v>
      </c>
      <c r="P1729" s="14" t="str">
        <f>VLOOKUP(N1729,'Données Enfants'!$C$2:$F$298,2,FALSE)</f>
        <v>Standard</v>
      </c>
      <c r="Q1729" s="14">
        <f>IF(MID(B1729,1,3)="Bus",VLOOKUP(N1729,'Données Bus'!$A$2:$B$90,2,FALSE),0)</f>
        <v>0</v>
      </c>
      <c r="R1729" s="14" t="str">
        <f>IF(Q1729&gt;0,VLOOKUP(N1729,'Données Bus'!$A$2:$C$90,3,FALSE),"")</f>
        <v/>
      </c>
      <c r="S1729" t="e">
        <f>IF(INDEX('Tournées Bus'!$C$4:$H$18,Q1729,VLOOKUP(B1729,'Tournées Bus'!$J$3:$L$6,2,FALSE))=0,INDEX('Tournées Bus'!$C$4:$H$18,Q1729,VLOOKUP(B1729,'Tournées Bus'!$J$3:$L$6,3,FALSE)),INDEX('Tournées Bus'!$C$4:$H$18,Q1729,VLOOKUP(B1729,'Tournées Bus'!$J$3:$L$6,2,FALSE)))</f>
        <v>#N/A</v>
      </c>
      <c r="T1729" t="e">
        <f t="shared" si="57"/>
        <v>#N/A</v>
      </c>
    </row>
    <row r="1730" spans="1:20" x14ac:dyDescent="0.2">
      <c r="A1730" s="1">
        <v>42990</v>
      </c>
      <c r="B1730" t="s">
        <v>8</v>
      </c>
      <c r="C1730" t="s">
        <v>8</v>
      </c>
      <c r="D1730" t="s">
        <v>425</v>
      </c>
      <c r="E1730" t="s">
        <v>326</v>
      </c>
      <c r="F1730" s="1">
        <v>40918</v>
      </c>
      <c r="G1730" t="s">
        <v>168</v>
      </c>
      <c r="H1730">
        <v>1</v>
      </c>
      <c r="I1730">
        <v>0</v>
      </c>
      <c r="J1730">
        <v>0</v>
      </c>
      <c r="K1730" t="s">
        <v>207</v>
      </c>
      <c r="L1730">
        <v>2017</v>
      </c>
      <c r="M1730" t="s">
        <v>208</v>
      </c>
      <c r="N1730" s="14" t="str">
        <f t="shared" si="56"/>
        <v>MALAURIE Antonin</v>
      </c>
      <c r="O1730" s="14" t="str">
        <f>VLOOKUP(N1730,'Données Enfants'!$C$2:$F$298,4,FALSE)</f>
        <v>CP</v>
      </c>
      <c r="P1730" s="14" t="str">
        <f>VLOOKUP(N1730,'Données Enfants'!$C$2:$F$298,2,FALSE)</f>
        <v>Standard</v>
      </c>
      <c r="Q1730" s="14">
        <f>IF(MID(B1730,1,3)="Bus",VLOOKUP(N1730,'Données Bus'!$A$2:$B$90,2,FALSE),0)</f>
        <v>0</v>
      </c>
      <c r="R1730" s="14" t="str">
        <f>IF(Q1730&gt;0,VLOOKUP(N1730,'Données Bus'!$A$2:$C$90,3,FALSE),"")</f>
        <v/>
      </c>
      <c r="S1730" t="e">
        <f>IF(INDEX('Tournées Bus'!$C$4:$H$18,Q1730,VLOOKUP(B1730,'Tournées Bus'!$J$3:$L$6,2,FALSE))=0,INDEX('Tournées Bus'!$C$4:$H$18,Q1730,VLOOKUP(B1730,'Tournées Bus'!$J$3:$L$6,3,FALSE)),INDEX('Tournées Bus'!$C$4:$H$18,Q1730,VLOOKUP(B1730,'Tournées Bus'!$J$3:$L$6,2,FALSE)))</f>
        <v>#N/A</v>
      </c>
      <c r="T1730" t="e">
        <f t="shared" si="57"/>
        <v>#N/A</v>
      </c>
    </row>
    <row r="1731" spans="1:20" x14ac:dyDescent="0.2">
      <c r="A1731" s="1">
        <v>42990</v>
      </c>
      <c r="B1731" t="s">
        <v>8</v>
      </c>
      <c r="C1731" t="s">
        <v>8</v>
      </c>
      <c r="D1731" t="s">
        <v>512</v>
      </c>
      <c r="E1731" t="s">
        <v>513</v>
      </c>
      <c r="F1731" s="1">
        <v>39414</v>
      </c>
      <c r="G1731" t="s">
        <v>164</v>
      </c>
      <c r="H1731">
        <v>1</v>
      </c>
      <c r="I1731">
        <v>0</v>
      </c>
      <c r="J1731">
        <v>0</v>
      </c>
      <c r="K1731" t="s">
        <v>207</v>
      </c>
      <c r="L1731">
        <v>2017</v>
      </c>
      <c r="M1731" t="s">
        <v>210</v>
      </c>
      <c r="N1731" s="14" t="str">
        <f t="shared" si="56"/>
        <v>MALPERTUIS Maëva</v>
      </c>
      <c r="O1731" s="14" t="str">
        <f>VLOOKUP(N1731,'Données Enfants'!$C$2:$F$298,4,FALSE)</f>
        <v>CM2</v>
      </c>
      <c r="P1731" s="14" t="str">
        <f>VLOOKUP(N1731,'Données Enfants'!$C$2:$F$298,2,FALSE)</f>
        <v>Standard</v>
      </c>
      <c r="Q1731" s="14">
        <f>IF(MID(B1731,1,3)="Bus",VLOOKUP(N1731,'Données Bus'!$A$2:$B$90,2,FALSE),0)</f>
        <v>0</v>
      </c>
      <c r="R1731" s="14" t="str">
        <f>IF(Q1731&gt;0,VLOOKUP(N1731,'Données Bus'!$A$2:$C$90,3,FALSE),"")</f>
        <v/>
      </c>
      <c r="S1731" t="e">
        <f>IF(INDEX('Tournées Bus'!$C$4:$H$18,Q1731,VLOOKUP(B1731,'Tournées Bus'!$J$3:$L$6,2,FALSE))=0,INDEX('Tournées Bus'!$C$4:$H$18,Q1731,VLOOKUP(B1731,'Tournées Bus'!$J$3:$L$6,3,FALSE)),INDEX('Tournées Bus'!$C$4:$H$18,Q1731,VLOOKUP(B1731,'Tournées Bus'!$J$3:$L$6,2,FALSE)))</f>
        <v>#N/A</v>
      </c>
      <c r="T1731" t="e">
        <f t="shared" si="57"/>
        <v>#N/A</v>
      </c>
    </row>
    <row r="1732" spans="1:20" x14ac:dyDescent="0.2">
      <c r="A1732" s="1">
        <v>42990</v>
      </c>
      <c r="B1732" t="s">
        <v>8</v>
      </c>
      <c r="C1732" t="s">
        <v>8</v>
      </c>
      <c r="D1732" t="s">
        <v>533</v>
      </c>
      <c r="E1732" t="s">
        <v>534</v>
      </c>
      <c r="F1732" s="1">
        <v>39609</v>
      </c>
      <c r="G1732" t="s">
        <v>166</v>
      </c>
      <c r="H1732">
        <v>1</v>
      </c>
      <c r="I1732">
        <v>0</v>
      </c>
      <c r="J1732">
        <v>0</v>
      </c>
      <c r="K1732" t="s">
        <v>207</v>
      </c>
      <c r="L1732">
        <v>2017</v>
      </c>
      <c r="M1732" t="s">
        <v>210</v>
      </c>
      <c r="N1732" s="14" t="str">
        <f t="shared" si="56"/>
        <v>MATHIEU Annabelle</v>
      </c>
      <c r="O1732" s="14" t="str">
        <f>VLOOKUP(N1732,'Données Enfants'!$C$2:$F$298,4,FALSE)</f>
        <v>CM1</v>
      </c>
      <c r="P1732" s="14" t="str">
        <f>VLOOKUP(N1732,'Données Enfants'!$C$2:$F$298,2,FALSE)</f>
        <v>Standard</v>
      </c>
      <c r="Q1732" s="14">
        <f>IF(MID(B1732,1,3)="Bus",VLOOKUP(N1732,'Données Bus'!$A$2:$B$90,2,FALSE),0)</f>
        <v>0</v>
      </c>
      <c r="R1732" s="14" t="str">
        <f>IF(Q1732&gt;0,VLOOKUP(N1732,'Données Bus'!$A$2:$C$90,3,FALSE),"")</f>
        <v/>
      </c>
      <c r="S1732" t="e">
        <f>IF(INDEX('Tournées Bus'!$C$4:$H$18,Q1732,VLOOKUP(B1732,'Tournées Bus'!$J$3:$L$6,2,FALSE))=0,INDEX('Tournées Bus'!$C$4:$H$18,Q1732,VLOOKUP(B1732,'Tournées Bus'!$J$3:$L$6,3,FALSE)),INDEX('Tournées Bus'!$C$4:$H$18,Q1732,VLOOKUP(B1732,'Tournées Bus'!$J$3:$L$6,2,FALSE)))</f>
        <v>#N/A</v>
      </c>
      <c r="T1732" t="e">
        <f t="shared" si="57"/>
        <v>#N/A</v>
      </c>
    </row>
    <row r="1733" spans="1:20" x14ac:dyDescent="0.2">
      <c r="A1733" s="1">
        <v>42990</v>
      </c>
      <c r="B1733" t="s">
        <v>8</v>
      </c>
      <c r="C1733" t="s">
        <v>8</v>
      </c>
      <c r="D1733" t="s">
        <v>533</v>
      </c>
      <c r="E1733" t="s">
        <v>535</v>
      </c>
      <c r="F1733" s="1">
        <v>41173</v>
      </c>
      <c r="G1733" t="s">
        <v>44</v>
      </c>
      <c r="H1733">
        <v>1</v>
      </c>
      <c r="I1733">
        <v>0</v>
      </c>
      <c r="J1733">
        <v>0</v>
      </c>
      <c r="K1733" t="s">
        <v>207</v>
      </c>
      <c r="L1733">
        <v>2017</v>
      </c>
      <c r="M1733" t="s">
        <v>208</v>
      </c>
      <c r="N1733" s="14" t="str">
        <f t="shared" si="56"/>
        <v>MATHIEU Félicien</v>
      </c>
      <c r="O1733" s="14" t="str">
        <f>VLOOKUP(N1733,'Données Enfants'!$C$2:$F$298,4,FALSE)</f>
        <v>GS</v>
      </c>
      <c r="P1733" s="14" t="str">
        <f>VLOOKUP(N1733,'Données Enfants'!$C$2:$F$298,2,FALSE)</f>
        <v>Standard</v>
      </c>
      <c r="Q1733" s="14">
        <f>IF(MID(B1733,1,3)="Bus",VLOOKUP(N1733,'Données Bus'!$A$2:$B$90,2,FALSE),0)</f>
        <v>0</v>
      </c>
      <c r="R1733" s="14" t="str">
        <f>IF(Q1733&gt;0,VLOOKUP(N1733,'Données Bus'!$A$2:$C$90,3,FALSE),"")</f>
        <v/>
      </c>
      <c r="S1733" t="e">
        <f>IF(INDEX('Tournées Bus'!$C$4:$H$18,Q1733,VLOOKUP(B1733,'Tournées Bus'!$J$3:$L$6,2,FALSE))=0,INDEX('Tournées Bus'!$C$4:$H$18,Q1733,VLOOKUP(B1733,'Tournées Bus'!$J$3:$L$6,3,FALSE)),INDEX('Tournées Bus'!$C$4:$H$18,Q1733,VLOOKUP(B1733,'Tournées Bus'!$J$3:$L$6,2,FALSE)))</f>
        <v>#N/A</v>
      </c>
      <c r="T1733" t="e">
        <f t="shared" si="57"/>
        <v>#N/A</v>
      </c>
    </row>
    <row r="1734" spans="1:20" x14ac:dyDescent="0.2">
      <c r="A1734" s="1">
        <v>42990</v>
      </c>
      <c r="B1734" t="s">
        <v>8</v>
      </c>
      <c r="C1734" t="s">
        <v>8</v>
      </c>
      <c r="D1734" t="s">
        <v>274</v>
      </c>
      <c r="E1734" t="s">
        <v>275</v>
      </c>
      <c r="F1734" s="1">
        <v>40836</v>
      </c>
      <c r="G1734" t="s">
        <v>167</v>
      </c>
      <c r="H1734">
        <v>1</v>
      </c>
      <c r="I1734">
        <v>0</v>
      </c>
      <c r="J1734">
        <v>0</v>
      </c>
      <c r="K1734" t="s">
        <v>207</v>
      </c>
      <c r="L1734">
        <v>2017</v>
      </c>
      <c r="M1734" t="s">
        <v>208</v>
      </c>
      <c r="N1734" s="14" t="str">
        <f t="shared" si="56"/>
        <v>MONTES Mattéo</v>
      </c>
      <c r="O1734" s="14" t="str">
        <f>VLOOKUP(N1734,'Données Enfants'!$C$2:$F$298,4,FALSE)</f>
        <v>CP</v>
      </c>
      <c r="P1734" s="14" t="str">
        <f>VLOOKUP(N1734,'Données Enfants'!$C$2:$F$298,2,FALSE)</f>
        <v>Standard</v>
      </c>
      <c r="Q1734" s="14">
        <f>IF(MID(B1734,1,3)="Bus",VLOOKUP(N1734,'Données Bus'!$A$2:$B$90,2,FALSE),0)</f>
        <v>0</v>
      </c>
      <c r="R1734" s="14" t="str">
        <f>IF(Q1734&gt;0,VLOOKUP(N1734,'Données Bus'!$A$2:$C$90,3,FALSE),"")</f>
        <v/>
      </c>
      <c r="S1734" t="e">
        <f>IF(INDEX('Tournées Bus'!$C$4:$H$18,Q1734,VLOOKUP(B1734,'Tournées Bus'!$J$3:$L$6,2,FALSE))=0,INDEX('Tournées Bus'!$C$4:$H$18,Q1734,VLOOKUP(B1734,'Tournées Bus'!$J$3:$L$6,3,FALSE)),INDEX('Tournées Bus'!$C$4:$H$18,Q1734,VLOOKUP(B1734,'Tournées Bus'!$J$3:$L$6,2,FALSE)))</f>
        <v>#N/A</v>
      </c>
      <c r="T1734" t="e">
        <f t="shared" si="57"/>
        <v>#N/A</v>
      </c>
    </row>
    <row r="1735" spans="1:20" x14ac:dyDescent="0.2">
      <c r="A1735" s="1">
        <v>42990</v>
      </c>
      <c r="B1735" t="s">
        <v>8</v>
      </c>
      <c r="C1735" t="s">
        <v>8</v>
      </c>
      <c r="D1735" t="s">
        <v>428</v>
      </c>
      <c r="E1735" t="s">
        <v>429</v>
      </c>
      <c r="F1735" s="1">
        <v>40224</v>
      </c>
      <c r="G1735" t="s">
        <v>163</v>
      </c>
      <c r="H1735">
        <v>1</v>
      </c>
      <c r="I1735">
        <v>0</v>
      </c>
      <c r="J1735">
        <v>0</v>
      </c>
      <c r="K1735" t="s">
        <v>207</v>
      </c>
      <c r="L1735">
        <v>2017</v>
      </c>
      <c r="M1735" t="s">
        <v>210</v>
      </c>
      <c r="N1735" s="14" t="str">
        <f t="shared" si="56"/>
        <v>MORIN Anais</v>
      </c>
      <c r="O1735" s="14" t="str">
        <f>VLOOKUP(N1735,'Données Enfants'!$C$2:$F$298,4,FALSE)</f>
        <v>CE1</v>
      </c>
      <c r="P1735" s="14" t="str">
        <f>VLOOKUP(N1735,'Données Enfants'!$C$2:$F$298,2,FALSE)</f>
        <v>Standard</v>
      </c>
      <c r="Q1735" s="14">
        <f>IF(MID(B1735,1,3)="Bus",VLOOKUP(N1735,'Données Bus'!$A$2:$B$90,2,FALSE),0)</f>
        <v>0</v>
      </c>
      <c r="R1735" s="14" t="str">
        <f>IF(Q1735&gt;0,VLOOKUP(N1735,'Données Bus'!$A$2:$C$90,3,FALSE),"")</f>
        <v/>
      </c>
      <c r="S1735" t="e">
        <f>IF(INDEX('Tournées Bus'!$C$4:$H$18,Q1735,VLOOKUP(B1735,'Tournées Bus'!$J$3:$L$6,2,FALSE))=0,INDEX('Tournées Bus'!$C$4:$H$18,Q1735,VLOOKUP(B1735,'Tournées Bus'!$J$3:$L$6,3,FALSE)),INDEX('Tournées Bus'!$C$4:$H$18,Q1735,VLOOKUP(B1735,'Tournées Bus'!$J$3:$L$6,2,FALSE)))</f>
        <v>#N/A</v>
      </c>
      <c r="T1735" t="e">
        <f t="shared" si="57"/>
        <v>#N/A</v>
      </c>
    </row>
    <row r="1736" spans="1:20" x14ac:dyDescent="0.2">
      <c r="A1736" s="1">
        <v>42990</v>
      </c>
      <c r="B1736" t="s">
        <v>8</v>
      </c>
      <c r="C1736" t="s">
        <v>8</v>
      </c>
      <c r="D1736" t="s">
        <v>430</v>
      </c>
      <c r="E1736" t="s">
        <v>227</v>
      </c>
      <c r="F1736" s="1">
        <v>40928</v>
      </c>
      <c r="G1736" t="s">
        <v>106</v>
      </c>
      <c r="H1736">
        <v>1</v>
      </c>
      <c r="I1736">
        <v>0</v>
      </c>
      <c r="J1736">
        <v>0</v>
      </c>
      <c r="K1736" t="s">
        <v>207</v>
      </c>
      <c r="L1736">
        <v>2017</v>
      </c>
      <c r="M1736" t="s">
        <v>208</v>
      </c>
      <c r="N1736" s="14" t="str">
        <f t="shared" si="56"/>
        <v>MUFF Elise</v>
      </c>
      <c r="O1736" s="14" t="str">
        <f>VLOOKUP(N1736,'Données Enfants'!$C$2:$F$298,4,FALSE)</f>
        <v>GS</v>
      </c>
      <c r="P1736" s="14" t="str">
        <f>VLOOKUP(N1736,'Données Enfants'!$C$2:$F$298,2,FALSE)</f>
        <v>Standard</v>
      </c>
      <c r="Q1736" s="14">
        <f>IF(MID(B1736,1,3)="Bus",VLOOKUP(N1736,'Données Bus'!$A$2:$B$90,2,FALSE),0)</f>
        <v>0</v>
      </c>
      <c r="R1736" s="14" t="str">
        <f>IF(Q1736&gt;0,VLOOKUP(N1736,'Données Bus'!$A$2:$C$90,3,FALSE),"")</f>
        <v/>
      </c>
      <c r="S1736" t="e">
        <f>IF(INDEX('Tournées Bus'!$C$4:$H$18,Q1736,VLOOKUP(B1736,'Tournées Bus'!$J$3:$L$6,2,FALSE))=0,INDEX('Tournées Bus'!$C$4:$H$18,Q1736,VLOOKUP(B1736,'Tournées Bus'!$J$3:$L$6,3,FALSE)),INDEX('Tournées Bus'!$C$4:$H$18,Q1736,VLOOKUP(B1736,'Tournées Bus'!$J$3:$L$6,2,FALSE)))</f>
        <v>#N/A</v>
      </c>
      <c r="T1736" t="e">
        <f t="shared" si="57"/>
        <v>#N/A</v>
      </c>
    </row>
    <row r="1737" spans="1:20" x14ac:dyDescent="0.2">
      <c r="A1737" s="1">
        <v>42990</v>
      </c>
      <c r="B1737" t="s">
        <v>8</v>
      </c>
      <c r="C1737" t="s">
        <v>8</v>
      </c>
      <c r="D1737" t="s">
        <v>276</v>
      </c>
      <c r="E1737" t="s">
        <v>277</v>
      </c>
      <c r="F1737" s="1">
        <v>40657</v>
      </c>
      <c r="G1737" t="s">
        <v>167</v>
      </c>
      <c r="H1737">
        <v>1</v>
      </c>
      <c r="I1737">
        <v>0</v>
      </c>
      <c r="J1737">
        <v>0</v>
      </c>
      <c r="K1737" t="s">
        <v>207</v>
      </c>
      <c r="L1737">
        <v>2017</v>
      </c>
      <c r="M1737" t="s">
        <v>208</v>
      </c>
      <c r="N1737" s="14" t="str">
        <f t="shared" si="56"/>
        <v>MUNSCH Charlotte</v>
      </c>
      <c r="O1737" s="14" t="str">
        <f>VLOOKUP(N1737,'Données Enfants'!$C$2:$F$298,4,FALSE)</f>
        <v>CP</v>
      </c>
      <c r="P1737" s="14" t="str">
        <f>VLOOKUP(N1737,'Données Enfants'!$C$2:$F$298,2,FALSE)</f>
        <v>Standard</v>
      </c>
      <c r="Q1737" s="14">
        <f>IF(MID(B1737,1,3)="Bus",VLOOKUP(N1737,'Données Bus'!$A$2:$B$90,2,FALSE),0)</f>
        <v>0</v>
      </c>
      <c r="R1737" s="14" t="str">
        <f>IF(Q1737&gt;0,VLOOKUP(N1737,'Données Bus'!$A$2:$C$90,3,FALSE),"")</f>
        <v/>
      </c>
      <c r="S1737" t="e">
        <f>IF(INDEX('Tournées Bus'!$C$4:$H$18,Q1737,VLOOKUP(B1737,'Tournées Bus'!$J$3:$L$6,2,FALSE))=0,INDEX('Tournées Bus'!$C$4:$H$18,Q1737,VLOOKUP(B1737,'Tournées Bus'!$J$3:$L$6,3,FALSE)),INDEX('Tournées Bus'!$C$4:$H$18,Q1737,VLOOKUP(B1737,'Tournées Bus'!$J$3:$L$6,2,FALSE)))</f>
        <v>#N/A</v>
      </c>
      <c r="T1737" t="e">
        <f t="shared" si="57"/>
        <v>#N/A</v>
      </c>
    </row>
    <row r="1738" spans="1:20" x14ac:dyDescent="0.2">
      <c r="A1738" s="1">
        <v>42990</v>
      </c>
      <c r="B1738" t="s">
        <v>8</v>
      </c>
      <c r="C1738" t="s">
        <v>8</v>
      </c>
      <c r="D1738" t="s">
        <v>431</v>
      </c>
      <c r="E1738" t="s">
        <v>342</v>
      </c>
      <c r="F1738" s="1">
        <v>41258</v>
      </c>
      <c r="G1738" t="s">
        <v>106</v>
      </c>
      <c r="H1738">
        <v>1</v>
      </c>
      <c r="I1738">
        <v>0</v>
      </c>
      <c r="J1738">
        <v>0</v>
      </c>
      <c r="K1738" t="s">
        <v>207</v>
      </c>
      <c r="L1738">
        <v>2017</v>
      </c>
      <c r="M1738" t="s">
        <v>208</v>
      </c>
      <c r="N1738" s="14" t="str">
        <f t="shared" si="56"/>
        <v>OLIVERA Hugo</v>
      </c>
      <c r="O1738" s="14" t="str">
        <f>VLOOKUP(N1738,'Données Enfants'!$C$2:$F$298,4,FALSE)</f>
        <v>GS</v>
      </c>
      <c r="P1738" s="14" t="str">
        <f>VLOOKUP(N1738,'Données Enfants'!$C$2:$F$298,2,FALSE)</f>
        <v>Standard</v>
      </c>
      <c r="Q1738" s="14">
        <f>IF(MID(B1738,1,3)="Bus",VLOOKUP(N1738,'Données Bus'!$A$2:$B$90,2,FALSE),0)</f>
        <v>0</v>
      </c>
      <c r="R1738" s="14" t="str">
        <f>IF(Q1738&gt;0,VLOOKUP(N1738,'Données Bus'!$A$2:$C$90,3,FALSE),"")</f>
        <v/>
      </c>
      <c r="S1738" t="e">
        <f>IF(INDEX('Tournées Bus'!$C$4:$H$18,Q1738,VLOOKUP(B1738,'Tournées Bus'!$J$3:$L$6,2,FALSE))=0,INDEX('Tournées Bus'!$C$4:$H$18,Q1738,VLOOKUP(B1738,'Tournées Bus'!$J$3:$L$6,3,FALSE)),INDEX('Tournées Bus'!$C$4:$H$18,Q1738,VLOOKUP(B1738,'Tournées Bus'!$J$3:$L$6,2,FALSE)))</f>
        <v>#N/A</v>
      </c>
      <c r="T1738" t="e">
        <f t="shared" si="57"/>
        <v>#N/A</v>
      </c>
    </row>
    <row r="1739" spans="1:20" x14ac:dyDescent="0.2">
      <c r="A1739" s="1">
        <v>42990</v>
      </c>
      <c r="B1739" t="s">
        <v>8</v>
      </c>
      <c r="C1739" t="s">
        <v>8</v>
      </c>
      <c r="D1739" t="s">
        <v>432</v>
      </c>
      <c r="E1739" t="s">
        <v>433</v>
      </c>
      <c r="F1739" s="1">
        <v>40751</v>
      </c>
      <c r="G1739" t="s">
        <v>168</v>
      </c>
      <c r="H1739">
        <v>1</v>
      </c>
      <c r="I1739">
        <v>0</v>
      </c>
      <c r="J1739">
        <v>0</v>
      </c>
      <c r="K1739" t="s">
        <v>207</v>
      </c>
      <c r="L1739">
        <v>2017</v>
      </c>
      <c r="M1739" t="s">
        <v>208</v>
      </c>
      <c r="N1739" s="14" t="str">
        <f t="shared" si="56"/>
        <v>PASTRELLO Enzo</v>
      </c>
      <c r="O1739" s="14" t="str">
        <f>VLOOKUP(N1739,'Données Enfants'!$C$2:$F$298,4,FALSE)</f>
        <v>CP</v>
      </c>
      <c r="P1739" s="14" t="str">
        <f>VLOOKUP(N1739,'Données Enfants'!$C$2:$F$298,2,FALSE)</f>
        <v>Standard</v>
      </c>
      <c r="Q1739" s="14">
        <f>IF(MID(B1739,1,3)="Bus",VLOOKUP(N1739,'Données Bus'!$A$2:$B$90,2,FALSE),0)</f>
        <v>0</v>
      </c>
      <c r="R1739" s="14" t="str">
        <f>IF(Q1739&gt;0,VLOOKUP(N1739,'Données Bus'!$A$2:$C$90,3,FALSE),"")</f>
        <v/>
      </c>
      <c r="S1739" t="e">
        <f>IF(INDEX('Tournées Bus'!$C$4:$H$18,Q1739,VLOOKUP(B1739,'Tournées Bus'!$J$3:$L$6,2,FALSE))=0,INDEX('Tournées Bus'!$C$4:$H$18,Q1739,VLOOKUP(B1739,'Tournées Bus'!$J$3:$L$6,3,FALSE)),INDEX('Tournées Bus'!$C$4:$H$18,Q1739,VLOOKUP(B1739,'Tournées Bus'!$J$3:$L$6,2,FALSE)))</f>
        <v>#N/A</v>
      </c>
      <c r="T1739" t="e">
        <f t="shared" si="57"/>
        <v>#N/A</v>
      </c>
    </row>
    <row r="1740" spans="1:20" x14ac:dyDescent="0.2">
      <c r="A1740" s="1">
        <v>42990</v>
      </c>
      <c r="B1740" t="s">
        <v>8</v>
      </c>
      <c r="C1740" t="s">
        <v>8</v>
      </c>
      <c r="D1740" t="s">
        <v>432</v>
      </c>
      <c r="E1740" t="s">
        <v>434</v>
      </c>
      <c r="F1740" s="1">
        <v>39103</v>
      </c>
      <c r="G1740" t="s">
        <v>164</v>
      </c>
      <c r="H1740">
        <v>1</v>
      </c>
      <c r="I1740">
        <v>0</v>
      </c>
      <c r="J1740">
        <v>0</v>
      </c>
      <c r="K1740" t="s">
        <v>207</v>
      </c>
      <c r="L1740">
        <v>2017</v>
      </c>
      <c r="M1740" t="s">
        <v>210</v>
      </c>
      <c r="N1740" s="14" t="str">
        <f t="shared" si="56"/>
        <v>PASTRELLO Téo</v>
      </c>
      <c r="O1740" s="14" t="str">
        <f>VLOOKUP(N1740,'Données Enfants'!$C$2:$F$298,4,FALSE)</f>
        <v>CM2</v>
      </c>
      <c r="P1740" s="14" t="str">
        <f>VLOOKUP(N1740,'Données Enfants'!$C$2:$F$298,2,FALSE)</f>
        <v>Standard</v>
      </c>
      <c r="Q1740" s="14">
        <f>IF(MID(B1740,1,3)="Bus",VLOOKUP(N1740,'Données Bus'!$A$2:$B$90,2,FALSE),0)</f>
        <v>0</v>
      </c>
      <c r="R1740" s="14" t="str">
        <f>IF(Q1740&gt;0,VLOOKUP(N1740,'Données Bus'!$A$2:$C$90,3,FALSE),"")</f>
        <v/>
      </c>
      <c r="S1740" t="e">
        <f>IF(INDEX('Tournées Bus'!$C$4:$H$18,Q1740,VLOOKUP(B1740,'Tournées Bus'!$J$3:$L$6,2,FALSE))=0,INDEX('Tournées Bus'!$C$4:$H$18,Q1740,VLOOKUP(B1740,'Tournées Bus'!$J$3:$L$6,3,FALSE)),INDEX('Tournées Bus'!$C$4:$H$18,Q1740,VLOOKUP(B1740,'Tournées Bus'!$J$3:$L$6,2,FALSE)))</f>
        <v>#N/A</v>
      </c>
      <c r="T1740" t="e">
        <f t="shared" si="57"/>
        <v>#N/A</v>
      </c>
    </row>
    <row r="1741" spans="1:20" x14ac:dyDescent="0.2">
      <c r="A1741" s="1">
        <v>42990</v>
      </c>
      <c r="B1741" t="s">
        <v>8</v>
      </c>
      <c r="C1741" t="s">
        <v>8</v>
      </c>
      <c r="D1741" t="s">
        <v>435</v>
      </c>
      <c r="E1741" t="s">
        <v>436</v>
      </c>
      <c r="F1741" s="1">
        <v>41330</v>
      </c>
      <c r="G1741" t="s">
        <v>169</v>
      </c>
      <c r="H1741">
        <v>1</v>
      </c>
      <c r="I1741">
        <v>0</v>
      </c>
      <c r="J1741">
        <v>0</v>
      </c>
      <c r="K1741" t="s">
        <v>207</v>
      </c>
      <c r="L1741">
        <v>2017</v>
      </c>
      <c r="M1741" t="s">
        <v>208</v>
      </c>
      <c r="N1741" s="14" t="str">
        <f t="shared" si="56"/>
        <v>PAYEN Romain</v>
      </c>
      <c r="O1741" s="14" t="str">
        <f>VLOOKUP(N1741,'Données Enfants'!$C$2:$F$298,4,FALSE)</f>
        <v>MS</v>
      </c>
      <c r="P1741" s="14" t="str">
        <f>VLOOKUP(N1741,'Données Enfants'!$C$2:$F$298,2,FALSE)</f>
        <v>Standard</v>
      </c>
      <c r="Q1741" s="14">
        <f>IF(MID(B1741,1,3)="Bus",VLOOKUP(N1741,'Données Bus'!$A$2:$B$90,2,FALSE),0)</f>
        <v>0</v>
      </c>
      <c r="R1741" s="14" t="str">
        <f>IF(Q1741&gt;0,VLOOKUP(N1741,'Données Bus'!$A$2:$C$90,3,FALSE),"")</f>
        <v/>
      </c>
      <c r="S1741" t="e">
        <f>IF(INDEX('Tournées Bus'!$C$4:$H$18,Q1741,VLOOKUP(B1741,'Tournées Bus'!$J$3:$L$6,2,FALSE))=0,INDEX('Tournées Bus'!$C$4:$H$18,Q1741,VLOOKUP(B1741,'Tournées Bus'!$J$3:$L$6,3,FALSE)),INDEX('Tournées Bus'!$C$4:$H$18,Q1741,VLOOKUP(B1741,'Tournées Bus'!$J$3:$L$6,2,FALSE)))</f>
        <v>#N/A</v>
      </c>
      <c r="T1741" t="e">
        <f t="shared" si="57"/>
        <v>#N/A</v>
      </c>
    </row>
    <row r="1742" spans="1:20" x14ac:dyDescent="0.2">
      <c r="A1742" s="1">
        <v>42990</v>
      </c>
      <c r="B1742" t="s">
        <v>8</v>
      </c>
      <c r="C1742" t="s">
        <v>8</v>
      </c>
      <c r="D1742" t="s">
        <v>538</v>
      </c>
      <c r="E1742" t="s">
        <v>365</v>
      </c>
      <c r="F1742" s="1">
        <v>39212</v>
      </c>
      <c r="G1742" t="s">
        <v>164</v>
      </c>
      <c r="H1742">
        <v>1</v>
      </c>
      <c r="I1742">
        <v>0</v>
      </c>
      <c r="J1742">
        <v>0</v>
      </c>
      <c r="K1742" t="s">
        <v>207</v>
      </c>
      <c r="L1742">
        <v>2017</v>
      </c>
      <c r="M1742" t="s">
        <v>210</v>
      </c>
      <c r="N1742" s="14" t="str">
        <f t="shared" si="56"/>
        <v>PERCONTI Lou</v>
      </c>
      <c r="O1742" s="14" t="str">
        <f>VLOOKUP(N1742,'Données Enfants'!$C$2:$F$298,4,FALSE)</f>
        <v>CM2</v>
      </c>
      <c r="P1742" s="14" t="str">
        <f>VLOOKUP(N1742,'Données Enfants'!$C$2:$F$298,2,FALSE)</f>
        <v>Standard</v>
      </c>
      <c r="Q1742" s="14">
        <f>IF(MID(B1742,1,3)="Bus",VLOOKUP(N1742,'Données Bus'!$A$2:$B$90,2,FALSE),0)</f>
        <v>0</v>
      </c>
      <c r="R1742" s="14" t="str">
        <f>IF(Q1742&gt;0,VLOOKUP(N1742,'Données Bus'!$A$2:$C$90,3,FALSE),"")</f>
        <v/>
      </c>
      <c r="S1742" t="e">
        <f>IF(INDEX('Tournées Bus'!$C$4:$H$18,Q1742,VLOOKUP(B1742,'Tournées Bus'!$J$3:$L$6,2,FALSE))=0,INDEX('Tournées Bus'!$C$4:$H$18,Q1742,VLOOKUP(B1742,'Tournées Bus'!$J$3:$L$6,3,FALSE)),INDEX('Tournées Bus'!$C$4:$H$18,Q1742,VLOOKUP(B1742,'Tournées Bus'!$J$3:$L$6,2,FALSE)))</f>
        <v>#N/A</v>
      </c>
      <c r="T1742" t="e">
        <f t="shared" si="57"/>
        <v>#N/A</v>
      </c>
    </row>
    <row r="1743" spans="1:20" x14ac:dyDescent="0.2">
      <c r="A1743" s="1">
        <v>42990</v>
      </c>
      <c r="B1743" t="s">
        <v>8</v>
      </c>
      <c r="C1743" t="s">
        <v>8</v>
      </c>
      <c r="D1743" t="s">
        <v>538</v>
      </c>
      <c r="E1743" t="s">
        <v>539</v>
      </c>
      <c r="F1743" s="1">
        <v>40776</v>
      </c>
      <c r="G1743" t="s">
        <v>168</v>
      </c>
      <c r="H1743">
        <v>1</v>
      </c>
      <c r="I1743">
        <v>0</v>
      </c>
      <c r="J1743">
        <v>0</v>
      </c>
      <c r="K1743" t="s">
        <v>207</v>
      </c>
      <c r="L1743">
        <v>2017</v>
      </c>
      <c r="M1743" t="s">
        <v>208</v>
      </c>
      <c r="N1743" s="14" t="str">
        <f t="shared" si="56"/>
        <v>PERCONTI Rosie</v>
      </c>
      <c r="O1743" s="14" t="str">
        <f>VLOOKUP(N1743,'Données Enfants'!$C$2:$F$298,4,FALSE)</f>
        <v>CP</v>
      </c>
      <c r="P1743" s="14" t="str">
        <f>VLOOKUP(N1743,'Données Enfants'!$C$2:$F$298,2,FALSE)</f>
        <v>Standard</v>
      </c>
      <c r="Q1743" s="14">
        <f>IF(MID(B1743,1,3)="Bus",VLOOKUP(N1743,'Données Bus'!$A$2:$B$90,2,FALSE),0)</f>
        <v>0</v>
      </c>
      <c r="R1743" s="14" t="str">
        <f>IF(Q1743&gt;0,VLOOKUP(N1743,'Données Bus'!$A$2:$C$90,3,FALSE),"")</f>
        <v/>
      </c>
      <c r="S1743" t="e">
        <f>IF(INDEX('Tournées Bus'!$C$4:$H$18,Q1743,VLOOKUP(B1743,'Tournées Bus'!$J$3:$L$6,2,FALSE))=0,INDEX('Tournées Bus'!$C$4:$H$18,Q1743,VLOOKUP(B1743,'Tournées Bus'!$J$3:$L$6,3,FALSE)),INDEX('Tournées Bus'!$C$4:$H$18,Q1743,VLOOKUP(B1743,'Tournées Bus'!$J$3:$L$6,2,FALSE)))</f>
        <v>#N/A</v>
      </c>
      <c r="T1743" t="e">
        <f t="shared" si="57"/>
        <v>#N/A</v>
      </c>
    </row>
    <row r="1744" spans="1:20" x14ac:dyDescent="0.2">
      <c r="A1744" s="1">
        <v>42990</v>
      </c>
      <c r="B1744" t="s">
        <v>8</v>
      </c>
      <c r="C1744" t="s">
        <v>8</v>
      </c>
      <c r="D1744" t="s">
        <v>439</v>
      </c>
      <c r="E1744" t="s">
        <v>440</v>
      </c>
      <c r="F1744" s="1">
        <v>40982</v>
      </c>
      <c r="G1744" t="s">
        <v>44</v>
      </c>
      <c r="H1744">
        <v>1</v>
      </c>
      <c r="I1744">
        <v>0</v>
      </c>
      <c r="J1744">
        <v>0</v>
      </c>
      <c r="K1744" t="s">
        <v>207</v>
      </c>
      <c r="L1744">
        <v>2017</v>
      </c>
      <c r="M1744" t="s">
        <v>208</v>
      </c>
      <c r="N1744" s="14" t="str">
        <f t="shared" si="56"/>
        <v>PETROCELLI Loann</v>
      </c>
      <c r="O1744" s="14" t="str">
        <f>VLOOKUP(N1744,'Données Enfants'!$C$2:$F$298,4,FALSE)</f>
        <v>GS</v>
      </c>
      <c r="P1744" s="14" t="str">
        <f>VLOOKUP(N1744,'Données Enfants'!$C$2:$F$298,2,FALSE)</f>
        <v>Standard</v>
      </c>
      <c r="Q1744" s="14">
        <f>IF(MID(B1744,1,3)="Bus",VLOOKUP(N1744,'Données Bus'!$A$2:$B$90,2,FALSE),0)</f>
        <v>0</v>
      </c>
      <c r="R1744" s="14" t="str">
        <f>IF(Q1744&gt;0,VLOOKUP(N1744,'Données Bus'!$A$2:$C$90,3,FALSE),"")</f>
        <v/>
      </c>
      <c r="S1744" t="e">
        <f>IF(INDEX('Tournées Bus'!$C$4:$H$18,Q1744,VLOOKUP(B1744,'Tournées Bus'!$J$3:$L$6,2,FALSE))=0,INDEX('Tournées Bus'!$C$4:$H$18,Q1744,VLOOKUP(B1744,'Tournées Bus'!$J$3:$L$6,3,FALSE)),INDEX('Tournées Bus'!$C$4:$H$18,Q1744,VLOOKUP(B1744,'Tournées Bus'!$J$3:$L$6,2,FALSE)))</f>
        <v>#N/A</v>
      </c>
      <c r="T1744" t="e">
        <f t="shared" si="57"/>
        <v>#N/A</v>
      </c>
    </row>
    <row r="1745" spans="1:20" x14ac:dyDescent="0.2">
      <c r="A1745" s="1">
        <v>42990</v>
      </c>
      <c r="B1745" t="s">
        <v>8</v>
      </c>
      <c r="C1745" t="s">
        <v>8</v>
      </c>
      <c r="D1745" t="s">
        <v>441</v>
      </c>
      <c r="E1745" t="s">
        <v>442</v>
      </c>
      <c r="F1745" s="1">
        <v>41482</v>
      </c>
      <c r="G1745" t="s">
        <v>170</v>
      </c>
      <c r="H1745">
        <v>1</v>
      </c>
      <c r="I1745">
        <v>0</v>
      </c>
      <c r="J1745">
        <v>0</v>
      </c>
      <c r="K1745" t="s">
        <v>207</v>
      </c>
      <c r="L1745">
        <v>2017</v>
      </c>
      <c r="M1745" t="s">
        <v>208</v>
      </c>
      <c r="N1745" s="14" t="str">
        <f t="shared" si="56"/>
        <v>PORTO Eloïse</v>
      </c>
      <c r="O1745" s="14" t="str">
        <f>VLOOKUP(N1745,'Données Enfants'!$C$2:$F$298,4,FALSE)</f>
        <v>MS</v>
      </c>
      <c r="P1745" s="14" t="str">
        <f>VLOOKUP(N1745,'Données Enfants'!$C$2:$F$298,2,FALSE)</f>
        <v>Standard</v>
      </c>
      <c r="Q1745" s="14">
        <f>IF(MID(B1745,1,3)="Bus",VLOOKUP(N1745,'Données Bus'!$A$2:$B$90,2,FALSE),0)</f>
        <v>0</v>
      </c>
      <c r="R1745" s="14" t="str">
        <f>IF(Q1745&gt;0,VLOOKUP(N1745,'Données Bus'!$A$2:$C$90,3,FALSE),"")</f>
        <v/>
      </c>
      <c r="S1745" t="e">
        <f>IF(INDEX('Tournées Bus'!$C$4:$H$18,Q1745,VLOOKUP(B1745,'Tournées Bus'!$J$3:$L$6,2,FALSE))=0,INDEX('Tournées Bus'!$C$4:$H$18,Q1745,VLOOKUP(B1745,'Tournées Bus'!$J$3:$L$6,3,FALSE)),INDEX('Tournées Bus'!$C$4:$H$18,Q1745,VLOOKUP(B1745,'Tournées Bus'!$J$3:$L$6,2,FALSE)))</f>
        <v>#N/A</v>
      </c>
      <c r="T1745" t="e">
        <f t="shared" si="57"/>
        <v>#N/A</v>
      </c>
    </row>
    <row r="1746" spans="1:20" x14ac:dyDescent="0.2">
      <c r="A1746" s="1">
        <v>42990</v>
      </c>
      <c r="B1746" t="s">
        <v>8</v>
      </c>
      <c r="C1746" t="s">
        <v>8</v>
      </c>
      <c r="D1746" t="s">
        <v>441</v>
      </c>
      <c r="E1746" t="s">
        <v>443</v>
      </c>
      <c r="F1746" s="1">
        <v>40237</v>
      </c>
      <c r="G1746" t="s">
        <v>167</v>
      </c>
      <c r="H1746">
        <v>1</v>
      </c>
      <c r="I1746">
        <v>0</v>
      </c>
      <c r="J1746">
        <v>0</v>
      </c>
      <c r="K1746" t="s">
        <v>207</v>
      </c>
      <c r="L1746">
        <v>2017</v>
      </c>
      <c r="M1746" t="s">
        <v>210</v>
      </c>
      <c r="N1746" s="14" t="str">
        <f t="shared" si="56"/>
        <v>PORTO Maëlys</v>
      </c>
      <c r="O1746" s="14" t="str">
        <f>VLOOKUP(N1746,'Données Enfants'!$C$2:$F$298,4,FALSE)</f>
        <v>CE1</v>
      </c>
      <c r="P1746" s="14" t="str">
        <f>VLOOKUP(N1746,'Données Enfants'!$C$2:$F$298,2,FALSE)</f>
        <v>Standard</v>
      </c>
      <c r="Q1746" s="14">
        <f>IF(MID(B1746,1,3)="Bus",VLOOKUP(N1746,'Données Bus'!$A$2:$B$90,2,FALSE),0)</f>
        <v>0</v>
      </c>
      <c r="R1746" s="14" t="str">
        <f>IF(Q1746&gt;0,VLOOKUP(N1746,'Données Bus'!$A$2:$C$90,3,FALSE),"")</f>
        <v/>
      </c>
      <c r="S1746" t="e">
        <f>IF(INDEX('Tournées Bus'!$C$4:$H$18,Q1746,VLOOKUP(B1746,'Tournées Bus'!$J$3:$L$6,2,FALSE))=0,INDEX('Tournées Bus'!$C$4:$H$18,Q1746,VLOOKUP(B1746,'Tournées Bus'!$J$3:$L$6,3,FALSE)),INDEX('Tournées Bus'!$C$4:$H$18,Q1746,VLOOKUP(B1746,'Tournées Bus'!$J$3:$L$6,2,FALSE)))</f>
        <v>#N/A</v>
      </c>
      <c r="T1746" t="e">
        <f t="shared" si="57"/>
        <v>#N/A</v>
      </c>
    </row>
    <row r="1747" spans="1:20" x14ac:dyDescent="0.2">
      <c r="A1747" s="1">
        <v>42990</v>
      </c>
      <c r="B1747" t="s">
        <v>8</v>
      </c>
      <c r="C1747" t="s">
        <v>8</v>
      </c>
      <c r="D1747" t="s">
        <v>516</v>
      </c>
      <c r="E1747" t="s">
        <v>483</v>
      </c>
      <c r="F1747" s="1">
        <v>40334</v>
      </c>
      <c r="G1747" t="s">
        <v>163</v>
      </c>
      <c r="H1747">
        <v>1</v>
      </c>
      <c r="I1747">
        <v>0</v>
      </c>
      <c r="J1747">
        <v>0</v>
      </c>
      <c r="K1747" t="s">
        <v>207</v>
      </c>
      <c r="L1747">
        <v>2017</v>
      </c>
      <c r="M1747" t="s">
        <v>210</v>
      </c>
      <c r="N1747" s="14" t="str">
        <f t="shared" si="56"/>
        <v>POULET Jean</v>
      </c>
      <c r="O1747" s="14" t="str">
        <f>VLOOKUP(N1747,'Données Enfants'!$C$2:$F$298,4,FALSE)</f>
        <v>CE1</v>
      </c>
      <c r="P1747" s="14" t="str">
        <f>VLOOKUP(N1747,'Données Enfants'!$C$2:$F$298,2,FALSE)</f>
        <v>Standard</v>
      </c>
      <c r="Q1747" s="14">
        <f>IF(MID(B1747,1,3)="Bus",VLOOKUP(N1747,'Données Bus'!$A$2:$B$90,2,FALSE),0)</f>
        <v>0</v>
      </c>
      <c r="R1747" s="14" t="str">
        <f>IF(Q1747&gt;0,VLOOKUP(N1747,'Données Bus'!$A$2:$C$90,3,FALSE),"")</f>
        <v/>
      </c>
      <c r="S1747" t="e">
        <f>IF(INDEX('Tournées Bus'!$C$4:$H$18,Q1747,VLOOKUP(B1747,'Tournées Bus'!$J$3:$L$6,2,FALSE))=0,INDEX('Tournées Bus'!$C$4:$H$18,Q1747,VLOOKUP(B1747,'Tournées Bus'!$J$3:$L$6,3,FALSE)),INDEX('Tournées Bus'!$C$4:$H$18,Q1747,VLOOKUP(B1747,'Tournées Bus'!$J$3:$L$6,2,FALSE)))</f>
        <v>#N/A</v>
      </c>
      <c r="T1747" t="e">
        <f t="shared" si="57"/>
        <v>#N/A</v>
      </c>
    </row>
    <row r="1748" spans="1:20" x14ac:dyDescent="0.2">
      <c r="A1748" s="1">
        <v>42990</v>
      </c>
      <c r="B1748" t="s">
        <v>8</v>
      </c>
      <c r="C1748" t="s">
        <v>8</v>
      </c>
      <c r="D1748" t="s">
        <v>516</v>
      </c>
      <c r="E1748" t="s">
        <v>517</v>
      </c>
      <c r="F1748" s="1">
        <v>40828</v>
      </c>
      <c r="G1748" t="s">
        <v>168</v>
      </c>
      <c r="H1748">
        <v>1</v>
      </c>
      <c r="I1748">
        <v>0</v>
      </c>
      <c r="J1748">
        <v>0</v>
      </c>
      <c r="K1748" t="s">
        <v>207</v>
      </c>
      <c r="L1748">
        <v>2017</v>
      </c>
      <c r="M1748" t="s">
        <v>208</v>
      </c>
      <c r="N1748" s="14" t="str">
        <f t="shared" si="56"/>
        <v>POULET Maël</v>
      </c>
      <c r="O1748" s="14" t="str">
        <f>VLOOKUP(N1748,'Données Enfants'!$C$2:$F$298,4,FALSE)</f>
        <v>CP</v>
      </c>
      <c r="P1748" s="14" t="str">
        <f>VLOOKUP(N1748,'Données Enfants'!$C$2:$F$298,2,FALSE)</f>
        <v>Standard</v>
      </c>
      <c r="Q1748" s="14">
        <f>IF(MID(B1748,1,3)="Bus",VLOOKUP(N1748,'Données Bus'!$A$2:$B$90,2,FALSE),0)</f>
        <v>0</v>
      </c>
      <c r="R1748" s="14" t="str">
        <f>IF(Q1748&gt;0,VLOOKUP(N1748,'Données Bus'!$A$2:$C$90,3,FALSE),"")</f>
        <v/>
      </c>
      <c r="S1748" t="e">
        <f>IF(INDEX('Tournées Bus'!$C$4:$H$18,Q1748,VLOOKUP(B1748,'Tournées Bus'!$J$3:$L$6,2,FALSE))=0,INDEX('Tournées Bus'!$C$4:$H$18,Q1748,VLOOKUP(B1748,'Tournées Bus'!$J$3:$L$6,3,FALSE)),INDEX('Tournées Bus'!$C$4:$H$18,Q1748,VLOOKUP(B1748,'Tournées Bus'!$J$3:$L$6,2,FALSE)))</f>
        <v>#N/A</v>
      </c>
      <c r="T1748" t="e">
        <f t="shared" si="57"/>
        <v>#N/A</v>
      </c>
    </row>
    <row r="1749" spans="1:20" x14ac:dyDescent="0.2">
      <c r="A1749" s="1">
        <v>42990</v>
      </c>
      <c r="B1749" t="s">
        <v>8</v>
      </c>
      <c r="C1749" t="s">
        <v>8</v>
      </c>
      <c r="D1749" t="s">
        <v>444</v>
      </c>
      <c r="E1749" t="s">
        <v>372</v>
      </c>
      <c r="F1749" s="1">
        <v>40612</v>
      </c>
      <c r="G1749" t="s">
        <v>167</v>
      </c>
      <c r="H1749">
        <v>1</v>
      </c>
      <c r="I1749">
        <v>0</v>
      </c>
      <c r="J1749">
        <v>0</v>
      </c>
      <c r="K1749" t="s">
        <v>207</v>
      </c>
      <c r="L1749">
        <v>2017</v>
      </c>
      <c r="M1749" t="s">
        <v>208</v>
      </c>
      <c r="N1749" s="14" t="str">
        <f t="shared" si="56"/>
        <v>QUIQUEREZ Lise</v>
      </c>
      <c r="O1749" s="14" t="str">
        <f>VLOOKUP(N1749,'Données Enfants'!$C$2:$F$298,4,FALSE)</f>
        <v>CP</v>
      </c>
      <c r="P1749" s="14" t="str">
        <f>VLOOKUP(N1749,'Données Enfants'!$C$2:$F$298,2,FALSE)</f>
        <v>Standard</v>
      </c>
      <c r="Q1749" s="14">
        <f>IF(MID(B1749,1,3)="Bus",VLOOKUP(N1749,'Données Bus'!$A$2:$B$90,2,FALSE),0)</f>
        <v>0</v>
      </c>
      <c r="R1749" s="14" t="str">
        <f>IF(Q1749&gt;0,VLOOKUP(N1749,'Données Bus'!$A$2:$C$90,3,FALSE),"")</f>
        <v/>
      </c>
      <c r="S1749" t="e">
        <f>IF(INDEX('Tournées Bus'!$C$4:$H$18,Q1749,VLOOKUP(B1749,'Tournées Bus'!$J$3:$L$6,2,FALSE))=0,INDEX('Tournées Bus'!$C$4:$H$18,Q1749,VLOOKUP(B1749,'Tournées Bus'!$J$3:$L$6,3,FALSE)),INDEX('Tournées Bus'!$C$4:$H$18,Q1749,VLOOKUP(B1749,'Tournées Bus'!$J$3:$L$6,2,FALSE)))</f>
        <v>#N/A</v>
      </c>
      <c r="T1749" t="e">
        <f t="shared" si="57"/>
        <v>#N/A</v>
      </c>
    </row>
    <row r="1750" spans="1:20" x14ac:dyDescent="0.2">
      <c r="A1750" s="1">
        <v>42990</v>
      </c>
      <c r="B1750" t="s">
        <v>8</v>
      </c>
      <c r="C1750" t="s">
        <v>8</v>
      </c>
      <c r="D1750" t="s">
        <v>445</v>
      </c>
      <c r="E1750" t="s">
        <v>446</v>
      </c>
      <c r="F1750" s="1">
        <v>40095</v>
      </c>
      <c r="G1750" t="s">
        <v>166</v>
      </c>
      <c r="H1750">
        <v>1</v>
      </c>
      <c r="I1750">
        <v>0</v>
      </c>
      <c r="J1750">
        <v>0</v>
      </c>
      <c r="K1750" t="s">
        <v>207</v>
      </c>
      <c r="L1750">
        <v>2017</v>
      </c>
      <c r="M1750" t="s">
        <v>210</v>
      </c>
      <c r="N1750" s="14" t="str">
        <f t="shared" si="56"/>
        <v>RENARD Agathe</v>
      </c>
      <c r="O1750" s="14" t="str">
        <f>VLOOKUP(N1750,'Données Enfants'!$C$2:$F$298,4,FALSE)</f>
        <v>CE2</v>
      </c>
      <c r="P1750" s="14" t="str">
        <f>VLOOKUP(N1750,'Données Enfants'!$C$2:$F$298,2,FALSE)</f>
        <v>Standard</v>
      </c>
      <c r="Q1750" s="14">
        <f>IF(MID(B1750,1,3)="Bus",VLOOKUP(N1750,'Données Bus'!$A$2:$B$90,2,FALSE),0)</f>
        <v>0</v>
      </c>
      <c r="R1750" s="14" t="str">
        <f>IF(Q1750&gt;0,VLOOKUP(N1750,'Données Bus'!$A$2:$C$90,3,FALSE),"")</f>
        <v/>
      </c>
      <c r="S1750" t="e">
        <f>IF(INDEX('Tournées Bus'!$C$4:$H$18,Q1750,VLOOKUP(B1750,'Tournées Bus'!$J$3:$L$6,2,FALSE))=0,INDEX('Tournées Bus'!$C$4:$H$18,Q1750,VLOOKUP(B1750,'Tournées Bus'!$J$3:$L$6,3,FALSE)),INDEX('Tournées Bus'!$C$4:$H$18,Q1750,VLOOKUP(B1750,'Tournées Bus'!$J$3:$L$6,2,FALSE)))</f>
        <v>#N/A</v>
      </c>
      <c r="T1750" t="e">
        <f t="shared" si="57"/>
        <v>#N/A</v>
      </c>
    </row>
    <row r="1751" spans="1:20" x14ac:dyDescent="0.2">
      <c r="A1751" s="1">
        <v>42990</v>
      </c>
      <c r="B1751" t="s">
        <v>8</v>
      </c>
      <c r="C1751" t="s">
        <v>8</v>
      </c>
      <c r="D1751" t="s">
        <v>518</v>
      </c>
      <c r="E1751" t="s">
        <v>342</v>
      </c>
      <c r="F1751" s="1">
        <v>41006</v>
      </c>
      <c r="G1751" t="s">
        <v>44</v>
      </c>
      <c r="H1751">
        <v>1</v>
      </c>
      <c r="I1751">
        <v>0</v>
      </c>
      <c r="J1751">
        <v>0</v>
      </c>
      <c r="K1751" t="s">
        <v>207</v>
      </c>
      <c r="L1751">
        <v>2017</v>
      </c>
      <c r="M1751" t="s">
        <v>208</v>
      </c>
      <c r="N1751" s="14" t="str">
        <f t="shared" si="56"/>
        <v>RIVAL Hugo</v>
      </c>
      <c r="O1751" s="14" t="str">
        <f>VLOOKUP(N1751,'Données Enfants'!$C$2:$F$298,4,FALSE)</f>
        <v>GS</v>
      </c>
      <c r="P1751" s="14" t="str">
        <f>VLOOKUP(N1751,'Données Enfants'!$C$2:$F$298,2,FALSE)</f>
        <v>Standard</v>
      </c>
      <c r="Q1751" s="14">
        <f>IF(MID(B1751,1,3)="Bus",VLOOKUP(N1751,'Données Bus'!$A$2:$B$90,2,FALSE),0)</f>
        <v>0</v>
      </c>
      <c r="R1751" s="14" t="str">
        <f>IF(Q1751&gt;0,VLOOKUP(N1751,'Données Bus'!$A$2:$C$90,3,FALSE),"")</f>
        <v/>
      </c>
      <c r="S1751" t="e">
        <f>IF(INDEX('Tournées Bus'!$C$4:$H$18,Q1751,VLOOKUP(B1751,'Tournées Bus'!$J$3:$L$6,2,FALSE))=0,INDEX('Tournées Bus'!$C$4:$H$18,Q1751,VLOOKUP(B1751,'Tournées Bus'!$J$3:$L$6,3,FALSE)),INDEX('Tournées Bus'!$C$4:$H$18,Q1751,VLOOKUP(B1751,'Tournées Bus'!$J$3:$L$6,2,FALSE)))</f>
        <v>#N/A</v>
      </c>
      <c r="T1751" t="e">
        <f t="shared" si="57"/>
        <v>#N/A</v>
      </c>
    </row>
    <row r="1752" spans="1:20" x14ac:dyDescent="0.2">
      <c r="A1752" s="1">
        <v>42990</v>
      </c>
      <c r="B1752" t="s">
        <v>8</v>
      </c>
      <c r="C1752" t="s">
        <v>8</v>
      </c>
      <c r="D1752" t="s">
        <v>447</v>
      </c>
      <c r="E1752" t="s">
        <v>448</v>
      </c>
      <c r="F1752" s="1">
        <v>40768</v>
      </c>
      <c r="G1752" t="s">
        <v>167</v>
      </c>
      <c r="H1752">
        <v>1</v>
      </c>
      <c r="I1752">
        <v>0</v>
      </c>
      <c r="J1752">
        <v>0</v>
      </c>
      <c r="K1752" t="s">
        <v>207</v>
      </c>
      <c r="L1752">
        <v>2017</v>
      </c>
      <c r="M1752" t="s">
        <v>208</v>
      </c>
      <c r="N1752" s="14" t="str">
        <f t="shared" si="56"/>
        <v>SADANI Ayoub</v>
      </c>
      <c r="O1752" s="14" t="str">
        <f>VLOOKUP(N1752,'Données Enfants'!$C$2:$F$298,4,FALSE)</f>
        <v>CP</v>
      </c>
      <c r="P1752" s="14" t="str">
        <f>VLOOKUP(N1752,'Données Enfants'!$C$2:$F$298,2,FALSE)</f>
        <v>Sans viande</v>
      </c>
      <c r="Q1752" s="14">
        <f>IF(MID(B1752,1,3)="Bus",VLOOKUP(N1752,'Données Bus'!$A$2:$B$90,2,FALSE),0)</f>
        <v>0</v>
      </c>
      <c r="R1752" s="14" t="str">
        <f>IF(Q1752&gt;0,VLOOKUP(N1752,'Données Bus'!$A$2:$C$90,3,FALSE),"")</f>
        <v/>
      </c>
      <c r="S1752" t="e">
        <f>IF(INDEX('Tournées Bus'!$C$4:$H$18,Q1752,VLOOKUP(B1752,'Tournées Bus'!$J$3:$L$6,2,FALSE))=0,INDEX('Tournées Bus'!$C$4:$H$18,Q1752,VLOOKUP(B1752,'Tournées Bus'!$J$3:$L$6,3,FALSE)),INDEX('Tournées Bus'!$C$4:$H$18,Q1752,VLOOKUP(B1752,'Tournées Bus'!$J$3:$L$6,2,FALSE)))</f>
        <v>#N/A</v>
      </c>
      <c r="T1752" t="e">
        <f t="shared" si="57"/>
        <v>#N/A</v>
      </c>
    </row>
    <row r="1753" spans="1:20" x14ac:dyDescent="0.2">
      <c r="A1753" s="1">
        <v>42990</v>
      </c>
      <c r="B1753" t="s">
        <v>8</v>
      </c>
      <c r="C1753" t="s">
        <v>8</v>
      </c>
      <c r="D1753" t="s">
        <v>447</v>
      </c>
      <c r="E1753" t="s">
        <v>449</v>
      </c>
      <c r="F1753" s="1">
        <v>39296</v>
      </c>
      <c r="G1753" t="s">
        <v>164</v>
      </c>
      <c r="H1753">
        <v>1</v>
      </c>
      <c r="I1753">
        <v>0</v>
      </c>
      <c r="J1753">
        <v>0</v>
      </c>
      <c r="K1753" t="s">
        <v>207</v>
      </c>
      <c r="L1753">
        <v>2017</v>
      </c>
      <c r="M1753" t="s">
        <v>210</v>
      </c>
      <c r="N1753" s="14" t="str">
        <f t="shared" si="56"/>
        <v>SADANI Haïssa</v>
      </c>
      <c r="O1753" s="14" t="str">
        <f>VLOOKUP(N1753,'Données Enfants'!$C$2:$F$298,4,FALSE)</f>
        <v>CM2</v>
      </c>
      <c r="P1753" s="14" t="str">
        <f>VLOOKUP(N1753,'Données Enfants'!$C$2:$F$298,2,FALSE)</f>
        <v>Sans viande</v>
      </c>
      <c r="Q1753" s="14">
        <f>IF(MID(B1753,1,3)="Bus",VLOOKUP(N1753,'Données Bus'!$A$2:$B$90,2,FALSE),0)</f>
        <v>0</v>
      </c>
      <c r="R1753" s="14" t="str">
        <f>IF(Q1753&gt;0,VLOOKUP(N1753,'Données Bus'!$A$2:$C$90,3,FALSE),"")</f>
        <v/>
      </c>
      <c r="S1753" t="e">
        <f>IF(INDEX('Tournées Bus'!$C$4:$H$18,Q1753,VLOOKUP(B1753,'Tournées Bus'!$J$3:$L$6,2,FALSE))=0,INDEX('Tournées Bus'!$C$4:$H$18,Q1753,VLOOKUP(B1753,'Tournées Bus'!$J$3:$L$6,3,FALSE)),INDEX('Tournées Bus'!$C$4:$H$18,Q1753,VLOOKUP(B1753,'Tournées Bus'!$J$3:$L$6,2,FALSE)))</f>
        <v>#N/A</v>
      </c>
      <c r="T1753" t="e">
        <f t="shared" si="57"/>
        <v>#N/A</v>
      </c>
    </row>
    <row r="1754" spans="1:20" x14ac:dyDescent="0.2">
      <c r="A1754" s="1">
        <v>42990</v>
      </c>
      <c r="B1754" t="s">
        <v>8</v>
      </c>
      <c r="C1754" t="s">
        <v>8</v>
      </c>
      <c r="D1754" t="s">
        <v>452</v>
      </c>
      <c r="E1754" t="s">
        <v>453</v>
      </c>
      <c r="F1754" s="1">
        <v>41053</v>
      </c>
      <c r="G1754" t="s">
        <v>106</v>
      </c>
      <c r="H1754">
        <v>1</v>
      </c>
      <c r="I1754">
        <v>0</v>
      </c>
      <c r="J1754">
        <v>0</v>
      </c>
      <c r="K1754" t="s">
        <v>207</v>
      </c>
      <c r="L1754">
        <v>2017</v>
      </c>
      <c r="M1754" t="s">
        <v>208</v>
      </c>
      <c r="N1754" s="14" t="str">
        <f t="shared" si="56"/>
        <v>SMAJLI Mélia</v>
      </c>
      <c r="O1754" s="14" t="str">
        <f>VLOOKUP(N1754,'Données Enfants'!$C$2:$F$298,4,FALSE)</f>
        <v>GS</v>
      </c>
      <c r="P1754" s="14" t="str">
        <f>VLOOKUP(N1754,'Données Enfants'!$C$2:$F$298,2,FALSE)</f>
        <v>Standard</v>
      </c>
      <c r="Q1754" s="14">
        <f>IF(MID(B1754,1,3)="Bus",VLOOKUP(N1754,'Données Bus'!$A$2:$B$90,2,FALSE),0)</f>
        <v>0</v>
      </c>
      <c r="R1754" s="14" t="str">
        <f>IF(Q1754&gt;0,VLOOKUP(N1754,'Données Bus'!$A$2:$C$90,3,FALSE),"")</f>
        <v/>
      </c>
      <c r="S1754" t="e">
        <f>IF(INDEX('Tournées Bus'!$C$4:$H$18,Q1754,VLOOKUP(B1754,'Tournées Bus'!$J$3:$L$6,2,FALSE))=0,INDEX('Tournées Bus'!$C$4:$H$18,Q1754,VLOOKUP(B1754,'Tournées Bus'!$J$3:$L$6,3,FALSE)),INDEX('Tournées Bus'!$C$4:$H$18,Q1754,VLOOKUP(B1754,'Tournées Bus'!$J$3:$L$6,2,FALSE)))</f>
        <v>#N/A</v>
      </c>
      <c r="T1754" t="e">
        <f t="shared" si="57"/>
        <v>#N/A</v>
      </c>
    </row>
    <row r="1755" spans="1:20" x14ac:dyDescent="0.2">
      <c r="A1755" s="1">
        <v>42990</v>
      </c>
      <c r="B1755" t="s">
        <v>8</v>
      </c>
      <c r="C1755" t="s">
        <v>8</v>
      </c>
      <c r="D1755" t="s">
        <v>540</v>
      </c>
      <c r="E1755" t="s">
        <v>541</v>
      </c>
      <c r="F1755" s="1">
        <v>40458</v>
      </c>
      <c r="G1755" t="s">
        <v>167</v>
      </c>
      <c r="H1755">
        <v>1</v>
      </c>
      <c r="I1755">
        <v>0</v>
      </c>
      <c r="J1755">
        <v>0</v>
      </c>
      <c r="K1755" t="s">
        <v>207</v>
      </c>
      <c r="L1755">
        <v>2017</v>
      </c>
      <c r="M1755" t="s">
        <v>210</v>
      </c>
      <c r="N1755" s="14" t="str">
        <f t="shared" si="56"/>
        <v>SONNIER Lizéa</v>
      </c>
      <c r="O1755" s="14" t="str">
        <f>VLOOKUP(N1755,'Données Enfants'!$C$2:$F$298,4,FALSE)</f>
        <v>CE1</v>
      </c>
      <c r="P1755" s="14" t="str">
        <f>VLOOKUP(N1755,'Données Enfants'!$C$2:$F$298,2,FALSE)</f>
        <v>Standard</v>
      </c>
      <c r="Q1755" s="14">
        <f>IF(MID(B1755,1,3)="Bus",VLOOKUP(N1755,'Données Bus'!$A$2:$B$90,2,FALSE),0)</f>
        <v>0</v>
      </c>
      <c r="R1755" s="14" t="str">
        <f>IF(Q1755&gt;0,VLOOKUP(N1755,'Données Bus'!$A$2:$C$90,3,FALSE),"")</f>
        <v/>
      </c>
      <c r="S1755" t="e">
        <f>IF(INDEX('Tournées Bus'!$C$4:$H$18,Q1755,VLOOKUP(B1755,'Tournées Bus'!$J$3:$L$6,2,FALSE))=0,INDEX('Tournées Bus'!$C$4:$H$18,Q1755,VLOOKUP(B1755,'Tournées Bus'!$J$3:$L$6,3,FALSE)),INDEX('Tournées Bus'!$C$4:$H$18,Q1755,VLOOKUP(B1755,'Tournées Bus'!$J$3:$L$6,2,FALSE)))</f>
        <v>#N/A</v>
      </c>
      <c r="T1755" t="e">
        <f t="shared" si="57"/>
        <v>#N/A</v>
      </c>
    </row>
    <row r="1756" spans="1:20" x14ac:dyDescent="0.2">
      <c r="A1756" s="1">
        <v>42990</v>
      </c>
      <c r="B1756" t="s">
        <v>8</v>
      </c>
      <c r="C1756" t="s">
        <v>8</v>
      </c>
      <c r="D1756" t="s">
        <v>540</v>
      </c>
      <c r="E1756" t="s">
        <v>542</v>
      </c>
      <c r="F1756" s="1">
        <v>39357</v>
      </c>
      <c r="G1756" t="s">
        <v>164</v>
      </c>
      <c r="H1756">
        <v>1</v>
      </c>
      <c r="I1756">
        <v>0</v>
      </c>
      <c r="J1756">
        <v>0</v>
      </c>
      <c r="K1756" t="s">
        <v>207</v>
      </c>
      <c r="L1756">
        <v>2017</v>
      </c>
      <c r="M1756" t="s">
        <v>210</v>
      </c>
      <c r="N1756" s="14" t="str">
        <f t="shared" si="56"/>
        <v>SONNIER Loris</v>
      </c>
      <c r="O1756" s="14" t="str">
        <f>VLOOKUP(N1756,'Données Enfants'!$C$2:$F$298,4,FALSE)</f>
        <v>CM2</v>
      </c>
      <c r="P1756" s="14" t="str">
        <f>VLOOKUP(N1756,'Données Enfants'!$C$2:$F$298,2,FALSE)</f>
        <v>Standard</v>
      </c>
      <c r="Q1756" s="14">
        <f>IF(MID(B1756,1,3)="Bus",VLOOKUP(N1756,'Données Bus'!$A$2:$B$90,2,FALSE),0)</f>
        <v>0</v>
      </c>
      <c r="R1756" s="14" t="str">
        <f>IF(Q1756&gt;0,VLOOKUP(N1756,'Données Bus'!$A$2:$C$90,3,FALSE),"")</f>
        <v/>
      </c>
      <c r="S1756" t="e">
        <f>IF(INDEX('Tournées Bus'!$C$4:$H$18,Q1756,VLOOKUP(B1756,'Tournées Bus'!$J$3:$L$6,2,FALSE))=0,INDEX('Tournées Bus'!$C$4:$H$18,Q1756,VLOOKUP(B1756,'Tournées Bus'!$J$3:$L$6,3,FALSE)),INDEX('Tournées Bus'!$C$4:$H$18,Q1756,VLOOKUP(B1756,'Tournées Bus'!$J$3:$L$6,2,FALSE)))</f>
        <v>#N/A</v>
      </c>
      <c r="T1756" t="e">
        <f t="shared" si="57"/>
        <v>#N/A</v>
      </c>
    </row>
    <row r="1757" spans="1:20" x14ac:dyDescent="0.2">
      <c r="A1757" s="1">
        <v>42990</v>
      </c>
      <c r="B1757" t="s">
        <v>8</v>
      </c>
      <c r="C1757" t="s">
        <v>8</v>
      </c>
      <c r="D1757" t="s">
        <v>454</v>
      </c>
      <c r="E1757" t="s">
        <v>455</v>
      </c>
      <c r="F1757" s="1">
        <v>40310</v>
      </c>
      <c r="G1757" t="s">
        <v>167</v>
      </c>
      <c r="H1757">
        <v>1</v>
      </c>
      <c r="I1757">
        <v>0</v>
      </c>
      <c r="J1757">
        <v>0</v>
      </c>
      <c r="K1757" t="s">
        <v>207</v>
      </c>
      <c r="L1757">
        <v>2017</v>
      </c>
      <c r="M1757" t="s">
        <v>210</v>
      </c>
      <c r="N1757" s="14" t="str">
        <f t="shared" si="56"/>
        <v>TEDETTI Victor</v>
      </c>
      <c r="O1757" s="14" t="str">
        <f>VLOOKUP(N1757,'Données Enfants'!$C$2:$F$298,4,FALSE)</f>
        <v>CE1</v>
      </c>
      <c r="P1757" s="14" t="str">
        <f>VLOOKUP(N1757,'Données Enfants'!$C$2:$F$298,2,FALSE)</f>
        <v>Standard</v>
      </c>
      <c r="Q1757" s="14">
        <f>IF(MID(B1757,1,3)="Bus",VLOOKUP(N1757,'Données Bus'!$A$2:$B$90,2,FALSE),0)</f>
        <v>0</v>
      </c>
      <c r="R1757" s="14" t="str">
        <f>IF(Q1757&gt;0,VLOOKUP(N1757,'Données Bus'!$A$2:$C$90,3,FALSE),"")</f>
        <v/>
      </c>
      <c r="S1757" t="e">
        <f>IF(INDEX('Tournées Bus'!$C$4:$H$18,Q1757,VLOOKUP(B1757,'Tournées Bus'!$J$3:$L$6,2,FALSE))=0,INDEX('Tournées Bus'!$C$4:$H$18,Q1757,VLOOKUP(B1757,'Tournées Bus'!$J$3:$L$6,3,FALSE)),INDEX('Tournées Bus'!$C$4:$H$18,Q1757,VLOOKUP(B1757,'Tournées Bus'!$J$3:$L$6,2,FALSE)))</f>
        <v>#N/A</v>
      </c>
      <c r="T1757" t="e">
        <f t="shared" si="57"/>
        <v>#N/A</v>
      </c>
    </row>
    <row r="1758" spans="1:20" x14ac:dyDescent="0.2">
      <c r="A1758" s="1">
        <v>42990</v>
      </c>
      <c r="B1758" t="s">
        <v>8</v>
      </c>
      <c r="C1758" t="s">
        <v>8</v>
      </c>
      <c r="D1758" t="s">
        <v>456</v>
      </c>
      <c r="E1758" t="s">
        <v>333</v>
      </c>
      <c r="F1758" s="1">
        <v>41029</v>
      </c>
      <c r="G1758" t="s">
        <v>44</v>
      </c>
      <c r="H1758">
        <v>1</v>
      </c>
      <c r="I1758">
        <v>0</v>
      </c>
      <c r="J1758">
        <v>0</v>
      </c>
      <c r="K1758" t="s">
        <v>207</v>
      </c>
      <c r="L1758">
        <v>2017</v>
      </c>
      <c r="M1758" t="s">
        <v>208</v>
      </c>
      <c r="N1758" s="14" t="str">
        <f t="shared" si="56"/>
        <v>TINANT Lola</v>
      </c>
      <c r="O1758" s="14" t="str">
        <f>VLOOKUP(N1758,'Données Enfants'!$C$2:$F$298,4,FALSE)</f>
        <v>GS</v>
      </c>
      <c r="P1758" s="14" t="str">
        <f>VLOOKUP(N1758,'Données Enfants'!$C$2:$F$298,2,FALSE)</f>
        <v>Standard</v>
      </c>
      <c r="Q1758" s="14">
        <f>IF(MID(B1758,1,3)="Bus",VLOOKUP(N1758,'Données Bus'!$A$2:$B$90,2,FALSE),0)</f>
        <v>0</v>
      </c>
      <c r="R1758" s="14" t="str">
        <f>IF(Q1758&gt;0,VLOOKUP(N1758,'Données Bus'!$A$2:$C$90,3,FALSE),"")</f>
        <v/>
      </c>
      <c r="S1758" t="e">
        <f>IF(INDEX('Tournées Bus'!$C$4:$H$18,Q1758,VLOOKUP(B1758,'Tournées Bus'!$J$3:$L$6,2,FALSE))=0,INDEX('Tournées Bus'!$C$4:$H$18,Q1758,VLOOKUP(B1758,'Tournées Bus'!$J$3:$L$6,3,FALSE)),INDEX('Tournées Bus'!$C$4:$H$18,Q1758,VLOOKUP(B1758,'Tournées Bus'!$J$3:$L$6,2,FALSE)))</f>
        <v>#N/A</v>
      </c>
      <c r="T1758" t="e">
        <f t="shared" si="57"/>
        <v>#N/A</v>
      </c>
    </row>
    <row r="1759" spans="1:20" x14ac:dyDescent="0.2">
      <c r="A1759" s="1">
        <v>42990</v>
      </c>
      <c r="B1759" t="s">
        <v>8</v>
      </c>
      <c r="C1759" t="s">
        <v>8</v>
      </c>
      <c r="D1759" t="s">
        <v>456</v>
      </c>
      <c r="E1759" t="s">
        <v>457</v>
      </c>
      <c r="F1759" s="1">
        <v>39612</v>
      </c>
      <c r="G1759" t="s">
        <v>165</v>
      </c>
      <c r="H1759">
        <v>1</v>
      </c>
      <c r="I1759">
        <v>0</v>
      </c>
      <c r="J1759">
        <v>0</v>
      </c>
      <c r="K1759" t="s">
        <v>207</v>
      </c>
      <c r="L1759">
        <v>2017</v>
      </c>
      <c r="M1759" t="s">
        <v>210</v>
      </c>
      <c r="N1759" s="14" t="str">
        <f t="shared" si="56"/>
        <v>TINANT Mathys</v>
      </c>
      <c r="O1759" s="14" t="str">
        <f>VLOOKUP(N1759,'Données Enfants'!$C$2:$F$298,4,FALSE)</f>
        <v>CM1</v>
      </c>
      <c r="P1759" s="14" t="str">
        <f>VLOOKUP(N1759,'Données Enfants'!$C$2:$F$298,2,FALSE)</f>
        <v>Standard</v>
      </c>
      <c r="Q1759" s="14">
        <f>IF(MID(B1759,1,3)="Bus",VLOOKUP(N1759,'Données Bus'!$A$2:$B$90,2,FALSE),0)</f>
        <v>0</v>
      </c>
      <c r="R1759" s="14" t="str">
        <f>IF(Q1759&gt;0,VLOOKUP(N1759,'Données Bus'!$A$2:$C$90,3,FALSE),"")</f>
        <v/>
      </c>
      <c r="S1759" t="e">
        <f>IF(INDEX('Tournées Bus'!$C$4:$H$18,Q1759,VLOOKUP(B1759,'Tournées Bus'!$J$3:$L$6,2,FALSE))=0,INDEX('Tournées Bus'!$C$4:$H$18,Q1759,VLOOKUP(B1759,'Tournées Bus'!$J$3:$L$6,3,FALSE)),INDEX('Tournées Bus'!$C$4:$H$18,Q1759,VLOOKUP(B1759,'Tournées Bus'!$J$3:$L$6,2,FALSE)))</f>
        <v>#N/A</v>
      </c>
      <c r="T1759" t="e">
        <f t="shared" si="57"/>
        <v>#N/A</v>
      </c>
    </row>
    <row r="1760" spans="1:20" x14ac:dyDescent="0.2">
      <c r="A1760" s="1">
        <v>42990</v>
      </c>
      <c r="B1760" t="s">
        <v>8</v>
      </c>
      <c r="C1760" t="s">
        <v>8</v>
      </c>
      <c r="D1760" t="s">
        <v>458</v>
      </c>
      <c r="E1760" t="s">
        <v>459</v>
      </c>
      <c r="F1760" s="1">
        <v>40344</v>
      </c>
      <c r="G1760" t="s">
        <v>163</v>
      </c>
      <c r="H1760">
        <v>1</v>
      </c>
      <c r="I1760">
        <v>0</v>
      </c>
      <c r="J1760">
        <v>0</v>
      </c>
      <c r="K1760" t="s">
        <v>207</v>
      </c>
      <c r="L1760">
        <v>2017</v>
      </c>
      <c r="M1760" t="s">
        <v>210</v>
      </c>
      <c r="N1760" s="14" t="str">
        <f t="shared" si="56"/>
        <v>TISSERAND Sacha</v>
      </c>
      <c r="O1760" s="14" t="str">
        <f>VLOOKUP(N1760,'Données Enfants'!$C$2:$F$298,4,FALSE)</f>
        <v>CE1</v>
      </c>
      <c r="P1760" s="14" t="str">
        <f>VLOOKUP(N1760,'Données Enfants'!$C$2:$F$298,2,FALSE)</f>
        <v>Standard</v>
      </c>
      <c r="Q1760" s="14">
        <f>IF(MID(B1760,1,3)="Bus",VLOOKUP(N1760,'Données Bus'!$A$2:$B$90,2,FALSE),0)</f>
        <v>0</v>
      </c>
      <c r="R1760" s="14" t="str">
        <f>IF(Q1760&gt;0,VLOOKUP(N1760,'Données Bus'!$A$2:$C$90,3,FALSE),"")</f>
        <v/>
      </c>
      <c r="S1760" t="e">
        <f>IF(INDEX('Tournées Bus'!$C$4:$H$18,Q1760,VLOOKUP(B1760,'Tournées Bus'!$J$3:$L$6,2,FALSE))=0,INDEX('Tournées Bus'!$C$4:$H$18,Q1760,VLOOKUP(B1760,'Tournées Bus'!$J$3:$L$6,3,FALSE)),INDEX('Tournées Bus'!$C$4:$H$18,Q1760,VLOOKUP(B1760,'Tournées Bus'!$J$3:$L$6,2,FALSE)))</f>
        <v>#N/A</v>
      </c>
      <c r="T1760" t="e">
        <f t="shared" si="57"/>
        <v>#N/A</v>
      </c>
    </row>
    <row r="1761" spans="1:20" x14ac:dyDescent="0.2">
      <c r="A1761" s="1">
        <v>42990</v>
      </c>
      <c r="B1761" t="s">
        <v>8</v>
      </c>
      <c r="C1761" t="s">
        <v>8</v>
      </c>
      <c r="D1761" t="s">
        <v>462</v>
      </c>
      <c r="E1761" t="s">
        <v>463</v>
      </c>
      <c r="F1761" s="1">
        <v>40385</v>
      </c>
      <c r="G1761" t="s">
        <v>163</v>
      </c>
      <c r="H1761">
        <v>1</v>
      </c>
      <c r="I1761">
        <v>0</v>
      </c>
      <c r="J1761">
        <v>0</v>
      </c>
      <c r="K1761" t="s">
        <v>207</v>
      </c>
      <c r="L1761">
        <v>2017</v>
      </c>
      <c r="M1761" t="s">
        <v>210</v>
      </c>
      <c r="N1761" s="14" t="str">
        <f t="shared" si="56"/>
        <v>TRICOLI Clément</v>
      </c>
      <c r="O1761" s="14" t="str">
        <f>VLOOKUP(N1761,'Données Enfants'!$C$2:$F$298,4,FALSE)</f>
        <v>CE1</v>
      </c>
      <c r="P1761" s="14" t="str">
        <f>VLOOKUP(N1761,'Données Enfants'!$C$2:$F$298,2,FALSE)</f>
        <v>Standard</v>
      </c>
      <c r="Q1761" s="14">
        <f>IF(MID(B1761,1,3)="Bus",VLOOKUP(N1761,'Données Bus'!$A$2:$B$90,2,FALSE),0)</f>
        <v>0</v>
      </c>
      <c r="R1761" s="14" t="str">
        <f>IF(Q1761&gt;0,VLOOKUP(N1761,'Données Bus'!$A$2:$C$90,3,FALSE),"")</f>
        <v/>
      </c>
      <c r="S1761" t="e">
        <f>IF(INDEX('Tournées Bus'!$C$4:$H$18,Q1761,VLOOKUP(B1761,'Tournées Bus'!$J$3:$L$6,2,FALSE))=0,INDEX('Tournées Bus'!$C$4:$H$18,Q1761,VLOOKUP(B1761,'Tournées Bus'!$J$3:$L$6,3,FALSE)),INDEX('Tournées Bus'!$C$4:$H$18,Q1761,VLOOKUP(B1761,'Tournées Bus'!$J$3:$L$6,2,FALSE)))</f>
        <v>#N/A</v>
      </c>
      <c r="T1761" t="e">
        <f t="shared" si="57"/>
        <v>#N/A</v>
      </c>
    </row>
    <row r="1762" spans="1:20" x14ac:dyDescent="0.2">
      <c r="A1762" s="1">
        <v>42990</v>
      </c>
      <c r="B1762" t="s">
        <v>8</v>
      </c>
      <c r="C1762" t="s">
        <v>8</v>
      </c>
      <c r="D1762" t="s">
        <v>465</v>
      </c>
      <c r="E1762" t="s">
        <v>468</v>
      </c>
      <c r="F1762" s="1">
        <v>41603</v>
      </c>
      <c r="G1762" t="s">
        <v>169</v>
      </c>
      <c r="H1762">
        <v>1</v>
      </c>
      <c r="I1762">
        <v>0</v>
      </c>
      <c r="J1762">
        <v>0</v>
      </c>
      <c r="K1762" t="s">
        <v>207</v>
      </c>
      <c r="L1762">
        <v>2017</v>
      </c>
      <c r="M1762" t="s">
        <v>208</v>
      </c>
      <c r="N1762" s="14" t="str">
        <f t="shared" si="56"/>
        <v>VULLIET Tiphaine</v>
      </c>
      <c r="O1762" s="14" t="str">
        <f>VLOOKUP(N1762,'Données Enfants'!$C$2:$F$298,4,FALSE)</f>
        <v>MS</v>
      </c>
      <c r="P1762" s="14" t="str">
        <f>VLOOKUP(N1762,'Données Enfants'!$C$2:$F$298,2,FALSE)</f>
        <v>Standard</v>
      </c>
      <c r="Q1762" s="14">
        <f>IF(MID(B1762,1,3)="Bus",VLOOKUP(N1762,'Données Bus'!$A$2:$B$90,2,FALSE),0)</f>
        <v>0</v>
      </c>
      <c r="R1762" s="14" t="str">
        <f>IF(Q1762&gt;0,VLOOKUP(N1762,'Données Bus'!$A$2:$C$90,3,FALSE),"")</f>
        <v/>
      </c>
      <c r="S1762" t="e">
        <f>IF(INDEX('Tournées Bus'!$C$4:$H$18,Q1762,VLOOKUP(B1762,'Tournées Bus'!$J$3:$L$6,2,FALSE))=0,INDEX('Tournées Bus'!$C$4:$H$18,Q1762,VLOOKUP(B1762,'Tournées Bus'!$J$3:$L$6,3,FALSE)),INDEX('Tournées Bus'!$C$4:$H$18,Q1762,VLOOKUP(B1762,'Tournées Bus'!$J$3:$L$6,2,FALSE)))</f>
        <v>#N/A</v>
      </c>
      <c r="T1762" t="e">
        <f t="shared" si="57"/>
        <v>#N/A</v>
      </c>
    </row>
    <row r="1763" spans="1:20" x14ac:dyDescent="0.2">
      <c r="A1763" s="1">
        <v>42990</v>
      </c>
      <c r="B1763" t="s">
        <v>8</v>
      </c>
      <c r="C1763" t="s">
        <v>8</v>
      </c>
      <c r="D1763" t="s">
        <v>250</v>
      </c>
      <c r="E1763" t="s">
        <v>303</v>
      </c>
      <c r="F1763" s="1">
        <v>41898</v>
      </c>
      <c r="G1763" t="s">
        <v>170</v>
      </c>
      <c r="H1763">
        <v>1</v>
      </c>
      <c r="I1763">
        <v>0</v>
      </c>
      <c r="J1763">
        <v>0</v>
      </c>
      <c r="K1763" t="s">
        <v>207</v>
      </c>
      <c r="L1763">
        <v>2017</v>
      </c>
      <c r="M1763" t="s">
        <v>208</v>
      </c>
      <c r="N1763" s="14" t="str">
        <f t="shared" si="56"/>
        <v>DUVAL Enora</v>
      </c>
      <c r="O1763" s="14" t="str">
        <f>VLOOKUP(N1763,'Données Enfants'!$C$2:$F$298,4,FALSE)</f>
        <v>PS</v>
      </c>
      <c r="P1763" s="14" t="str">
        <f>VLOOKUP(N1763,'Données Enfants'!$C$2:$F$298,2,FALSE)</f>
        <v>Standard</v>
      </c>
      <c r="Q1763" s="14">
        <f>IF(MID(B1763,1,3)="Bus",VLOOKUP(N1763,'Données Bus'!$A$2:$B$90,2,FALSE),0)</f>
        <v>0</v>
      </c>
      <c r="R1763" s="14" t="str">
        <f>IF(Q1763&gt;0,VLOOKUP(N1763,'Données Bus'!$A$2:$C$90,3,FALSE),"")</f>
        <v/>
      </c>
      <c r="S1763" t="e">
        <f>IF(INDEX('Tournées Bus'!$C$4:$H$18,Q1763,VLOOKUP(B1763,'Tournées Bus'!$J$3:$L$6,2,FALSE))=0,INDEX('Tournées Bus'!$C$4:$H$18,Q1763,VLOOKUP(B1763,'Tournées Bus'!$J$3:$L$6,3,FALSE)),INDEX('Tournées Bus'!$C$4:$H$18,Q1763,VLOOKUP(B1763,'Tournées Bus'!$J$3:$L$6,2,FALSE)))</f>
        <v>#N/A</v>
      </c>
      <c r="T1763" t="e">
        <f t="shared" si="57"/>
        <v>#N/A</v>
      </c>
    </row>
    <row r="1764" spans="1:20" x14ac:dyDescent="0.2">
      <c r="A1764" s="1">
        <v>42990</v>
      </c>
      <c r="B1764" t="s">
        <v>8</v>
      </c>
      <c r="C1764" t="s">
        <v>8</v>
      </c>
      <c r="D1764" t="s">
        <v>309</v>
      </c>
      <c r="E1764" t="s">
        <v>310</v>
      </c>
      <c r="F1764" s="1">
        <v>41489</v>
      </c>
      <c r="G1764" t="s">
        <v>169</v>
      </c>
      <c r="H1764">
        <v>1</v>
      </c>
      <c r="I1764">
        <v>0</v>
      </c>
      <c r="J1764">
        <v>0</v>
      </c>
      <c r="K1764" t="s">
        <v>207</v>
      </c>
      <c r="L1764">
        <v>2017</v>
      </c>
      <c r="M1764" t="s">
        <v>208</v>
      </c>
      <c r="N1764" s="14" t="str">
        <f t="shared" si="56"/>
        <v>LEHMANN Liv</v>
      </c>
      <c r="O1764" s="14" t="str">
        <f>VLOOKUP(N1764,'Données Enfants'!$C$2:$F$298,4,FALSE)</f>
        <v>MS</v>
      </c>
      <c r="P1764" s="14" t="str">
        <f>VLOOKUP(N1764,'Données Enfants'!$C$2:$F$298,2,FALSE)</f>
        <v>Standard</v>
      </c>
      <c r="Q1764" s="14">
        <f>IF(MID(B1764,1,3)="Bus",VLOOKUP(N1764,'Données Bus'!$A$2:$B$90,2,FALSE),0)</f>
        <v>0</v>
      </c>
      <c r="R1764" s="14" t="str">
        <f>IF(Q1764&gt;0,VLOOKUP(N1764,'Données Bus'!$A$2:$C$90,3,FALSE),"")</f>
        <v/>
      </c>
      <c r="S1764" t="e">
        <f>IF(INDEX('Tournées Bus'!$C$4:$H$18,Q1764,VLOOKUP(B1764,'Tournées Bus'!$J$3:$L$6,2,FALSE))=0,INDEX('Tournées Bus'!$C$4:$H$18,Q1764,VLOOKUP(B1764,'Tournées Bus'!$J$3:$L$6,3,FALSE)),INDEX('Tournées Bus'!$C$4:$H$18,Q1764,VLOOKUP(B1764,'Tournées Bus'!$J$3:$L$6,2,FALSE)))</f>
        <v>#N/A</v>
      </c>
      <c r="T1764" t="e">
        <f t="shared" si="57"/>
        <v>#N/A</v>
      </c>
    </row>
    <row r="1765" spans="1:20" x14ac:dyDescent="0.2">
      <c r="A1765" s="1">
        <v>42990</v>
      </c>
      <c r="B1765" t="s">
        <v>8</v>
      </c>
      <c r="C1765" t="s">
        <v>8</v>
      </c>
      <c r="D1765" t="s">
        <v>309</v>
      </c>
      <c r="E1765" t="s">
        <v>311</v>
      </c>
      <c r="F1765" s="1">
        <v>40270</v>
      </c>
      <c r="G1765" t="s">
        <v>163</v>
      </c>
      <c r="H1765">
        <v>1</v>
      </c>
      <c r="I1765">
        <v>0</v>
      </c>
      <c r="J1765">
        <v>0</v>
      </c>
      <c r="K1765" t="s">
        <v>207</v>
      </c>
      <c r="L1765">
        <v>2017</v>
      </c>
      <c r="M1765" t="s">
        <v>210</v>
      </c>
      <c r="N1765" s="14" t="str">
        <f t="shared" si="56"/>
        <v>LEHMANN Abel</v>
      </c>
      <c r="O1765" s="14" t="str">
        <f>VLOOKUP(N1765,'Données Enfants'!$C$2:$F$298,4,FALSE)</f>
        <v>CE1</v>
      </c>
      <c r="P1765" s="14" t="str">
        <f>VLOOKUP(N1765,'Données Enfants'!$C$2:$F$298,2,FALSE)</f>
        <v>Standard</v>
      </c>
      <c r="Q1765" s="14">
        <f>IF(MID(B1765,1,3)="Bus",VLOOKUP(N1765,'Données Bus'!$A$2:$B$90,2,FALSE),0)</f>
        <v>0</v>
      </c>
      <c r="R1765" s="14" t="str">
        <f>IF(Q1765&gt;0,VLOOKUP(N1765,'Données Bus'!$A$2:$C$90,3,FALSE),"")</f>
        <v/>
      </c>
      <c r="S1765" t="e">
        <f>IF(INDEX('Tournées Bus'!$C$4:$H$18,Q1765,VLOOKUP(B1765,'Tournées Bus'!$J$3:$L$6,2,FALSE))=0,INDEX('Tournées Bus'!$C$4:$H$18,Q1765,VLOOKUP(B1765,'Tournées Bus'!$J$3:$L$6,3,FALSE)),INDEX('Tournées Bus'!$C$4:$H$18,Q1765,VLOOKUP(B1765,'Tournées Bus'!$J$3:$L$6,2,FALSE)))</f>
        <v>#N/A</v>
      </c>
      <c r="T1765" t="e">
        <f t="shared" si="57"/>
        <v>#N/A</v>
      </c>
    </row>
    <row r="1766" spans="1:20" x14ac:dyDescent="0.2">
      <c r="A1766" s="1">
        <v>42990</v>
      </c>
      <c r="B1766" t="s">
        <v>8</v>
      </c>
      <c r="C1766" t="s">
        <v>8</v>
      </c>
      <c r="D1766" t="s">
        <v>312</v>
      </c>
      <c r="E1766" t="s">
        <v>313</v>
      </c>
      <c r="F1766" s="1">
        <v>41869</v>
      </c>
      <c r="G1766" t="s">
        <v>170</v>
      </c>
      <c r="H1766">
        <v>1</v>
      </c>
      <c r="I1766">
        <v>0</v>
      </c>
      <c r="J1766">
        <v>0</v>
      </c>
      <c r="K1766" t="s">
        <v>207</v>
      </c>
      <c r="L1766">
        <v>2017</v>
      </c>
      <c r="M1766" t="s">
        <v>208</v>
      </c>
      <c r="N1766" s="14" t="str">
        <f t="shared" si="56"/>
        <v>CORREDOR IZQUIERDO Adriana</v>
      </c>
      <c r="O1766" s="14" t="str">
        <f>VLOOKUP(N1766,'Données Enfants'!$C$2:$F$298,4,FALSE)</f>
        <v>PS</v>
      </c>
      <c r="P1766" s="14" t="str">
        <f>VLOOKUP(N1766,'Données Enfants'!$C$2:$F$298,2,FALSE)</f>
        <v>Standard</v>
      </c>
      <c r="Q1766" s="14">
        <f>IF(MID(B1766,1,3)="Bus",VLOOKUP(N1766,'Données Bus'!$A$2:$B$90,2,FALSE),0)</f>
        <v>0</v>
      </c>
      <c r="R1766" s="14" t="str">
        <f>IF(Q1766&gt;0,VLOOKUP(N1766,'Données Bus'!$A$2:$C$90,3,FALSE),"")</f>
        <v/>
      </c>
      <c r="S1766" t="e">
        <f>IF(INDEX('Tournées Bus'!$C$4:$H$18,Q1766,VLOOKUP(B1766,'Tournées Bus'!$J$3:$L$6,2,FALSE))=0,INDEX('Tournées Bus'!$C$4:$H$18,Q1766,VLOOKUP(B1766,'Tournées Bus'!$J$3:$L$6,3,FALSE)),INDEX('Tournées Bus'!$C$4:$H$18,Q1766,VLOOKUP(B1766,'Tournées Bus'!$J$3:$L$6,2,FALSE)))</f>
        <v>#N/A</v>
      </c>
      <c r="T1766" t="e">
        <f t="shared" si="57"/>
        <v>#N/A</v>
      </c>
    </row>
    <row r="1767" spans="1:20" x14ac:dyDescent="0.2">
      <c r="A1767" s="1">
        <v>42990</v>
      </c>
      <c r="B1767" t="s">
        <v>8</v>
      </c>
      <c r="C1767" t="s">
        <v>8</v>
      </c>
      <c r="D1767" t="s">
        <v>473</v>
      </c>
      <c r="E1767" t="s">
        <v>383</v>
      </c>
      <c r="F1767" s="1">
        <v>41671</v>
      </c>
      <c r="G1767" t="s">
        <v>44</v>
      </c>
      <c r="H1767">
        <v>1</v>
      </c>
      <c r="I1767">
        <v>0</v>
      </c>
      <c r="J1767">
        <v>0</v>
      </c>
      <c r="K1767" t="s">
        <v>207</v>
      </c>
      <c r="L1767">
        <v>2017</v>
      </c>
      <c r="M1767" t="s">
        <v>208</v>
      </c>
      <c r="N1767" s="14" t="str">
        <f t="shared" si="56"/>
        <v>BAGLIN LEON Léo</v>
      </c>
      <c r="O1767" s="14" t="str">
        <f>VLOOKUP(N1767,'Données Enfants'!$C$2:$F$298,4,FALSE)</f>
        <v>PS</v>
      </c>
      <c r="P1767" s="14" t="str">
        <f>VLOOKUP(N1767,'Données Enfants'!$C$2:$F$298,2,FALSE)</f>
        <v>Standard</v>
      </c>
      <c r="Q1767" s="14">
        <f>IF(MID(B1767,1,3)="Bus",VLOOKUP(N1767,'Données Bus'!$A$2:$B$90,2,FALSE),0)</f>
        <v>0</v>
      </c>
      <c r="R1767" s="14" t="str">
        <f>IF(Q1767&gt;0,VLOOKUP(N1767,'Données Bus'!$A$2:$C$90,3,FALSE),"")</f>
        <v/>
      </c>
      <c r="S1767" t="e">
        <f>IF(INDEX('Tournées Bus'!$C$4:$H$18,Q1767,VLOOKUP(B1767,'Tournées Bus'!$J$3:$L$6,2,FALSE))=0,INDEX('Tournées Bus'!$C$4:$H$18,Q1767,VLOOKUP(B1767,'Tournées Bus'!$J$3:$L$6,3,FALSE)),INDEX('Tournées Bus'!$C$4:$H$18,Q1767,VLOOKUP(B1767,'Tournées Bus'!$J$3:$L$6,2,FALSE)))</f>
        <v>#N/A</v>
      </c>
      <c r="T1767" t="e">
        <f t="shared" si="57"/>
        <v>#N/A</v>
      </c>
    </row>
    <row r="1768" spans="1:20" x14ac:dyDescent="0.2">
      <c r="A1768" s="1">
        <v>42990</v>
      </c>
      <c r="B1768" t="s">
        <v>8</v>
      </c>
      <c r="C1768" t="s">
        <v>8</v>
      </c>
      <c r="D1768" t="s">
        <v>701</v>
      </c>
      <c r="E1768" t="s">
        <v>702</v>
      </c>
      <c r="F1768" s="1">
        <v>43084</v>
      </c>
      <c r="G1768" t="s">
        <v>169</v>
      </c>
      <c r="H1768">
        <v>1</v>
      </c>
      <c r="I1768">
        <v>0</v>
      </c>
      <c r="J1768">
        <v>0</v>
      </c>
      <c r="K1768" t="s">
        <v>207</v>
      </c>
      <c r="L1768">
        <v>2017</v>
      </c>
      <c r="M1768" t="s">
        <v>208</v>
      </c>
      <c r="N1768" s="14" t="str">
        <f t="shared" si="56"/>
        <v>BAKAJIKA Rayan Elikya</v>
      </c>
      <c r="O1768" s="14" t="str">
        <f>VLOOKUP(N1768,'Données Enfants'!$C$2:$F$298,4,FALSE)</f>
        <v>PS</v>
      </c>
      <c r="P1768" s="14" t="str">
        <f>VLOOKUP(N1768,'Données Enfants'!$C$2:$F$298,2,FALSE)</f>
        <v>Sans porc</v>
      </c>
      <c r="Q1768" s="14">
        <f>IF(MID(B1768,1,3)="Bus",VLOOKUP(N1768,'Données Bus'!$A$2:$B$90,2,FALSE),0)</f>
        <v>0</v>
      </c>
      <c r="R1768" s="14" t="str">
        <f>IF(Q1768&gt;0,VLOOKUP(N1768,'Données Bus'!$A$2:$C$90,3,FALSE),"")</f>
        <v/>
      </c>
      <c r="S1768" t="e">
        <f>IF(INDEX('Tournées Bus'!$C$4:$H$18,Q1768,VLOOKUP(B1768,'Tournées Bus'!$J$3:$L$6,2,FALSE))=0,INDEX('Tournées Bus'!$C$4:$H$18,Q1768,VLOOKUP(B1768,'Tournées Bus'!$J$3:$L$6,3,FALSE)),INDEX('Tournées Bus'!$C$4:$H$18,Q1768,VLOOKUP(B1768,'Tournées Bus'!$J$3:$L$6,2,FALSE)))</f>
        <v>#N/A</v>
      </c>
      <c r="T1768" t="e">
        <f t="shared" si="57"/>
        <v>#N/A</v>
      </c>
    </row>
    <row r="1769" spans="1:20" x14ac:dyDescent="0.2">
      <c r="A1769" s="1">
        <v>42990</v>
      </c>
      <c r="B1769" t="s">
        <v>8</v>
      </c>
      <c r="C1769" t="s">
        <v>8</v>
      </c>
      <c r="D1769" t="s">
        <v>474</v>
      </c>
      <c r="E1769" t="s">
        <v>475</v>
      </c>
      <c r="F1769" s="1">
        <v>41487</v>
      </c>
      <c r="G1769" t="s">
        <v>169</v>
      </c>
      <c r="H1769">
        <v>1</v>
      </c>
      <c r="I1769">
        <v>0</v>
      </c>
      <c r="J1769">
        <v>0</v>
      </c>
      <c r="K1769" t="s">
        <v>207</v>
      </c>
      <c r="L1769">
        <v>2017</v>
      </c>
      <c r="M1769" t="s">
        <v>208</v>
      </c>
      <c r="N1769" s="14" t="str">
        <f t="shared" si="56"/>
        <v>GREAU Gauthier</v>
      </c>
      <c r="O1769" s="14" t="str">
        <f>VLOOKUP(N1769,'Données Enfants'!$C$2:$F$298,4,FALSE)</f>
        <v>MS</v>
      </c>
      <c r="P1769" s="14" t="str">
        <f>VLOOKUP(N1769,'Données Enfants'!$C$2:$F$298,2,FALSE)</f>
        <v>Standard</v>
      </c>
      <c r="Q1769" s="14">
        <f>IF(MID(B1769,1,3)="Bus",VLOOKUP(N1769,'Données Bus'!$A$2:$B$90,2,FALSE),0)</f>
        <v>0</v>
      </c>
      <c r="R1769" s="14" t="str">
        <f>IF(Q1769&gt;0,VLOOKUP(N1769,'Données Bus'!$A$2:$C$90,3,FALSE),"")</f>
        <v/>
      </c>
      <c r="S1769" t="e">
        <f>IF(INDEX('Tournées Bus'!$C$4:$H$18,Q1769,VLOOKUP(B1769,'Tournées Bus'!$J$3:$L$6,2,FALSE))=0,INDEX('Tournées Bus'!$C$4:$H$18,Q1769,VLOOKUP(B1769,'Tournées Bus'!$J$3:$L$6,3,FALSE)),INDEX('Tournées Bus'!$C$4:$H$18,Q1769,VLOOKUP(B1769,'Tournées Bus'!$J$3:$L$6,2,FALSE)))</f>
        <v>#N/A</v>
      </c>
      <c r="T1769" t="e">
        <f t="shared" si="57"/>
        <v>#N/A</v>
      </c>
    </row>
    <row r="1770" spans="1:20" x14ac:dyDescent="0.2">
      <c r="A1770" s="1">
        <v>42990</v>
      </c>
      <c r="B1770" t="s">
        <v>8</v>
      </c>
      <c r="C1770" t="s">
        <v>8</v>
      </c>
      <c r="D1770" t="s">
        <v>476</v>
      </c>
      <c r="E1770" t="s">
        <v>342</v>
      </c>
      <c r="F1770" s="1">
        <v>40490</v>
      </c>
      <c r="G1770" t="s">
        <v>163</v>
      </c>
      <c r="H1770">
        <v>1</v>
      </c>
      <c r="I1770">
        <v>0</v>
      </c>
      <c r="J1770">
        <v>0</v>
      </c>
      <c r="K1770" t="s">
        <v>207</v>
      </c>
      <c r="L1770">
        <v>2017</v>
      </c>
      <c r="M1770" t="s">
        <v>210</v>
      </c>
      <c r="N1770" s="14" t="str">
        <f t="shared" si="56"/>
        <v>LAZARETH Hugo</v>
      </c>
      <c r="O1770" s="14" t="str">
        <f>VLOOKUP(N1770,'Données Enfants'!$C$2:$F$298,4,FALSE)</f>
        <v>CE1</v>
      </c>
      <c r="P1770" s="14" t="str">
        <f>VLOOKUP(N1770,'Données Enfants'!$C$2:$F$298,2,FALSE)</f>
        <v>Standard</v>
      </c>
      <c r="Q1770" s="14">
        <f>IF(MID(B1770,1,3)="Bus",VLOOKUP(N1770,'Données Bus'!$A$2:$B$90,2,FALSE),0)</f>
        <v>0</v>
      </c>
      <c r="R1770" s="14" t="str">
        <f>IF(Q1770&gt;0,VLOOKUP(N1770,'Données Bus'!$A$2:$C$90,3,FALSE),"")</f>
        <v/>
      </c>
      <c r="S1770" t="e">
        <f>IF(INDEX('Tournées Bus'!$C$4:$H$18,Q1770,VLOOKUP(B1770,'Tournées Bus'!$J$3:$L$6,2,FALSE))=0,INDEX('Tournées Bus'!$C$4:$H$18,Q1770,VLOOKUP(B1770,'Tournées Bus'!$J$3:$L$6,3,FALSE)),INDEX('Tournées Bus'!$C$4:$H$18,Q1770,VLOOKUP(B1770,'Tournées Bus'!$J$3:$L$6,2,FALSE)))</f>
        <v>#N/A</v>
      </c>
      <c r="T1770" t="e">
        <f t="shared" si="57"/>
        <v>#N/A</v>
      </c>
    </row>
    <row r="1771" spans="1:20" x14ac:dyDescent="0.2">
      <c r="A1771" s="1">
        <v>42990</v>
      </c>
      <c r="B1771" t="s">
        <v>8</v>
      </c>
      <c r="C1771" t="s">
        <v>8</v>
      </c>
      <c r="D1771" t="s">
        <v>476</v>
      </c>
      <c r="E1771" t="s">
        <v>385</v>
      </c>
      <c r="F1771" s="1">
        <v>41524</v>
      </c>
      <c r="G1771" t="s">
        <v>170</v>
      </c>
      <c r="H1771">
        <v>1</v>
      </c>
      <c r="I1771">
        <v>0</v>
      </c>
      <c r="J1771">
        <v>0</v>
      </c>
      <c r="K1771" t="s">
        <v>207</v>
      </c>
      <c r="L1771">
        <v>2017</v>
      </c>
      <c r="M1771" t="s">
        <v>208</v>
      </c>
      <c r="N1771" s="14" t="str">
        <f t="shared" si="56"/>
        <v>LAZARETH Jules</v>
      </c>
      <c r="O1771" s="14" t="str">
        <f>VLOOKUP(N1771,'Données Enfants'!$C$2:$F$298,4,FALSE)</f>
        <v>MS</v>
      </c>
      <c r="P1771" s="14" t="str">
        <f>VLOOKUP(N1771,'Données Enfants'!$C$2:$F$298,2,FALSE)</f>
        <v>Standard</v>
      </c>
      <c r="Q1771" s="14">
        <f>IF(MID(B1771,1,3)="Bus",VLOOKUP(N1771,'Données Bus'!$A$2:$B$90,2,FALSE),0)</f>
        <v>0</v>
      </c>
      <c r="R1771" s="14" t="str">
        <f>IF(Q1771&gt;0,VLOOKUP(N1771,'Données Bus'!$A$2:$C$90,3,FALSE),"")</f>
        <v/>
      </c>
      <c r="S1771" t="e">
        <f>IF(INDEX('Tournées Bus'!$C$4:$H$18,Q1771,VLOOKUP(B1771,'Tournées Bus'!$J$3:$L$6,2,FALSE))=0,INDEX('Tournées Bus'!$C$4:$H$18,Q1771,VLOOKUP(B1771,'Tournées Bus'!$J$3:$L$6,3,FALSE)),INDEX('Tournées Bus'!$C$4:$H$18,Q1771,VLOOKUP(B1771,'Tournées Bus'!$J$3:$L$6,2,FALSE)))</f>
        <v>#N/A</v>
      </c>
      <c r="T1771" t="e">
        <f t="shared" si="57"/>
        <v>#N/A</v>
      </c>
    </row>
    <row r="1772" spans="1:20" x14ac:dyDescent="0.2">
      <c r="A1772" s="1">
        <v>42990</v>
      </c>
      <c r="B1772" t="s">
        <v>8</v>
      </c>
      <c r="C1772" t="s">
        <v>8</v>
      </c>
      <c r="D1772" t="s">
        <v>477</v>
      </c>
      <c r="E1772" t="s">
        <v>264</v>
      </c>
      <c r="F1772" s="1">
        <v>39713</v>
      </c>
      <c r="G1772" t="s">
        <v>165</v>
      </c>
      <c r="H1772">
        <v>1</v>
      </c>
      <c r="I1772">
        <v>0</v>
      </c>
      <c r="J1772">
        <v>0</v>
      </c>
      <c r="K1772" t="s">
        <v>207</v>
      </c>
      <c r="L1772">
        <v>2017</v>
      </c>
      <c r="M1772" t="s">
        <v>210</v>
      </c>
      <c r="N1772" s="14" t="str">
        <f t="shared" si="56"/>
        <v>MALLET Ethan</v>
      </c>
      <c r="O1772" s="14" t="str">
        <f>VLOOKUP(N1772,'Données Enfants'!$C$2:$F$298,4,FALSE)</f>
        <v>CM1</v>
      </c>
      <c r="P1772" s="14" t="str">
        <f>VLOOKUP(N1772,'Données Enfants'!$C$2:$F$298,2,FALSE)</f>
        <v>Standard</v>
      </c>
      <c r="Q1772" s="14">
        <f>IF(MID(B1772,1,3)="Bus",VLOOKUP(N1772,'Données Bus'!$A$2:$B$90,2,FALSE),0)</f>
        <v>0</v>
      </c>
      <c r="R1772" s="14" t="str">
        <f>IF(Q1772&gt;0,VLOOKUP(N1772,'Données Bus'!$A$2:$C$90,3,FALSE),"")</f>
        <v/>
      </c>
      <c r="S1772" t="e">
        <f>IF(INDEX('Tournées Bus'!$C$4:$H$18,Q1772,VLOOKUP(B1772,'Tournées Bus'!$J$3:$L$6,2,FALSE))=0,INDEX('Tournées Bus'!$C$4:$H$18,Q1772,VLOOKUP(B1772,'Tournées Bus'!$J$3:$L$6,3,FALSE)),INDEX('Tournées Bus'!$C$4:$H$18,Q1772,VLOOKUP(B1772,'Tournées Bus'!$J$3:$L$6,2,FALSE)))</f>
        <v>#N/A</v>
      </c>
      <c r="T1772" t="e">
        <f t="shared" si="57"/>
        <v>#N/A</v>
      </c>
    </row>
    <row r="1773" spans="1:20" x14ac:dyDescent="0.2">
      <c r="A1773" s="1">
        <v>42990</v>
      </c>
      <c r="B1773" t="s">
        <v>8</v>
      </c>
      <c r="C1773" t="s">
        <v>8</v>
      </c>
      <c r="D1773" t="s">
        <v>477</v>
      </c>
      <c r="E1773" t="s">
        <v>423</v>
      </c>
      <c r="F1773" s="1">
        <v>40918</v>
      </c>
      <c r="G1773" t="s">
        <v>44</v>
      </c>
      <c r="H1773">
        <v>1</v>
      </c>
      <c r="I1773">
        <v>0</v>
      </c>
      <c r="J1773">
        <v>0</v>
      </c>
      <c r="K1773" t="s">
        <v>207</v>
      </c>
      <c r="L1773">
        <v>2017</v>
      </c>
      <c r="M1773" t="s">
        <v>208</v>
      </c>
      <c r="N1773" s="14" t="str">
        <f t="shared" si="56"/>
        <v>MALLET Chloé</v>
      </c>
      <c r="O1773" s="14" t="str">
        <f>VLOOKUP(N1773,'Données Enfants'!$C$2:$F$298,4,FALSE)</f>
        <v>GS</v>
      </c>
      <c r="P1773" s="14" t="str">
        <f>VLOOKUP(N1773,'Données Enfants'!$C$2:$F$298,2,FALSE)</f>
        <v>Standard</v>
      </c>
      <c r="Q1773" s="14">
        <f>IF(MID(B1773,1,3)="Bus",VLOOKUP(N1773,'Données Bus'!$A$2:$B$90,2,FALSE),0)</f>
        <v>0</v>
      </c>
      <c r="R1773" s="14" t="str">
        <f>IF(Q1773&gt;0,VLOOKUP(N1773,'Données Bus'!$A$2:$C$90,3,FALSE),"")</f>
        <v/>
      </c>
      <c r="S1773" t="e">
        <f>IF(INDEX('Tournées Bus'!$C$4:$H$18,Q1773,VLOOKUP(B1773,'Tournées Bus'!$J$3:$L$6,2,FALSE))=0,INDEX('Tournées Bus'!$C$4:$H$18,Q1773,VLOOKUP(B1773,'Tournées Bus'!$J$3:$L$6,3,FALSE)),INDEX('Tournées Bus'!$C$4:$H$18,Q1773,VLOOKUP(B1773,'Tournées Bus'!$J$3:$L$6,2,FALSE)))</f>
        <v>#N/A</v>
      </c>
      <c r="T1773" t="e">
        <f t="shared" si="57"/>
        <v>#N/A</v>
      </c>
    </row>
    <row r="1774" spans="1:20" x14ac:dyDescent="0.2">
      <c r="A1774" s="1">
        <v>42990</v>
      </c>
      <c r="B1774" t="s">
        <v>8</v>
      </c>
      <c r="C1774" t="s">
        <v>8</v>
      </c>
      <c r="D1774" t="s">
        <v>477</v>
      </c>
      <c r="E1774" t="s">
        <v>316</v>
      </c>
      <c r="F1774" s="1">
        <v>40265</v>
      </c>
      <c r="G1774" t="s">
        <v>163</v>
      </c>
      <c r="H1774">
        <v>1</v>
      </c>
      <c r="I1774">
        <v>0</v>
      </c>
      <c r="J1774">
        <v>0</v>
      </c>
      <c r="K1774" t="s">
        <v>207</v>
      </c>
      <c r="L1774">
        <v>2017</v>
      </c>
      <c r="M1774" t="s">
        <v>210</v>
      </c>
      <c r="N1774" s="14" t="str">
        <f t="shared" si="56"/>
        <v>MALLET Léa</v>
      </c>
      <c r="O1774" s="14" t="str">
        <f>VLOOKUP(N1774,'Données Enfants'!$C$2:$F$298,4,FALSE)</f>
        <v>CE1</v>
      </c>
      <c r="P1774" s="14" t="str">
        <f>VLOOKUP(N1774,'Données Enfants'!$C$2:$F$298,2,FALSE)</f>
        <v>Standard</v>
      </c>
      <c r="Q1774" s="14">
        <f>IF(MID(B1774,1,3)="Bus",VLOOKUP(N1774,'Données Bus'!$A$2:$B$90,2,FALSE),0)</f>
        <v>0</v>
      </c>
      <c r="R1774" s="14" t="str">
        <f>IF(Q1774&gt;0,VLOOKUP(N1774,'Données Bus'!$A$2:$C$90,3,FALSE),"")</f>
        <v/>
      </c>
      <c r="S1774" t="e">
        <f>IF(INDEX('Tournées Bus'!$C$4:$H$18,Q1774,VLOOKUP(B1774,'Tournées Bus'!$J$3:$L$6,2,FALSE))=0,INDEX('Tournées Bus'!$C$4:$H$18,Q1774,VLOOKUP(B1774,'Tournées Bus'!$J$3:$L$6,3,FALSE)),INDEX('Tournées Bus'!$C$4:$H$18,Q1774,VLOOKUP(B1774,'Tournées Bus'!$J$3:$L$6,2,FALSE)))</f>
        <v>#N/A</v>
      </c>
      <c r="T1774" t="e">
        <f t="shared" si="57"/>
        <v>#N/A</v>
      </c>
    </row>
    <row r="1775" spans="1:20" x14ac:dyDescent="0.2">
      <c r="A1775" s="1">
        <v>42990</v>
      </c>
      <c r="B1775" t="s">
        <v>8</v>
      </c>
      <c r="C1775" t="s">
        <v>8</v>
      </c>
      <c r="D1775" t="s">
        <v>478</v>
      </c>
      <c r="E1775" t="s">
        <v>479</v>
      </c>
      <c r="F1775" s="1">
        <v>40951</v>
      </c>
      <c r="G1775" t="s">
        <v>44</v>
      </c>
      <c r="H1775">
        <v>1</v>
      </c>
      <c r="I1775">
        <v>0</v>
      </c>
      <c r="J1775">
        <v>0</v>
      </c>
      <c r="K1775" t="s">
        <v>207</v>
      </c>
      <c r="L1775">
        <v>2017</v>
      </c>
      <c r="M1775" t="s">
        <v>208</v>
      </c>
      <c r="N1775" s="14" t="str">
        <f t="shared" si="56"/>
        <v>PERROTEAU Séléna</v>
      </c>
      <c r="O1775" s="14" t="str">
        <f>VLOOKUP(N1775,'Données Enfants'!$C$2:$F$298,4,FALSE)</f>
        <v>GS</v>
      </c>
      <c r="P1775" s="14" t="str">
        <f>VLOOKUP(N1775,'Données Enfants'!$C$2:$F$298,2,FALSE)</f>
        <v>Standard</v>
      </c>
      <c r="Q1775" s="14">
        <f>IF(MID(B1775,1,3)="Bus",VLOOKUP(N1775,'Données Bus'!$A$2:$B$90,2,FALSE),0)</f>
        <v>0</v>
      </c>
      <c r="R1775" s="14" t="str">
        <f>IF(Q1775&gt;0,VLOOKUP(N1775,'Données Bus'!$A$2:$C$90,3,FALSE),"")</f>
        <v/>
      </c>
      <c r="S1775" t="e">
        <f>IF(INDEX('Tournées Bus'!$C$4:$H$18,Q1775,VLOOKUP(B1775,'Tournées Bus'!$J$3:$L$6,2,FALSE))=0,INDEX('Tournées Bus'!$C$4:$H$18,Q1775,VLOOKUP(B1775,'Tournées Bus'!$J$3:$L$6,3,FALSE)),INDEX('Tournées Bus'!$C$4:$H$18,Q1775,VLOOKUP(B1775,'Tournées Bus'!$J$3:$L$6,2,FALSE)))</f>
        <v>#N/A</v>
      </c>
      <c r="T1775" t="e">
        <f t="shared" si="57"/>
        <v>#N/A</v>
      </c>
    </row>
    <row r="1776" spans="1:20" x14ac:dyDescent="0.2">
      <c r="A1776" s="1">
        <v>42990</v>
      </c>
      <c r="B1776" t="s">
        <v>8</v>
      </c>
      <c r="C1776" t="s">
        <v>8</v>
      </c>
      <c r="D1776" t="s">
        <v>478</v>
      </c>
      <c r="E1776" t="s">
        <v>480</v>
      </c>
      <c r="F1776" s="1">
        <v>40038</v>
      </c>
      <c r="G1776" t="s">
        <v>166</v>
      </c>
      <c r="H1776">
        <v>1</v>
      </c>
      <c r="I1776">
        <v>0</v>
      </c>
      <c r="J1776">
        <v>0</v>
      </c>
      <c r="K1776" t="s">
        <v>207</v>
      </c>
      <c r="L1776">
        <v>2017</v>
      </c>
      <c r="M1776" t="s">
        <v>210</v>
      </c>
      <c r="N1776" s="14" t="str">
        <f t="shared" si="56"/>
        <v>PERROTEAU Maëlia</v>
      </c>
      <c r="O1776" s="14" t="str">
        <f>VLOOKUP(N1776,'Données Enfants'!$C$2:$F$298,4,FALSE)</f>
        <v>CE2</v>
      </c>
      <c r="P1776" s="14" t="str">
        <f>VLOOKUP(N1776,'Données Enfants'!$C$2:$F$298,2,FALSE)</f>
        <v>Standard</v>
      </c>
      <c r="Q1776" s="14">
        <f>IF(MID(B1776,1,3)="Bus",VLOOKUP(N1776,'Données Bus'!$A$2:$B$90,2,FALSE),0)</f>
        <v>0</v>
      </c>
      <c r="R1776" s="14" t="str">
        <f>IF(Q1776&gt;0,VLOOKUP(N1776,'Données Bus'!$A$2:$C$90,3,FALSE),"")</f>
        <v/>
      </c>
      <c r="S1776" t="e">
        <f>IF(INDEX('Tournées Bus'!$C$4:$H$18,Q1776,VLOOKUP(B1776,'Tournées Bus'!$J$3:$L$6,2,FALSE))=0,INDEX('Tournées Bus'!$C$4:$H$18,Q1776,VLOOKUP(B1776,'Tournées Bus'!$J$3:$L$6,3,FALSE)),INDEX('Tournées Bus'!$C$4:$H$18,Q1776,VLOOKUP(B1776,'Tournées Bus'!$J$3:$L$6,2,FALSE)))</f>
        <v>#N/A</v>
      </c>
      <c r="T1776" t="e">
        <f t="shared" si="57"/>
        <v>#N/A</v>
      </c>
    </row>
    <row r="1777" spans="1:20" x14ac:dyDescent="0.2">
      <c r="A1777" s="1">
        <v>42990</v>
      </c>
      <c r="B1777" t="s">
        <v>8</v>
      </c>
      <c r="C1777" t="s">
        <v>8</v>
      </c>
      <c r="D1777" t="s">
        <v>481</v>
      </c>
      <c r="E1777" t="s">
        <v>482</v>
      </c>
      <c r="F1777" s="1">
        <v>41961</v>
      </c>
      <c r="G1777" t="s">
        <v>170</v>
      </c>
      <c r="H1777">
        <v>1</v>
      </c>
      <c r="I1777">
        <v>0</v>
      </c>
      <c r="J1777">
        <v>0</v>
      </c>
      <c r="K1777" t="s">
        <v>207</v>
      </c>
      <c r="L1777">
        <v>2017</v>
      </c>
      <c r="M1777" t="s">
        <v>208</v>
      </c>
      <c r="N1777" s="14" t="str">
        <f t="shared" si="56"/>
        <v>MACALOU Ndeye Ngone</v>
      </c>
      <c r="O1777" s="14" t="str">
        <f>VLOOKUP(N1777,'Données Enfants'!$C$2:$F$298,4,FALSE)</f>
        <v>PS</v>
      </c>
      <c r="P1777" s="14" t="str">
        <f>VLOOKUP(N1777,'Données Enfants'!$C$2:$F$298,2,FALSE)</f>
        <v>Sans porc</v>
      </c>
      <c r="Q1777" s="14">
        <f>IF(MID(B1777,1,3)="Bus",VLOOKUP(N1777,'Données Bus'!$A$2:$B$90,2,FALSE),0)</f>
        <v>0</v>
      </c>
      <c r="R1777" s="14" t="str">
        <f>IF(Q1777&gt;0,VLOOKUP(N1777,'Données Bus'!$A$2:$C$90,3,FALSE),"")</f>
        <v/>
      </c>
      <c r="S1777" t="e">
        <f>IF(INDEX('Tournées Bus'!$C$4:$H$18,Q1777,VLOOKUP(B1777,'Tournées Bus'!$J$3:$L$6,2,FALSE))=0,INDEX('Tournées Bus'!$C$4:$H$18,Q1777,VLOOKUP(B1777,'Tournées Bus'!$J$3:$L$6,3,FALSE)),INDEX('Tournées Bus'!$C$4:$H$18,Q1777,VLOOKUP(B1777,'Tournées Bus'!$J$3:$L$6,2,FALSE)))</f>
        <v>#N/A</v>
      </c>
      <c r="T1777" t="e">
        <f t="shared" si="57"/>
        <v>#N/A</v>
      </c>
    </row>
    <row r="1778" spans="1:20" x14ac:dyDescent="0.2">
      <c r="A1778" s="1">
        <v>42990</v>
      </c>
      <c r="B1778" t="s">
        <v>8</v>
      </c>
      <c r="C1778" t="s">
        <v>8</v>
      </c>
      <c r="D1778" t="s">
        <v>352</v>
      </c>
      <c r="E1778" t="s">
        <v>483</v>
      </c>
      <c r="F1778" s="1">
        <v>41866</v>
      </c>
      <c r="G1778" t="s">
        <v>106</v>
      </c>
      <c r="H1778">
        <v>1</v>
      </c>
      <c r="I1778">
        <v>0</v>
      </c>
      <c r="J1778">
        <v>0</v>
      </c>
      <c r="K1778" t="s">
        <v>207</v>
      </c>
      <c r="L1778">
        <v>2017</v>
      </c>
      <c r="M1778" t="s">
        <v>208</v>
      </c>
      <c r="N1778" s="14" t="str">
        <f t="shared" si="56"/>
        <v>BOCHATON Jean</v>
      </c>
      <c r="O1778" s="14" t="str">
        <f>VLOOKUP(N1778,'Données Enfants'!$C$2:$F$298,4,FALSE)</f>
        <v>PS</v>
      </c>
      <c r="P1778" s="14" t="str">
        <f>VLOOKUP(N1778,'Données Enfants'!$C$2:$F$298,2,FALSE)</f>
        <v>Standard</v>
      </c>
      <c r="Q1778" s="14">
        <f>IF(MID(B1778,1,3)="Bus",VLOOKUP(N1778,'Données Bus'!$A$2:$B$90,2,FALSE),0)</f>
        <v>0</v>
      </c>
      <c r="R1778" s="14" t="str">
        <f>IF(Q1778&gt;0,VLOOKUP(N1778,'Données Bus'!$A$2:$C$90,3,FALSE),"")</f>
        <v/>
      </c>
      <c r="S1778" t="e">
        <f>IF(INDEX('Tournées Bus'!$C$4:$H$18,Q1778,VLOOKUP(B1778,'Tournées Bus'!$J$3:$L$6,2,FALSE))=0,INDEX('Tournées Bus'!$C$4:$H$18,Q1778,VLOOKUP(B1778,'Tournées Bus'!$J$3:$L$6,3,FALSE)),INDEX('Tournées Bus'!$C$4:$H$18,Q1778,VLOOKUP(B1778,'Tournées Bus'!$J$3:$L$6,2,FALSE)))</f>
        <v>#N/A</v>
      </c>
      <c r="T1778" t="e">
        <f t="shared" si="57"/>
        <v>#N/A</v>
      </c>
    </row>
    <row r="1779" spans="1:20" x14ac:dyDescent="0.2">
      <c r="A1779" s="1">
        <v>42990</v>
      </c>
      <c r="B1779" t="s">
        <v>8</v>
      </c>
      <c r="C1779" t="s">
        <v>8</v>
      </c>
      <c r="D1779" t="s">
        <v>351</v>
      </c>
      <c r="E1779" t="s">
        <v>484</v>
      </c>
      <c r="F1779" s="1">
        <v>41642</v>
      </c>
      <c r="G1779" t="s">
        <v>44</v>
      </c>
      <c r="H1779">
        <v>1</v>
      </c>
      <c r="I1779">
        <v>0</v>
      </c>
      <c r="J1779">
        <v>0</v>
      </c>
      <c r="K1779" t="s">
        <v>207</v>
      </c>
      <c r="L1779">
        <v>2017</v>
      </c>
      <c r="M1779" t="s">
        <v>208</v>
      </c>
      <c r="N1779" s="14" t="str">
        <f t="shared" si="56"/>
        <v>BLANC Dimitry</v>
      </c>
      <c r="O1779" s="14" t="str">
        <f>VLOOKUP(N1779,'Données Enfants'!$C$2:$F$298,4,FALSE)</f>
        <v>PS</v>
      </c>
      <c r="P1779" s="14" t="str">
        <f>VLOOKUP(N1779,'Données Enfants'!$C$2:$F$298,2,FALSE)</f>
        <v>Standard</v>
      </c>
      <c r="Q1779" s="14">
        <f>IF(MID(B1779,1,3)="Bus",VLOOKUP(N1779,'Données Bus'!$A$2:$B$90,2,FALSE),0)</f>
        <v>0</v>
      </c>
      <c r="R1779" s="14" t="str">
        <f>IF(Q1779&gt;0,VLOOKUP(N1779,'Données Bus'!$A$2:$C$90,3,FALSE),"")</f>
        <v/>
      </c>
      <c r="S1779" t="e">
        <f>IF(INDEX('Tournées Bus'!$C$4:$H$18,Q1779,VLOOKUP(B1779,'Tournées Bus'!$J$3:$L$6,2,FALSE))=0,INDEX('Tournées Bus'!$C$4:$H$18,Q1779,VLOOKUP(B1779,'Tournées Bus'!$J$3:$L$6,3,FALSE)),INDEX('Tournées Bus'!$C$4:$H$18,Q1779,VLOOKUP(B1779,'Tournées Bus'!$J$3:$L$6,2,FALSE)))</f>
        <v>#N/A</v>
      </c>
      <c r="T1779" t="e">
        <f t="shared" si="57"/>
        <v>#N/A</v>
      </c>
    </row>
    <row r="1780" spans="1:20" x14ac:dyDescent="0.2">
      <c r="A1780" s="1">
        <v>42990</v>
      </c>
      <c r="B1780" t="s">
        <v>8</v>
      </c>
      <c r="C1780" t="s">
        <v>8</v>
      </c>
      <c r="D1780" t="s">
        <v>430</v>
      </c>
      <c r="E1780" t="s">
        <v>485</v>
      </c>
      <c r="F1780" s="1">
        <v>41657</v>
      </c>
      <c r="G1780" t="s">
        <v>169</v>
      </c>
      <c r="H1780">
        <v>1</v>
      </c>
      <c r="I1780">
        <v>0</v>
      </c>
      <c r="J1780">
        <v>0</v>
      </c>
      <c r="K1780" t="s">
        <v>207</v>
      </c>
      <c r="L1780">
        <v>2017</v>
      </c>
      <c r="M1780" t="s">
        <v>208</v>
      </c>
      <c r="N1780" s="14" t="str">
        <f t="shared" si="56"/>
        <v>MUFF Mathilde</v>
      </c>
      <c r="O1780" s="14" t="str">
        <f>VLOOKUP(N1780,'Données Enfants'!$C$2:$F$298,4,FALSE)</f>
        <v>PS</v>
      </c>
      <c r="P1780" s="14" t="str">
        <f>VLOOKUP(N1780,'Données Enfants'!$C$2:$F$298,2,FALSE)</f>
        <v>Standard</v>
      </c>
      <c r="Q1780" s="14">
        <f>IF(MID(B1780,1,3)="Bus",VLOOKUP(N1780,'Données Bus'!$A$2:$B$90,2,FALSE),0)</f>
        <v>0</v>
      </c>
      <c r="R1780" s="14" t="str">
        <f>IF(Q1780&gt;0,VLOOKUP(N1780,'Données Bus'!$A$2:$C$90,3,FALSE),"")</f>
        <v/>
      </c>
      <c r="S1780" t="e">
        <f>IF(INDEX('Tournées Bus'!$C$4:$H$18,Q1780,VLOOKUP(B1780,'Tournées Bus'!$J$3:$L$6,2,FALSE))=0,INDEX('Tournées Bus'!$C$4:$H$18,Q1780,VLOOKUP(B1780,'Tournées Bus'!$J$3:$L$6,3,FALSE)),INDEX('Tournées Bus'!$C$4:$H$18,Q1780,VLOOKUP(B1780,'Tournées Bus'!$J$3:$L$6,2,FALSE)))</f>
        <v>#N/A</v>
      </c>
      <c r="T1780" t="e">
        <f t="shared" si="57"/>
        <v>#N/A</v>
      </c>
    </row>
    <row r="1781" spans="1:20" x14ac:dyDescent="0.2">
      <c r="A1781" s="1">
        <v>42990</v>
      </c>
      <c r="B1781" t="s">
        <v>8</v>
      </c>
      <c r="C1781" t="s">
        <v>8</v>
      </c>
      <c r="D1781" t="s">
        <v>488</v>
      </c>
      <c r="E1781" t="s">
        <v>273</v>
      </c>
      <c r="F1781" s="1">
        <v>40654</v>
      </c>
      <c r="G1781" t="s">
        <v>168</v>
      </c>
      <c r="H1781">
        <v>1</v>
      </c>
      <c r="I1781">
        <v>0</v>
      </c>
      <c r="J1781">
        <v>0</v>
      </c>
      <c r="K1781" t="s">
        <v>207</v>
      </c>
      <c r="L1781">
        <v>2017</v>
      </c>
      <c r="M1781" t="s">
        <v>208</v>
      </c>
      <c r="N1781" s="14" t="str">
        <f t="shared" si="56"/>
        <v>DESPRES Nina</v>
      </c>
      <c r="O1781" s="14" t="str">
        <f>VLOOKUP(N1781,'Données Enfants'!$C$2:$F$298,4,FALSE)</f>
        <v>CP</v>
      </c>
      <c r="P1781" s="14" t="str">
        <f>VLOOKUP(N1781,'Données Enfants'!$C$2:$F$298,2,FALSE)</f>
        <v>Standard</v>
      </c>
      <c r="Q1781" s="14">
        <f>IF(MID(B1781,1,3)="Bus",VLOOKUP(N1781,'Données Bus'!$A$2:$B$90,2,FALSE),0)</f>
        <v>0</v>
      </c>
      <c r="R1781" s="14" t="str">
        <f>IF(Q1781&gt;0,VLOOKUP(N1781,'Données Bus'!$A$2:$C$90,3,FALSE),"")</f>
        <v/>
      </c>
      <c r="S1781" t="e">
        <f>IF(INDEX('Tournées Bus'!$C$4:$H$18,Q1781,VLOOKUP(B1781,'Tournées Bus'!$J$3:$L$6,2,FALSE))=0,INDEX('Tournées Bus'!$C$4:$H$18,Q1781,VLOOKUP(B1781,'Tournées Bus'!$J$3:$L$6,3,FALSE)),INDEX('Tournées Bus'!$C$4:$H$18,Q1781,VLOOKUP(B1781,'Tournées Bus'!$J$3:$L$6,2,FALSE)))</f>
        <v>#N/A</v>
      </c>
      <c r="T1781" t="e">
        <f t="shared" si="57"/>
        <v>#N/A</v>
      </c>
    </row>
    <row r="1782" spans="1:20" x14ac:dyDescent="0.2">
      <c r="A1782" s="1">
        <v>42990</v>
      </c>
      <c r="B1782" t="s">
        <v>8</v>
      </c>
      <c r="C1782" t="s">
        <v>8</v>
      </c>
      <c r="D1782" t="s">
        <v>488</v>
      </c>
      <c r="E1782" t="s">
        <v>489</v>
      </c>
      <c r="F1782" s="1">
        <v>41502</v>
      </c>
      <c r="G1782" t="s">
        <v>170</v>
      </c>
      <c r="H1782">
        <v>1</v>
      </c>
      <c r="I1782">
        <v>0</v>
      </c>
      <c r="J1782">
        <v>0</v>
      </c>
      <c r="K1782" t="s">
        <v>207</v>
      </c>
      <c r="L1782">
        <v>2017</v>
      </c>
      <c r="M1782" t="s">
        <v>208</v>
      </c>
      <c r="N1782" s="14" t="str">
        <f t="shared" si="56"/>
        <v>DESPRES Oscar</v>
      </c>
      <c r="O1782" s="14" t="str">
        <f>VLOOKUP(N1782,'Données Enfants'!$C$2:$F$298,4,FALSE)</f>
        <v>MS</v>
      </c>
      <c r="P1782" s="14" t="str">
        <f>VLOOKUP(N1782,'Données Enfants'!$C$2:$F$298,2,FALSE)</f>
        <v>Standard</v>
      </c>
      <c r="Q1782" s="14">
        <f>IF(MID(B1782,1,3)="Bus",VLOOKUP(N1782,'Données Bus'!$A$2:$B$90,2,FALSE),0)</f>
        <v>0</v>
      </c>
      <c r="R1782" s="14" t="str">
        <f>IF(Q1782&gt;0,VLOOKUP(N1782,'Données Bus'!$A$2:$C$90,3,FALSE),"")</f>
        <v/>
      </c>
      <c r="S1782" t="e">
        <f>IF(INDEX('Tournées Bus'!$C$4:$H$18,Q1782,VLOOKUP(B1782,'Tournées Bus'!$J$3:$L$6,2,FALSE))=0,INDEX('Tournées Bus'!$C$4:$H$18,Q1782,VLOOKUP(B1782,'Tournées Bus'!$J$3:$L$6,3,FALSE)),INDEX('Tournées Bus'!$C$4:$H$18,Q1782,VLOOKUP(B1782,'Tournées Bus'!$J$3:$L$6,2,FALSE)))</f>
        <v>#N/A</v>
      </c>
      <c r="T1782" t="e">
        <f t="shared" si="57"/>
        <v>#N/A</v>
      </c>
    </row>
    <row r="1783" spans="1:20" x14ac:dyDescent="0.2">
      <c r="A1783" s="1">
        <v>42990</v>
      </c>
      <c r="B1783" t="s">
        <v>8</v>
      </c>
      <c r="C1783" t="s">
        <v>8</v>
      </c>
      <c r="D1783" t="s">
        <v>388</v>
      </c>
      <c r="E1783" t="s">
        <v>301</v>
      </c>
      <c r="F1783" s="1">
        <v>41901</v>
      </c>
      <c r="G1783" t="s">
        <v>169</v>
      </c>
      <c r="H1783">
        <v>1</v>
      </c>
      <c r="I1783">
        <v>0</v>
      </c>
      <c r="J1783">
        <v>0</v>
      </c>
      <c r="K1783" t="s">
        <v>207</v>
      </c>
      <c r="L1783">
        <v>2017</v>
      </c>
      <c r="M1783" t="s">
        <v>208</v>
      </c>
      <c r="N1783" s="14" t="str">
        <f t="shared" si="56"/>
        <v>DOZOUL Nora</v>
      </c>
      <c r="O1783" s="14" t="str">
        <f>VLOOKUP(N1783,'Données Enfants'!$C$2:$F$298,4,FALSE)</f>
        <v>PS</v>
      </c>
      <c r="P1783" s="14" t="str">
        <f>VLOOKUP(N1783,'Données Enfants'!$C$2:$F$298,2,FALSE)</f>
        <v>Standard</v>
      </c>
      <c r="Q1783" s="14">
        <f>IF(MID(B1783,1,3)="Bus",VLOOKUP(N1783,'Données Bus'!$A$2:$B$90,2,FALSE),0)</f>
        <v>0</v>
      </c>
      <c r="R1783" s="14" t="str">
        <f>IF(Q1783&gt;0,VLOOKUP(N1783,'Données Bus'!$A$2:$C$90,3,FALSE),"")</f>
        <v/>
      </c>
      <c r="S1783" t="e">
        <f>IF(INDEX('Tournées Bus'!$C$4:$H$18,Q1783,VLOOKUP(B1783,'Tournées Bus'!$J$3:$L$6,2,FALSE))=0,INDEX('Tournées Bus'!$C$4:$H$18,Q1783,VLOOKUP(B1783,'Tournées Bus'!$J$3:$L$6,3,FALSE)),INDEX('Tournées Bus'!$C$4:$H$18,Q1783,VLOOKUP(B1783,'Tournées Bus'!$J$3:$L$6,2,FALSE)))</f>
        <v>#N/A</v>
      </c>
      <c r="T1783" t="e">
        <f t="shared" si="57"/>
        <v>#N/A</v>
      </c>
    </row>
    <row r="1784" spans="1:20" x14ac:dyDescent="0.2">
      <c r="A1784" s="1">
        <v>42990</v>
      </c>
      <c r="B1784" t="s">
        <v>8</v>
      </c>
      <c r="C1784" t="s">
        <v>8</v>
      </c>
      <c r="D1784" t="s">
        <v>490</v>
      </c>
      <c r="E1784" t="s">
        <v>491</v>
      </c>
      <c r="F1784" s="1">
        <v>39110</v>
      </c>
      <c r="G1784" t="s">
        <v>164</v>
      </c>
      <c r="H1784">
        <v>1</v>
      </c>
      <c r="I1784">
        <v>0</v>
      </c>
      <c r="J1784">
        <v>0</v>
      </c>
      <c r="K1784" t="s">
        <v>207</v>
      </c>
      <c r="L1784">
        <v>2017</v>
      </c>
      <c r="M1784" t="s">
        <v>210</v>
      </c>
      <c r="N1784" s="14" t="str">
        <f t="shared" ref="N1784:N1847" si="58">CONCATENATE(D1784," ",E1784)</f>
        <v>DUDOIT Antoine</v>
      </c>
      <c r="O1784" s="14" t="str">
        <f>VLOOKUP(N1784,'Données Enfants'!$C$2:$F$298,4,FALSE)</f>
        <v>CM2</v>
      </c>
      <c r="P1784" s="14" t="str">
        <f>VLOOKUP(N1784,'Données Enfants'!$C$2:$F$298,2,FALSE)</f>
        <v>Standard</v>
      </c>
      <c r="Q1784" s="14">
        <f>IF(MID(B1784,1,3)="Bus",VLOOKUP(N1784,'Données Bus'!$A$2:$B$90,2,FALSE),0)</f>
        <v>0</v>
      </c>
      <c r="R1784" s="14" t="str">
        <f>IF(Q1784&gt;0,VLOOKUP(N1784,'Données Bus'!$A$2:$C$90,3,FALSE),"")</f>
        <v/>
      </c>
      <c r="S1784" t="e">
        <f>IF(INDEX('Tournées Bus'!$C$4:$H$18,Q1784,VLOOKUP(B1784,'Tournées Bus'!$J$3:$L$6,2,FALSE))=0,INDEX('Tournées Bus'!$C$4:$H$18,Q1784,VLOOKUP(B1784,'Tournées Bus'!$J$3:$L$6,3,FALSE)),INDEX('Tournées Bus'!$C$4:$H$18,Q1784,VLOOKUP(B1784,'Tournées Bus'!$J$3:$L$6,2,FALSE)))</f>
        <v>#N/A</v>
      </c>
      <c r="T1784" t="e">
        <f t="shared" ref="T1784:T1847" si="59">MID(S1784,1,4)</f>
        <v>#N/A</v>
      </c>
    </row>
    <row r="1785" spans="1:20" x14ac:dyDescent="0.2">
      <c r="A1785" s="1">
        <v>42990</v>
      </c>
      <c r="B1785" t="s">
        <v>8</v>
      </c>
      <c r="C1785" t="s">
        <v>8</v>
      </c>
      <c r="D1785" t="s">
        <v>254</v>
      </c>
      <c r="E1785" t="s">
        <v>314</v>
      </c>
      <c r="F1785" s="1">
        <v>41815</v>
      </c>
      <c r="G1785" t="s">
        <v>44</v>
      </c>
      <c r="H1785">
        <v>1</v>
      </c>
      <c r="I1785">
        <v>0</v>
      </c>
      <c r="J1785">
        <v>0</v>
      </c>
      <c r="K1785" t="s">
        <v>207</v>
      </c>
      <c r="L1785">
        <v>2017</v>
      </c>
      <c r="M1785" t="s">
        <v>208</v>
      </c>
      <c r="N1785" s="14" t="str">
        <f t="shared" si="58"/>
        <v>EL MRADMI Noham</v>
      </c>
      <c r="O1785" s="14" t="str">
        <f>VLOOKUP(N1785,'Données Enfants'!$C$2:$F$298,4,FALSE)</f>
        <v>PS</v>
      </c>
      <c r="P1785" s="14" t="str">
        <f>VLOOKUP(N1785,'Données Enfants'!$C$2:$F$298,2,FALSE)</f>
        <v>Sans porc</v>
      </c>
      <c r="Q1785" s="14">
        <f>IF(MID(B1785,1,3)="Bus",VLOOKUP(N1785,'Données Bus'!$A$2:$B$90,2,FALSE),0)</f>
        <v>0</v>
      </c>
      <c r="R1785" s="14" t="str">
        <f>IF(Q1785&gt;0,VLOOKUP(N1785,'Données Bus'!$A$2:$C$90,3,FALSE),"")</f>
        <v/>
      </c>
      <c r="S1785" t="e">
        <f>IF(INDEX('Tournées Bus'!$C$4:$H$18,Q1785,VLOOKUP(B1785,'Tournées Bus'!$J$3:$L$6,2,FALSE))=0,INDEX('Tournées Bus'!$C$4:$H$18,Q1785,VLOOKUP(B1785,'Tournées Bus'!$J$3:$L$6,3,FALSE)),INDEX('Tournées Bus'!$C$4:$H$18,Q1785,VLOOKUP(B1785,'Tournées Bus'!$J$3:$L$6,2,FALSE)))</f>
        <v>#N/A</v>
      </c>
      <c r="T1785" t="e">
        <f t="shared" si="59"/>
        <v>#N/A</v>
      </c>
    </row>
    <row r="1786" spans="1:20" x14ac:dyDescent="0.2">
      <c r="A1786" s="1">
        <v>42990</v>
      </c>
      <c r="B1786" t="s">
        <v>8</v>
      </c>
      <c r="C1786" t="s">
        <v>8</v>
      </c>
      <c r="D1786" t="s">
        <v>315</v>
      </c>
      <c r="E1786" t="s">
        <v>316</v>
      </c>
      <c r="F1786" s="1">
        <v>41422</v>
      </c>
      <c r="G1786" t="s">
        <v>170</v>
      </c>
      <c r="H1786">
        <v>1</v>
      </c>
      <c r="I1786">
        <v>0</v>
      </c>
      <c r="J1786">
        <v>0</v>
      </c>
      <c r="K1786" t="s">
        <v>207</v>
      </c>
      <c r="L1786">
        <v>2017</v>
      </c>
      <c r="M1786" t="s">
        <v>208</v>
      </c>
      <c r="N1786" s="14" t="str">
        <f t="shared" si="58"/>
        <v>DE CORDIER Léa</v>
      </c>
      <c r="O1786" s="14" t="str">
        <f>VLOOKUP(N1786,'Données Enfants'!$C$2:$F$298,4,FALSE)</f>
        <v>MS</v>
      </c>
      <c r="P1786" s="14" t="str">
        <f>VLOOKUP(N1786,'Données Enfants'!$C$2:$F$298,2,FALSE)</f>
        <v>Standard</v>
      </c>
      <c r="Q1786" s="14">
        <f>IF(MID(B1786,1,3)="Bus",VLOOKUP(N1786,'Données Bus'!$A$2:$B$90,2,FALSE),0)</f>
        <v>0</v>
      </c>
      <c r="R1786" s="14" t="str">
        <f>IF(Q1786&gt;0,VLOOKUP(N1786,'Données Bus'!$A$2:$C$90,3,FALSE),"")</f>
        <v/>
      </c>
      <c r="S1786" t="e">
        <f>IF(INDEX('Tournées Bus'!$C$4:$H$18,Q1786,VLOOKUP(B1786,'Tournées Bus'!$J$3:$L$6,2,FALSE))=0,INDEX('Tournées Bus'!$C$4:$H$18,Q1786,VLOOKUP(B1786,'Tournées Bus'!$J$3:$L$6,3,FALSE)),INDEX('Tournées Bus'!$C$4:$H$18,Q1786,VLOOKUP(B1786,'Tournées Bus'!$J$3:$L$6,2,FALSE)))</f>
        <v>#N/A</v>
      </c>
      <c r="T1786" t="e">
        <f t="shared" si="59"/>
        <v>#N/A</v>
      </c>
    </row>
    <row r="1787" spans="1:20" x14ac:dyDescent="0.2">
      <c r="A1787" s="1">
        <v>42990</v>
      </c>
      <c r="B1787" t="s">
        <v>8</v>
      </c>
      <c r="C1787" t="s">
        <v>8</v>
      </c>
      <c r="D1787" t="s">
        <v>315</v>
      </c>
      <c r="E1787" t="s">
        <v>317</v>
      </c>
      <c r="F1787" s="1">
        <v>40039</v>
      </c>
      <c r="G1787" t="s">
        <v>166</v>
      </c>
      <c r="H1787">
        <v>1</v>
      </c>
      <c r="I1787">
        <v>0</v>
      </c>
      <c r="J1787">
        <v>0</v>
      </c>
      <c r="K1787" t="s">
        <v>207</v>
      </c>
      <c r="L1787">
        <v>2017</v>
      </c>
      <c r="M1787" t="s">
        <v>210</v>
      </c>
      <c r="N1787" s="14" t="str">
        <f t="shared" si="58"/>
        <v>DE CORDIER Kylian</v>
      </c>
      <c r="O1787" s="14" t="str">
        <f>VLOOKUP(N1787,'Données Enfants'!$C$2:$F$298,4,FALSE)</f>
        <v>CE2</v>
      </c>
      <c r="P1787" s="14" t="str">
        <f>VLOOKUP(N1787,'Données Enfants'!$C$2:$F$298,2,FALSE)</f>
        <v>Standard</v>
      </c>
      <c r="Q1787" s="14">
        <f>IF(MID(B1787,1,3)="Bus",VLOOKUP(N1787,'Données Bus'!$A$2:$B$90,2,FALSE),0)</f>
        <v>0</v>
      </c>
      <c r="R1787" s="14" t="str">
        <f>IF(Q1787&gt;0,VLOOKUP(N1787,'Données Bus'!$A$2:$C$90,3,FALSE),"")</f>
        <v/>
      </c>
      <c r="S1787" t="e">
        <f>IF(INDEX('Tournées Bus'!$C$4:$H$18,Q1787,VLOOKUP(B1787,'Tournées Bus'!$J$3:$L$6,2,FALSE))=0,INDEX('Tournées Bus'!$C$4:$H$18,Q1787,VLOOKUP(B1787,'Tournées Bus'!$J$3:$L$6,3,FALSE)),INDEX('Tournées Bus'!$C$4:$H$18,Q1787,VLOOKUP(B1787,'Tournées Bus'!$J$3:$L$6,2,FALSE)))</f>
        <v>#N/A</v>
      </c>
      <c r="T1787" t="e">
        <f t="shared" si="59"/>
        <v>#N/A</v>
      </c>
    </row>
    <row r="1788" spans="1:20" x14ac:dyDescent="0.2">
      <c r="A1788" s="1">
        <v>42990</v>
      </c>
      <c r="B1788" t="s">
        <v>8</v>
      </c>
      <c r="C1788" t="s">
        <v>8</v>
      </c>
      <c r="D1788" t="s">
        <v>435</v>
      </c>
      <c r="E1788" t="s">
        <v>463</v>
      </c>
      <c r="F1788" s="1">
        <v>41908</v>
      </c>
      <c r="G1788" t="s">
        <v>44</v>
      </c>
      <c r="H1788">
        <v>1</v>
      </c>
      <c r="I1788">
        <v>0</v>
      </c>
      <c r="J1788">
        <v>0</v>
      </c>
      <c r="K1788" t="s">
        <v>207</v>
      </c>
      <c r="L1788">
        <v>2017</v>
      </c>
      <c r="M1788" t="s">
        <v>208</v>
      </c>
      <c r="N1788" s="14" t="str">
        <f t="shared" si="58"/>
        <v>PAYEN Clément</v>
      </c>
      <c r="O1788" s="14" t="str">
        <f>VLOOKUP(N1788,'Données Enfants'!$C$2:$F$298,4,FALSE)</f>
        <v>PS</v>
      </c>
      <c r="P1788" s="14" t="str">
        <f>VLOOKUP(N1788,'Données Enfants'!$C$2:$F$298,2,FALSE)</f>
        <v>Standard</v>
      </c>
      <c r="Q1788" s="14">
        <f>IF(MID(B1788,1,3)="Bus",VLOOKUP(N1788,'Données Bus'!$A$2:$B$90,2,FALSE),0)</f>
        <v>0</v>
      </c>
      <c r="R1788" s="14" t="str">
        <f>IF(Q1788&gt;0,VLOOKUP(N1788,'Données Bus'!$A$2:$C$90,3,FALSE),"")</f>
        <v/>
      </c>
      <c r="S1788" t="e">
        <f>IF(INDEX('Tournées Bus'!$C$4:$H$18,Q1788,VLOOKUP(B1788,'Tournées Bus'!$J$3:$L$6,2,FALSE))=0,INDEX('Tournées Bus'!$C$4:$H$18,Q1788,VLOOKUP(B1788,'Tournées Bus'!$J$3:$L$6,3,FALSE)),INDEX('Tournées Bus'!$C$4:$H$18,Q1788,VLOOKUP(B1788,'Tournées Bus'!$J$3:$L$6,2,FALSE)))</f>
        <v>#N/A</v>
      </c>
      <c r="T1788" t="e">
        <f t="shared" si="59"/>
        <v>#N/A</v>
      </c>
    </row>
    <row r="1789" spans="1:20" x14ac:dyDescent="0.2">
      <c r="A1789" s="1">
        <v>42990</v>
      </c>
      <c r="B1789" t="s">
        <v>8</v>
      </c>
      <c r="C1789" t="s">
        <v>8</v>
      </c>
      <c r="D1789" t="s">
        <v>492</v>
      </c>
      <c r="E1789" t="s">
        <v>493</v>
      </c>
      <c r="F1789" s="1">
        <v>43016</v>
      </c>
      <c r="G1789" t="s">
        <v>44</v>
      </c>
      <c r="H1789">
        <v>1</v>
      </c>
      <c r="I1789">
        <v>0</v>
      </c>
      <c r="J1789">
        <v>0</v>
      </c>
      <c r="K1789" t="s">
        <v>207</v>
      </c>
      <c r="L1789">
        <v>2017</v>
      </c>
      <c r="M1789" t="s">
        <v>208</v>
      </c>
      <c r="N1789" s="14" t="str">
        <f t="shared" si="58"/>
        <v>VUILLET Louise</v>
      </c>
      <c r="O1789" s="14" t="str">
        <f>VLOOKUP(N1789,'Données Enfants'!$C$2:$F$298,4,FALSE)</f>
        <v>PS</v>
      </c>
      <c r="P1789" s="14" t="str">
        <f>VLOOKUP(N1789,'Données Enfants'!$C$2:$F$298,2,FALSE)</f>
        <v>Standard</v>
      </c>
      <c r="Q1789" s="14">
        <f>IF(MID(B1789,1,3)="Bus",VLOOKUP(N1789,'Données Bus'!$A$2:$B$90,2,FALSE),0)</f>
        <v>0</v>
      </c>
      <c r="R1789" s="14" t="str">
        <f>IF(Q1789&gt;0,VLOOKUP(N1789,'Données Bus'!$A$2:$C$90,3,FALSE),"")</f>
        <v/>
      </c>
      <c r="S1789" t="e">
        <f>IF(INDEX('Tournées Bus'!$C$4:$H$18,Q1789,VLOOKUP(B1789,'Tournées Bus'!$J$3:$L$6,2,FALSE))=0,INDEX('Tournées Bus'!$C$4:$H$18,Q1789,VLOOKUP(B1789,'Tournées Bus'!$J$3:$L$6,3,FALSE)),INDEX('Tournées Bus'!$C$4:$H$18,Q1789,VLOOKUP(B1789,'Tournées Bus'!$J$3:$L$6,2,FALSE)))</f>
        <v>#N/A</v>
      </c>
      <c r="T1789" t="e">
        <f t="shared" si="59"/>
        <v>#N/A</v>
      </c>
    </row>
    <row r="1790" spans="1:20" x14ac:dyDescent="0.2">
      <c r="A1790" s="1">
        <v>42990</v>
      </c>
      <c r="B1790" t="s">
        <v>8</v>
      </c>
      <c r="C1790" t="s">
        <v>8</v>
      </c>
      <c r="D1790" t="s">
        <v>521</v>
      </c>
      <c r="E1790" t="s">
        <v>522</v>
      </c>
      <c r="F1790" s="1">
        <v>40472</v>
      </c>
      <c r="G1790" t="s">
        <v>163</v>
      </c>
      <c r="H1790">
        <v>1</v>
      </c>
      <c r="I1790">
        <v>0</v>
      </c>
      <c r="J1790">
        <v>0</v>
      </c>
      <c r="K1790" t="s">
        <v>207</v>
      </c>
      <c r="L1790">
        <v>2017</v>
      </c>
      <c r="M1790" t="s">
        <v>210</v>
      </c>
      <c r="N1790" s="14" t="str">
        <f t="shared" si="58"/>
        <v>GUILLOTEAU Mila</v>
      </c>
      <c r="O1790" s="14" t="str">
        <f>VLOOKUP(N1790,'Données Enfants'!$C$2:$F$298,4,FALSE)</f>
        <v>CE1</v>
      </c>
      <c r="P1790" s="14" t="str">
        <f>VLOOKUP(N1790,'Données Enfants'!$C$2:$F$298,2,FALSE)</f>
        <v>Standard</v>
      </c>
      <c r="Q1790" s="14">
        <f>IF(MID(B1790,1,3)="Bus",VLOOKUP(N1790,'Données Bus'!$A$2:$B$90,2,FALSE),0)</f>
        <v>0</v>
      </c>
      <c r="R1790" s="14" t="str">
        <f>IF(Q1790&gt;0,VLOOKUP(N1790,'Données Bus'!$A$2:$C$90,3,FALSE),"")</f>
        <v/>
      </c>
      <c r="S1790" t="e">
        <f>IF(INDEX('Tournées Bus'!$C$4:$H$18,Q1790,VLOOKUP(B1790,'Tournées Bus'!$J$3:$L$6,2,FALSE))=0,INDEX('Tournées Bus'!$C$4:$H$18,Q1790,VLOOKUP(B1790,'Tournées Bus'!$J$3:$L$6,3,FALSE)),INDEX('Tournées Bus'!$C$4:$H$18,Q1790,VLOOKUP(B1790,'Tournées Bus'!$J$3:$L$6,2,FALSE)))</f>
        <v>#N/A</v>
      </c>
      <c r="T1790" t="e">
        <f t="shared" si="59"/>
        <v>#N/A</v>
      </c>
    </row>
    <row r="1791" spans="1:20" x14ac:dyDescent="0.2">
      <c r="A1791" s="1">
        <v>42990</v>
      </c>
      <c r="B1791" t="s">
        <v>8</v>
      </c>
      <c r="C1791" t="s">
        <v>8</v>
      </c>
      <c r="D1791" t="s">
        <v>521</v>
      </c>
      <c r="E1791" t="s">
        <v>523</v>
      </c>
      <c r="F1791" s="1">
        <v>40010</v>
      </c>
      <c r="G1791" t="s">
        <v>166</v>
      </c>
      <c r="H1791">
        <v>1</v>
      </c>
      <c r="I1791">
        <v>0</v>
      </c>
      <c r="J1791">
        <v>0</v>
      </c>
      <c r="K1791" t="s">
        <v>207</v>
      </c>
      <c r="L1791">
        <v>2017</v>
      </c>
      <c r="M1791" t="s">
        <v>210</v>
      </c>
      <c r="N1791" s="14" t="str">
        <f t="shared" si="58"/>
        <v>GUILLOTEAU Justine</v>
      </c>
      <c r="O1791" s="14" t="str">
        <f>VLOOKUP(N1791,'Données Enfants'!$C$2:$F$298,4,FALSE)</f>
        <v>CE2</v>
      </c>
      <c r="P1791" s="14" t="str">
        <f>VLOOKUP(N1791,'Données Enfants'!$C$2:$F$298,2,FALSE)</f>
        <v>Standard</v>
      </c>
      <c r="Q1791" s="14">
        <f>IF(MID(B1791,1,3)="Bus",VLOOKUP(N1791,'Données Bus'!$A$2:$B$90,2,FALSE),0)</f>
        <v>0</v>
      </c>
      <c r="R1791" s="14" t="str">
        <f>IF(Q1791&gt;0,VLOOKUP(N1791,'Données Bus'!$A$2:$C$90,3,FALSE),"")</f>
        <v/>
      </c>
      <c r="S1791" t="e">
        <f>IF(INDEX('Tournées Bus'!$C$4:$H$18,Q1791,VLOOKUP(B1791,'Tournées Bus'!$J$3:$L$6,2,FALSE))=0,INDEX('Tournées Bus'!$C$4:$H$18,Q1791,VLOOKUP(B1791,'Tournées Bus'!$J$3:$L$6,3,FALSE)),INDEX('Tournées Bus'!$C$4:$H$18,Q1791,VLOOKUP(B1791,'Tournées Bus'!$J$3:$L$6,2,FALSE)))</f>
        <v>#N/A</v>
      </c>
      <c r="T1791" t="e">
        <f t="shared" si="59"/>
        <v>#N/A</v>
      </c>
    </row>
    <row r="1792" spans="1:20" x14ac:dyDescent="0.2">
      <c r="A1792" s="1">
        <v>42990</v>
      </c>
      <c r="B1792" t="s">
        <v>8</v>
      </c>
      <c r="C1792" t="s">
        <v>8</v>
      </c>
      <c r="D1792" t="s">
        <v>416</v>
      </c>
      <c r="E1792" t="s">
        <v>494</v>
      </c>
      <c r="F1792" s="1">
        <v>41887</v>
      </c>
      <c r="G1792" t="s">
        <v>169</v>
      </c>
      <c r="H1792">
        <v>1</v>
      </c>
      <c r="I1792">
        <v>0</v>
      </c>
      <c r="J1792">
        <v>0</v>
      </c>
      <c r="K1792" t="s">
        <v>207</v>
      </c>
      <c r="L1792">
        <v>2017</v>
      </c>
      <c r="M1792" t="s">
        <v>208</v>
      </c>
      <c r="N1792" s="14" t="str">
        <f t="shared" si="58"/>
        <v>LE REVEREND Raphaël</v>
      </c>
      <c r="O1792" s="14" t="str">
        <f>VLOOKUP(N1792,'Données Enfants'!$C$2:$F$298,4,FALSE)</f>
        <v>PS</v>
      </c>
      <c r="P1792" s="14" t="str">
        <f>VLOOKUP(N1792,'Données Enfants'!$C$2:$F$298,2,FALSE)</f>
        <v>Standard</v>
      </c>
      <c r="Q1792" s="14">
        <f>IF(MID(B1792,1,3)="Bus",VLOOKUP(N1792,'Données Bus'!$A$2:$B$90,2,FALSE),0)</f>
        <v>0</v>
      </c>
      <c r="R1792" s="14" t="str">
        <f>IF(Q1792&gt;0,VLOOKUP(N1792,'Données Bus'!$A$2:$C$90,3,FALSE),"")</f>
        <v/>
      </c>
      <c r="S1792" t="e">
        <f>IF(INDEX('Tournées Bus'!$C$4:$H$18,Q1792,VLOOKUP(B1792,'Tournées Bus'!$J$3:$L$6,2,FALSE))=0,INDEX('Tournées Bus'!$C$4:$H$18,Q1792,VLOOKUP(B1792,'Tournées Bus'!$J$3:$L$6,3,FALSE)),INDEX('Tournées Bus'!$C$4:$H$18,Q1792,VLOOKUP(B1792,'Tournées Bus'!$J$3:$L$6,2,FALSE)))</f>
        <v>#N/A</v>
      </c>
      <c r="T1792" t="e">
        <f t="shared" si="59"/>
        <v>#N/A</v>
      </c>
    </row>
    <row r="1793" spans="1:20" x14ac:dyDescent="0.2">
      <c r="A1793" s="1">
        <v>42990</v>
      </c>
      <c r="B1793" t="s">
        <v>8</v>
      </c>
      <c r="C1793" t="s">
        <v>8</v>
      </c>
      <c r="D1793" t="s">
        <v>495</v>
      </c>
      <c r="E1793" t="s">
        <v>433</v>
      </c>
      <c r="F1793" s="1">
        <v>41824</v>
      </c>
      <c r="G1793" t="s">
        <v>106</v>
      </c>
      <c r="H1793">
        <v>1</v>
      </c>
      <c r="I1793">
        <v>0</v>
      </c>
      <c r="J1793">
        <v>0</v>
      </c>
      <c r="K1793" t="s">
        <v>207</v>
      </c>
      <c r="L1793">
        <v>2017</v>
      </c>
      <c r="M1793" t="s">
        <v>208</v>
      </c>
      <c r="N1793" s="14" t="str">
        <f t="shared" si="58"/>
        <v>MIRANDA KIEFFER Enzo</v>
      </c>
      <c r="O1793" s="14" t="str">
        <f>VLOOKUP(N1793,'Données Enfants'!$C$2:$F$298,4,FALSE)</f>
        <v>PS</v>
      </c>
      <c r="P1793" s="14" t="str">
        <f>VLOOKUP(N1793,'Données Enfants'!$C$2:$F$298,2,FALSE)</f>
        <v>Standard</v>
      </c>
      <c r="Q1793" s="14">
        <f>IF(MID(B1793,1,3)="Bus",VLOOKUP(N1793,'Données Bus'!$A$2:$B$90,2,FALSE),0)</f>
        <v>0</v>
      </c>
      <c r="R1793" s="14" t="str">
        <f>IF(Q1793&gt;0,VLOOKUP(N1793,'Données Bus'!$A$2:$C$90,3,FALSE),"")</f>
        <v/>
      </c>
      <c r="S1793" t="e">
        <f>IF(INDEX('Tournées Bus'!$C$4:$H$18,Q1793,VLOOKUP(B1793,'Tournées Bus'!$J$3:$L$6,2,FALSE))=0,INDEX('Tournées Bus'!$C$4:$H$18,Q1793,VLOOKUP(B1793,'Tournées Bus'!$J$3:$L$6,3,FALSE)),INDEX('Tournées Bus'!$C$4:$H$18,Q1793,VLOOKUP(B1793,'Tournées Bus'!$J$3:$L$6,2,FALSE)))</f>
        <v>#N/A</v>
      </c>
      <c r="T1793" t="e">
        <f t="shared" si="59"/>
        <v>#N/A</v>
      </c>
    </row>
    <row r="1794" spans="1:20" x14ac:dyDescent="0.2">
      <c r="A1794" s="1">
        <v>42990</v>
      </c>
      <c r="B1794" t="s">
        <v>8</v>
      </c>
      <c r="C1794" t="s">
        <v>8</v>
      </c>
      <c r="D1794" t="s">
        <v>454</v>
      </c>
      <c r="E1794" t="s">
        <v>328</v>
      </c>
      <c r="F1794" s="1">
        <v>41902</v>
      </c>
      <c r="G1794" t="s">
        <v>106</v>
      </c>
      <c r="H1794">
        <v>1</v>
      </c>
      <c r="I1794">
        <v>0</v>
      </c>
      <c r="J1794">
        <v>0</v>
      </c>
      <c r="K1794" t="s">
        <v>207</v>
      </c>
      <c r="L1794">
        <v>2017</v>
      </c>
      <c r="M1794" t="s">
        <v>208</v>
      </c>
      <c r="N1794" s="14" t="str">
        <f t="shared" si="58"/>
        <v>TEDETTI Charly</v>
      </c>
      <c r="O1794" s="14" t="str">
        <f>VLOOKUP(N1794,'Données Enfants'!$C$2:$F$298,4,FALSE)</f>
        <v>PS</v>
      </c>
      <c r="P1794" s="14" t="str">
        <f>VLOOKUP(N1794,'Données Enfants'!$C$2:$F$298,2,FALSE)</f>
        <v>Standard</v>
      </c>
      <c r="Q1794" s="14">
        <f>IF(MID(B1794,1,3)="Bus",VLOOKUP(N1794,'Données Bus'!$A$2:$B$90,2,FALSE),0)</f>
        <v>0</v>
      </c>
      <c r="R1794" s="14" t="str">
        <f>IF(Q1794&gt;0,VLOOKUP(N1794,'Données Bus'!$A$2:$C$90,3,FALSE),"")</f>
        <v/>
      </c>
      <c r="S1794" t="e">
        <f>IF(INDEX('Tournées Bus'!$C$4:$H$18,Q1794,VLOOKUP(B1794,'Tournées Bus'!$J$3:$L$6,2,FALSE))=0,INDEX('Tournées Bus'!$C$4:$H$18,Q1794,VLOOKUP(B1794,'Tournées Bus'!$J$3:$L$6,3,FALSE)),INDEX('Tournées Bus'!$C$4:$H$18,Q1794,VLOOKUP(B1794,'Tournées Bus'!$J$3:$L$6,2,FALSE)))</f>
        <v>#N/A</v>
      </c>
      <c r="T1794" t="e">
        <f t="shared" si="59"/>
        <v>#N/A</v>
      </c>
    </row>
    <row r="1795" spans="1:20" x14ac:dyDescent="0.2">
      <c r="A1795" s="1">
        <v>42990</v>
      </c>
      <c r="B1795" t="s">
        <v>8</v>
      </c>
      <c r="C1795" t="s">
        <v>8</v>
      </c>
      <c r="D1795" t="s">
        <v>497</v>
      </c>
      <c r="E1795" t="s">
        <v>333</v>
      </c>
      <c r="F1795" s="1">
        <v>41614</v>
      </c>
      <c r="G1795" t="s">
        <v>170</v>
      </c>
      <c r="H1795">
        <v>1</v>
      </c>
      <c r="I1795">
        <v>0</v>
      </c>
      <c r="J1795">
        <v>0</v>
      </c>
      <c r="K1795" t="s">
        <v>207</v>
      </c>
      <c r="L1795">
        <v>2017</v>
      </c>
      <c r="M1795" t="s">
        <v>208</v>
      </c>
      <c r="N1795" s="14" t="str">
        <f t="shared" si="58"/>
        <v>MARCOS Lola</v>
      </c>
      <c r="O1795" s="14" t="str">
        <f>VLOOKUP(N1795,'Données Enfants'!$C$2:$F$298,4,FALSE)</f>
        <v>MS</v>
      </c>
      <c r="P1795" s="14" t="str">
        <f>VLOOKUP(N1795,'Données Enfants'!$C$2:$F$298,2,FALSE)</f>
        <v>Standard</v>
      </c>
      <c r="Q1795" s="14">
        <f>IF(MID(B1795,1,3)="Bus",VLOOKUP(N1795,'Données Bus'!$A$2:$B$90,2,FALSE),0)</f>
        <v>0</v>
      </c>
      <c r="R1795" s="14" t="str">
        <f>IF(Q1795&gt;0,VLOOKUP(N1795,'Données Bus'!$A$2:$C$90,3,FALSE),"")</f>
        <v/>
      </c>
      <c r="S1795" t="e">
        <f>IF(INDEX('Tournées Bus'!$C$4:$H$18,Q1795,VLOOKUP(B1795,'Tournées Bus'!$J$3:$L$6,2,FALSE))=0,INDEX('Tournées Bus'!$C$4:$H$18,Q1795,VLOOKUP(B1795,'Tournées Bus'!$J$3:$L$6,3,FALSE)),INDEX('Tournées Bus'!$C$4:$H$18,Q1795,VLOOKUP(B1795,'Tournées Bus'!$J$3:$L$6,2,FALSE)))</f>
        <v>#N/A</v>
      </c>
      <c r="T1795" t="e">
        <f t="shared" si="59"/>
        <v>#N/A</v>
      </c>
    </row>
    <row r="1796" spans="1:20" x14ac:dyDescent="0.2">
      <c r="A1796" s="1">
        <v>42990</v>
      </c>
      <c r="B1796" t="s">
        <v>8</v>
      </c>
      <c r="C1796" t="s">
        <v>8</v>
      </c>
      <c r="D1796" t="s">
        <v>498</v>
      </c>
      <c r="E1796" t="s">
        <v>499</v>
      </c>
      <c r="F1796" s="1">
        <v>39528</v>
      </c>
      <c r="G1796" t="s">
        <v>165</v>
      </c>
      <c r="H1796">
        <v>1</v>
      </c>
      <c r="I1796">
        <v>0</v>
      </c>
      <c r="J1796">
        <v>0</v>
      </c>
      <c r="K1796" t="s">
        <v>207</v>
      </c>
      <c r="L1796">
        <v>2017</v>
      </c>
      <c r="M1796" t="s">
        <v>210</v>
      </c>
      <c r="N1796" s="14" t="str">
        <f t="shared" si="58"/>
        <v>MELIANI Rayan Ayoub</v>
      </c>
      <c r="O1796" s="14" t="str">
        <f>VLOOKUP(N1796,'Données Enfants'!$C$2:$F$298,4,FALSE)</f>
        <v>CM1</v>
      </c>
      <c r="P1796" s="14" t="str">
        <f>VLOOKUP(N1796,'Données Enfants'!$C$2:$F$298,2,FALSE)</f>
        <v>Sans viande</v>
      </c>
      <c r="Q1796" s="14">
        <f>IF(MID(B1796,1,3)="Bus",VLOOKUP(N1796,'Données Bus'!$A$2:$B$90,2,FALSE),0)</f>
        <v>0</v>
      </c>
      <c r="R1796" s="14" t="str">
        <f>IF(Q1796&gt;0,VLOOKUP(N1796,'Données Bus'!$A$2:$C$90,3,FALSE),"")</f>
        <v/>
      </c>
      <c r="S1796" t="e">
        <f>IF(INDEX('Tournées Bus'!$C$4:$H$18,Q1796,VLOOKUP(B1796,'Tournées Bus'!$J$3:$L$6,2,FALSE))=0,INDEX('Tournées Bus'!$C$4:$H$18,Q1796,VLOOKUP(B1796,'Tournées Bus'!$J$3:$L$6,3,FALSE)),INDEX('Tournées Bus'!$C$4:$H$18,Q1796,VLOOKUP(B1796,'Tournées Bus'!$J$3:$L$6,2,FALSE)))</f>
        <v>#N/A</v>
      </c>
      <c r="T1796" t="e">
        <f t="shared" si="59"/>
        <v>#N/A</v>
      </c>
    </row>
    <row r="1797" spans="1:20" x14ac:dyDescent="0.2">
      <c r="A1797" s="1">
        <v>42993</v>
      </c>
      <c r="B1797" t="s">
        <v>8</v>
      </c>
      <c r="C1797" t="s">
        <v>8</v>
      </c>
      <c r="D1797" t="s">
        <v>205</v>
      </c>
      <c r="E1797" t="s">
        <v>206</v>
      </c>
      <c r="F1797" s="1">
        <v>41166</v>
      </c>
      <c r="G1797" t="s">
        <v>106</v>
      </c>
      <c r="H1797">
        <v>1</v>
      </c>
      <c r="I1797">
        <v>0</v>
      </c>
      <c r="J1797">
        <v>0</v>
      </c>
      <c r="K1797" t="s">
        <v>207</v>
      </c>
      <c r="L1797">
        <v>2017</v>
      </c>
      <c r="M1797" t="s">
        <v>208</v>
      </c>
      <c r="N1797" s="14" t="str">
        <f t="shared" si="58"/>
        <v>ABBIATECI Alexandre</v>
      </c>
      <c r="O1797" s="14" t="str">
        <f>VLOOKUP(N1797,'Données Enfants'!$C$2:$F$298,4,FALSE)</f>
        <v>GS</v>
      </c>
      <c r="P1797" s="14" t="str">
        <f>VLOOKUP(N1797,'Données Enfants'!$C$2:$F$298,2,FALSE)</f>
        <v>Standard</v>
      </c>
      <c r="Q1797" s="14">
        <f>IF(MID(B1797,1,3)="Bus",VLOOKUP(N1797,'Données Bus'!$A$2:$B$90,2,FALSE),0)</f>
        <v>0</v>
      </c>
      <c r="R1797" s="14" t="str">
        <f>IF(Q1797&gt;0,VLOOKUP(N1797,'Données Bus'!$A$2:$C$90,3,FALSE),"")</f>
        <v/>
      </c>
      <c r="S1797" t="e">
        <f>IF(INDEX('Tournées Bus'!$C$4:$H$18,Q1797,VLOOKUP(B1797,'Tournées Bus'!$J$3:$L$6,2,FALSE))=0,INDEX('Tournées Bus'!$C$4:$H$18,Q1797,VLOOKUP(B1797,'Tournées Bus'!$J$3:$L$6,3,FALSE)),INDEX('Tournées Bus'!$C$4:$H$18,Q1797,VLOOKUP(B1797,'Tournées Bus'!$J$3:$L$6,2,FALSE)))</f>
        <v>#N/A</v>
      </c>
      <c r="T1797" t="e">
        <f t="shared" si="59"/>
        <v>#N/A</v>
      </c>
    </row>
    <row r="1798" spans="1:20" x14ac:dyDescent="0.2">
      <c r="A1798" s="1">
        <v>42993</v>
      </c>
      <c r="B1798" t="s">
        <v>8</v>
      </c>
      <c r="C1798" t="s">
        <v>8</v>
      </c>
      <c r="D1798" t="s">
        <v>205</v>
      </c>
      <c r="E1798" t="s">
        <v>209</v>
      </c>
      <c r="F1798" s="1">
        <v>40234</v>
      </c>
      <c r="G1798" t="s">
        <v>163</v>
      </c>
      <c r="H1798">
        <v>1</v>
      </c>
      <c r="I1798">
        <v>0</v>
      </c>
      <c r="J1798">
        <v>0</v>
      </c>
      <c r="K1798" t="s">
        <v>207</v>
      </c>
      <c r="L1798">
        <v>2017</v>
      </c>
      <c r="M1798" t="s">
        <v>210</v>
      </c>
      <c r="N1798" s="14" t="str">
        <f t="shared" si="58"/>
        <v>ABBIATECI Mathieu</v>
      </c>
      <c r="O1798" s="14" t="str">
        <f>VLOOKUP(N1798,'Données Enfants'!$C$2:$F$298,4,FALSE)</f>
        <v>CE1</v>
      </c>
      <c r="P1798" s="14" t="str">
        <f>VLOOKUP(N1798,'Données Enfants'!$C$2:$F$298,2,FALSE)</f>
        <v>Standard</v>
      </c>
      <c r="Q1798" s="14">
        <f>IF(MID(B1798,1,3)="Bus",VLOOKUP(N1798,'Données Bus'!$A$2:$B$90,2,FALSE),0)</f>
        <v>0</v>
      </c>
      <c r="R1798" s="14" t="str">
        <f>IF(Q1798&gt;0,VLOOKUP(N1798,'Données Bus'!$A$2:$C$90,3,FALSE),"")</f>
        <v/>
      </c>
      <c r="S1798" t="e">
        <f>IF(INDEX('Tournées Bus'!$C$4:$H$18,Q1798,VLOOKUP(B1798,'Tournées Bus'!$J$3:$L$6,2,FALSE))=0,INDEX('Tournées Bus'!$C$4:$H$18,Q1798,VLOOKUP(B1798,'Tournées Bus'!$J$3:$L$6,3,FALSE)),INDEX('Tournées Bus'!$C$4:$H$18,Q1798,VLOOKUP(B1798,'Tournées Bus'!$J$3:$L$6,2,FALSE)))</f>
        <v>#N/A</v>
      </c>
      <c r="T1798" t="e">
        <f t="shared" si="59"/>
        <v>#N/A</v>
      </c>
    </row>
    <row r="1799" spans="1:20" x14ac:dyDescent="0.2">
      <c r="A1799" s="1">
        <v>42993</v>
      </c>
      <c r="B1799" t="s">
        <v>8</v>
      </c>
      <c r="C1799" t="s">
        <v>8</v>
      </c>
      <c r="D1799" t="s">
        <v>524</v>
      </c>
      <c r="E1799" t="s">
        <v>525</v>
      </c>
      <c r="F1799" s="1">
        <v>39823</v>
      </c>
      <c r="G1799" t="s">
        <v>166</v>
      </c>
      <c r="H1799">
        <v>1</v>
      </c>
      <c r="I1799">
        <v>0</v>
      </c>
      <c r="J1799">
        <v>0</v>
      </c>
      <c r="K1799" t="s">
        <v>207</v>
      </c>
      <c r="L1799">
        <v>2017</v>
      </c>
      <c r="M1799" t="s">
        <v>210</v>
      </c>
      <c r="N1799" s="14" t="str">
        <f t="shared" si="58"/>
        <v>ANDRÉ Clara</v>
      </c>
      <c r="O1799" s="14" t="str">
        <f>VLOOKUP(N1799,'Données Enfants'!$C$2:$F$298,4,FALSE)</f>
        <v>CE2</v>
      </c>
      <c r="P1799" s="14" t="str">
        <f>VLOOKUP(N1799,'Données Enfants'!$C$2:$F$298,2,FALSE)</f>
        <v>Standard</v>
      </c>
      <c r="Q1799" s="14">
        <f>IF(MID(B1799,1,3)="Bus",VLOOKUP(N1799,'Données Bus'!$A$2:$B$90,2,FALSE),0)</f>
        <v>0</v>
      </c>
      <c r="R1799" s="14" t="str">
        <f>IF(Q1799&gt;0,VLOOKUP(N1799,'Données Bus'!$A$2:$C$90,3,FALSE),"")</f>
        <v/>
      </c>
      <c r="S1799" t="e">
        <f>IF(INDEX('Tournées Bus'!$C$4:$H$18,Q1799,VLOOKUP(B1799,'Tournées Bus'!$J$3:$L$6,2,FALSE))=0,INDEX('Tournées Bus'!$C$4:$H$18,Q1799,VLOOKUP(B1799,'Tournées Bus'!$J$3:$L$6,3,FALSE)),INDEX('Tournées Bus'!$C$4:$H$18,Q1799,VLOOKUP(B1799,'Tournées Bus'!$J$3:$L$6,2,FALSE)))</f>
        <v>#N/A</v>
      </c>
      <c r="T1799" t="e">
        <f t="shared" si="59"/>
        <v>#N/A</v>
      </c>
    </row>
    <row r="1800" spans="1:20" x14ac:dyDescent="0.2">
      <c r="A1800" s="1">
        <v>42993</v>
      </c>
      <c r="B1800" t="s">
        <v>8</v>
      </c>
      <c r="C1800" t="s">
        <v>8</v>
      </c>
      <c r="D1800" t="s">
        <v>320</v>
      </c>
      <c r="E1800" t="s">
        <v>321</v>
      </c>
      <c r="F1800" s="1">
        <v>40438</v>
      </c>
      <c r="G1800" t="s">
        <v>167</v>
      </c>
      <c r="H1800">
        <v>1</v>
      </c>
      <c r="I1800">
        <v>0</v>
      </c>
      <c r="J1800">
        <v>0</v>
      </c>
      <c r="K1800" t="s">
        <v>207</v>
      </c>
      <c r="L1800">
        <v>2017</v>
      </c>
      <c r="M1800" t="s">
        <v>210</v>
      </c>
      <c r="N1800" s="14" t="str">
        <f t="shared" si="58"/>
        <v>BELLORINI Raphaëlle</v>
      </c>
      <c r="O1800" s="14" t="str">
        <f>VLOOKUP(N1800,'Données Enfants'!$C$2:$F$298,4,FALSE)</f>
        <v>CE1</v>
      </c>
      <c r="P1800" s="14" t="str">
        <f>VLOOKUP(N1800,'Données Enfants'!$C$2:$F$298,2,FALSE)</f>
        <v>Standard</v>
      </c>
      <c r="Q1800" s="14">
        <f>IF(MID(B1800,1,3)="Bus",VLOOKUP(N1800,'Données Bus'!$A$2:$B$90,2,FALSE),0)</f>
        <v>0</v>
      </c>
      <c r="R1800" s="14" t="str">
        <f>IF(Q1800&gt;0,VLOOKUP(N1800,'Données Bus'!$A$2:$C$90,3,FALSE),"")</f>
        <v/>
      </c>
      <c r="S1800" t="e">
        <f>IF(INDEX('Tournées Bus'!$C$4:$H$18,Q1800,VLOOKUP(B1800,'Tournées Bus'!$J$3:$L$6,2,FALSE))=0,INDEX('Tournées Bus'!$C$4:$H$18,Q1800,VLOOKUP(B1800,'Tournées Bus'!$J$3:$L$6,3,FALSE)),INDEX('Tournées Bus'!$C$4:$H$18,Q1800,VLOOKUP(B1800,'Tournées Bus'!$J$3:$L$6,2,FALSE)))</f>
        <v>#N/A</v>
      </c>
      <c r="T1800" t="e">
        <f t="shared" si="59"/>
        <v>#N/A</v>
      </c>
    </row>
    <row r="1801" spans="1:20" x14ac:dyDescent="0.2">
      <c r="A1801" s="1">
        <v>42993</v>
      </c>
      <c r="B1801" t="s">
        <v>8</v>
      </c>
      <c r="C1801" t="s">
        <v>8</v>
      </c>
      <c r="D1801" t="s">
        <v>345</v>
      </c>
      <c r="E1801" t="s">
        <v>346</v>
      </c>
      <c r="F1801" s="1">
        <v>40672</v>
      </c>
      <c r="G1801" t="s">
        <v>168</v>
      </c>
      <c r="H1801">
        <v>1</v>
      </c>
      <c r="I1801">
        <v>0</v>
      </c>
      <c r="J1801">
        <v>0</v>
      </c>
      <c r="K1801" t="s">
        <v>207</v>
      </c>
      <c r="L1801">
        <v>2017</v>
      </c>
      <c r="M1801" t="s">
        <v>208</v>
      </c>
      <c r="N1801" s="14" t="str">
        <f t="shared" si="58"/>
        <v>BELMOND CHOLLET Yûna</v>
      </c>
      <c r="O1801" s="14" t="str">
        <f>VLOOKUP(N1801,'Données Enfants'!$C$2:$F$298,4,FALSE)</f>
        <v>CP</v>
      </c>
      <c r="P1801" s="14" t="str">
        <f>VLOOKUP(N1801,'Données Enfants'!$C$2:$F$298,2,FALSE)</f>
        <v>Standard</v>
      </c>
      <c r="Q1801" s="14">
        <f>IF(MID(B1801,1,3)="Bus",VLOOKUP(N1801,'Données Bus'!$A$2:$B$90,2,FALSE),0)</f>
        <v>0</v>
      </c>
      <c r="R1801" s="14" t="str">
        <f>IF(Q1801&gt;0,VLOOKUP(N1801,'Données Bus'!$A$2:$C$90,3,FALSE),"")</f>
        <v/>
      </c>
      <c r="S1801" t="e">
        <f>IF(INDEX('Tournées Bus'!$C$4:$H$18,Q1801,VLOOKUP(B1801,'Tournées Bus'!$J$3:$L$6,2,FALSE))=0,INDEX('Tournées Bus'!$C$4:$H$18,Q1801,VLOOKUP(B1801,'Tournées Bus'!$J$3:$L$6,3,FALSE)),INDEX('Tournées Bus'!$C$4:$H$18,Q1801,VLOOKUP(B1801,'Tournées Bus'!$J$3:$L$6,2,FALSE)))</f>
        <v>#N/A</v>
      </c>
      <c r="T1801" t="e">
        <f t="shared" si="59"/>
        <v>#N/A</v>
      </c>
    </row>
    <row r="1802" spans="1:20" x14ac:dyDescent="0.2">
      <c r="A1802" s="1">
        <v>42993</v>
      </c>
      <c r="B1802" t="s">
        <v>8</v>
      </c>
      <c r="C1802" t="s">
        <v>8</v>
      </c>
      <c r="D1802" t="s">
        <v>221</v>
      </c>
      <c r="E1802" t="s">
        <v>222</v>
      </c>
      <c r="F1802" s="1">
        <v>39646</v>
      </c>
      <c r="G1802" t="s">
        <v>165</v>
      </c>
      <c r="H1802">
        <v>1</v>
      </c>
      <c r="I1802">
        <v>0</v>
      </c>
      <c r="J1802">
        <v>0</v>
      </c>
      <c r="K1802" t="s">
        <v>207</v>
      </c>
      <c r="L1802">
        <v>2017</v>
      </c>
      <c r="M1802" t="s">
        <v>210</v>
      </c>
      <c r="N1802" s="14" t="str">
        <f t="shared" si="58"/>
        <v>BEN ROMDANE Hilal</v>
      </c>
      <c r="O1802" s="14" t="str">
        <f>VLOOKUP(N1802,'Données Enfants'!$C$2:$F$298,4,FALSE)</f>
        <v>CM1</v>
      </c>
      <c r="P1802" s="14" t="str">
        <f>VLOOKUP(N1802,'Données Enfants'!$C$2:$F$298,2,FALSE)</f>
        <v>Sans viande</v>
      </c>
      <c r="Q1802" s="14">
        <f>IF(MID(B1802,1,3)="Bus",VLOOKUP(N1802,'Données Bus'!$A$2:$B$90,2,FALSE),0)</f>
        <v>0</v>
      </c>
      <c r="R1802" s="14" t="str">
        <f>IF(Q1802&gt;0,VLOOKUP(N1802,'Données Bus'!$A$2:$C$90,3,FALSE),"")</f>
        <v/>
      </c>
      <c r="S1802" t="e">
        <f>IF(INDEX('Tournées Bus'!$C$4:$H$18,Q1802,VLOOKUP(B1802,'Tournées Bus'!$J$3:$L$6,2,FALSE))=0,INDEX('Tournées Bus'!$C$4:$H$18,Q1802,VLOOKUP(B1802,'Tournées Bus'!$J$3:$L$6,3,FALSE)),INDEX('Tournées Bus'!$C$4:$H$18,Q1802,VLOOKUP(B1802,'Tournées Bus'!$J$3:$L$6,2,FALSE)))</f>
        <v>#N/A</v>
      </c>
      <c r="T1802" t="e">
        <f t="shared" si="59"/>
        <v>#N/A</v>
      </c>
    </row>
    <row r="1803" spans="1:20" x14ac:dyDescent="0.2">
      <c r="A1803" s="1">
        <v>42993</v>
      </c>
      <c r="B1803" t="s">
        <v>8</v>
      </c>
      <c r="C1803" t="s">
        <v>8</v>
      </c>
      <c r="D1803" t="s">
        <v>221</v>
      </c>
      <c r="E1803" t="s">
        <v>223</v>
      </c>
      <c r="F1803" s="1">
        <v>39646</v>
      </c>
      <c r="G1803" t="s">
        <v>165</v>
      </c>
      <c r="H1803">
        <v>1</v>
      </c>
      <c r="I1803">
        <v>0</v>
      </c>
      <c r="J1803">
        <v>0</v>
      </c>
      <c r="K1803" t="s">
        <v>207</v>
      </c>
      <c r="L1803">
        <v>2017</v>
      </c>
      <c r="M1803" t="s">
        <v>210</v>
      </c>
      <c r="N1803" s="14" t="str">
        <f t="shared" si="58"/>
        <v>BEN ROMDANE Younès</v>
      </c>
      <c r="O1803" s="14" t="str">
        <f>VLOOKUP(N1803,'Données Enfants'!$C$2:$F$298,4,FALSE)</f>
        <v>CM1</v>
      </c>
      <c r="P1803" s="14" t="str">
        <f>VLOOKUP(N1803,'Données Enfants'!$C$2:$F$298,2,FALSE)</f>
        <v>Sans viande</v>
      </c>
      <c r="Q1803" s="14">
        <f>IF(MID(B1803,1,3)="Bus",VLOOKUP(N1803,'Données Bus'!$A$2:$B$90,2,FALSE),0)</f>
        <v>0</v>
      </c>
      <c r="R1803" s="14" t="str">
        <f>IF(Q1803&gt;0,VLOOKUP(N1803,'Données Bus'!$A$2:$C$90,3,FALSE),"")</f>
        <v/>
      </c>
      <c r="S1803" t="e">
        <f>IF(INDEX('Tournées Bus'!$C$4:$H$18,Q1803,VLOOKUP(B1803,'Tournées Bus'!$J$3:$L$6,2,FALSE))=0,INDEX('Tournées Bus'!$C$4:$H$18,Q1803,VLOOKUP(B1803,'Tournées Bus'!$J$3:$L$6,3,FALSE)),INDEX('Tournées Bus'!$C$4:$H$18,Q1803,VLOOKUP(B1803,'Tournées Bus'!$J$3:$L$6,2,FALSE)))</f>
        <v>#N/A</v>
      </c>
      <c r="T1803" t="e">
        <f t="shared" si="59"/>
        <v>#N/A</v>
      </c>
    </row>
    <row r="1804" spans="1:20" x14ac:dyDescent="0.2">
      <c r="A1804" s="1">
        <v>42993</v>
      </c>
      <c r="B1804" t="s">
        <v>8</v>
      </c>
      <c r="C1804" t="s">
        <v>8</v>
      </c>
      <c r="D1804" t="s">
        <v>347</v>
      </c>
      <c r="E1804" t="s">
        <v>230</v>
      </c>
      <c r="F1804" s="1">
        <v>41458</v>
      </c>
      <c r="G1804" t="s">
        <v>170</v>
      </c>
      <c r="H1804">
        <v>1</v>
      </c>
      <c r="I1804">
        <v>0</v>
      </c>
      <c r="J1804">
        <v>0</v>
      </c>
      <c r="K1804" t="s">
        <v>207</v>
      </c>
      <c r="L1804">
        <v>2017</v>
      </c>
      <c r="M1804" t="s">
        <v>208</v>
      </c>
      <c r="N1804" s="14" t="str">
        <f t="shared" si="58"/>
        <v>BENOIST FAYE Emma</v>
      </c>
      <c r="O1804" s="14" t="str">
        <f>VLOOKUP(N1804,'Données Enfants'!$C$2:$F$298,4,FALSE)</f>
        <v>MS</v>
      </c>
      <c r="P1804" s="14" t="str">
        <f>VLOOKUP(N1804,'Données Enfants'!$C$2:$F$298,2,FALSE)</f>
        <v>Standard</v>
      </c>
      <c r="Q1804" s="14">
        <f>IF(MID(B1804,1,3)="Bus",VLOOKUP(N1804,'Données Bus'!$A$2:$B$90,2,FALSE),0)</f>
        <v>0</v>
      </c>
      <c r="R1804" s="14" t="str">
        <f>IF(Q1804&gt;0,VLOOKUP(N1804,'Données Bus'!$A$2:$C$90,3,FALSE),"")</f>
        <v/>
      </c>
      <c r="S1804" t="e">
        <f>IF(INDEX('Tournées Bus'!$C$4:$H$18,Q1804,VLOOKUP(B1804,'Tournées Bus'!$J$3:$L$6,2,FALSE))=0,INDEX('Tournées Bus'!$C$4:$H$18,Q1804,VLOOKUP(B1804,'Tournées Bus'!$J$3:$L$6,3,FALSE)),INDEX('Tournées Bus'!$C$4:$H$18,Q1804,VLOOKUP(B1804,'Tournées Bus'!$J$3:$L$6,2,FALSE)))</f>
        <v>#N/A</v>
      </c>
      <c r="T1804" t="e">
        <f t="shared" si="59"/>
        <v>#N/A</v>
      </c>
    </row>
    <row r="1805" spans="1:20" x14ac:dyDescent="0.2">
      <c r="A1805" s="1">
        <v>42993</v>
      </c>
      <c r="B1805" t="s">
        <v>8</v>
      </c>
      <c r="C1805" t="s">
        <v>8</v>
      </c>
      <c r="D1805" t="s">
        <v>351</v>
      </c>
      <c r="E1805" t="s">
        <v>225</v>
      </c>
      <c r="F1805" s="1">
        <v>39603</v>
      </c>
      <c r="G1805" t="s">
        <v>165</v>
      </c>
      <c r="H1805">
        <v>1</v>
      </c>
      <c r="I1805">
        <v>0</v>
      </c>
      <c r="J1805">
        <v>0</v>
      </c>
      <c r="K1805" t="s">
        <v>207</v>
      </c>
      <c r="L1805">
        <v>2017</v>
      </c>
      <c r="M1805" t="s">
        <v>210</v>
      </c>
      <c r="N1805" s="14" t="str">
        <f t="shared" si="58"/>
        <v>BLANC Anthony</v>
      </c>
      <c r="O1805" s="14" t="str">
        <f>VLOOKUP(N1805,'Données Enfants'!$C$2:$F$298,4,FALSE)</f>
        <v>CM1</v>
      </c>
      <c r="P1805" s="14" t="str">
        <f>VLOOKUP(N1805,'Données Enfants'!$C$2:$F$298,2,FALSE)</f>
        <v>Standard</v>
      </c>
      <c r="Q1805" s="14">
        <f>IF(MID(B1805,1,3)="Bus",VLOOKUP(N1805,'Données Bus'!$A$2:$B$90,2,FALSE),0)</f>
        <v>0</v>
      </c>
      <c r="R1805" s="14" t="str">
        <f>IF(Q1805&gt;0,VLOOKUP(N1805,'Données Bus'!$A$2:$C$90,3,FALSE),"")</f>
        <v/>
      </c>
      <c r="S1805" t="e">
        <f>IF(INDEX('Tournées Bus'!$C$4:$H$18,Q1805,VLOOKUP(B1805,'Tournées Bus'!$J$3:$L$6,2,FALSE))=0,INDEX('Tournées Bus'!$C$4:$H$18,Q1805,VLOOKUP(B1805,'Tournées Bus'!$J$3:$L$6,3,FALSE)),INDEX('Tournées Bus'!$C$4:$H$18,Q1805,VLOOKUP(B1805,'Tournées Bus'!$J$3:$L$6,2,FALSE)))</f>
        <v>#N/A</v>
      </c>
      <c r="T1805" t="e">
        <f t="shared" si="59"/>
        <v>#N/A</v>
      </c>
    </row>
    <row r="1806" spans="1:20" x14ac:dyDescent="0.2">
      <c r="A1806" s="1">
        <v>42993</v>
      </c>
      <c r="B1806" t="s">
        <v>8</v>
      </c>
      <c r="C1806" t="s">
        <v>8</v>
      </c>
      <c r="D1806" t="s">
        <v>352</v>
      </c>
      <c r="E1806" t="s">
        <v>353</v>
      </c>
      <c r="F1806" s="1">
        <v>40418</v>
      </c>
      <c r="G1806" t="s">
        <v>163</v>
      </c>
      <c r="H1806">
        <v>1</v>
      </c>
      <c r="I1806">
        <v>0</v>
      </c>
      <c r="J1806">
        <v>0</v>
      </c>
      <c r="K1806" t="s">
        <v>207</v>
      </c>
      <c r="L1806">
        <v>2017</v>
      </c>
      <c r="M1806" t="s">
        <v>210</v>
      </c>
      <c r="N1806" s="14" t="str">
        <f t="shared" si="58"/>
        <v>BOCHATON Lina</v>
      </c>
      <c r="O1806" s="14" t="str">
        <f>VLOOKUP(N1806,'Données Enfants'!$C$2:$F$298,4,FALSE)</f>
        <v>CE1</v>
      </c>
      <c r="P1806" s="14" t="str">
        <f>VLOOKUP(N1806,'Données Enfants'!$C$2:$F$298,2,FALSE)</f>
        <v>Standard</v>
      </c>
      <c r="Q1806" s="14">
        <f>IF(MID(B1806,1,3)="Bus",VLOOKUP(N1806,'Données Bus'!$A$2:$B$90,2,FALSE),0)</f>
        <v>0</v>
      </c>
      <c r="R1806" s="14" t="str">
        <f>IF(Q1806&gt;0,VLOOKUP(N1806,'Données Bus'!$A$2:$C$90,3,FALSE),"")</f>
        <v/>
      </c>
      <c r="S1806" t="e">
        <f>IF(INDEX('Tournées Bus'!$C$4:$H$18,Q1806,VLOOKUP(B1806,'Tournées Bus'!$J$3:$L$6,2,FALSE))=0,INDEX('Tournées Bus'!$C$4:$H$18,Q1806,VLOOKUP(B1806,'Tournées Bus'!$J$3:$L$6,3,FALSE)),INDEX('Tournées Bus'!$C$4:$H$18,Q1806,VLOOKUP(B1806,'Tournées Bus'!$J$3:$L$6,2,FALSE)))</f>
        <v>#N/A</v>
      </c>
      <c r="T1806" t="e">
        <f t="shared" si="59"/>
        <v>#N/A</v>
      </c>
    </row>
    <row r="1807" spans="1:20" x14ac:dyDescent="0.2">
      <c r="A1807" s="1">
        <v>42993</v>
      </c>
      <c r="B1807" t="s">
        <v>8</v>
      </c>
      <c r="C1807" t="s">
        <v>8</v>
      </c>
      <c r="D1807" t="s">
        <v>354</v>
      </c>
      <c r="E1807" t="s">
        <v>355</v>
      </c>
      <c r="F1807" s="1">
        <v>41607</v>
      </c>
      <c r="G1807" t="s">
        <v>170</v>
      </c>
      <c r="H1807">
        <v>1</v>
      </c>
      <c r="I1807">
        <v>0</v>
      </c>
      <c r="J1807">
        <v>0</v>
      </c>
      <c r="K1807" t="s">
        <v>207</v>
      </c>
      <c r="L1807">
        <v>2017</v>
      </c>
      <c r="M1807" t="s">
        <v>208</v>
      </c>
      <c r="N1807" s="14" t="str">
        <f t="shared" si="58"/>
        <v>BRAHMI Ilan</v>
      </c>
      <c r="O1807" s="14" t="str">
        <f>VLOOKUP(N1807,'Données Enfants'!$C$2:$F$298,4,FALSE)</f>
        <v>MS</v>
      </c>
      <c r="P1807" s="14" t="str">
        <f>VLOOKUP(N1807,'Données Enfants'!$C$2:$F$298,2,FALSE)</f>
        <v>Standard</v>
      </c>
      <c r="Q1807" s="14">
        <f>IF(MID(B1807,1,3)="Bus",VLOOKUP(N1807,'Données Bus'!$A$2:$B$90,2,FALSE),0)</f>
        <v>0</v>
      </c>
      <c r="R1807" s="14" t="str">
        <f>IF(Q1807&gt;0,VLOOKUP(N1807,'Données Bus'!$A$2:$C$90,3,FALSE),"")</f>
        <v/>
      </c>
      <c r="S1807" t="e">
        <f>IF(INDEX('Tournées Bus'!$C$4:$H$18,Q1807,VLOOKUP(B1807,'Tournées Bus'!$J$3:$L$6,2,FALSE))=0,INDEX('Tournées Bus'!$C$4:$H$18,Q1807,VLOOKUP(B1807,'Tournées Bus'!$J$3:$L$6,3,FALSE)),INDEX('Tournées Bus'!$C$4:$H$18,Q1807,VLOOKUP(B1807,'Tournées Bus'!$J$3:$L$6,2,FALSE)))</f>
        <v>#N/A</v>
      </c>
      <c r="T1807" t="e">
        <f t="shared" si="59"/>
        <v>#N/A</v>
      </c>
    </row>
    <row r="1808" spans="1:20" x14ac:dyDescent="0.2">
      <c r="A1808" s="1">
        <v>42993</v>
      </c>
      <c r="B1808" t="s">
        <v>8</v>
      </c>
      <c r="C1808" t="s">
        <v>8</v>
      </c>
      <c r="D1808" t="s">
        <v>334</v>
      </c>
      <c r="E1808" t="s">
        <v>335</v>
      </c>
      <c r="F1808" s="1">
        <v>40376</v>
      </c>
      <c r="G1808" t="s">
        <v>163</v>
      </c>
      <c r="H1808">
        <v>1</v>
      </c>
      <c r="I1808">
        <v>0</v>
      </c>
      <c r="J1808">
        <v>0</v>
      </c>
      <c r="K1808" t="s">
        <v>207</v>
      </c>
      <c r="L1808">
        <v>2017</v>
      </c>
      <c r="M1808" t="s">
        <v>210</v>
      </c>
      <c r="N1808" s="14" t="str">
        <f t="shared" si="58"/>
        <v>BUISSON Sarah</v>
      </c>
      <c r="O1808" s="14" t="str">
        <f>VLOOKUP(N1808,'Données Enfants'!$C$2:$F$298,4,FALSE)</f>
        <v>CE1</v>
      </c>
      <c r="P1808" s="14" t="str">
        <f>VLOOKUP(N1808,'Données Enfants'!$C$2:$F$298,2,FALSE)</f>
        <v>Standard</v>
      </c>
      <c r="Q1808" s="14">
        <f>IF(MID(B1808,1,3)="Bus",VLOOKUP(N1808,'Données Bus'!$A$2:$B$90,2,FALSE),0)</f>
        <v>0</v>
      </c>
      <c r="R1808" s="14" t="str">
        <f>IF(Q1808&gt;0,VLOOKUP(N1808,'Données Bus'!$A$2:$C$90,3,FALSE),"")</f>
        <v/>
      </c>
      <c r="S1808" t="e">
        <f>IF(INDEX('Tournées Bus'!$C$4:$H$18,Q1808,VLOOKUP(B1808,'Tournées Bus'!$J$3:$L$6,2,FALSE))=0,INDEX('Tournées Bus'!$C$4:$H$18,Q1808,VLOOKUP(B1808,'Tournées Bus'!$J$3:$L$6,3,FALSE)),INDEX('Tournées Bus'!$C$4:$H$18,Q1808,VLOOKUP(B1808,'Tournées Bus'!$J$3:$L$6,2,FALSE)))</f>
        <v>#N/A</v>
      </c>
      <c r="T1808" t="e">
        <f t="shared" si="59"/>
        <v>#N/A</v>
      </c>
    </row>
    <row r="1809" spans="1:20" x14ac:dyDescent="0.2">
      <c r="A1809" s="1">
        <v>42993</v>
      </c>
      <c r="B1809" t="s">
        <v>8</v>
      </c>
      <c r="C1809" t="s">
        <v>8</v>
      </c>
      <c r="D1809" t="s">
        <v>359</v>
      </c>
      <c r="E1809" t="s">
        <v>360</v>
      </c>
      <c r="F1809" s="1">
        <v>39790</v>
      </c>
      <c r="G1809" t="s">
        <v>165</v>
      </c>
      <c r="H1809">
        <v>1</v>
      </c>
      <c r="I1809">
        <v>0</v>
      </c>
      <c r="J1809">
        <v>0</v>
      </c>
      <c r="K1809" t="s">
        <v>207</v>
      </c>
      <c r="L1809">
        <v>2017</v>
      </c>
      <c r="M1809" t="s">
        <v>210</v>
      </c>
      <c r="N1809" s="14" t="str">
        <f t="shared" si="58"/>
        <v>BURBAN Alix</v>
      </c>
      <c r="O1809" s="14" t="str">
        <f>VLOOKUP(N1809,'Données Enfants'!$C$2:$F$298,4,FALSE)</f>
        <v>CM1</v>
      </c>
      <c r="P1809" s="14" t="str">
        <f>VLOOKUP(N1809,'Données Enfants'!$C$2:$F$298,2,FALSE)</f>
        <v>Standard</v>
      </c>
      <c r="Q1809" s="14">
        <f>IF(MID(B1809,1,3)="Bus",VLOOKUP(N1809,'Données Bus'!$A$2:$B$90,2,FALSE),0)</f>
        <v>0</v>
      </c>
      <c r="R1809" s="14" t="str">
        <f>IF(Q1809&gt;0,VLOOKUP(N1809,'Données Bus'!$A$2:$C$90,3,FALSE),"")</f>
        <v/>
      </c>
      <c r="S1809" t="e">
        <f>IF(INDEX('Tournées Bus'!$C$4:$H$18,Q1809,VLOOKUP(B1809,'Tournées Bus'!$J$3:$L$6,2,FALSE))=0,INDEX('Tournées Bus'!$C$4:$H$18,Q1809,VLOOKUP(B1809,'Tournées Bus'!$J$3:$L$6,3,FALSE)),INDEX('Tournées Bus'!$C$4:$H$18,Q1809,VLOOKUP(B1809,'Tournées Bus'!$J$3:$L$6,2,FALSE)))</f>
        <v>#N/A</v>
      </c>
      <c r="T1809" t="e">
        <f t="shared" si="59"/>
        <v>#N/A</v>
      </c>
    </row>
    <row r="1810" spans="1:20" x14ac:dyDescent="0.2">
      <c r="A1810" s="1">
        <v>42993</v>
      </c>
      <c r="B1810" t="s">
        <v>8</v>
      </c>
      <c r="C1810" t="s">
        <v>8</v>
      </c>
      <c r="D1810" t="s">
        <v>359</v>
      </c>
      <c r="E1810" t="s">
        <v>361</v>
      </c>
      <c r="F1810" s="1">
        <v>39790</v>
      </c>
      <c r="G1810" t="s">
        <v>165</v>
      </c>
      <c r="H1810">
        <v>1</v>
      </c>
      <c r="I1810">
        <v>0</v>
      </c>
      <c r="J1810">
        <v>0</v>
      </c>
      <c r="K1810" t="s">
        <v>207</v>
      </c>
      <c r="L1810">
        <v>2017</v>
      </c>
      <c r="M1810" t="s">
        <v>210</v>
      </c>
      <c r="N1810" s="14" t="str">
        <f t="shared" si="58"/>
        <v>BURBAN Telma</v>
      </c>
      <c r="O1810" s="14" t="str">
        <f>VLOOKUP(N1810,'Données Enfants'!$C$2:$F$298,4,FALSE)</f>
        <v>CM1</v>
      </c>
      <c r="P1810" s="14" t="str">
        <f>VLOOKUP(N1810,'Données Enfants'!$C$2:$F$298,2,FALSE)</f>
        <v>Standard</v>
      </c>
      <c r="Q1810" s="14">
        <f>IF(MID(B1810,1,3)="Bus",VLOOKUP(N1810,'Données Bus'!$A$2:$B$90,2,FALSE),0)</f>
        <v>0</v>
      </c>
      <c r="R1810" s="14" t="str">
        <f>IF(Q1810&gt;0,VLOOKUP(N1810,'Données Bus'!$A$2:$C$90,3,FALSE),"")</f>
        <v/>
      </c>
      <c r="S1810" t="e">
        <f>IF(INDEX('Tournées Bus'!$C$4:$H$18,Q1810,VLOOKUP(B1810,'Tournées Bus'!$J$3:$L$6,2,FALSE))=0,INDEX('Tournées Bus'!$C$4:$H$18,Q1810,VLOOKUP(B1810,'Tournées Bus'!$J$3:$L$6,3,FALSE)),INDEX('Tournées Bus'!$C$4:$H$18,Q1810,VLOOKUP(B1810,'Tournées Bus'!$J$3:$L$6,2,FALSE)))</f>
        <v>#N/A</v>
      </c>
      <c r="T1810" t="e">
        <f t="shared" si="59"/>
        <v>#N/A</v>
      </c>
    </row>
    <row r="1811" spans="1:20" x14ac:dyDescent="0.2">
      <c r="A1811" s="1">
        <v>42993</v>
      </c>
      <c r="B1811" t="s">
        <v>8</v>
      </c>
      <c r="C1811" t="s">
        <v>8</v>
      </c>
      <c r="D1811" t="s">
        <v>502</v>
      </c>
      <c r="E1811" t="s">
        <v>503</v>
      </c>
      <c r="F1811" s="1">
        <v>41460</v>
      </c>
      <c r="G1811" t="s">
        <v>170</v>
      </c>
      <c r="H1811">
        <v>1</v>
      </c>
      <c r="I1811">
        <v>0</v>
      </c>
      <c r="J1811">
        <v>0</v>
      </c>
      <c r="K1811" t="s">
        <v>207</v>
      </c>
      <c r="L1811">
        <v>2017</v>
      </c>
      <c r="M1811" t="s">
        <v>208</v>
      </c>
      <c r="N1811" s="14" t="str">
        <f t="shared" si="58"/>
        <v>CELLARD Léonie</v>
      </c>
      <c r="O1811" s="14" t="str">
        <f>VLOOKUP(N1811,'Données Enfants'!$C$2:$F$298,4,FALSE)</f>
        <v>MS</v>
      </c>
      <c r="P1811" s="14" t="str">
        <f>VLOOKUP(N1811,'Données Enfants'!$C$2:$F$298,2,FALSE)</f>
        <v>Standard</v>
      </c>
      <c r="Q1811" s="14">
        <f>IF(MID(B1811,1,3)="Bus",VLOOKUP(N1811,'Données Bus'!$A$2:$B$90,2,FALSE),0)</f>
        <v>0</v>
      </c>
      <c r="R1811" s="14" t="str">
        <f>IF(Q1811&gt;0,VLOOKUP(N1811,'Données Bus'!$A$2:$C$90,3,FALSE),"")</f>
        <v/>
      </c>
      <c r="S1811" t="e">
        <f>IF(INDEX('Tournées Bus'!$C$4:$H$18,Q1811,VLOOKUP(B1811,'Tournées Bus'!$J$3:$L$6,2,FALSE))=0,INDEX('Tournées Bus'!$C$4:$H$18,Q1811,VLOOKUP(B1811,'Tournées Bus'!$J$3:$L$6,3,FALSE)),INDEX('Tournées Bus'!$C$4:$H$18,Q1811,VLOOKUP(B1811,'Tournées Bus'!$J$3:$L$6,2,FALSE)))</f>
        <v>#N/A</v>
      </c>
      <c r="T1811" t="e">
        <f t="shared" si="59"/>
        <v>#N/A</v>
      </c>
    </row>
    <row r="1812" spans="1:20" x14ac:dyDescent="0.2">
      <c r="A1812" s="1">
        <v>42993</v>
      </c>
      <c r="B1812" t="s">
        <v>8</v>
      </c>
      <c r="C1812" t="s">
        <v>8</v>
      </c>
      <c r="D1812" t="s">
        <v>502</v>
      </c>
      <c r="E1812" t="s">
        <v>493</v>
      </c>
      <c r="F1812" s="1">
        <v>40537</v>
      </c>
      <c r="G1812" t="s">
        <v>167</v>
      </c>
      <c r="H1812">
        <v>1</v>
      </c>
      <c r="I1812">
        <v>0</v>
      </c>
      <c r="J1812">
        <v>0</v>
      </c>
      <c r="K1812" t="s">
        <v>207</v>
      </c>
      <c r="L1812">
        <v>2017</v>
      </c>
      <c r="M1812" t="s">
        <v>210</v>
      </c>
      <c r="N1812" s="14" t="str">
        <f t="shared" si="58"/>
        <v>CELLARD Louise</v>
      </c>
      <c r="O1812" s="14" t="str">
        <f>VLOOKUP(N1812,'Données Enfants'!$C$2:$F$298,4,FALSE)</f>
        <v>CE1</v>
      </c>
      <c r="P1812" s="14" t="str">
        <f>VLOOKUP(N1812,'Données Enfants'!$C$2:$F$298,2,FALSE)</f>
        <v>Standard</v>
      </c>
      <c r="Q1812" s="14">
        <f>IF(MID(B1812,1,3)="Bus",VLOOKUP(N1812,'Données Bus'!$A$2:$B$90,2,FALSE),0)</f>
        <v>0</v>
      </c>
      <c r="R1812" s="14" t="str">
        <f>IF(Q1812&gt;0,VLOOKUP(N1812,'Données Bus'!$A$2:$C$90,3,FALSE),"")</f>
        <v/>
      </c>
      <c r="S1812" t="e">
        <f>IF(INDEX('Tournées Bus'!$C$4:$H$18,Q1812,VLOOKUP(B1812,'Tournées Bus'!$J$3:$L$6,2,FALSE))=0,INDEX('Tournées Bus'!$C$4:$H$18,Q1812,VLOOKUP(B1812,'Tournées Bus'!$J$3:$L$6,3,FALSE)),INDEX('Tournées Bus'!$C$4:$H$18,Q1812,VLOOKUP(B1812,'Tournées Bus'!$J$3:$L$6,2,FALSE)))</f>
        <v>#N/A</v>
      </c>
      <c r="T1812" t="e">
        <f t="shared" si="59"/>
        <v>#N/A</v>
      </c>
    </row>
    <row r="1813" spans="1:20" x14ac:dyDescent="0.2">
      <c r="A1813" s="1">
        <v>42993</v>
      </c>
      <c r="B1813" t="s">
        <v>8</v>
      </c>
      <c r="C1813" t="s">
        <v>8</v>
      </c>
      <c r="D1813" t="s">
        <v>229</v>
      </c>
      <c r="E1813" t="s">
        <v>230</v>
      </c>
      <c r="F1813" s="1">
        <v>40470</v>
      </c>
      <c r="G1813" t="s">
        <v>163</v>
      </c>
      <c r="H1813">
        <v>1</v>
      </c>
      <c r="I1813">
        <v>0</v>
      </c>
      <c r="J1813">
        <v>0</v>
      </c>
      <c r="K1813" t="s">
        <v>207</v>
      </c>
      <c r="L1813">
        <v>2017</v>
      </c>
      <c r="M1813" t="s">
        <v>210</v>
      </c>
      <c r="N1813" s="14" t="str">
        <f t="shared" si="58"/>
        <v>CETTOUR MEUNIER Emma</v>
      </c>
      <c r="O1813" s="14" t="str">
        <f>VLOOKUP(N1813,'Données Enfants'!$C$2:$F$298,4,FALSE)</f>
        <v>CE1</v>
      </c>
      <c r="P1813" s="14" t="str">
        <f>VLOOKUP(N1813,'Données Enfants'!$C$2:$F$298,2,FALSE)</f>
        <v>Standard</v>
      </c>
      <c r="Q1813" s="14">
        <f>IF(MID(B1813,1,3)="Bus",VLOOKUP(N1813,'Données Bus'!$A$2:$B$90,2,FALSE),0)</f>
        <v>0</v>
      </c>
      <c r="R1813" s="14" t="str">
        <f>IF(Q1813&gt;0,VLOOKUP(N1813,'Données Bus'!$A$2:$C$90,3,FALSE),"")</f>
        <v/>
      </c>
      <c r="S1813" t="e">
        <f>IF(INDEX('Tournées Bus'!$C$4:$H$18,Q1813,VLOOKUP(B1813,'Tournées Bus'!$J$3:$L$6,2,FALSE))=0,INDEX('Tournées Bus'!$C$4:$H$18,Q1813,VLOOKUP(B1813,'Tournées Bus'!$J$3:$L$6,3,FALSE)),INDEX('Tournées Bus'!$C$4:$H$18,Q1813,VLOOKUP(B1813,'Tournées Bus'!$J$3:$L$6,2,FALSE)))</f>
        <v>#N/A</v>
      </c>
      <c r="T1813" t="e">
        <f t="shared" si="59"/>
        <v>#N/A</v>
      </c>
    </row>
    <row r="1814" spans="1:20" x14ac:dyDescent="0.2">
      <c r="A1814" s="1">
        <v>42993</v>
      </c>
      <c r="B1814" t="s">
        <v>8</v>
      </c>
      <c r="C1814" t="s">
        <v>8</v>
      </c>
      <c r="D1814" t="s">
        <v>229</v>
      </c>
      <c r="E1814" t="s">
        <v>231</v>
      </c>
      <c r="F1814" s="1">
        <v>41290</v>
      </c>
      <c r="G1814" t="s">
        <v>170</v>
      </c>
      <c r="H1814">
        <v>1</v>
      </c>
      <c r="I1814">
        <v>0</v>
      </c>
      <c r="J1814">
        <v>0</v>
      </c>
      <c r="K1814" t="s">
        <v>207</v>
      </c>
      <c r="L1814">
        <v>2017</v>
      </c>
      <c r="M1814" t="s">
        <v>208</v>
      </c>
      <c r="N1814" s="14" t="str">
        <f t="shared" si="58"/>
        <v>CETTOUR MEUNIER Margot</v>
      </c>
      <c r="O1814" s="14" t="str">
        <f>VLOOKUP(N1814,'Données Enfants'!$C$2:$F$298,4,FALSE)</f>
        <v>MS</v>
      </c>
      <c r="P1814" s="14" t="str">
        <f>VLOOKUP(N1814,'Données Enfants'!$C$2:$F$298,2,FALSE)</f>
        <v>Standard</v>
      </c>
      <c r="Q1814" s="14">
        <f>IF(MID(B1814,1,3)="Bus",VLOOKUP(N1814,'Données Bus'!$A$2:$B$90,2,FALSE),0)</f>
        <v>0</v>
      </c>
      <c r="R1814" s="14" t="str">
        <f>IF(Q1814&gt;0,VLOOKUP(N1814,'Données Bus'!$A$2:$C$90,3,FALSE),"")</f>
        <v/>
      </c>
      <c r="S1814" t="e">
        <f>IF(INDEX('Tournées Bus'!$C$4:$H$18,Q1814,VLOOKUP(B1814,'Tournées Bus'!$J$3:$L$6,2,FALSE))=0,INDEX('Tournées Bus'!$C$4:$H$18,Q1814,VLOOKUP(B1814,'Tournées Bus'!$J$3:$L$6,3,FALSE)),INDEX('Tournées Bus'!$C$4:$H$18,Q1814,VLOOKUP(B1814,'Tournées Bus'!$J$3:$L$6,2,FALSE)))</f>
        <v>#N/A</v>
      </c>
      <c r="T1814" t="e">
        <f t="shared" si="59"/>
        <v>#N/A</v>
      </c>
    </row>
    <row r="1815" spans="1:20" x14ac:dyDescent="0.2">
      <c r="A1815" s="1">
        <v>42993</v>
      </c>
      <c r="B1815" t="s">
        <v>8</v>
      </c>
      <c r="C1815" t="s">
        <v>8</v>
      </c>
      <c r="D1815" t="s">
        <v>366</v>
      </c>
      <c r="E1815" t="s">
        <v>367</v>
      </c>
      <c r="F1815" s="1">
        <v>40581</v>
      </c>
      <c r="G1815" t="s">
        <v>167</v>
      </c>
      <c r="H1815">
        <v>1</v>
      </c>
      <c r="I1815">
        <v>0</v>
      </c>
      <c r="J1815">
        <v>0</v>
      </c>
      <c r="K1815" t="s">
        <v>207</v>
      </c>
      <c r="L1815">
        <v>2017</v>
      </c>
      <c r="M1815" t="s">
        <v>208</v>
      </c>
      <c r="N1815" s="14" t="str">
        <f t="shared" si="58"/>
        <v>CHACHKINE Elie</v>
      </c>
      <c r="O1815" s="14" t="str">
        <f>VLOOKUP(N1815,'Données Enfants'!$C$2:$F$298,4,FALSE)</f>
        <v>CP</v>
      </c>
      <c r="P1815" s="14" t="str">
        <f>VLOOKUP(N1815,'Données Enfants'!$C$2:$F$298,2,FALSE)</f>
        <v>Standard</v>
      </c>
      <c r="Q1815" s="14">
        <f>IF(MID(B1815,1,3)="Bus",VLOOKUP(N1815,'Données Bus'!$A$2:$B$90,2,FALSE),0)</f>
        <v>0</v>
      </c>
      <c r="R1815" s="14" t="str">
        <f>IF(Q1815&gt;0,VLOOKUP(N1815,'Données Bus'!$A$2:$C$90,3,FALSE),"")</f>
        <v/>
      </c>
      <c r="S1815" t="e">
        <f>IF(INDEX('Tournées Bus'!$C$4:$H$18,Q1815,VLOOKUP(B1815,'Tournées Bus'!$J$3:$L$6,2,FALSE))=0,INDEX('Tournées Bus'!$C$4:$H$18,Q1815,VLOOKUP(B1815,'Tournées Bus'!$J$3:$L$6,3,FALSE)),INDEX('Tournées Bus'!$C$4:$H$18,Q1815,VLOOKUP(B1815,'Tournées Bus'!$J$3:$L$6,2,FALSE)))</f>
        <v>#N/A</v>
      </c>
      <c r="T1815" t="e">
        <f t="shared" si="59"/>
        <v>#N/A</v>
      </c>
    </row>
    <row r="1816" spans="1:20" x14ac:dyDescent="0.2">
      <c r="A1816" s="1">
        <v>42993</v>
      </c>
      <c r="B1816" t="s">
        <v>8</v>
      </c>
      <c r="C1816" t="s">
        <v>8</v>
      </c>
      <c r="D1816" t="s">
        <v>380</v>
      </c>
      <c r="E1816" t="s">
        <v>381</v>
      </c>
      <c r="F1816" s="1">
        <v>40995</v>
      </c>
      <c r="G1816" t="s">
        <v>106</v>
      </c>
      <c r="H1816">
        <v>1</v>
      </c>
      <c r="I1816">
        <v>0</v>
      </c>
      <c r="J1816">
        <v>0</v>
      </c>
      <c r="K1816" t="s">
        <v>207</v>
      </c>
      <c r="L1816">
        <v>2017</v>
      </c>
      <c r="M1816" t="s">
        <v>208</v>
      </c>
      <c r="N1816" s="14" t="str">
        <f t="shared" si="58"/>
        <v>CRETON Célya</v>
      </c>
      <c r="O1816" s="14" t="str">
        <f>VLOOKUP(N1816,'Données Enfants'!$C$2:$F$298,4,FALSE)</f>
        <v>GS</v>
      </c>
      <c r="P1816" s="14" t="str">
        <f>VLOOKUP(N1816,'Données Enfants'!$C$2:$F$298,2,FALSE)</f>
        <v>Standard</v>
      </c>
      <c r="Q1816" s="14">
        <f>IF(MID(B1816,1,3)="Bus",VLOOKUP(N1816,'Données Bus'!$A$2:$B$90,2,FALSE),0)</f>
        <v>0</v>
      </c>
      <c r="R1816" s="14" t="str">
        <f>IF(Q1816&gt;0,VLOOKUP(N1816,'Données Bus'!$A$2:$C$90,3,FALSE),"")</f>
        <v/>
      </c>
      <c r="S1816" t="e">
        <f>IF(INDEX('Tournées Bus'!$C$4:$H$18,Q1816,VLOOKUP(B1816,'Tournées Bus'!$J$3:$L$6,2,FALSE))=0,INDEX('Tournées Bus'!$C$4:$H$18,Q1816,VLOOKUP(B1816,'Tournées Bus'!$J$3:$L$6,3,FALSE)),INDEX('Tournées Bus'!$C$4:$H$18,Q1816,VLOOKUP(B1816,'Tournées Bus'!$J$3:$L$6,2,FALSE)))</f>
        <v>#N/A</v>
      </c>
      <c r="T1816" t="e">
        <f t="shared" si="59"/>
        <v>#N/A</v>
      </c>
    </row>
    <row r="1817" spans="1:20" x14ac:dyDescent="0.2">
      <c r="A1817" s="1">
        <v>42993</v>
      </c>
      <c r="B1817" t="s">
        <v>8</v>
      </c>
      <c r="C1817" t="s">
        <v>8</v>
      </c>
      <c r="D1817" t="s">
        <v>384</v>
      </c>
      <c r="E1817" t="s">
        <v>385</v>
      </c>
      <c r="F1817" s="1">
        <v>41199</v>
      </c>
      <c r="G1817" t="s">
        <v>106</v>
      </c>
      <c r="H1817">
        <v>1</v>
      </c>
      <c r="I1817">
        <v>0</v>
      </c>
      <c r="J1817">
        <v>0</v>
      </c>
      <c r="K1817" t="s">
        <v>207</v>
      </c>
      <c r="L1817">
        <v>2017</v>
      </c>
      <c r="M1817" t="s">
        <v>208</v>
      </c>
      <c r="N1817" s="14" t="str">
        <f t="shared" si="58"/>
        <v>DELPLANQUE Jules</v>
      </c>
      <c r="O1817" s="14" t="str">
        <f>VLOOKUP(N1817,'Données Enfants'!$C$2:$F$298,4,FALSE)</f>
        <v>GS</v>
      </c>
      <c r="P1817" s="14" t="str">
        <f>VLOOKUP(N1817,'Données Enfants'!$C$2:$F$298,2,FALSE)</f>
        <v>Standard</v>
      </c>
      <c r="Q1817" s="14">
        <f>IF(MID(B1817,1,3)="Bus",VLOOKUP(N1817,'Données Bus'!$A$2:$B$90,2,FALSE),0)</f>
        <v>0</v>
      </c>
      <c r="R1817" s="14" t="str">
        <f>IF(Q1817&gt;0,VLOOKUP(N1817,'Données Bus'!$A$2:$C$90,3,FALSE),"")</f>
        <v/>
      </c>
      <c r="S1817" t="e">
        <f>IF(INDEX('Tournées Bus'!$C$4:$H$18,Q1817,VLOOKUP(B1817,'Tournées Bus'!$J$3:$L$6,2,FALSE))=0,INDEX('Tournées Bus'!$C$4:$H$18,Q1817,VLOOKUP(B1817,'Tournées Bus'!$J$3:$L$6,3,FALSE)),INDEX('Tournées Bus'!$C$4:$H$18,Q1817,VLOOKUP(B1817,'Tournées Bus'!$J$3:$L$6,2,FALSE)))</f>
        <v>#N/A</v>
      </c>
      <c r="T1817" t="e">
        <f t="shared" si="59"/>
        <v>#N/A</v>
      </c>
    </row>
    <row r="1818" spans="1:20" x14ac:dyDescent="0.2">
      <c r="A1818" s="1">
        <v>42993</v>
      </c>
      <c r="B1818" t="s">
        <v>8</v>
      </c>
      <c r="C1818" t="s">
        <v>8</v>
      </c>
      <c r="D1818" t="s">
        <v>327</v>
      </c>
      <c r="E1818" t="s">
        <v>328</v>
      </c>
      <c r="F1818" s="1">
        <v>40917</v>
      </c>
      <c r="G1818" t="s">
        <v>44</v>
      </c>
      <c r="H1818">
        <v>1</v>
      </c>
      <c r="I1818">
        <v>0</v>
      </c>
      <c r="J1818">
        <v>0</v>
      </c>
      <c r="K1818" t="s">
        <v>207</v>
      </c>
      <c r="L1818">
        <v>2017</v>
      </c>
      <c r="M1818" t="s">
        <v>208</v>
      </c>
      <c r="N1818" s="14" t="str">
        <f t="shared" si="58"/>
        <v>DESCLAUX Charly</v>
      </c>
      <c r="O1818" s="14" t="str">
        <f>VLOOKUP(N1818,'Données Enfants'!$C$2:$F$298,4,FALSE)</f>
        <v>GS</v>
      </c>
      <c r="P1818" s="14" t="str">
        <f>VLOOKUP(N1818,'Données Enfants'!$C$2:$F$298,2,FALSE)</f>
        <v>Standard</v>
      </c>
      <c r="Q1818" s="14">
        <f>IF(MID(B1818,1,3)="Bus",VLOOKUP(N1818,'Données Bus'!$A$2:$B$90,2,FALSE),0)</f>
        <v>0</v>
      </c>
      <c r="R1818" s="14" t="str">
        <f>IF(Q1818&gt;0,VLOOKUP(N1818,'Données Bus'!$A$2:$C$90,3,FALSE),"")</f>
        <v/>
      </c>
      <c r="S1818" t="e">
        <f>IF(INDEX('Tournées Bus'!$C$4:$H$18,Q1818,VLOOKUP(B1818,'Tournées Bus'!$J$3:$L$6,2,FALSE))=0,INDEX('Tournées Bus'!$C$4:$H$18,Q1818,VLOOKUP(B1818,'Tournées Bus'!$J$3:$L$6,3,FALSE)),INDEX('Tournées Bus'!$C$4:$H$18,Q1818,VLOOKUP(B1818,'Tournées Bus'!$J$3:$L$6,2,FALSE)))</f>
        <v>#N/A</v>
      </c>
      <c r="T1818" t="e">
        <f t="shared" si="59"/>
        <v>#N/A</v>
      </c>
    </row>
    <row r="1819" spans="1:20" x14ac:dyDescent="0.2">
      <c r="A1819" s="1">
        <v>42993</v>
      </c>
      <c r="B1819" t="s">
        <v>8</v>
      </c>
      <c r="C1819" t="s">
        <v>8</v>
      </c>
      <c r="D1819" t="s">
        <v>388</v>
      </c>
      <c r="E1819" t="s">
        <v>389</v>
      </c>
      <c r="F1819" s="1">
        <v>40851</v>
      </c>
      <c r="G1819" t="s">
        <v>168</v>
      </c>
      <c r="H1819">
        <v>1</v>
      </c>
      <c r="I1819">
        <v>0</v>
      </c>
      <c r="J1819">
        <v>0</v>
      </c>
      <c r="K1819" t="s">
        <v>207</v>
      </c>
      <c r="L1819">
        <v>2017</v>
      </c>
      <c r="M1819" t="s">
        <v>208</v>
      </c>
      <c r="N1819" s="14" t="str">
        <f t="shared" si="58"/>
        <v>DOZOUL Nolan</v>
      </c>
      <c r="O1819" s="14" t="str">
        <f>VLOOKUP(N1819,'Données Enfants'!$C$2:$F$298,4,FALSE)</f>
        <v>CP</v>
      </c>
      <c r="P1819" s="14" t="str">
        <f>VLOOKUP(N1819,'Données Enfants'!$C$2:$F$298,2,FALSE)</f>
        <v>Standard</v>
      </c>
      <c r="Q1819" s="14">
        <f>IF(MID(B1819,1,3)="Bus",VLOOKUP(N1819,'Données Bus'!$A$2:$B$90,2,FALSE),0)</f>
        <v>0</v>
      </c>
      <c r="R1819" s="14" t="str">
        <f>IF(Q1819&gt;0,VLOOKUP(N1819,'Données Bus'!$A$2:$C$90,3,FALSE),"")</f>
        <v/>
      </c>
      <c r="S1819" t="e">
        <f>IF(INDEX('Tournées Bus'!$C$4:$H$18,Q1819,VLOOKUP(B1819,'Tournées Bus'!$J$3:$L$6,2,FALSE))=0,INDEX('Tournées Bus'!$C$4:$H$18,Q1819,VLOOKUP(B1819,'Tournées Bus'!$J$3:$L$6,3,FALSE)),INDEX('Tournées Bus'!$C$4:$H$18,Q1819,VLOOKUP(B1819,'Tournées Bus'!$J$3:$L$6,2,FALSE)))</f>
        <v>#N/A</v>
      </c>
      <c r="T1819" t="e">
        <f t="shared" si="59"/>
        <v>#N/A</v>
      </c>
    </row>
    <row r="1820" spans="1:20" x14ac:dyDescent="0.2">
      <c r="A1820" s="1">
        <v>42993</v>
      </c>
      <c r="B1820" t="s">
        <v>8</v>
      </c>
      <c r="C1820" t="s">
        <v>8</v>
      </c>
      <c r="D1820" t="s">
        <v>390</v>
      </c>
      <c r="E1820" t="s">
        <v>281</v>
      </c>
      <c r="F1820" s="1">
        <v>40871</v>
      </c>
      <c r="G1820" t="s">
        <v>167</v>
      </c>
      <c r="H1820">
        <v>1</v>
      </c>
      <c r="I1820">
        <v>0</v>
      </c>
      <c r="J1820">
        <v>0</v>
      </c>
      <c r="K1820" t="s">
        <v>207</v>
      </c>
      <c r="L1820">
        <v>2017</v>
      </c>
      <c r="M1820" t="s">
        <v>208</v>
      </c>
      <c r="N1820" s="14" t="str">
        <f t="shared" si="58"/>
        <v>EDMOND Lilou</v>
      </c>
      <c r="O1820" s="14" t="str">
        <f>VLOOKUP(N1820,'Données Enfants'!$C$2:$F$298,4,FALSE)</f>
        <v>CP</v>
      </c>
      <c r="P1820" s="14" t="str">
        <f>VLOOKUP(N1820,'Données Enfants'!$C$2:$F$298,2,FALSE)</f>
        <v>Standard</v>
      </c>
      <c r="Q1820" s="14">
        <f>IF(MID(B1820,1,3)="Bus",VLOOKUP(N1820,'Données Bus'!$A$2:$B$90,2,FALSE),0)</f>
        <v>0</v>
      </c>
      <c r="R1820" s="14" t="str">
        <f>IF(Q1820&gt;0,VLOOKUP(N1820,'Données Bus'!$A$2:$C$90,3,FALSE),"")</f>
        <v/>
      </c>
      <c r="S1820" t="e">
        <f>IF(INDEX('Tournées Bus'!$C$4:$H$18,Q1820,VLOOKUP(B1820,'Tournées Bus'!$J$3:$L$6,2,FALSE))=0,INDEX('Tournées Bus'!$C$4:$H$18,Q1820,VLOOKUP(B1820,'Tournées Bus'!$J$3:$L$6,3,FALSE)),INDEX('Tournées Bus'!$C$4:$H$18,Q1820,VLOOKUP(B1820,'Tournées Bus'!$J$3:$L$6,2,FALSE)))</f>
        <v>#N/A</v>
      </c>
      <c r="T1820" t="e">
        <f t="shared" si="59"/>
        <v>#N/A</v>
      </c>
    </row>
    <row r="1821" spans="1:20" x14ac:dyDescent="0.2">
      <c r="A1821" s="1">
        <v>42993</v>
      </c>
      <c r="B1821" t="s">
        <v>8</v>
      </c>
      <c r="C1821" t="s">
        <v>8</v>
      </c>
      <c r="D1821" t="s">
        <v>390</v>
      </c>
      <c r="E1821" t="s">
        <v>391</v>
      </c>
      <c r="F1821" s="1">
        <v>39092</v>
      </c>
      <c r="G1821" t="s">
        <v>164</v>
      </c>
      <c r="H1821">
        <v>1</v>
      </c>
      <c r="I1821">
        <v>0</v>
      </c>
      <c r="J1821">
        <v>0</v>
      </c>
      <c r="K1821" t="s">
        <v>207</v>
      </c>
      <c r="L1821">
        <v>2017</v>
      </c>
      <c r="M1821" t="s">
        <v>210</v>
      </c>
      <c r="N1821" s="14" t="str">
        <f t="shared" si="58"/>
        <v>EDMOND Quentin</v>
      </c>
      <c r="O1821" s="14" t="str">
        <f>VLOOKUP(N1821,'Données Enfants'!$C$2:$F$298,4,FALSE)</f>
        <v>CM2</v>
      </c>
      <c r="P1821" s="14" t="str">
        <f>VLOOKUP(N1821,'Données Enfants'!$C$2:$F$298,2,FALSE)</f>
        <v>Standard</v>
      </c>
      <c r="Q1821" s="14">
        <f>IF(MID(B1821,1,3)="Bus",VLOOKUP(N1821,'Données Bus'!$A$2:$B$90,2,FALSE),0)</f>
        <v>0</v>
      </c>
      <c r="R1821" s="14" t="str">
        <f>IF(Q1821&gt;0,VLOOKUP(N1821,'Données Bus'!$A$2:$C$90,3,FALSE),"")</f>
        <v/>
      </c>
      <c r="S1821" t="e">
        <f>IF(INDEX('Tournées Bus'!$C$4:$H$18,Q1821,VLOOKUP(B1821,'Tournées Bus'!$J$3:$L$6,2,FALSE))=0,INDEX('Tournées Bus'!$C$4:$H$18,Q1821,VLOOKUP(B1821,'Tournées Bus'!$J$3:$L$6,3,FALSE)),INDEX('Tournées Bus'!$C$4:$H$18,Q1821,VLOOKUP(B1821,'Tournées Bus'!$J$3:$L$6,2,FALSE)))</f>
        <v>#N/A</v>
      </c>
      <c r="T1821" t="e">
        <f t="shared" si="59"/>
        <v>#N/A</v>
      </c>
    </row>
    <row r="1822" spans="1:20" x14ac:dyDescent="0.2">
      <c r="A1822" s="1">
        <v>42993</v>
      </c>
      <c r="B1822" t="s">
        <v>8</v>
      </c>
      <c r="C1822" t="s">
        <v>8</v>
      </c>
      <c r="D1822" t="s">
        <v>254</v>
      </c>
      <c r="E1822" t="s">
        <v>255</v>
      </c>
      <c r="F1822" s="1">
        <v>40439</v>
      </c>
      <c r="G1822" t="s">
        <v>167</v>
      </c>
      <c r="H1822">
        <v>1</v>
      </c>
      <c r="I1822">
        <v>0</v>
      </c>
      <c r="J1822">
        <v>0</v>
      </c>
      <c r="K1822" t="s">
        <v>207</v>
      </c>
      <c r="L1822">
        <v>2017</v>
      </c>
      <c r="M1822" t="s">
        <v>210</v>
      </c>
      <c r="N1822" s="14" t="str">
        <f t="shared" si="58"/>
        <v>EL MRADMI Marwane</v>
      </c>
      <c r="O1822" s="14" t="str">
        <f>VLOOKUP(N1822,'Données Enfants'!$C$2:$F$298,4,FALSE)</f>
        <v>CE1</v>
      </c>
      <c r="P1822" s="14" t="str">
        <f>VLOOKUP(N1822,'Données Enfants'!$C$2:$F$298,2,FALSE)</f>
        <v>Sans porc</v>
      </c>
      <c r="Q1822" s="14">
        <f>IF(MID(B1822,1,3)="Bus",VLOOKUP(N1822,'Données Bus'!$A$2:$B$90,2,FALSE),0)</f>
        <v>0</v>
      </c>
      <c r="R1822" s="14" t="str">
        <f>IF(Q1822&gt;0,VLOOKUP(N1822,'Données Bus'!$A$2:$C$90,3,FALSE),"")</f>
        <v/>
      </c>
      <c r="S1822" t="e">
        <f>IF(INDEX('Tournées Bus'!$C$4:$H$18,Q1822,VLOOKUP(B1822,'Tournées Bus'!$J$3:$L$6,2,FALSE))=0,INDEX('Tournées Bus'!$C$4:$H$18,Q1822,VLOOKUP(B1822,'Tournées Bus'!$J$3:$L$6,3,FALSE)),INDEX('Tournées Bus'!$C$4:$H$18,Q1822,VLOOKUP(B1822,'Tournées Bus'!$J$3:$L$6,2,FALSE)))</f>
        <v>#N/A</v>
      </c>
      <c r="T1822" t="e">
        <f t="shared" si="59"/>
        <v>#N/A</v>
      </c>
    </row>
    <row r="1823" spans="1:20" x14ac:dyDescent="0.2">
      <c r="A1823" s="1">
        <v>42993</v>
      </c>
      <c r="B1823" t="s">
        <v>8</v>
      </c>
      <c r="C1823" t="s">
        <v>8</v>
      </c>
      <c r="D1823" t="s">
        <v>396</v>
      </c>
      <c r="E1823" t="s">
        <v>397</v>
      </c>
      <c r="F1823" s="1">
        <v>39668</v>
      </c>
      <c r="G1823" t="s">
        <v>165</v>
      </c>
      <c r="H1823">
        <v>1</v>
      </c>
      <c r="I1823">
        <v>0</v>
      </c>
      <c r="J1823">
        <v>0</v>
      </c>
      <c r="K1823" t="s">
        <v>207</v>
      </c>
      <c r="L1823">
        <v>2017</v>
      </c>
      <c r="M1823" t="s">
        <v>210</v>
      </c>
      <c r="N1823" s="14" t="str">
        <f t="shared" si="58"/>
        <v>FRERY Mika</v>
      </c>
      <c r="O1823" s="14" t="str">
        <f>VLOOKUP(N1823,'Données Enfants'!$C$2:$F$298,4,FALSE)</f>
        <v>CM1</v>
      </c>
      <c r="P1823" s="14" t="str">
        <f>VLOOKUP(N1823,'Données Enfants'!$C$2:$F$298,2,FALSE)</f>
        <v>Standard</v>
      </c>
      <c r="Q1823" s="14">
        <f>IF(MID(B1823,1,3)="Bus",VLOOKUP(N1823,'Données Bus'!$A$2:$B$90,2,FALSE),0)</f>
        <v>0</v>
      </c>
      <c r="R1823" s="14" t="str">
        <f>IF(Q1823&gt;0,VLOOKUP(N1823,'Données Bus'!$A$2:$C$90,3,FALSE),"")</f>
        <v/>
      </c>
      <c r="S1823" t="e">
        <f>IF(INDEX('Tournées Bus'!$C$4:$H$18,Q1823,VLOOKUP(B1823,'Tournées Bus'!$J$3:$L$6,2,FALSE))=0,INDEX('Tournées Bus'!$C$4:$H$18,Q1823,VLOOKUP(B1823,'Tournées Bus'!$J$3:$L$6,3,FALSE)),INDEX('Tournées Bus'!$C$4:$H$18,Q1823,VLOOKUP(B1823,'Tournées Bus'!$J$3:$L$6,2,FALSE)))</f>
        <v>#N/A</v>
      </c>
      <c r="T1823" t="e">
        <f t="shared" si="59"/>
        <v>#N/A</v>
      </c>
    </row>
    <row r="1824" spans="1:20" x14ac:dyDescent="0.2">
      <c r="A1824" s="1">
        <v>42993</v>
      </c>
      <c r="B1824" t="s">
        <v>8</v>
      </c>
      <c r="C1824" t="s">
        <v>8</v>
      </c>
      <c r="D1824" t="s">
        <v>398</v>
      </c>
      <c r="E1824" t="s">
        <v>399</v>
      </c>
      <c r="F1824" s="1">
        <v>40770</v>
      </c>
      <c r="G1824" t="s">
        <v>168</v>
      </c>
      <c r="H1824">
        <v>1</v>
      </c>
      <c r="I1824">
        <v>0</v>
      </c>
      <c r="J1824">
        <v>0</v>
      </c>
      <c r="K1824" t="s">
        <v>207</v>
      </c>
      <c r="L1824">
        <v>2017</v>
      </c>
      <c r="M1824" t="s">
        <v>208</v>
      </c>
      <c r="N1824" s="14" t="str">
        <f t="shared" si="58"/>
        <v>GAUTIER Alessia</v>
      </c>
      <c r="O1824" s="14" t="str">
        <f>VLOOKUP(N1824,'Données Enfants'!$C$2:$F$298,4,FALSE)</f>
        <v>CP</v>
      </c>
      <c r="P1824" s="14" t="str">
        <f>VLOOKUP(N1824,'Données Enfants'!$C$2:$F$298,2,FALSE)</f>
        <v>Standard</v>
      </c>
      <c r="Q1824" s="14">
        <f>IF(MID(B1824,1,3)="Bus",VLOOKUP(N1824,'Données Bus'!$A$2:$B$90,2,FALSE),0)</f>
        <v>0</v>
      </c>
      <c r="R1824" s="14" t="str">
        <f>IF(Q1824&gt;0,VLOOKUP(N1824,'Données Bus'!$A$2:$C$90,3,FALSE),"")</f>
        <v/>
      </c>
      <c r="S1824" t="e">
        <f>IF(INDEX('Tournées Bus'!$C$4:$H$18,Q1824,VLOOKUP(B1824,'Tournées Bus'!$J$3:$L$6,2,FALSE))=0,INDEX('Tournées Bus'!$C$4:$H$18,Q1824,VLOOKUP(B1824,'Tournées Bus'!$J$3:$L$6,3,FALSE)),INDEX('Tournées Bus'!$C$4:$H$18,Q1824,VLOOKUP(B1824,'Tournées Bus'!$J$3:$L$6,2,FALSE)))</f>
        <v>#N/A</v>
      </c>
      <c r="T1824" t="e">
        <f t="shared" si="59"/>
        <v>#N/A</v>
      </c>
    </row>
    <row r="1825" spans="1:20" x14ac:dyDescent="0.2">
      <c r="A1825" s="1">
        <v>42993</v>
      </c>
      <c r="B1825" t="s">
        <v>8</v>
      </c>
      <c r="C1825" t="s">
        <v>8</v>
      </c>
      <c r="D1825" t="s">
        <v>400</v>
      </c>
      <c r="E1825" t="s">
        <v>401</v>
      </c>
      <c r="F1825" s="1">
        <v>39307</v>
      </c>
      <c r="G1825" t="s">
        <v>164</v>
      </c>
      <c r="H1825">
        <v>1</v>
      </c>
      <c r="I1825">
        <v>0</v>
      </c>
      <c r="J1825">
        <v>0</v>
      </c>
      <c r="K1825" t="s">
        <v>207</v>
      </c>
      <c r="L1825">
        <v>2017</v>
      </c>
      <c r="M1825" t="s">
        <v>210</v>
      </c>
      <c r="N1825" s="14" t="str">
        <f t="shared" si="58"/>
        <v>GENOIS Pauline</v>
      </c>
      <c r="O1825" s="14" t="str">
        <f>VLOOKUP(N1825,'Données Enfants'!$C$2:$F$298,4,FALSE)</f>
        <v>CM2</v>
      </c>
      <c r="P1825" s="14" t="str">
        <f>VLOOKUP(N1825,'Données Enfants'!$C$2:$F$298,2,FALSE)</f>
        <v>Standard</v>
      </c>
      <c r="Q1825" s="14">
        <f>IF(MID(B1825,1,3)="Bus",VLOOKUP(N1825,'Données Bus'!$A$2:$B$90,2,FALSE),0)</f>
        <v>0</v>
      </c>
      <c r="R1825" s="14" t="str">
        <f>IF(Q1825&gt;0,VLOOKUP(N1825,'Données Bus'!$A$2:$C$90,3,FALSE),"")</f>
        <v/>
      </c>
      <c r="S1825" t="e">
        <f>IF(INDEX('Tournées Bus'!$C$4:$H$18,Q1825,VLOOKUP(B1825,'Tournées Bus'!$J$3:$L$6,2,FALSE))=0,INDEX('Tournées Bus'!$C$4:$H$18,Q1825,VLOOKUP(B1825,'Tournées Bus'!$J$3:$L$6,3,FALSE)),INDEX('Tournées Bus'!$C$4:$H$18,Q1825,VLOOKUP(B1825,'Tournées Bus'!$J$3:$L$6,2,FALSE)))</f>
        <v>#N/A</v>
      </c>
      <c r="T1825" t="e">
        <f t="shared" si="59"/>
        <v>#N/A</v>
      </c>
    </row>
    <row r="1826" spans="1:20" x14ac:dyDescent="0.2">
      <c r="A1826" s="1">
        <v>42993</v>
      </c>
      <c r="B1826" t="s">
        <v>8</v>
      </c>
      <c r="C1826" t="s">
        <v>8</v>
      </c>
      <c r="D1826" t="s">
        <v>404</v>
      </c>
      <c r="E1826" t="s">
        <v>405</v>
      </c>
      <c r="F1826" s="1">
        <v>41329</v>
      </c>
      <c r="G1826" t="s">
        <v>169</v>
      </c>
      <c r="H1826">
        <v>1</v>
      </c>
      <c r="I1826">
        <v>0</v>
      </c>
      <c r="J1826">
        <v>0</v>
      </c>
      <c r="K1826" t="s">
        <v>207</v>
      </c>
      <c r="L1826">
        <v>2017</v>
      </c>
      <c r="M1826" t="s">
        <v>208</v>
      </c>
      <c r="N1826" s="14" t="str">
        <f t="shared" si="58"/>
        <v>GILLET Naëly</v>
      </c>
      <c r="O1826" s="14" t="str">
        <f>VLOOKUP(N1826,'Données Enfants'!$C$2:$F$298,4,FALSE)</f>
        <v>MS</v>
      </c>
      <c r="P1826" s="14" t="str">
        <f>VLOOKUP(N1826,'Données Enfants'!$C$2:$F$298,2,FALSE)</f>
        <v>Standard</v>
      </c>
      <c r="Q1826" s="14">
        <f>IF(MID(B1826,1,3)="Bus",VLOOKUP(N1826,'Données Bus'!$A$2:$B$90,2,FALSE),0)</f>
        <v>0</v>
      </c>
      <c r="R1826" s="14" t="str">
        <f>IF(Q1826&gt;0,VLOOKUP(N1826,'Données Bus'!$A$2:$C$90,3,FALSE),"")</f>
        <v/>
      </c>
      <c r="S1826" t="e">
        <f>IF(INDEX('Tournées Bus'!$C$4:$H$18,Q1826,VLOOKUP(B1826,'Tournées Bus'!$J$3:$L$6,2,FALSE))=0,INDEX('Tournées Bus'!$C$4:$H$18,Q1826,VLOOKUP(B1826,'Tournées Bus'!$J$3:$L$6,3,FALSE)),INDEX('Tournées Bus'!$C$4:$H$18,Q1826,VLOOKUP(B1826,'Tournées Bus'!$J$3:$L$6,2,FALSE)))</f>
        <v>#N/A</v>
      </c>
      <c r="T1826" t="e">
        <f t="shared" si="59"/>
        <v>#N/A</v>
      </c>
    </row>
    <row r="1827" spans="1:20" x14ac:dyDescent="0.2">
      <c r="A1827" s="1">
        <v>42993</v>
      </c>
      <c r="B1827" t="s">
        <v>8</v>
      </c>
      <c r="C1827" t="s">
        <v>8</v>
      </c>
      <c r="D1827" t="s">
        <v>547</v>
      </c>
      <c r="E1827" t="s">
        <v>279</v>
      </c>
      <c r="F1827" s="1">
        <v>41348</v>
      </c>
      <c r="G1827" t="s">
        <v>169</v>
      </c>
      <c r="H1827">
        <v>1</v>
      </c>
      <c r="I1827">
        <v>0</v>
      </c>
      <c r="J1827">
        <v>0</v>
      </c>
      <c r="K1827" t="s">
        <v>207</v>
      </c>
      <c r="L1827">
        <v>2017</v>
      </c>
      <c r="M1827" t="s">
        <v>208</v>
      </c>
      <c r="N1827" s="14" t="str">
        <f t="shared" si="58"/>
        <v>GRANDJEAN Alice</v>
      </c>
      <c r="O1827" s="14" t="str">
        <f>VLOOKUP(N1827,'Données Enfants'!$C$2:$F$298,4,FALSE)</f>
        <v>MS</v>
      </c>
      <c r="P1827" s="14" t="str">
        <f>VLOOKUP(N1827,'Données Enfants'!$C$2:$F$298,2,FALSE)</f>
        <v>Standard</v>
      </c>
      <c r="Q1827" s="14">
        <f>IF(MID(B1827,1,3)="Bus",VLOOKUP(N1827,'Données Bus'!$A$2:$B$90,2,FALSE),0)</f>
        <v>0</v>
      </c>
      <c r="R1827" s="14" t="str">
        <f>IF(Q1827&gt;0,VLOOKUP(N1827,'Données Bus'!$A$2:$C$90,3,FALSE),"")</f>
        <v/>
      </c>
      <c r="S1827" t="e">
        <f>IF(INDEX('Tournées Bus'!$C$4:$H$18,Q1827,VLOOKUP(B1827,'Tournées Bus'!$J$3:$L$6,2,FALSE))=0,INDEX('Tournées Bus'!$C$4:$H$18,Q1827,VLOOKUP(B1827,'Tournées Bus'!$J$3:$L$6,3,FALSE)),INDEX('Tournées Bus'!$C$4:$H$18,Q1827,VLOOKUP(B1827,'Tournées Bus'!$J$3:$L$6,2,FALSE)))</f>
        <v>#N/A</v>
      </c>
      <c r="T1827" t="e">
        <f t="shared" si="59"/>
        <v>#N/A</v>
      </c>
    </row>
    <row r="1828" spans="1:20" x14ac:dyDescent="0.2">
      <c r="A1828" s="1">
        <v>42993</v>
      </c>
      <c r="B1828" t="s">
        <v>8</v>
      </c>
      <c r="C1828" t="s">
        <v>8</v>
      </c>
      <c r="D1828" t="s">
        <v>547</v>
      </c>
      <c r="E1828" t="s">
        <v>548</v>
      </c>
      <c r="F1828" s="1">
        <v>40545</v>
      </c>
      <c r="G1828" t="s">
        <v>168</v>
      </c>
      <c r="H1828">
        <v>1</v>
      </c>
      <c r="I1828">
        <v>0</v>
      </c>
      <c r="J1828">
        <v>0</v>
      </c>
      <c r="K1828" t="s">
        <v>207</v>
      </c>
      <c r="L1828">
        <v>2017</v>
      </c>
      <c r="M1828" t="s">
        <v>208</v>
      </c>
      <c r="N1828" s="14" t="str">
        <f t="shared" si="58"/>
        <v>GRANDJEAN Lucie</v>
      </c>
      <c r="O1828" s="14" t="str">
        <f>VLOOKUP(N1828,'Données Enfants'!$C$2:$F$298,4,FALSE)</f>
        <v>CP</v>
      </c>
      <c r="P1828" s="14" t="str">
        <f>VLOOKUP(N1828,'Données Enfants'!$C$2:$F$298,2,FALSE)</f>
        <v>Standard</v>
      </c>
      <c r="Q1828" s="14">
        <f>IF(MID(B1828,1,3)="Bus",VLOOKUP(N1828,'Données Bus'!$A$2:$B$90,2,FALSE),0)</f>
        <v>0</v>
      </c>
      <c r="R1828" s="14" t="str">
        <f>IF(Q1828&gt;0,VLOOKUP(N1828,'Données Bus'!$A$2:$C$90,3,FALSE),"")</f>
        <v/>
      </c>
      <c r="S1828" t="e">
        <f>IF(INDEX('Tournées Bus'!$C$4:$H$18,Q1828,VLOOKUP(B1828,'Tournées Bus'!$J$3:$L$6,2,FALSE))=0,INDEX('Tournées Bus'!$C$4:$H$18,Q1828,VLOOKUP(B1828,'Tournées Bus'!$J$3:$L$6,3,FALSE)),INDEX('Tournées Bus'!$C$4:$H$18,Q1828,VLOOKUP(B1828,'Tournées Bus'!$J$3:$L$6,2,FALSE)))</f>
        <v>#N/A</v>
      </c>
      <c r="T1828" t="e">
        <f t="shared" si="59"/>
        <v>#N/A</v>
      </c>
    </row>
    <row r="1829" spans="1:20" x14ac:dyDescent="0.2">
      <c r="A1829" s="1">
        <v>42993</v>
      </c>
      <c r="B1829" t="s">
        <v>8</v>
      </c>
      <c r="C1829" t="s">
        <v>8</v>
      </c>
      <c r="D1829" t="s">
        <v>406</v>
      </c>
      <c r="E1829" t="s">
        <v>407</v>
      </c>
      <c r="F1829" s="1">
        <v>40521</v>
      </c>
      <c r="G1829" t="s">
        <v>163</v>
      </c>
      <c r="H1829">
        <v>1</v>
      </c>
      <c r="I1829">
        <v>0</v>
      </c>
      <c r="J1829">
        <v>0</v>
      </c>
      <c r="K1829" t="s">
        <v>207</v>
      </c>
      <c r="L1829">
        <v>2017</v>
      </c>
      <c r="M1829" t="s">
        <v>210</v>
      </c>
      <c r="N1829" s="14" t="str">
        <f t="shared" si="58"/>
        <v>GRANJUX Kenza</v>
      </c>
      <c r="O1829" s="14" t="str">
        <f>VLOOKUP(N1829,'Données Enfants'!$C$2:$F$298,4,FALSE)</f>
        <v>CE1</v>
      </c>
      <c r="P1829" s="14" t="str">
        <f>VLOOKUP(N1829,'Données Enfants'!$C$2:$F$298,2,FALSE)</f>
        <v>Standard</v>
      </c>
      <c r="Q1829" s="14">
        <f>IF(MID(B1829,1,3)="Bus",VLOOKUP(N1829,'Données Bus'!$A$2:$B$90,2,FALSE),0)</f>
        <v>0</v>
      </c>
      <c r="R1829" s="14" t="str">
        <f>IF(Q1829&gt;0,VLOOKUP(N1829,'Données Bus'!$A$2:$C$90,3,FALSE),"")</f>
        <v/>
      </c>
      <c r="S1829" t="e">
        <f>IF(INDEX('Tournées Bus'!$C$4:$H$18,Q1829,VLOOKUP(B1829,'Tournées Bus'!$J$3:$L$6,2,FALSE))=0,INDEX('Tournées Bus'!$C$4:$H$18,Q1829,VLOOKUP(B1829,'Tournées Bus'!$J$3:$L$6,3,FALSE)),INDEX('Tournées Bus'!$C$4:$H$18,Q1829,VLOOKUP(B1829,'Tournées Bus'!$J$3:$L$6,2,FALSE)))</f>
        <v>#N/A</v>
      </c>
      <c r="T1829" t="e">
        <f t="shared" si="59"/>
        <v>#N/A</v>
      </c>
    </row>
    <row r="1830" spans="1:20" x14ac:dyDescent="0.2">
      <c r="A1830" s="1">
        <v>42993</v>
      </c>
      <c r="B1830" t="s">
        <v>8</v>
      </c>
      <c r="C1830" t="s">
        <v>8</v>
      </c>
      <c r="D1830" t="s">
        <v>406</v>
      </c>
      <c r="E1830" t="s">
        <v>408</v>
      </c>
      <c r="F1830" s="1">
        <v>41097</v>
      </c>
      <c r="G1830" t="s">
        <v>44</v>
      </c>
      <c r="H1830">
        <v>1</v>
      </c>
      <c r="I1830">
        <v>0</v>
      </c>
      <c r="J1830">
        <v>0</v>
      </c>
      <c r="K1830" t="s">
        <v>207</v>
      </c>
      <c r="L1830">
        <v>2017</v>
      </c>
      <c r="M1830" t="s">
        <v>208</v>
      </c>
      <c r="N1830" s="14" t="str">
        <f t="shared" si="58"/>
        <v>GRANJUX Timeo</v>
      </c>
      <c r="O1830" s="14" t="str">
        <f>VLOOKUP(N1830,'Données Enfants'!$C$2:$F$298,4,FALSE)</f>
        <v>GS</v>
      </c>
      <c r="P1830" s="14" t="str">
        <f>VLOOKUP(N1830,'Données Enfants'!$C$2:$F$298,2,FALSE)</f>
        <v>Standard</v>
      </c>
      <c r="Q1830" s="14">
        <f>IF(MID(B1830,1,3)="Bus",VLOOKUP(N1830,'Données Bus'!$A$2:$B$90,2,FALSE),0)</f>
        <v>0</v>
      </c>
      <c r="R1830" s="14" t="str">
        <f>IF(Q1830&gt;0,VLOOKUP(N1830,'Données Bus'!$A$2:$C$90,3,FALSE),"")</f>
        <v/>
      </c>
      <c r="S1830" t="e">
        <f>IF(INDEX('Tournées Bus'!$C$4:$H$18,Q1830,VLOOKUP(B1830,'Tournées Bus'!$J$3:$L$6,2,FALSE))=0,INDEX('Tournées Bus'!$C$4:$H$18,Q1830,VLOOKUP(B1830,'Tournées Bus'!$J$3:$L$6,3,FALSE)),INDEX('Tournées Bus'!$C$4:$H$18,Q1830,VLOOKUP(B1830,'Tournées Bus'!$J$3:$L$6,2,FALSE)))</f>
        <v>#N/A</v>
      </c>
      <c r="T1830" t="e">
        <f t="shared" si="59"/>
        <v>#N/A</v>
      </c>
    </row>
    <row r="1831" spans="1:20" x14ac:dyDescent="0.2">
      <c r="A1831" s="1">
        <v>42993</v>
      </c>
      <c r="B1831" t="s">
        <v>8</v>
      </c>
      <c r="C1831" t="s">
        <v>8</v>
      </c>
      <c r="D1831" t="s">
        <v>409</v>
      </c>
      <c r="E1831" t="s">
        <v>410</v>
      </c>
      <c r="F1831" s="1">
        <v>40108</v>
      </c>
      <c r="G1831" t="s">
        <v>166</v>
      </c>
      <c r="H1831">
        <v>1</v>
      </c>
      <c r="I1831">
        <v>0</v>
      </c>
      <c r="J1831">
        <v>0</v>
      </c>
      <c r="K1831" t="s">
        <v>207</v>
      </c>
      <c r="L1831">
        <v>2017</v>
      </c>
      <c r="M1831" t="s">
        <v>210</v>
      </c>
      <c r="N1831" s="14" t="str">
        <f t="shared" si="58"/>
        <v>HAMIMID Soan</v>
      </c>
      <c r="O1831" s="14" t="str">
        <f>VLOOKUP(N1831,'Données Enfants'!$C$2:$F$298,4,FALSE)</f>
        <v>CE2</v>
      </c>
      <c r="P1831" s="14" t="str">
        <f>VLOOKUP(N1831,'Données Enfants'!$C$2:$F$298,2,FALSE)</f>
        <v>Sans porc</v>
      </c>
      <c r="Q1831" s="14">
        <f>IF(MID(B1831,1,3)="Bus",VLOOKUP(N1831,'Données Bus'!$A$2:$B$90,2,FALSE),0)</f>
        <v>0</v>
      </c>
      <c r="R1831" s="14" t="str">
        <f>IF(Q1831&gt;0,VLOOKUP(N1831,'Données Bus'!$A$2:$C$90,3,FALSE),"")</f>
        <v/>
      </c>
      <c r="S1831" t="e">
        <f>IF(INDEX('Tournées Bus'!$C$4:$H$18,Q1831,VLOOKUP(B1831,'Tournées Bus'!$J$3:$L$6,2,FALSE))=0,INDEX('Tournées Bus'!$C$4:$H$18,Q1831,VLOOKUP(B1831,'Tournées Bus'!$J$3:$L$6,3,FALSE)),INDEX('Tournées Bus'!$C$4:$H$18,Q1831,VLOOKUP(B1831,'Tournées Bus'!$J$3:$L$6,2,FALSE)))</f>
        <v>#N/A</v>
      </c>
      <c r="T1831" t="e">
        <f t="shared" si="59"/>
        <v>#N/A</v>
      </c>
    </row>
    <row r="1832" spans="1:20" x14ac:dyDescent="0.2">
      <c r="A1832" s="1">
        <v>42993</v>
      </c>
      <c r="B1832" t="s">
        <v>8</v>
      </c>
      <c r="C1832" t="s">
        <v>8</v>
      </c>
      <c r="D1832" t="s">
        <v>411</v>
      </c>
      <c r="E1832" t="s">
        <v>371</v>
      </c>
      <c r="F1832" s="1">
        <v>40537</v>
      </c>
      <c r="G1832" t="s">
        <v>163</v>
      </c>
      <c r="H1832">
        <v>1</v>
      </c>
      <c r="I1832">
        <v>0</v>
      </c>
      <c r="J1832">
        <v>0</v>
      </c>
      <c r="K1832" t="s">
        <v>207</v>
      </c>
      <c r="L1832">
        <v>2017</v>
      </c>
      <c r="M1832" t="s">
        <v>210</v>
      </c>
      <c r="N1832" s="14" t="str">
        <f t="shared" si="58"/>
        <v>HERMET Baptiste</v>
      </c>
      <c r="O1832" s="14" t="str">
        <f>VLOOKUP(N1832,'Données Enfants'!$C$2:$F$298,4,FALSE)</f>
        <v>CE1</v>
      </c>
      <c r="P1832" s="14" t="str">
        <f>VLOOKUP(N1832,'Données Enfants'!$C$2:$F$298,2,FALSE)</f>
        <v>Standard</v>
      </c>
      <c r="Q1832" s="14">
        <f>IF(MID(B1832,1,3)="Bus",VLOOKUP(N1832,'Données Bus'!$A$2:$B$90,2,FALSE),0)</f>
        <v>0</v>
      </c>
      <c r="R1832" s="14" t="str">
        <f>IF(Q1832&gt;0,VLOOKUP(N1832,'Données Bus'!$A$2:$C$90,3,FALSE),"")</f>
        <v/>
      </c>
      <c r="S1832" t="e">
        <f>IF(INDEX('Tournées Bus'!$C$4:$H$18,Q1832,VLOOKUP(B1832,'Tournées Bus'!$J$3:$L$6,2,FALSE))=0,INDEX('Tournées Bus'!$C$4:$H$18,Q1832,VLOOKUP(B1832,'Tournées Bus'!$J$3:$L$6,3,FALSE)),INDEX('Tournées Bus'!$C$4:$H$18,Q1832,VLOOKUP(B1832,'Tournées Bus'!$J$3:$L$6,2,FALSE)))</f>
        <v>#N/A</v>
      </c>
      <c r="T1832" t="e">
        <f t="shared" si="59"/>
        <v>#N/A</v>
      </c>
    </row>
    <row r="1833" spans="1:20" x14ac:dyDescent="0.2">
      <c r="A1833" s="1">
        <v>42993</v>
      </c>
      <c r="B1833" t="s">
        <v>8</v>
      </c>
      <c r="C1833" t="s">
        <v>8</v>
      </c>
      <c r="D1833" t="s">
        <v>411</v>
      </c>
      <c r="E1833" t="s">
        <v>412</v>
      </c>
      <c r="F1833" s="1">
        <v>41493</v>
      </c>
      <c r="G1833" t="s">
        <v>169</v>
      </c>
      <c r="H1833">
        <v>1</v>
      </c>
      <c r="I1833">
        <v>0</v>
      </c>
      <c r="J1833">
        <v>0</v>
      </c>
      <c r="K1833" t="s">
        <v>207</v>
      </c>
      <c r="L1833">
        <v>2017</v>
      </c>
      <c r="M1833" t="s">
        <v>208</v>
      </c>
      <c r="N1833" s="14" t="str">
        <f t="shared" si="58"/>
        <v>HERMET Laurianne</v>
      </c>
      <c r="O1833" s="14" t="str">
        <f>VLOOKUP(N1833,'Données Enfants'!$C$2:$F$298,4,FALSE)</f>
        <v>MS</v>
      </c>
      <c r="P1833" s="14" t="str">
        <f>VLOOKUP(N1833,'Données Enfants'!$C$2:$F$298,2,FALSE)</f>
        <v>Standard</v>
      </c>
      <c r="Q1833" s="14">
        <f>IF(MID(B1833,1,3)="Bus",VLOOKUP(N1833,'Données Bus'!$A$2:$B$90,2,FALSE),0)</f>
        <v>0</v>
      </c>
      <c r="R1833" s="14" t="str">
        <f>IF(Q1833&gt;0,VLOOKUP(N1833,'Données Bus'!$A$2:$C$90,3,FALSE),"")</f>
        <v/>
      </c>
      <c r="S1833" t="e">
        <f>IF(INDEX('Tournées Bus'!$C$4:$H$18,Q1833,VLOOKUP(B1833,'Tournées Bus'!$J$3:$L$6,2,FALSE))=0,INDEX('Tournées Bus'!$C$4:$H$18,Q1833,VLOOKUP(B1833,'Tournées Bus'!$J$3:$L$6,3,FALSE)),INDEX('Tournées Bus'!$C$4:$H$18,Q1833,VLOOKUP(B1833,'Tournées Bus'!$J$3:$L$6,2,FALSE)))</f>
        <v>#N/A</v>
      </c>
      <c r="T1833" t="e">
        <f t="shared" si="59"/>
        <v>#N/A</v>
      </c>
    </row>
    <row r="1834" spans="1:20" x14ac:dyDescent="0.2">
      <c r="A1834" s="1">
        <v>42993</v>
      </c>
      <c r="B1834" t="s">
        <v>8</v>
      </c>
      <c r="C1834" t="s">
        <v>8</v>
      </c>
      <c r="D1834" t="s">
        <v>531</v>
      </c>
      <c r="E1834" t="s">
        <v>532</v>
      </c>
      <c r="F1834" s="1">
        <v>40681</v>
      </c>
      <c r="G1834" t="s">
        <v>167</v>
      </c>
      <c r="H1834">
        <v>1</v>
      </c>
      <c r="I1834">
        <v>0</v>
      </c>
      <c r="J1834">
        <v>0</v>
      </c>
      <c r="K1834" t="s">
        <v>207</v>
      </c>
      <c r="L1834">
        <v>2017</v>
      </c>
      <c r="M1834" t="s">
        <v>208</v>
      </c>
      <c r="N1834" s="14" t="str">
        <f t="shared" si="58"/>
        <v>JAILLET Manon</v>
      </c>
      <c r="O1834" s="14" t="str">
        <f>VLOOKUP(N1834,'Données Enfants'!$C$2:$F$298,4,FALSE)</f>
        <v>CP</v>
      </c>
      <c r="P1834" s="14" t="str">
        <f>VLOOKUP(N1834,'Données Enfants'!$C$2:$F$298,2,FALSE)</f>
        <v>Standard</v>
      </c>
      <c r="Q1834" s="14">
        <f>IF(MID(B1834,1,3)="Bus",VLOOKUP(N1834,'Données Bus'!$A$2:$B$90,2,FALSE),0)</f>
        <v>0</v>
      </c>
      <c r="R1834" s="14" t="str">
        <f>IF(Q1834&gt;0,VLOOKUP(N1834,'Données Bus'!$A$2:$C$90,3,FALSE),"")</f>
        <v/>
      </c>
      <c r="S1834" t="e">
        <f>IF(INDEX('Tournées Bus'!$C$4:$H$18,Q1834,VLOOKUP(B1834,'Tournées Bus'!$J$3:$L$6,2,FALSE))=0,INDEX('Tournées Bus'!$C$4:$H$18,Q1834,VLOOKUP(B1834,'Tournées Bus'!$J$3:$L$6,3,FALSE)),INDEX('Tournées Bus'!$C$4:$H$18,Q1834,VLOOKUP(B1834,'Tournées Bus'!$J$3:$L$6,2,FALSE)))</f>
        <v>#N/A</v>
      </c>
      <c r="T1834" t="e">
        <f t="shared" si="59"/>
        <v>#N/A</v>
      </c>
    </row>
    <row r="1835" spans="1:20" x14ac:dyDescent="0.2">
      <c r="A1835" s="1">
        <v>42993</v>
      </c>
      <c r="B1835" t="s">
        <v>8</v>
      </c>
      <c r="C1835" t="s">
        <v>8</v>
      </c>
      <c r="D1835" t="s">
        <v>413</v>
      </c>
      <c r="E1835" t="s">
        <v>393</v>
      </c>
      <c r="F1835" s="1">
        <v>40880</v>
      </c>
      <c r="G1835" t="s">
        <v>168</v>
      </c>
      <c r="H1835">
        <v>1</v>
      </c>
      <c r="I1835">
        <v>0</v>
      </c>
      <c r="J1835">
        <v>0</v>
      </c>
      <c r="K1835" t="s">
        <v>207</v>
      </c>
      <c r="L1835">
        <v>2017</v>
      </c>
      <c r="M1835" t="s">
        <v>208</v>
      </c>
      <c r="N1835" s="14" t="str">
        <f t="shared" si="58"/>
        <v>JELASSI Sasha</v>
      </c>
      <c r="O1835" s="14" t="str">
        <f>VLOOKUP(N1835,'Données Enfants'!$C$2:$F$298,4,FALSE)</f>
        <v>CP</v>
      </c>
      <c r="P1835" s="14" t="str">
        <f>VLOOKUP(N1835,'Données Enfants'!$C$2:$F$298,2,FALSE)</f>
        <v>Standard</v>
      </c>
      <c r="Q1835" s="14">
        <f>IF(MID(B1835,1,3)="Bus",VLOOKUP(N1835,'Données Bus'!$A$2:$B$90,2,FALSE),0)</f>
        <v>0</v>
      </c>
      <c r="R1835" s="14" t="str">
        <f>IF(Q1835&gt;0,VLOOKUP(N1835,'Données Bus'!$A$2:$C$90,3,FALSE),"")</f>
        <v/>
      </c>
      <c r="S1835" t="e">
        <f>IF(INDEX('Tournées Bus'!$C$4:$H$18,Q1835,VLOOKUP(B1835,'Tournées Bus'!$J$3:$L$6,2,FALSE))=0,INDEX('Tournées Bus'!$C$4:$H$18,Q1835,VLOOKUP(B1835,'Tournées Bus'!$J$3:$L$6,3,FALSE)),INDEX('Tournées Bus'!$C$4:$H$18,Q1835,VLOOKUP(B1835,'Tournées Bus'!$J$3:$L$6,2,FALSE)))</f>
        <v>#N/A</v>
      </c>
      <c r="T1835" t="e">
        <f t="shared" si="59"/>
        <v>#N/A</v>
      </c>
    </row>
    <row r="1836" spans="1:20" x14ac:dyDescent="0.2">
      <c r="A1836" s="1">
        <v>42993</v>
      </c>
      <c r="B1836" t="s">
        <v>8</v>
      </c>
      <c r="C1836" t="s">
        <v>8</v>
      </c>
      <c r="D1836" t="s">
        <v>675</v>
      </c>
      <c r="E1836" t="s">
        <v>676</v>
      </c>
      <c r="F1836" s="1">
        <v>40567</v>
      </c>
      <c r="G1836" t="s">
        <v>168</v>
      </c>
      <c r="H1836">
        <v>1</v>
      </c>
      <c r="I1836">
        <v>0</v>
      </c>
      <c r="J1836">
        <v>0</v>
      </c>
      <c r="K1836" t="s">
        <v>207</v>
      </c>
      <c r="L1836">
        <v>2017</v>
      </c>
      <c r="M1836" t="s">
        <v>208</v>
      </c>
      <c r="N1836" s="14" t="str">
        <f t="shared" si="58"/>
        <v>LE BOURGEOIS Oyan</v>
      </c>
      <c r="O1836" s="14" t="str">
        <f>VLOOKUP(N1836,'Données Enfants'!$C$2:$F$298,4,FALSE)</f>
        <v>CP</v>
      </c>
      <c r="P1836" s="14" t="str">
        <f>VLOOKUP(N1836,'Données Enfants'!$C$2:$F$298,2,FALSE)</f>
        <v>Standard</v>
      </c>
      <c r="Q1836" s="14">
        <f>IF(MID(B1836,1,3)="Bus",VLOOKUP(N1836,'Données Bus'!$A$2:$B$90,2,FALSE),0)</f>
        <v>0</v>
      </c>
      <c r="R1836" s="14" t="str">
        <f>IF(Q1836&gt;0,VLOOKUP(N1836,'Données Bus'!$A$2:$C$90,3,FALSE),"")</f>
        <v/>
      </c>
      <c r="S1836" t="e">
        <f>IF(INDEX('Tournées Bus'!$C$4:$H$18,Q1836,VLOOKUP(B1836,'Tournées Bus'!$J$3:$L$6,2,FALSE))=0,INDEX('Tournées Bus'!$C$4:$H$18,Q1836,VLOOKUP(B1836,'Tournées Bus'!$J$3:$L$6,3,FALSE)),INDEX('Tournées Bus'!$C$4:$H$18,Q1836,VLOOKUP(B1836,'Tournées Bus'!$J$3:$L$6,2,FALSE)))</f>
        <v>#N/A</v>
      </c>
      <c r="T1836" t="e">
        <f t="shared" si="59"/>
        <v>#N/A</v>
      </c>
    </row>
    <row r="1837" spans="1:20" x14ac:dyDescent="0.2">
      <c r="A1837" s="1">
        <v>42993</v>
      </c>
      <c r="B1837" t="s">
        <v>8</v>
      </c>
      <c r="C1837" t="s">
        <v>8</v>
      </c>
      <c r="D1837" t="s">
        <v>416</v>
      </c>
      <c r="E1837" t="s">
        <v>417</v>
      </c>
      <c r="F1837" s="1">
        <v>40045</v>
      </c>
      <c r="G1837" t="s">
        <v>163</v>
      </c>
      <c r="H1837">
        <v>1</v>
      </c>
      <c r="I1837">
        <v>0</v>
      </c>
      <c r="J1837">
        <v>0</v>
      </c>
      <c r="K1837" t="s">
        <v>207</v>
      </c>
      <c r="L1837">
        <v>2017</v>
      </c>
      <c r="M1837" t="s">
        <v>210</v>
      </c>
      <c r="N1837" s="14" t="str">
        <f t="shared" si="58"/>
        <v>LE REVEREND Grégoire</v>
      </c>
      <c r="O1837" s="14" t="str">
        <f>VLOOKUP(N1837,'Données Enfants'!$C$2:$F$298,4,FALSE)</f>
        <v>CE2</v>
      </c>
      <c r="P1837" s="14" t="str">
        <f>VLOOKUP(N1837,'Données Enfants'!$C$2:$F$298,2,FALSE)</f>
        <v>Standard</v>
      </c>
      <c r="Q1837" s="14">
        <f>IF(MID(B1837,1,3)="Bus",VLOOKUP(N1837,'Données Bus'!$A$2:$B$90,2,FALSE),0)</f>
        <v>0</v>
      </c>
      <c r="R1837" s="14" t="str">
        <f>IF(Q1837&gt;0,VLOOKUP(N1837,'Données Bus'!$A$2:$C$90,3,FALSE),"")</f>
        <v/>
      </c>
      <c r="S1837" t="e">
        <f>IF(INDEX('Tournées Bus'!$C$4:$H$18,Q1837,VLOOKUP(B1837,'Tournées Bus'!$J$3:$L$6,2,FALSE))=0,INDEX('Tournées Bus'!$C$4:$H$18,Q1837,VLOOKUP(B1837,'Tournées Bus'!$J$3:$L$6,3,FALSE)),INDEX('Tournées Bus'!$C$4:$H$18,Q1837,VLOOKUP(B1837,'Tournées Bus'!$J$3:$L$6,2,FALSE)))</f>
        <v>#N/A</v>
      </c>
      <c r="T1837" t="e">
        <f t="shared" si="59"/>
        <v>#N/A</v>
      </c>
    </row>
    <row r="1838" spans="1:20" x14ac:dyDescent="0.2">
      <c r="A1838" s="1">
        <v>42993</v>
      </c>
      <c r="B1838" t="s">
        <v>8</v>
      </c>
      <c r="C1838" t="s">
        <v>8</v>
      </c>
      <c r="D1838" t="s">
        <v>416</v>
      </c>
      <c r="E1838" t="s">
        <v>418</v>
      </c>
      <c r="F1838" s="1">
        <v>40800</v>
      </c>
      <c r="G1838" t="s">
        <v>168</v>
      </c>
      <c r="H1838">
        <v>1</v>
      </c>
      <c r="I1838">
        <v>0</v>
      </c>
      <c r="J1838">
        <v>0</v>
      </c>
      <c r="K1838" t="s">
        <v>207</v>
      </c>
      <c r="L1838">
        <v>2017</v>
      </c>
      <c r="M1838" t="s">
        <v>208</v>
      </c>
      <c r="N1838" s="14" t="str">
        <f t="shared" si="58"/>
        <v>LE REVEREND Hector</v>
      </c>
      <c r="O1838" s="14" t="str">
        <f>VLOOKUP(N1838,'Données Enfants'!$C$2:$F$298,4,FALSE)</f>
        <v>CP</v>
      </c>
      <c r="P1838" s="14" t="str">
        <f>VLOOKUP(N1838,'Données Enfants'!$C$2:$F$298,2,FALSE)</f>
        <v>Standard</v>
      </c>
      <c r="Q1838" s="14">
        <f>IF(MID(B1838,1,3)="Bus",VLOOKUP(N1838,'Données Bus'!$A$2:$B$90,2,FALSE),0)</f>
        <v>0</v>
      </c>
      <c r="R1838" s="14" t="str">
        <f>IF(Q1838&gt;0,VLOOKUP(N1838,'Données Bus'!$A$2:$C$90,3,FALSE),"")</f>
        <v/>
      </c>
      <c r="S1838" t="e">
        <f>IF(INDEX('Tournées Bus'!$C$4:$H$18,Q1838,VLOOKUP(B1838,'Tournées Bus'!$J$3:$L$6,2,FALSE))=0,INDEX('Tournées Bus'!$C$4:$H$18,Q1838,VLOOKUP(B1838,'Tournées Bus'!$J$3:$L$6,3,FALSE)),INDEX('Tournées Bus'!$C$4:$H$18,Q1838,VLOOKUP(B1838,'Tournées Bus'!$J$3:$L$6,2,FALSE)))</f>
        <v>#N/A</v>
      </c>
      <c r="T1838" t="e">
        <f t="shared" si="59"/>
        <v>#N/A</v>
      </c>
    </row>
    <row r="1839" spans="1:20" x14ac:dyDescent="0.2">
      <c r="A1839" s="1">
        <v>42993</v>
      </c>
      <c r="B1839" t="s">
        <v>8</v>
      </c>
      <c r="C1839" t="s">
        <v>8</v>
      </c>
      <c r="D1839" t="s">
        <v>419</v>
      </c>
      <c r="E1839" t="s">
        <v>420</v>
      </c>
      <c r="F1839" s="1">
        <v>40014</v>
      </c>
      <c r="G1839" t="s">
        <v>166</v>
      </c>
      <c r="H1839">
        <v>1</v>
      </c>
      <c r="I1839">
        <v>0</v>
      </c>
      <c r="J1839">
        <v>0</v>
      </c>
      <c r="K1839" t="s">
        <v>207</v>
      </c>
      <c r="L1839">
        <v>2017</v>
      </c>
      <c r="M1839" t="s">
        <v>210</v>
      </c>
      <c r="N1839" s="14" t="str">
        <f t="shared" si="58"/>
        <v>LEFRANCOIS Soren</v>
      </c>
      <c r="O1839" s="14" t="str">
        <f>VLOOKUP(N1839,'Données Enfants'!$C$2:$F$298,4,FALSE)</f>
        <v>CE2</v>
      </c>
      <c r="P1839" s="14" t="str">
        <f>VLOOKUP(N1839,'Données Enfants'!$C$2:$F$298,2,FALSE)</f>
        <v>Standard</v>
      </c>
      <c r="Q1839" s="14">
        <f>IF(MID(B1839,1,3)="Bus",VLOOKUP(N1839,'Données Bus'!$A$2:$B$90,2,FALSE),0)</f>
        <v>0</v>
      </c>
      <c r="R1839" s="14" t="str">
        <f>IF(Q1839&gt;0,VLOOKUP(N1839,'Données Bus'!$A$2:$C$90,3,FALSE),"")</f>
        <v/>
      </c>
      <c r="S1839" t="e">
        <f>IF(INDEX('Tournées Bus'!$C$4:$H$18,Q1839,VLOOKUP(B1839,'Tournées Bus'!$J$3:$L$6,2,FALSE))=0,INDEX('Tournées Bus'!$C$4:$H$18,Q1839,VLOOKUP(B1839,'Tournées Bus'!$J$3:$L$6,3,FALSE)),INDEX('Tournées Bus'!$C$4:$H$18,Q1839,VLOOKUP(B1839,'Tournées Bus'!$J$3:$L$6,2,FALSE)))</f>
        <v>#N/A</v>
      </c>
      <c r="T1839" t="e">
        <f t="shared" si="59"/>
        <v>#N/A</v>
      </c>
    </row>
    <row r="1840" spans="1:20" x14ac:dyDescent="0.2">
      <c r="A1840" s="1">
        <v>42993</v>
      </c>
      <c r="B1840" t="s">
        <v>8</v>
      </c>
      <c r="C1840" t="s">
        <v>8</v>
      </c>
      <c r="D1840" t="s">
        <v>421</v>
      </c>
      <c r="E1840" t="s">
        <v>353</v>
      </c>
      <c r="F1840" s="1">
        <v>39760</v>
      </c>
      <c r="G1840" t="s">
        <v>165</v>
      </c>
      <c r="H1840">
        <v>1</v>
      </c>
      <c r="I1840">
        <v>0</v>
      </c>
      <c r="J1840">
        <v>0</v>
      </c>
      <c r="K1840" t="s">
        <v>207</v>
      </c>
      <c r="L1840">
        <v>2017</v>
      </c>
      <c r="M1840" t="s">
        <v>210</v>
      </c>
      <c r="N1840" s="14" t="str">
        <f t="shared" si="58"/>
        <v>LEONARDUZZI Lina</v>
      </c>
      <c r="O1840" s="14" t="str">
        <f>VLOOKUP(N1840,'Données Enfants'!$C$2:$F$298,4,FALSE)</f>
        <v>CM1</v>
      </c>
      <c r="P1840" s="14" t="str">
        <f>VLOOKUP(N1840,'Données Enfants'!$C$2:$F$298,2,FALSE)</f>
        <v>Standard</v>
      </c>
      <c r="Q1840" s="14">
        <f>IF(MID(B1840,1,3)="Bus",VLOOKUP(N1840,'Données Bus'!$A$2:$B$90,2,FALSE),0)</f>
        <v>0</v>
      </c>
      <c r="R1840" s="14" t="str">
        <f>IF(Q1840&gt;0,VLOOKUP(N1840,'Données Bus'!$A$2:$C$90,3,FALSE),"")</f>
        <v/>
      </c>
      <c r="S1840" t="e">
        <f>IF(INDEX('Tournées Bus'!$C$4:$H$18,Q1840,VLOOKUP(B1840,'Tournées Bus'!$J$3:$L$6,2,FALSE))=0,INDEX('Tournées Bus'!$C$4:$H$18,Q1840,VLOOKUP(B1840,'Tournées Bus'!$J$3:$L$6,3,FALSE)),INDEX('Tournées Bus'!$C$4:$H$18,Q1840,VLOOKUP(B1840,'Tournées Bus'!$J$3:$L$6,2,FALSE)))</f>
        <v>#N/A</v>
      </c>
      <c r="T1840" t="e">
        <f t="shared" si="59"/>
        <v>#N/A</v>
      </c>
    </row>
    <row r="1841" spans="1:20" x14ac:dyDescent="0.2">
      <c r="A1841" s="1">
        <v>42993</v>
      </c>
      <c r="B1841" t="s">
        <v>8</v>
      </c>
      <c r="C1841" t="s">
        <v>8</v>
      </c>
      <c r="D1841" t="s">
        <v>422</v>
      </c>
      <c r="E1841" t="s">
        <v>423</v>
      </c>
      <c r="F1841" s="1">
        <v>41076</v>
      </c>
      <c r="G1841" t="s">
        <v>106</v>
      </c>
      <c r="H1841">
        <v>1</v>
      </c>
      <c r="I1841">
        <v>0</v>
      </c>
      <c r="J1841">
        <v>0</v>
      </c>
      <c r="K1841" t="s">
        <v>207</v>
      </c>
      <c r="L1841">
        <v>2017</v>
      </c>
      <c r="M1841" t="s">
        <v>208</v>
      </c>
      <c r="N1841" s="14" t="str">
        <f t="shared" si="58"/>
        <v>LIAUDET Chloé</v>
      </c>
      <c r="O1841" s="14" t="str">
        <f>VLOOKUP(N1841,'Données Enfants'!$C$2:$F$298,4,FALSE)</f>
        <v>GS</v>
      </c>
      <c r="P1841" s="14" t="str">
        <f>VLOOKUP(N1841,'Données Enfants'!$C$2:$F$298,2,FALSE)</f>
        <v>Standard</v>
      </c>
      <c r="Q1841" s="14">
        <f>IF(MID(B1841,1,3)="Bus",VLOOKUP(N1841,'Données Bus'!$A$2:$B$90,2,FALSE),0)</f>
        <v>0</v>
      </c>
      <c r="R1841" s="14" t="str">
        <f>IF(Q1841&gt;0,VLOOKUP(N1841,'Données Bus'!$A$2:$C$90,3,FALSE),"")</f>
        <v/>
      </c>
      <c r="S1841" t="e">
        <f>IF(INDEX('Tournées Bus'!$C$4:$H$18,Q1841,VLOOKUP(B1841,'Tournées Bus'!$J$3:$L$6,2,FALSE))=0,INDEX('Tournées Bus'!$C$4:$H$18,Q1841,VLOOKUP(B1841,'Tournées Bus'!$J$3:$L$6,3,FALSE)),INDEX('Tournées Bus'!$C$4:$H$18,Q1841,VLOOKUP(B1841,'Tournées Bus'!$J$3:$L$6,2,FALSE)))</f>
        <v>#N/A</v>
      </c>
      <c r="T1841" t="e">
        <f t="shared" si="59"/>
        <v>#N/A</v>
      </c>
    </row>
    <row r="1842" spans="1:20" x14ac:dyDescent="0.2">
      <c r="A1842" s="1">
        <v>42993</v>
      </c>
      <c r="B1842" t="s">
        <v>8</v>
      </c>
      <c r="C1842" t="s">
        <v>8</v>
      </c>
      <c r="D1842" t="s">
        <v>422</v>
      </c>
      <c r="E1842" t="s">
        <v>424</v>
      </c>
      <c r="F1842" s="1">
        <v>39534</v>
      </c>
      <c r="G1842" t="s">
        <v>165</v>
      </c>
      <c r="H1842">
        <v>1</v>
      </c>
      <c r="I1842">
        <v>0</v>
      </c>
      <c r="J1842">
        <v>0</v>
      </c>
      <c r="K1842" t="s">
        <v>207</v>
      </c>
      <c r="L1842">
        <v>2017</v>
      </c>
      <c r="M1842" t="s">
        <v>210</v>
      </c>
      <c r="N1842" s="14" t="str">
        <f t="shared" si="58"/>
        <v>LIAUDET Elisa</v>
      </c>
      <c r="O1842" s="14" t="str">
        <f>VLOOKUP(N1842,'Données Enfants'!$C$2:$F$298,4,FALSE)</f>
        <v>CM1</v>
      </c>
      <c r="P1842" s="14" t="str">
        <f>VLOOKUP(N1842,'Données Enfants'!$C$2:$F$298,2,FALSE)</f>
        <v>Standard</v>
      </c>
      <c r="Q1842" s="14">
        <f>IF(MID(B1842,1,3)="Bus",VLOOKUP(N1842,'Données Bus'!$A$2:$B$90,2,FALSE),0)</f>
        <v>0</v>
      </c>
      <c r="R1842" s="14" t="str">
        <f>IF(Q1842&gt;0,VLOOKUP(N1842,'Données Bus'!$A$2:$C$90,3,FALSE),"")</f>
        <v/>
      </c>
      <c r="S1842" t="e">
        <f>IF(INDEX('Tournées Bus'!$C$4:$H$18,Q1842,VLOOKUP(B1842,'Tournées Bus'!$J$3:$L$6,2,FALSE))=0,INDEX('Tournées Bus'!$C$4:$H$18,Q1842,VLOOKUP(B1842,'Tournées Bus'!$J$3:$L$6,3,FALSE)),INDEX('Tournées Bus'!$C$4:$H$18,Q1842,VLOOKUP(B1842,'Tournées Bus'!$J$3:$L$6,2,FALSE)))</f>
        <v>#N/A</v>
      </c>
      <c r="T1842" t="e">
        <f t="shared" si="59"/>
        <v>#N/A</v>
      </c>
    </row>
    <row r="1843" spans="1:20" x14ac:dyDescent="0.2">
      <c r="A1843" s="1">
        <v>42993</v>
      </c>
      <c r="B1843" t="s">
        <v>8</v>
      </c>
      <c r="C1843" t="s">
        <v>8</v>
      </c>
      <c r="D1843" t="s">
        <v>425</v>
      </c>
      <c r="E1843" t="s">
        <v>326</v>
      </c>
      <c r="F1843" s="1">
        <v>40918</v>
      </c>
      <c r="G1843" t="s">
        <v>168</v>
      </c>
      <c r="H1843">
        <v>1</v>
      </c>
      <c r="I1843">
        <v>0</v>
      </c>
      <c r="J1843">
        <v>0</v>
      </c>
      <c r="K1843" t="s">
        <v>207</v>
      </c>
      <c r="L1843">
        <v>2017</v>
      </c>
      <c r="M1843" t="s">
        <v>208</v>
      </c>
      <c r="N1843" s="14" t="str">
        <f t="shared" si="58"/>
        <v>MALAURIE Antonin</v>
      </c>
      <c r="O1843" s="14" t="str">
        <f>VLOOKUP(N1843,'Données Enfants'!$C$2:$F$298,4,FALSE)</f>
        <v>CP</v>
      </c>
      <c r="P1843" s="14" t="str">
        <f>VLOOKUP(N1843,'Données Enfants'!$C$2:$F$298,2,FALSE)</f>
        <v>Standard</v>
      </c>
      <c r="Q1843" s="14">
        <f>IF(MID(B1843,1,3)="Bus",VLOOKUP(N1843,'Données Bus'!$A$2:$B$90,2,FALSE),0)</f>
        <v>0</v>
      </c>
      <c r="R1843" s="14" t="str">
        <f>IF(Q1843&gt;0,VLOOKUP(N1843,'Données Bus'!$A$2:$C$90,3,FALSE),"")</f>
        <v/>
      </c>
      <c r="S1843" t="e">
        <f>IF(INDEX('Tournées Bus'!$C$4:$H$18,Q1843,VLOOKUP(B1843,'Tournées Bus'!$J$3:$L$6,2,FALSE))=0,INDEX('Tournées Bus'!$C$4:$H$18,Q1843,VLOOKUP(B1843,'Tournées Bus'!$J$3:$L$6,3,FALSE)),INDEX('Tournées Bus'!$C$4:$H$18,Q1843,VLOOKUP(B1843,'Tournées Bus'!$J$3:$L$6,2,FALSE)))</f>
        <v>#N/A</v>
      </c>
      <c r="T1843" t="e">
        <f t="shared" si="59"/>
        <v>#N/A</v>
      </c>
    </row>
    <row r="1844" spans="1:20" x14ac:dyDescent="0.2">
      <c r="A1844" s="1">
        <v>42993</v>
      </c>
      <c r="B1844" t="s">
        <v>8</v>
      </c>
      <c r="C1844" t="s">
        <v>8</v>
      </c>
      <c r="D1844" t="s">
        <v>512</v>
      </c>
      <c r="E1844" t="s">
        <v>513</v>
      </c>
      <c r="F1844" s="1">
        <v>39414</v>
      </c>
      <c r="G1844" t="s">
        <v>164</v>
      </c>
      <c r="H1844">
        <v>1</v>
      </c>
      <c r="I1844">
        <v>0</v>
      </c>
      <c r="J1844">
        <v>0</v>
      </c>
      <c r="K1844" t="s">
        <v>207</v>
      </c>
      <c r="L1844">
        <v>2017</v>
      </c>
      <c r="M1844" t="s">
        <v>210</v>
      </c>
      <c r="N1844" s="14" t="str">
        <f t="shared" si="58"/>
        <v>MALPERTUIS Maëva</v>
      </c>
      <c r="O1844" s="14" t="str">
        <f>VLOOKUP(N1844,'Données Enfants'!$C$2:$F$298,4,FALSE)</f>
        <v>CM2</v>
      </c>
      <c r="P1844" s="14" t="str">
        <f>VLOOKUP(N1844,'Données Enfants'!$C$2:$F$298,2,FALSE)</f>
        <v>Standard</v>
      </c>
      <c r="Q1844" s="14">
        <f>IF(MID(B1844,1,3)="Bus",VLOOKUP(N1844,'Données Bus'!$A$2:$B$90,2,FALSE),0)</f>
        <v>0</v>
      </c>
      <c r="R1844" s="14" t="str">
        <f>IF(Q1844&gt;0,VLOOKUP(N1844,'Données Bus'!$A$2:$C$90,3,FALSE),"")</f>
        <v/>
      </c>
      <c r="S1844" t="e">
        <f>IF(INDEX('Tournées Bus'!$C$4:$H$18,Q1844,VLOOKUP(B1844,'Tournées Bus'!$J$3:$L$6,2,FALSE))=0,INDEX('Tournées Bus'!$C$4:$H$18,Q1844,VLOOKUP(B1844,'Tournées Bus'!$J$3:$L$6,3,FALSE)),INDEX('Tournées Bus'!$C$4:$H$18,Q1844,VLOOKUP(B1844,'Tournées Bus'!$J$3:$L$6,2,FALSE)))</f>
        <v>#N/A</v>
      </c>
      <c r="T1844" t="e">
        <f t="shared" si="59"/>
        <v>#N/A</v>
      </c>
    </row>
    <row r="1845" spans="1:20" x14ac:dyDescent="0.2">
      <c r="A1845" s="1">
        <v>42993</v>
      </c>
      <c r="B1845" t="s">
        <v>8</v>
      </c>
      <c r="C1845" t="s">
        <v>8</v>
      </c>
      <c r="D1845" t="s">
        <v>533</v>
      </c>
      <c r="E1845" t="s">
        <v>534</v>
      </c>
      <c r="F1845" s="1">
        <v>39609</v>
      </c>
      <c r="G1845" t="s">
        <v>166</v>
      </c>
      <c r="H1845">
        <v>0</v>
      </c>
      <c r="I1845">
        <v>0</v>
      </c>
      <c r="J1845">
        <v>0</v>
      </c>
      <c r="K1845" t="s">
        <v>207</v>
      </c>
      <c r="L1845">
        <v>2017</v>
      </c>
      <c r="M1845" t="s">
        <v>210</v>
      </c>
      <c r="N1845" s="14" t="str">
        <f t="shared" si="58"/>
        <v>MATHIEU Annabelle</v>
      </c>
      <c r="O1845" s="14" t="str">
        <f>VLOOKUP(N1845,'Données Enfants'!$C$2:$F$298,4,FALSE)</f>
        <v>CM1</v>
      </c>
      <c r="P1845" s="14" t="str">
        <f>VLOOKUP(N1845,'Données Enfants'!$C$2:$F$298,2,FALSE)</f>
        <v>Standard</v>
      </c>
      <c r="Q1845" s="14">
        <f>IF(MID(B1845,1,3)="Bus",VLOOKUP(N1845,'Données Bus'!$A$2:$B$90,2,FALSE),0)</f>
        <v>0</v>
      </c>
      <c r="R1845" s="14" t="str">
        <f>IF(Q1845&gt;0,VLOOKUP(N1845,'Données Bus'!$A$2:$C$90,3,FALSE),"")</f>
        <v/>
      </c>
      <c r="S1845" t="e">
        <f>IF(INDEX('Tournées Bus'!$C$4:$H$18,Q1845,VLOOKUP(B1845,'Tournées Bus'!$J$3:$L$6,2,FALSE))=0,INDEX('Tournées Bus'!$C$4:$H$18,Q1845,VLOOKUP(B1845,'Tournées Bus'!$J$3:$L$6,3,FALSE)),INDEX('Tournées Bus'!$C$4:$H$18,Q1845,VLOOKUP(B1845,'Tournées Bus'!$J$3:$L$6,2,FALSE)))</f>
        <v>#N/A</v>
      </c>
      <c r="T1845" t="e">
        <f t="shared" si="59"/>
        <v>#N/A</v>
      </c>
    </row>
    <row r="1846" spans="1:20" x14ac:dyDescent="0.2">
      <c r="A1846" s="1">
        <v>42993</v>
      </c>
      <c r="B1846" t="s">
        <v>8</v>
      </c>
      <c r="C1846" t="s">
        <v>8</v>
      </c>
      <c r="D1846" t="s">
        <v>533</v>
      </c>
      <c r="E1846" t="s">
        <v>535</v>
      </c>
      <c r="F1846" s="1">
        <v>41173</v>
      </c>
      <c r="G1846" t="s">
        <v>44</v>
      </c>
      <c r="H1846">
        <v>0</v>
      </c>
      <c r="I1846">
        <v>0</v>
      </c>
      <c r="J1846">
        <v>0</v>
      </c>
      <c r="K1846" t="s">
        <v>207</v>
      </c>
      <c r="L1846">
        <v>2017</v>
      </c>
      <c r="M1846" t="s">
        <v>208</v>
      </c>
      <c r="N1846" s="14" t="str">
        <f t="shared" si="58"/>
        <v>MATHIEU Félicien</v>
      </c>
      <c r="O1846" s="14" t="str">
        <f>VLOOKUP(N1846,'Données Enfants'!$C$2:$F$298,4,FALSE)</f>
        <v>GS</v>
      </c>
      <c r="P1846" s="14" t="str">
        <f>VLOOKUP(N1846,'Données Enfants'!$C$2:$F$298,2,FALSE)</f>
        <v>Standard</v>
      </c>
      <c r="Q1846" s="14">
        <f>IF(MID(B1846,1,3)="Bus",VLOOKUP(N1846,'Données Bus'!$A$2:$B$90,2,FALSE),0)</f>
        <v>0</v>
      </c>
      <c r="R1846" s="14" t="str">
        <f>IF(Q1846&gt;0,VLOOKUP(N1846,'Données Bus'!$A$2:$C$90,3,FALSE),"")</f>
        <v/>
      </c>
      <c r="S1846" t="e">
        <f>IF(INDEX('Tournées Bus'!$C$4:$H$18,Q1846,VLOOKUP(B1846,'Tournées Bus'!$J$3:$L$6,2,FALSE))=0,INDEX('Tournées Bus'!$C$4:$H$18,Q1846,VLOOKUP(B1846,'Tournées Bus'!$J$3:$L$6,3,FALSE)),INDEX('Tournées Bus'!$C$4:$H$18,Q1846,VLOOKUP(B1846,'Tournées Bus'!$J$3:$L$6,2,FALSE)))</f>
        <v>#N/A</v>
      </c>
      <c r="T1846" t="e">
        <f t="shared" si="59"/>
        <v>#N/A</v>
      </c>
    </row>
    <row r="1847" spans="1:20" x14ac:dyDescent="0.2">
      <c r="A1847" s="1">
        <v>42993</v>
      </c>
      <c r="B1847" t="s">
        <v>8</v>
      </c>
      <c r="C1847" t="s">
        <v>8</v>
      </c>
      <c r="D1847" t="s">
        <v>274</v>
      </c>
      <c r="E1847" t="s">
        <v>275</v>
      </c>
      <c r="F1847" s="1">
        <v>40836</v>
      </c>
      <c r="G1847" t="s">
        <v>167</v>
      </c>
      <c r="H1847">
        <v>1</v>
      </c>
      <c r="I1847">
        <v>0</v>
      </c>
      <c r="J1847">
        <v>0</v>
      </c>
      <c r="K1847" t="s">
        <v>207</v>
      </c>
      <c r="L1847">
        <v>2017</v>
      </c>
      <c r="M1847" t="s">
        <v>208</v>
      </c>
      <c r="N1847" s="14" t="str">
        <f t="shared" si="58"/>
        <v>MONTES Mattéo</v>
      </c>
      <c r="O1847" s="14" t="str">
        <f>VLOOKUP(N1847,'Données Enfants'!$C$2:$F$298,4,FALSE)</f>
        <v>CP</v>
      </c>
      <c r="P1847" s="14" t="str">
        <f>VLOOKUP(N1847,'Données Enfants'!$C$2:$F$298,2,FALSE)</f>
        <v>Standard</v>
      </c>
      <c r="Q1847" s="14">
        <f>IF(MID(B1847,1,3)="Bus",VLOOKUP(N1847,'Données Bus'!$A$2:$B$90,2,FALSE),0)</f>
        <v>0</v>
      </c>
      <c r="R1847" s="14" t="str">
        <f>IF(Q1847&gt;0,VLOOKUP(N1847,'Données Bus'!$A$2:$C$90,3,FALSE),"")</f>
        <v/>
      </c>
      <c r="S1847" t="e">
        <f>IF(INDEX('Tournées Bus'!$C$4:$H$18,Q1847,VLOOKUP(B1847,'Tournées Bus'!$J$3:$L$6,2,FALSE))=0,INDEX('Tournées Bus'!$C$4:$H$18,Q1847,VLOOKUP(B1847,'Tournées Bus'!$J$3:$L$6,3,FALSE)),INDEX('Tournées Bus'!$C$4:$H$18,Q1847,VLOOKUP(B1847,'Tournées Bus'!$J$3:$L$6,2,FALSE)))</f>
        <v>#N/A</v>
      </c>
      <c r="T1847" t="e">
        <f t="shared" si="59"/>
        <v>#N/A</v>
      </c>
    </row>
    <row r="1848" spans="1:20" x14ac:dyDescent="0.2">
      <c r="A1848" s="1">
        <v>42993</v>
      </c>
      <c r="B1848" t="s">
        <v>8</v>
      </c>
      <c r="C1848" t="s">
        <v>8</v>
      </c>
      <c r="D1848" t="s">
        <v>428</v>
      </c>
      <c r="E1848" t="s">
        <v>429</v>
      </c>
      <c r="F1848" s="1">
        <v>40224</v>
      </c>
      <c r="G1848" t="s">
        <v>163</v>
      </c>
      <c r="H1848">
        <v>1</v>
      </c>
      <c r="I1848">
        <v>0</v>
      </c>
      <c r="J1848">
        <v>0</v>
      </c>
      <c r="K1848" t="s">
        <v>207</v>
      </c>
      <c r="L1848">
        <v>2017</v>
      </c>
      <c r="M1848" t="s">
        <v>210</v>
      </c>
      <c r="N1848" s="14" t="str">
        <f t="shared" ref="N1848:N1908" si="60">CONCATENATE(D1848," ",E1848)</f>
        <v>MORIN Anais</v>
      </c>
      <c r="O1848" s="14" t="str">
        <f>VLOOKUP(N1848,'Données Enfants'!$C$2:$F$298,4,FALSE)</f>
        <v>CE1</v>
      </c>
      <c r="P1848" s="14" t="str">
        <f>VLOOKUP(N1848,'Données Enfants'!$C$2:$F$298,2,FALSE)</f>
        <v>Standard</v>
      </c>
      <c r="Q1848" s="14">
        <f>IF(MID(B1848,1,3)="Bus",VLOOKUP(N1848,'Données Bus'!$A$2:$B$90,2,FALSE),0)</f>
        <v>0</v>
      </c>
      <c r="R1848" s="14" t="str">
        <f>IF(Q1848&gt;0,VLOOKUP(N1848,'Données Bus'!$A$2:$C$90,3,FALSE),"")</f>
        <v/>
      </c>
      <c r="S1848" t="e">
        <f>IF(INDEX('Tournées Bus'!$C$4:$H$18,Q1848,VLOOKUP(B1848,'Tournées Bus'!$J$3:$L$6,2,FALSE))=0,INDEX('Tournées Bus'!$C$4:$H$18,Q1848,VLOOKUP(B1848,'Tournées Bus'!$J$3:$L$6,3,FALSE)),INDEX('Tournées Bus'!$C$4:$H$18,Q1848,VLOOKUP(B1848,'Tournées Bus'!$J$3:$L$6,2,FALSE)))</f>
        <v>#N/A</v>
      </c>
      <c r="T1848" t="e">
        <f t="shared" ref="T1848:T1908" si="61">MID(S1848,1,4)</f>
        <v>#N/A</v>
      </c>
    </row>
    <row r="1849" spans="1:20" x14ac:dyDescent="0.2">
      <c r="A1849" s="1">
        <v>42993</v>
      </c>
      <c r="B1849" t="s">
        <v>8</v>
      </c>
      <c r="C1849" t="s">
        <v>8</v>
      </c>
      <c r="D1849" t="s">
        <v>536</v>
      </c>
      <c r="E1849" t="s">
        <v>537</v>
      </c>
      <c r="F1849" s="1">
        <v>41032</v>
      </c>
      <c r="G1849" t="s">
        <v>44</v>
      </c>
      <c r="H1849">
        <v>1</v>
      </c>
      <c r="I1849">
        <v>0</v>
      </c>
      <c r="J1849">
        <v>0</v>
      </c>
      <c r="K1849" t="s">
        <v>207</v>
      </c>
      <c r="L1849">
        <v>2017</v>
      </c>
      <c r="M1849" t="s">
        <v>208</v>
      </c>
      <c r="N1849" s="14" t="str">
        <f t="shared" si="60"/>
        <v>MORITZ Marie</v>
      </c>
      <c r="O1849" s="14" t="str">
        <f>VLOOKUP(N1849,'Données Enfants'!$C$2:$F$298,4,FALSE)</f>
        <v>GS</v>
      </c>
      <c r="P1849" s="14" t="str">
        <f>VLOOKUP(N1849,'Données Enfants'!$C$2:$F$298,2,FALSE)</f>
        <v>Standard</v>
      </c>
      <c r="Q1849" s="14">
        <f>IF(MID(B1849,1,3)="Bus",VLOOKUP(N1849,'Données Bus'!$A$2:$B$90,2,FALSE),0)</f>
        <v>0</v>
      </c>
      <c r="R1849" s="14" t="str">
        <f>IF(Q1849&gt;0,VLOOKUP(N1849,'Données Bus'!$A$2:$C$90,3,FALSE),"")</f>
        <v/>
      </c>
      <c r="S1849" t="e">
        <f>IF(INDEX('Tournées Bus'!$C$4:$H$18,Q1849,VLOOKUP(B1849,'Tournées Bus'!$J$3:$L$6,2,FALSE))=0,INDEX('Tournées Bus'!$C$4:$H$18,Q1849,VLOOKUP(B1849,'Tournées Bus'!$J$3:$L$6,3,FALSE)),INDEX('Tournées Bus'!$C$4:$H$18,Q1849,VLOOKUP(B1849,'Tournées Bus'!$J$3:$L$6,2,FALSE)))</f>
        <v>#N/A</v>
      </c>
      <c r="T1849" t="e">
        <f t="shared" si="61"/>
        <v>#N/A</v>
      </c>
    </row>
    <row r="1850" spans="1:20" x14ac:dyDescent="0.2">
      <c r="A1850" s="1">
        <v>42993</v>
      </c>
      <c r="B1850" t="s">
        <v>8</v>
      </c>
      <c r="C1850" t="s">
        <v>8</v>
      </c>
      <c r="D1850" t="s">
        <v>430</v>
      </c>
      <c r="E1850" t="s">
        <v>227</v>
      </c>
      <c r="F1850" s="1">
        <v>40928</v>
      </c>
      <c r="G1850" t="s">
        <v>106</v>
      </c>
      <c r="H1850">
        <v>1</v>
      </c>
      <c r="I1850">
        <v>0</v>
      </c>
      <c r="J1850">
        <v>0</v>
      </c>
      <c r="K1850" t="s">
        <v>207</v>
      </c>
      <c r="L1850">
        <v>2017</v>
      </c>
      <c r="M1850" t="s">
        <v>208</v>
      </c>
      <c r="N1850" s="14" t="str">
        <f t="shared" si="60"/>
        <v>MUFF Elise</v>
      </c>
      <c r="O1850" s="14" t="str">
        <f>VLOOKUP(N1850,'Données Enfants'!$C$2:$F$298,4,FALSE)</f>
        <v>GS</v>
      </c>
      <c r="P1850" s="14" t="str">
        <f>VLOOKUP(N1850,'Données Enfants'!$C$2:$F$298,2,FALSE)</f>
        <v>Standard</v>
      </c>
      <c r="Q1850" s="14">
        <f>IF(MID(B1850,1,3)="Bus",VLOOKUP(N1850,'Données Bus'!$A$2:$B$90,2,FALSE),0)</f>
        <v>0</v>
      </c>
      <c r="R1850" s="14" t="str">
        <f>IF(Q1850&gt;0,VLOOKUP(N1850,'Données Bus'!$A$2:$C$90,3,FALSE),"")</f>
        <v/>
      </c>
      <c r="S1850" t="e">
        <f>IF(INDEX('Tournées Bus'!$C$4:$H$18,Q1850,VLOOKUP(B1850,'Tournées Bus'!$J$3:$L$6,2,FALSE))=0,INDEX('Tournées Bus'!$C$4:$H$18,Q1850,VLOOKUP(B1850,'Tournées Bus'!$J$3:$L$6,3,FALSE)),INDEX('Tournées Bus'!$C$4:$H$18,Q1850,VLOOKUP(B1850,'Tournées Bus'!$J$3:$L$6,2,FALSE)))</f>
        <v>#N/A</v>
      </c>
      <c r="T1850" t="e">
        <f t="shared" si="61"/>
        <v>#N/A</v>
      </c>
    </row>
    <row r="1851" spans="1:20" x14ac:dyDescent="0.2">
      <c r="A1851" s="1">
        <v>42993</v>
      </c>
      <c r="B1851" t="s">
        <v>8</v>
      </c>
      <c r="C1851" t="s">
        <v>8</v>
      </c>
      <c r="D1851" t="s">
        <v>276</v>
      </c>
      <c r="E1851" t="s">
        <v>277</v>
      </c>
      <c r="F1851" s="1">
        <v>40657</v>
      </c>
      <c r="G1851" t="s">
        <v>167</v>
      </c>
      <c r="H1851">
        <v>1</v>
      </c>
      <c r="I1851">
        <v>0</v>
      </c>
      <c r="J1851">
        <v>0</v>
      </c>
      <c r="K1851" t="s">
        <v>207</v>
      </c>
      <c r="L1851">
        <v>2017</v>
      </c>
      <c r="M1851" t="s">
        <v>208</v>
      </c>
      <c r="N1851" s="14" t="str">
        <f t="shared" si="60"/>
        <v>MUNSCH Charlotte</v>
      </c>
      <c r="O1851" s="14" t="str">
        <f>VLOOKUP(N1851,'Données Enfants'!$C$2:$F$298,4,FALSE)</f>
        <v>CP</v>
      </c>
      <c r="P1851" s="14" t="str">
        <f>VLOOKUP(N1851,'Données Enfants'!$C$2:$F$298,2,FALSE)</f>
        <v>Standard</v>
      </c>
      <c r="Q1851" s="14">
        <f>IF(MID(B1851,1,3)="Bus",VLOOKUP(N1851,'Données Bus'!$A$2:$B$90,2,FALSE),0)</f>
        <v>0</v>
      </c>
      <c r="R1851" s="14" t="str">
        <f>IF(Q1851&gt;0,VLOOKUP(N1851,'Données Bus'!$A$2:$C$90,3,FALSE),"")</f>
        <v/>
      </c>
      <c r="S1851" t="e">
        <f>IF(INDEX('Tournées Bus'!$C$4:$H$18,Q1851,VLOOKUP(B1851,'Tournées Bus'!$J$3:$L$6,2,FALSE))=0,INDEX('Tournées Bus'!$C$4:$H$18,Q1851,VLOOKUP(B1851,'Tournées Bus'!$J$3:$L$6,3,FALSE)),INDEX('Tournées Bus'!$C$4:$H$18,Q1851,VLOOKUP(B1851,'Tournées Bus'!$J$3:$L$6,2,FALSE)))</f>
        <v>#N/A</v>
      </c>
      <c r="T1851" t="e">
        <f t="shared" si="61"/>
        <v>#N/A</v>
      </c>
    </row>
    <row r="1852" spans="1:20" x14ac:dyDescent="0.2">
      <c r="A1852" s="1">
        <v>42993</v>
      </c>
      <c r="B1852" t="s">
        <v>8</v>
      </c>
      <c r="C1852" t="s">
        <v>8</v>
      </c>
      <c r="D1852" t="s">
        <v>431</v>
      </c>
      <c r="E1852" t="s">
        <v>342</v>
      </c>
      <c r="F1852" s="1">
        <v>41258</v>
      </c>
      <c r="G1852" t="s">
        <v>106</v>
      </c>
      <c r="H1852">
        <v>1</v>
      </c>
      <c r="I1852">
        <v>0</v>
      </c>
      <c r="J1852">
        <v>0</v>
      </c>
      <c r="K1852" t="s">
        <v>207</v>
      </c>
      <c r="L1852">
        <v>2017</v>
      </c>
      <c r="M1852" t="s">
        <v>208</v>
      </c>
      <c r="N1852" s="14" t="str">
        <f t="shared" si="60"/>
        <v>OLIVERA Hugo</v>
      </c>
      <c r="O1852" s="14" t="str">
        <f>VLOOKUP(N1852,'Données Enfants'!$C$2:$F$298,4,FALSE)</f>
        <v>GS</v>
      </c>
      <c r="P1852" s="14" t="str">
        <f>VLOOKUP(N1852,'Données Enfants'!$C$2:$F$298,2,FALSE)</f>
        <v>Standard</v>
      </c>
      <c r="Q1852" s="14">
        <f>IF(MID(B1852,1,3)="Bus",VLOOKUP(N1852,'Données Bus'!$A$2:$B$90,2,FALSE),0)</f>
        <v>0</v>
      </c>
      <c r="R1852" s="14" t="str">
        <f>IF(Q1852&gt;0,VLOOKUP(N1852,'Données Bus'!$A$2:$C$90,3,FALSE),"")</f>
        <v/>
      </c>
      <c r="S1852" t="e">
        <f>IF(INDEX('Tournées Bus'!$C$4:$H$18,Q1852,VLOOKUP(B1852,'Tournées Bus'!$J$3:$L$6,2,FALSE))=0,INDEX('Tournées Bus'!$C$4:$H$18,Q1852,VLOOKUP(B1852,'Tournées Bus'!$J$3:$L$6,3,FALSE)),INDEX('Tournées Bus'!$C$4:$H$18,Q1852,VLOOKUP(B1852,'Tournées Bus'!$J$3:$L$6,2,FALSE)))</f>
        <v>#N/A</v>
      </c>
      <c r="T1852" t="e">
        <f t="shared" si="61"/>
        <v>#N/A</v>
      </c>
    </row>
    <row r="1853" spans="1:20" x14ac:dyDescent="0.2">
      <c r="A1853" s="1">
        <v>42993</v>
      </c>
      <c r="B1853" t="s">
        <v>8</v>
      </c>
      <c r="C1853" t="s">
        <v>8</v>
      </c>
      <c r="D1853" t="s">
        <v>432</v>
      </c>
      <c r="E1853" t="s">
        <v>433</v>
      </c>
      <c r="F1853" s="1">
        <v>40751</v>
      </c>
      <c r="G1853" t="s">
        <v>168</v>
      </c>
      <c r="H1853">
        <v>1</v>
      </c>
      <c r="I1853">
        <v>0</v>
      </c>
      <c r="J1853">
        <v>0</v>
      </c>
      <c r="K1853" t="s">
        <v>207</v>
      </c>
      <c r="L1853">
        <v>2017</v>
      </c>
      <c r="M1853" t="s">
        <v>208</v>
      </c>
      <c r="N1853" s="14" t="str">
        <f t="shared" si="60"/>
        <v>PASTRELLO Enzo</v>
      </c>
      <c r="O1853" s="14" t="str">
        <f>VLOOKUP(N1853,'Données Enfants'!$C$2:$F$298,4,FALSE)</f>
        <v>CP</v>
      </c>
      <c r="P1853" s="14" t="str">
        <f>VLOOKUP(N1853,'Données Enfants'!$C$2:$F$298,2,FALSE)</f>
        <v>Standard</v>
      </c>
      <c r="Q1853" s="14">
        <f>IF(MID(B1853,1,3)="Bus",VLOOKUP(N1853,'Données Bus'!$A$2:$B$90,2,FALSE),0)</f>
        <v>0</v>
      </c>
      <c r="R1853" s="14" t="str">
        <f>IF(Q1853&gt;0,VLOOKUP(N1853,'Données Bus'!$A$2:$C$90,3,FALSE),"")</f>
        <v/>
      </c>
      <c r="S1853" t="e">
        <f>IF(INDEX('Tournées Bus'!$C$4:$H$18,Q1853,VLOOKUP(B1853,'Tournées Bus'!$J$3:$L$6,2,FALSE))=0,INDEX('Tournées Bus'!$C$4:$H$18,Q1853,VLOOKUP(B1853,'Tournées Bus'!$J$3:$L$6,3,FALSE)),INDEX('Tournées Bus'!$C$4:$H$18,Q1853,VLOOKUP(B1853,'Tournées Bus'!$J$3:$L$6,2,FALSE)))</f>
        <v>#N/A</v>
      </c>
      <c r="T1853" t="e">
        <f t="shared" si="61"/>
        <v>#N/A</v>
      </c>
    </row>
    <row r="1854" spans="1:20" x14ac:dyDescent="0.2">
      <c r="A1854" s="1">
        <v>42993</v>
      </c>
      <c r="B1854" t="s">
        <v>8</v>
      </c>
      <c r="C1854" t="s">
        <v>8</v>
      </c>
      <c r="D1854" t="s">
        <v>432</v>
      </c>
      <c r="E1854" t="s">
        <v>434</v>
      </c>
      <c r="F1854" s="1">
        <v>39103</v>
      </c>
      <c r="G1854" t="s">
        <v>164</v>
      </c>
      <c r="H1854">
        <v>1</v>
      </c>
      <c r="I1854">
        <v>0</v>
      </c>
      <c r="J1854">
        <v>0</v>
      </c>
      <c r="K1854" t="s">
        <v>207</v>
      </c>
      <c r="L1854">
        <v>2017</v>
      </c>
      <c r="M1854" t="s">
        <v>210</v>
      </c>
      <c r="N1854" s="14" t="str">
        <f t="shared" si="60"/>
        <v>PASTRELLO Téo</v>
      </c>
      <c r="O1854" s="14" t="str">
        <f>VLOOKUP(N1854,'Données Enfants'!$C$2:$F$298,4,FALSE)</f>
        <v>CM2</v>
      </c>
      <c r="P1854" s="14" t="str">
        <f>VLOOKUP(N1854,'Données Enfants'!$C$2:$F$298,2,FALSE)</f>
        <v>Standard</v>
      </c>
      <c r="Q1854" s="14">
        <f>IF(MID(B1854,1,3)="Bus",VLOOKUP(N1854,'Données Bus'!$A$2:$B$90,2,FALSE),0)</f>
        <v>0</v>
      </c>
      <c r="R1854" s="14" t="str">
        <f>IF(Q1854&gt;0,VLOOKUP(N1854,'Données Bus'!$A$2:$C$90,3,FALSE),"")</f>
        <v/>
      </c>
      <c r="S1854" t="e">
        <f>IF(INDEX('Tournées Bus'!$C$4:$H$18,Q1854,VLOOKUP(B1854,'Tournées Bus'!$J$3:$L$6,2,FALSE))=0,INDEX('Tournées Bus'!$C$4:$H$18,Q1854,VLOOKUP(B1854,'Tournées Bus'!$J$3:$L$6,3,FALSE)),INDEX('Tournées Bus'!$C$4:$H$18,Q1854,VLOOKUP(B1854,'Tournées Bus'!$J$3:$L$6,2,FALSE)))</f>
        <v>#N/A</v>
      </c>
      <c r="T1854" t="e">
        <f t="shared" si="61"/>
        <v>#N/A</v>
      </c>
    </row>
    <row r="1855" spans="1:20" x14ac:dyDescent="0.2">
      <c r="A1855" s="1">
        <v>42993</v>
      </c>
      <c r="B1855" t="s">
        <v>8</v>
      </c>
      <c r="C1855" t="s">
        <v>8</v>
      </c>
      <c r="D1855" t="s">
        <v>538</v>
      </c>
      <c r="E1855" t="s">
        <v>365</v>
      </c>
      <c r="F1855" s="1">
        <v>39212</v>
      </c>
      <c r="G1855" t="s">
        <v>164</v>
      </c>
      <c r="H1855">
        <v>1</v>
      </c>
      <c r="I1855">
        <v>0</v>
      </c>
      <c r="J1855">
        <v>0</v>
      </c>
      <c r="K1855" t="s">
        <v>207</v>
      </c>
      <c r="L1855">
        <v>2017</v>
      </c>
      <c r="M1855" t="s">
        <v>210</v>
      </c>
      <c r="N1855" s="14" t="str">
        <f t="shared" si="60"/>
        <v>PERCONTI Lou</v>
      </c>
      <c r="O1855" s="14" t="str">
        <f>VLOOKUP(N1855,'Données Enfants'!$C$2:$F$298,4,FALSE)</f>
        <v>CM2</v>
      </c>
      <c r="P1855" s="14" t="str">
        <f>VLOOKUP(N1855,'Données Enfants'!$C$2:$F$298,2,FALSE)</f>
        <v>Standard</v>
      </c>
      <c r="Q1855" s="14">
        <f>IF(MID(B1855,1,3)="Bus",VLOOKUP(N1855,'Données Bus'!$A$2:$B$90,2,FALSE),0)</f>
        <v>0</v>
      </c>
      <c r="R1855" s="14" t="str">
        <f>IF(Q1855&gt;0,VLOOKUP(N1855,'Données Bus'!$A$2:$C$90,3,FALSE),"")</f>
        <v/>
      </c>
      <c r="S1855" t="e">
        <f>IF(INDEX('Tournées Bus'!$C$4:$H$18,Q1855,VLOOKUP(B1855,'Tournées Bus'!$J$3:$L$6,2,FALSE))=0,INDEX('Tournées Bus'!$C$4:$H$18,Q1855,VLOOKUP(B1855,'Tournées Bus'!$J$3:$L$6,3,FALSE)),INDEX('Tournées Bus'!$C$4:$H$18,Q1855,VLOOKUP(B1855,'Tournées Bus'!$J$3:$L$6,2,FALSE)))</f>
        <v>#N/A</v>
      </c>
      <c r="T1855" t="e">
        <f t="shared" si="61"/>
        <v>#N/A</v>
      </c>
    </row>
    <row r="1856" spans="1:20" x14ac:dyDescent="0.2">
      <c r="A1856" s="1">
        <v>42993</v>
      </c>
      <c r="B1856" t="s">
        <v>8</v>
      </c>
      <c r="C1856" t="s">
        <v>8</v>
      </c>
      <c r="D1856" t="s">
        <v>538</v>
      </c>
      <c r="E1856" t="s">
        <v>539</v>
      </c>
      <c r="F1856" s="1">
        <v>40776</v>
      </c>
      <c r="G1856" t="s">
        <v>168</v>
      </c>
      <c r="H1856">
        <v>1</v>
      </c>
      <c r="I1856">
        <v>0</v>
      </c>
      <c r="J1856">
        <v>0</v>
      </c>
      <c r="K1856" t="s">
        <v>207</v>
      </c>
      <c r="L1856">
        <v>2017</v>
      </c>
      <c r="M1856" t="s">
        <v>208</v>
      </c>
      <c r="N1856" s="14" t="str">
        <f t="shared" si="60"/>
        <v>PERCONTI Rosie</v>
      </c>
      <c r="O1856" s="14" t="str">
        <f>VLOOKUP(N1856,'Données Enfants'!$C$2:$F$298,4,FALSE)</f>
        <v>CP</v>
      </c>
      <c r="P1856" s="14" t="str">
        <f>VLOOKUP(N1856,'Données Enfants'!$C$2:$F$298,2,FALSE)</f>
        <v>Standard</v>
      </c>
      <c r="Q1856" s="14">
        <f>IF(MID(B1856,1,3)="Bus",VLOOKUP(N1856,'Données Bus'!$A$2:$B$90,2,FALSE),0)</f>
        <v>0</v>
      </c>
      <c r="R1856" s="14" t="str">
        <f>IF(Q1856&gt;0,VLOOKUP(N1856,'Données Bus'!$A$2:$C$90,3,FALSE),"")</f>
        <v/>
      </c>
      <c r="S1856" t="e">
        <f>IF(INDEX('Tournées Bus'!$C$4:$H$18,Q1856,VLOOKUP(B1856,'Tournées Bus'!$J$3:$L$6,2,FALSE))=0,INDEX('Tournées Bus'!$C$4:$H$18,Q1856,VLOOKUP(B1856,'Tournées Bus'!$J$3:$L$6,3,FALSE)),INDEX('Tournées Bus'!$C$4:$H$18,Q1856,VLOOKUP(B1856,'Tournées Bus'!$J$3:$L$6,2,FALSE)))</f>
        <v>#N/A</v>
      </c>
      <c r="T1856" t="e">
        <f t="shared" si="61"/>
        <v>#N/A</v>
      </c>
    </row>
    <row r="1857" spans="1:20" x14ac:dyDescent="0.2">
      <c r="A1857" s="1">
        <v>42993</v>
      </c>
      <c r="B1857" t="s">
        <v>8</v>
      </c>
      <c r="C1857" t="s">
        <v>8</v>
      </c>
      <c r="D1857" t="s">
        <v>439</v>
      </c>
      <c r="E1857" t="s">
        <v>440</v>
      </c>
      <c r="F1857" s="1">
        <v>40982</v>
      </c>
      <c r="G1857" t="s">
        <v>44</v>
      </c>
      <c r="H1857">
        <v>1</v>
      </c>
      <c r="I1857">
        <v>0</v>
      </c>
      <c r="J1857">
        <v>0</v>
      </c>
      <c r="K1857" t="s">
        <v>207</v>
      </c>
      <c r="L1857">
        <v>2017</v>
      </c>
      <c r="M1857" t="s">
        <v>208</v>
      </c>
      <c r="N1857" s="14" t="str">
        <f t="shared" si="60"/>
        <v>PETROCELLI Loann</v>
      </c>
      <c r="O1857" s="14" t="str">
        <f>VLOOKUP(N1857,'Données Enfants'!$C$2:$F$298,4,FALSE)</f>
        <v>GS</v>
      </c>
      <c r="P1857" s="14" t="str">
        <f>VLOOKUP(N1857,'Données Enfants'!$C$2:$F$298,2,FALSE)</f>
        <v>Standard</v>
      </c>
      <c r="Q1857" s="14">
        <f>IF(MID(B1857,1,3)="Bus",VLOOKUP(N1857,'Données Bus'!$A$2:$B$90,2,FALSE),0)</f>
        <v>0</v>
      </c>
      <c r="R1857" s="14" t="str">
        <f>IF(Q1857&gt;0,VLOOKUP(N1857,'Données Bus'!$A$2:$C$90,3,FALSE),"")</f>
        <v/>
      </c>
      <c r="S1857" t="e">
        <f>IF(INDEX('Tournées Bus'!$C$4:$H$18,Q1857,VLOOKUP(B1857,'Tournées Bus'!$J$3:$L$6,2,FALSE))=0,INDEX('Tournées Bus'!$C$4:$H$18,Q1857,VLOOKUP(B1857,'Tournées Bus'!$J$3:$L$6,3,FALSE)),INDEX('Tournées Bus'!$C$4:$H$18,Q1857,VLOOKUP(B1857,'Tournées Bus'!$J$3:$L$6,2,FALSE)))</f>
        <v>#N/A</v>
      </c>
      <c r="T1857" t="e">
        <f t="shared" si="61"/>
        <v>#N/A</v>
      </c>
    </row>
    <row r="1858" spans="1:20" x14ac:dyDescent="0.2">
      <c r="A1858" s="1">
        <v>42993</v>
      </c>
      <c r="B1858" t="s">
        <v>8</v>
      </c>
      <c r="C1858" t="s">
        <v>8</v>
      </c>
      <c r="D1858" t="s">
        <v>441</v>
      </c>
      <c r="E1858" t="s">
        <v>442</v>
      </c>
      <c r="F1858" s="1">
        <v>41482</v>
      </c>
      <c r="G1858" t="s">
        <v>170</v>
      </c>
      <c r="H1858">
        <v>1</v>
      </c>
      <c r="I1858">
        <v>0</v>
      </c>
      <c r="J1858">
        <v>0</v>
      </c>
      <c r="K1858" t="s">
        <v>207</v>
      </c>
      <c r="L1858">
        <v>2017</v>
      </c>
      <c r="M1858" t="s">
        <v>208</v>
      </c>
      <c r="N1858" s="14" t="str">
        <f t="shared" si="60"/>
        <v>PORTO Eloïse</v>
      </c>
      <c r="O1858" s="14" t="str">
        <f>VLOOKUP(N1858,'Données Enfants'!$C$2:$F$298,4,FALSE)</f>
        <v>MS</v>
      </c>
      <c r="P1858" s="14" t="str">
        <f>VLOOKUP(N1858,'Données Enfants'!$C$2:$F$298,2,FALSE)</f>
        <v>Standard</v>
      </c>
      <c r="Q1858" s="14">
        <f>IF(MID(B1858,1,3)="Bus",VLOOKUP(N1858,'Données Bus'!$A$2:$B$90,2,FALSE),0)</f>
        <v>0</v>
      </c>
      <c r="R1858" s="14" t="str">
        <f>IF(Q1858&gt;0,VLOOKUP(N1858,'Données Bus'!$A$2:$C$90,3,FALSE),"")</f>
        <v/>
      </c>
      <c r="S1858" t="e">
        <f>IF(INDEX('Tournées Bus'!$C$4:$H$18,Q1858,VLOOKUP(B1858,'Tournées Bus'!$J$3:$L$6,2,FALSE))=0,INDEX('Tournées Bus'!$C$4:$H$18,Q1858,VLOOKUP(B1858,'Tournées Bus'!$J$3:$L$6,3,FALSE)),INDEX('Tournées Bus'!$C$4:$H$18,Q1858,VLOOKUP(B1858,'Tournées Bus'!$J$3:$L$6,2,FALSE)))</f>
        <v>#N/A</v>
      </c>
      <c r="T1858" t="e">
        <f t="shared" si="61"/>
        <v>#N/A</v>
      </c>
    </row>
    <row r="1859" spans="1:20" x14ac:dyDescent="0.2">
      <c r="A1859" s="1">
        <v>42993</v>
      </c>
      <c r="B1859" t="s">
        <v>8</v>
      </c>
      <c r="C1859" t="s">
        <v>8</v>
      </c>
      <c r="D1859" t="s">
        <v>441</v>
      </c>
      <c r="E1859" t="s">
        <v>443</v>
      </c>
      <c r="F1859" s="1">
        <v>40237</v>
      </c>
      <c r="G1859" t="s">
        <v>167</v>
      </c>
      <c r="H1859">
        <v>1</v>
      </c>
      <c r="I1859">
        <v>0</v>
      </c>
      <c r="J1859">
        <v>0</v>
      </c>
      <c r="K1859" t="s">
        <v>207</v>
      </c>
      <c r="L1859">
        <v>2017</v>
      </c>
      <c r="M1859" t="s">
        <v>210</v>
      </c>
      <c r="N1859" s="14" t="str">
        <f t="shared" si="60"/>
        <v>PORTO Maëlys</v>
      </c>
      <c r="O1859" s="14" t="str">
        <f>VLOOKUP(N1859,'Données Enfants'!$C$2:$F$298,4,FALSE)</f>
        <v>CE1</v>
      </c>
      <c r="P1859" s="14" t="str">
        <f>VLOOKUP(N1859,'Données Enfants'!$C$2:$F$298,2,FALSE)</f>
        <v>Standard</v>
      </c>
      <c r="Q1859" s="14">
        <f>IF(MID(B1859,1,3)="Bus",VLOOKUP(N1859,'Données Bus'!$A$2:$B$90,2,FALSE),0)</f>
        <v>0</v>
      </c>
      <c r="R1859" s="14" t="str">
        <f>IF(Q1859&gt;0,VLOOKUP(N1859,'Données Bus'!$A$2:$C$90,3,FALSE),"")</f>
        <v/>
      </c>
      <c r="S1859" t="e">
        <f>IF(INDEX('Tournées Bus'!$C$4:$H$18,Q1859,VLOOKUP(B1859,'Tournées Bus'!$J$3:$L$6,2,FALSE))=0,INDEX('Tournées Bus'!$C$4:$H$18,Q1859,VLOOKUP(B1859,'Tournées Bus'!$J$3:$L$6,3,FALSE)),INDEX('Tournées Bus'!$C$4:$H$18,Q1859,VLOOKUP(B1859,'Tournées Bus'!$J$3:$L$6,2,FALSE)))</f>
        <v>#N/A</v>
      </c>
      <c r="T1859" t="e">
        <f t="shared" si="61"/>
        <v>#N/A</v>
      </c>
    </row>
    <row r="1860" spans="1:20" x14ac:dyDescent="0.2">
      <c r="A1860" s="1">
        <v>42993</v>
      </c>
      <c r="B1860" t="s">
        <v>8</v>
      </c>
      <c r="C1860" t="s">
        <v>8</v>
      </c>
      <c r="D1860" t="s">
        <v>516</v>
      </c>
      <c r="E1860" t="s">
        <v>483</v>
      </c>
      <c r="F1860" s="1">
        <v>40334</v>
      </c>
      <c r="G1860" t="s">
        <v>163</v>
      </c>
      <c r="H1860">
        <v>1</v>
      </c>
      <c r="I1860">
        <v>0</v>
      </c>
      <c r="J1860">
        <v>0</v>
      </c>
      <c r="K1860" t="s">
        <v>207</v>
      </c>
      <c r="L1860">
        <v>2017</v>
      </c>
      <c r="M1860" t="s">
        <v>210</v>
      </c>
      <c r="N1860" s="14" t="str">
        <f t="shared" si="60"/>
        <v>POULET Jean</v>
      </c>
      <c r="O1860" s="14" t="str">
        <f>VLOOKUP(N1860,'Données Enfants'!$C$2:$F$298,4,FALSE)</f>
        <v>CE1</v>
      </c>
      <c r="P1860" s="14" t="str">
        <f>VLOOKUP(N1860,'Données Enfants'!$C$2:$F$298,2,FALSE)</f>
        <v>Standard</v>
      </c>
      <c r="Q1860" s="14">
        <f>IF(MID(B1860,1,3)="Bus",VLOOKUP(N1860,'Données Bus'!$A$2:$B$90,2,FALSE),0)</f>
        <v>0</v>
      </c>
      <c r="R1860" s="14" t="str">
        <f>IF(Q1860&gt;0,VLOOKUP(N1860,'Données Bus'!$A$2:$C$90,3,FALSE),"")</f>
        <v/>
      </c>
      <c r="S1860" t="e">
        <f>IF(INDEX('Tournées Bus'!$C$4:$H$18,Q1860,VLOOKUP(B1860,'Tournées Bus'!$J$3:$L$6,2,FALSE))=0,INDEX('Tournées Bus'!$C$4:$H$18,Q1860,VLOOKUP(B1860,'Tournées Bus'!$J$3:$L$6,3,FALSE)),INDEX('Tournées Bus'!$C$4:$H$18,Q1860,VLOOKUP(B1860,'Tournées Bus'!$J$3:$L$6,2,FALSE)))</f>
        <v>#N/A</v>
      </c>
      <c r="T1860" t="e">
        <f t="shared" si="61"/>
        <v>#N/A</v>
      </c>
    </row>
    <row r="1861" spans="1:20" x14ac:dyDescent="0.2">
      <c r="A1861" s="1">
        <v>42993</v>
      </c>
      <c r="B1861" t="s">
        <v>8</v>
      </c>
      <c r="C1861" t="s">
        <v>8</v>
      </c>
      <c r="D1861" t="s">
        <v>516</v>
      </c>
      <c r="E1861" t="s">
        <v>517</v>
      </c>
      <c r="F1861" s="1">
        <v>40828</v>
      </c>
      <c r="G1861" t="s">
        <v>168</v>
      </c>
      <c r="H1861">
        <v>1</v>
      </c>
      <c r="I1861">
        <v>0</v>
      </c>
      <c r="J1861">
        <v>0</v>
      </c>
      <c r="K1861" t="s">
        <v>207</v>
      </c>
      <c r="L1861">
        <v>2017</v>
      </c>
      <c r="M1861" t="s">
        <v>208</v>
      </c>
      <c r="N1861" s="14" t="str">
        <f t="shared" si="60"/>
        <v>POULET Maël</v>
      </c>
      <c r="O1861" s="14" t="str">
        <f>VLOOKUP(N1861,'Données Enfants'!$C$2:$F$298,4,FALSE)</f>
        <v>CP</v>
      </c>
      <c r="P1861" s="14" t="str">
        <f>VLOOKUP(N1861,'Données Enfants'!$C$2:$F$298,2,FALSE)</f>
        <v>Standard</v>
      </c>
      <c r="Q1861" s="14">
        <f>IF(MID(B1861,1,3)="Bus",VLOOKUP(N1861,'Données Bus'!$A$2:$B$90,2,FALSE),0)</f>
        <v>0</v>
      </c>
      <c r="R1861" s="14" t="str">
        <f>IF(Q1861&gt;0,VLOOKUP(N1861,'Données Bus'!$A$2:$C$90,3,FALSE),"")</f>
        <v/>
      </c>
      <c r="S1861" t="e">
        <f>IF(INDEX('Tournées Bus'!$C$4:$H$18,Q1861,VLOOKUP(B1861,'Tournées Bus'!$J$3:$L$6,2,FALSE))=0,INDEX('Tournées Bus'!$C$4:$H$18,Q1861,VLOOKUP(B1861,'Tournées Bus'!$J$3:$L$6,3,FALSE)),INDEX('Tournées Bus'!$C$4:$H$18,Q1861,VLOOKUP(B1861,'Tournées Bus'!$J$3:$L$6,2,FALSE)))</f>
        <v>#N/A</v>
      </c>
      <c r="T1861" t="e">
        <f t="shared" si="61"/>
        <v>#N/A</v>
      </c>
    </row>
    <row r="1862" spans="1:20" x14ac:dyDescent="0.2">
      <c r="A1862" s="1">
        <v>42993</v>
      </c>
      <c r="B1862" t="s">
        <v>8</v>
      </c>
      <c r="C1862" t="s">
        <v>8</v>
      </c>
      <c r="D1862" t="s">
        <v>444</v>
      </c>
      <c r="E1862" t="s">
        <v>372</v>
      </c>
      <c r="F1862" s="1">
        <v>40612</v>
      </c>
      <c r="G1862" t="s">
        <v>167</v>
      </c>
      <c r="H1862">
        <v>1</v>
      </c>
      <c r="I1862">
        <v>0</v>
      </c>
      <c r="J1862">
        <v>0</v>
      </c>
      <c r="K1862" t="s">
        <v>207</v>
      </c>
      <c r="L1862">
        <v>2017</v>
      </c>
      <c r="M1862" t="s">
        <v>208</v>
      </c>
      <c r="N1862" s="14" t="str">
        <f t="shared" si="60"/>
        <v>QUIQUEREZ Lise</v>
      </c>
      <c r="O1862" s="14" t="str">
        <f>VLOOKUP(N1862,'Données Enfants'!$C$2:$F$298,4,FALSE)</f>
        <v>CP</v>
      </c>
      <c r="P1862" s="14" t="str">
        <f>VLOOKUP(N1862,'Données Enfants'!$C$2:$F$298,2,FALSE)</f>
        <v>Standard</v>
      </c>
      <c r="Q1862" s="14">
        <f>IF(MID(B1862,1,3)="Bus",VLOOKUP(N1862,'Données Bus'!$A$2:$B$90,2,FALSE),0)</f>
        <v>0</v>
      </c>
      <c r="R1862" s="14" t="str">
        <f>IF(Q1862&gt;0,VLOOKUP(N1862,'Données Bus'!$A$2:$C$90,3,FALSE),"")</f>
        <v/>
      </c>
      <c r="S1862" t="e">
        <f>IF(INDEX('Tournées Bus'!$C$4:$H$18,Q1862,VLOOKUP(B1862,'Tournées Bus'!$J$3:$L$6,2,FALSE))=0,INDEX('Tournées Bus'!$C$4:$H$18,Q1862,VLOOKUP(B1862,'Tournées Bus'!$J$3:$L$6,3,FALSE)),INDEX('Tournées Bus'!$C$4:$H$18,Q1862,VLOOKUP(B1862,'Tournées Bus'!$J$3:$L$6,2,FALSE)))</f>
        <v>#N/A</v>
      </c>
      <c r="T1862" t="e">
        <f t="shared" si="61"/>
        <v>#N/A</v>
      </c>
    </row>
    <row r="1863" spans="1:20" x14ac:dyDescent="0.2">
      <c r="A1863" s="1">
        <v>42993</v>
      </c>
      <c r="B1863" t="s">
        <v>8</v>
      </c>
      <c r="C1863" t="s">
        <v>8</v>
      </c>
      <c r="D1863" t="s">
        <v>545</v>
      </c>
      <c r="E1863" t="s">
        <v>546</v>
      </c>
      <c r="F1863" s="1">
        <v>39736</v>
      </c>
      <c r="G1863" t="s">
        <v>166</v>
      </c>
      <c r="H1863">
        <v>1</v>
      </c>
      <c r="I1863">
        <v>0</v>
      </c>
      <c r="J1863">
        <v>0</v>
      </c>
      <c r="K1863" t="s">
        <v>207</v>
      </c>
      <c r="L1863">
        <v>2017</v>
      </c>
      <c r="M1863" t="s">
        <v>210</v>
      </c>
      <c r="N1863" s="14" t="str">
        <f t="shared" si="60"/>
        <v>RAVAILLE Basile</v>
      </c>
      <c r="O1863" s="14" t="str">
        <f>VLOOKUP(N1863,'Données Enfants'!$C$2:$F$298,4,FALSE)</f>
        <v>CM1</v>
      </c>
      <c r="P1863" s="14" t="str">
        <f>VLOOKUP(N1863,'Données Enfants'!$C$2:$F$298,2,FALSE)</f>
        <v>Standard</v>
      </c>
      <c r="Q1863" s="14">
        <f>IF(MID(B1863,1,3)="Bus",VLOOKUP(N1863,'Données Bus'!$A$2:$B$90,2,FALSE),0)</f>
        <v>0</v>
      </c>
      <c r="R1863" s="14" t="str">
        <f>IF(Q1863&gt;0,VLOOKUP(N1863,'Données Bus'!$A$2:$C$90,3,FALSE),"")</f>
        <v/>
      </c>
      <c r="S1863" t="e">
        <f>IF(INDEX('Tournées Bus'!$C$4:$H$18,Q1863,VLOOKUP(B1863,'Tournées Bus'!$J$3:$L$6,2,FALSE))=0,INDEX('Tournées Bus'!$C$4:$H$18,Q1863,VLOOKUP(B1863,'Tournées Bus'!$J$3:$L$6,3,FALSE)),INDEX('Tournées Bus'!$C$4:$H$18,Q1863,VLOOKUP(B1863,'Tournées Bus'!$J$3:$L$6,2,FALSE)))</f>
        <v>#N/A</v>
      </c>
      <c r="T1863" t="e">
        <f t="shared" si="61"/>
        <v>#N/A</v>
      </c>
    </row>
    <row r="1864" spans="1:20" x14ac:dyDescent="0.2">
      <c r="A1864" s="1">
        <v>42993</v>
      </c>
      <c r="B1864" t="s">
        <v>8</v>
      </c>
      <c r="C1864" t="s">
        <v>8</v>
      </c>
      <c r="D1864" t="s">
        <v>545</v>
      </c>
      <c r="E1864" t="s">
        <v>230</v>
      </c>
      <c r="F1864" s="1">
        <v>40596</v>
      </c>
      <c r="G1864" t="s">
        <v>168</v>
      </c>
      <c r="H1864">
        <v>1</v>
      </c>
      <c r="I1864">
        <v>0</v>
      </c>
      <c r="J1864">
        <v>0</v>
      </c>
      <c r="K1864" t="s">
        <v>207</v>
      </c>
      <c r="L1864">
        <v>2017</v>
      </c>
      <c r="M1864" t="s">
        <v>208</v>
      </c>
      <c r="N1864" s="14" t="str">
        <f t="shared" si="60"/>
        <v>RAVAILLE Emma</v>
      </c>
      <c r="O1864" s="14" t="str">
        <f>VLOOKUP(N1864,'Données Enfants'!$C$2:$F$298,4,FALSE)</f>
        <v>CP</v>
      </c>
      <c r="P1864" s="14" t="str">
        <f>VLOOKUP(N1864,'Données Enfants'!$C$2:$F$298,2,FALSE)</f>
        <v>Standard</v>
      </c>
      <c r="Q1864" s="14">
        <f>IF(MID(B1864,1,3)="Bus",VLOOKUP(N1864,'Données Bus'!$A$2:$B$90,2,FALSE),0)</f>
        <v>0</v>
      </c>
      <c r="R1864" s="14" t="str">
        <f>IF(Q1864&gt;0,VLOOKUP(N1864,'Données Bus'!$A$2:$C$90,3,FALSE),"")</f>
        <v/>
      </c>
      <c r="S1864" t="e">
        <f>IF(INDEX('Tournées Bus'!$C$4:$H$18,Q1864,VLOOKUP(B1864,'Tournées Bus'!$J$3:$L$6,2,FALSE))=0,INDEX('Tournées Bus'!$C$4:$H$18,Q1864,VLOOKUP(B1864,'Tournées Bus'!$J$3:$L$6,3,FALSE)),INDEX('Tournées Bus'!$C$4:$H$18,Q1864,VLOOKUP(B1864,'Tournées Bus'!$J$3:$L$6,2,FALSE)))</f>
        <v>#N/A</v>
      </c>
      <c r="T1864" t="e">
        <f t="shared" si="61"/>
        <v>#N/A</v>
      </c>
    </row>
    <row r="1865" spans="1:20" x14ac:dyDescent="0.2">
      <c r="A1865" s="1">
        <v>42993</v>
      </c>
      <c r="B1865" t="s">
        <v>8</v>
      </c>
      <c r="C1865" t="s">
        <v>8</v>
      </c>
      <c r="D1865" t="s">
        <v>445</v>
      </c>
      <c r="E1865" t="s">
        <v>446</v>
      </c>
      <c r="F1865" s="1">
        <v>40095</v>
      </c>
      <c r="G1865" t="s">
        <v>166</v>
      </c>
      <c r="H1865">
        <v>1</v>
      </c>
      <c r="I1865">
        <v>0</v>
      </c>
      <c r="J1865">
        <v>0</v>
      </c>
      <c r="K1865" t="s">
        <v>207</v>
      </c>
      <c r="L1865">
        <v>2017</v>
      </c>
      <c r="M1865" t="s">
        <v>210</v>
      </c>
      <c r="N1865" s="14" t="str">
        <f t="shared" si="60"/>
        <v>RENARD Agathe</v>
      </c>
      <c r="O1865" s="14" t="str">
        <f>VLOOKUP(N1865,'Données Enfants'!$C$2:$F$298,4,FALSE)</f>
        <v>CE2</v>
      </c>
      <c r="P1865" s="14" t="str">
        <f>VLOOKUP(N1865,'Données Enfants'!$C$2:$F$298,2,FALSE)</f>
        <v>Standard</v>
      </c>
      <c r="Q1865" s="14">
        <f>IF(MID(B1865,1,3)="Bus",VLOOKUP(N1865,'Données Bus'!$A$2:$B$90,2,FALSE),0)</f>
        <v>0</v>
      </c>
      <c r="R1865" s="14" t="str">
        <f>IF(Q1865&gt;0,VLOOKUP(N1865,'Données Bus'!$A$2:$C$90,3,FALSE),"")</f>
        <v/>
      </c>
      <c r="S1865" t="e">
        <f>IF(INDEX('Tournées Bus'!$C$4:$H$18,Q1865,VLOOKUP(B1865,'Tournées Bus'!$J$3:$L$6,2,FALSE))=0,INDEX('Tournées Bus'!$C$4:$H$18,Q1865,VLOOKUP(B1865,'Tournées Bus'!$J$3:$L$6,3,FALSE)),INDEX('Tournées Bus'!$C$4:$H$18,Q1865,VLOOKUP(B1865,'Tournées Bus'!$J$3:$L$6,2,FALSE)))</f>
        <v>#N/A</v>
      </c>
      <c r="T1865" t="e">
        <f t="shared" si="61"/>
        <v>#N/A</v>
      </c>
    </row>
    <row r="1866" spans="1:20" x14ac:dyDescent="0.2">
      <c r="A1866" s="1">
        <v>42993</v>
      </c>
      <c r="B1866" t="s">
        <v>8</v>
      </c>
      <c r="C1866" t="s">
        <v>8</v>
      </c>
      <c r="D1866" t="s">
        <v>447</v>
      </c>
      <c r="E1866" t="s">
        <v>448</v>
      </c>
      <c r="F1866" s="1">
        <v>40768</v>
      </c>
      <c r="G1866" t="s">
        <v>167</v>
      </c>
      <c r="H1866">
        <v>1</v>
      </c>
      <c r="I1866">
        <v>0</v>
      </c>
      <c r="J1866">
        <v>0</v>
      </c>
      <c r="K1866" t="s">
        <v>207</v>
      </c>
      <c r="L1866">
        <v>2017</v>
      </c>
      <c r="M1866" t="s">
        <v>208</v>
      </c>
      <c r="N1866" s="14" t="str">
        <f t="shared" si="60"/>
        <v>SADANI Ayoub</v>
      </c>
      <c r="O1866" s="14" t="str">
        <f>VLOOKUP(N1866,'Données Enfants'!$C$2:$F$298,4,FALSE)</f>
        <v>CP</v>
      </c>
      <c r="P1866" s="14" t="str">
        <f>VLOOKUP(N1866,'Données Enfants'!$C$2:$F$298,2,FALSE)</f>
        <v>Sans viande</v>
      </c>
      <c r="Q1866" s="14">
        <f>IF(MID(B1866,1,3)="Bus",VLOOKUP(N1866,'Données Bus'!$A$2:$B$90,2,FALSE),0)</f>
        <v>0</v>
      </c>
      <c r="R1866" s="14" t="str">
        <f>IF(Q1866&gt;0,VLOOKUP(N1866,'Données Bus'!$A$2:$C$90,3,FALSE),"")</f>
        <v/>
      </c>
      <c r="S1866" t="e">
        <f>IF(INDEX('Tournées Bus'!$C$4:$H$18,Q1866,VLOOKUP(B1866,'Tournées Bus'!$J$3:$L$6,2,FALSE))=0,INDEX('Tournées Bus'!$C$4:$H$18,Q1866,VLOOKUP(B1866,'Tournées Bus'!$J$3:$L$6,3,FALSE)),INDEX('Tournées Bus'!$C$4:$H$18,Q1866,VLOOKUP(B1866,'Tournées Bus'!$J$3:$L$6,2,FALSE)))</f>
        <v>#N/A</v>
      </c>
      <c r="T1866" t="e">
        <f t="shared" si="61"/>
        <v>#N/A</v>
      </c>
    </row>
    <row r="1867" spans="1:20" x14ac:dyDescent="0.2">
      <c r="A1867" s="1">
        <v>42993</v>
      </c>
      <c r="B1867" t="s">
        <v>8</v>
      </c>
      <c r="C1867" t="s">
        <v>8</v>
      </c>
      <c r="D1867" t="s">
        <v>447</v>
      </c>
      <c r="E1867" t="s">
        <v>449</v>
      </c>
      <c r="F1867" s="1">
        <v>39296</v>
      </c>
      <c r="G1867" t="s">
        <v>164</v>
      </c>
      <c r="H1867">
        <v>1</v>
      </c>
      <c r="I1867">
        <v>0</v>
      </c>
      <c r="J1867">
        <v>0</v>
      </c>
      <c r="K1867" t="s">
        <v>207</v>
      </c>
      <c r="L1867">
        <v>2017</v>
      </c>
      <c r="M1867" t="s">
        <v>210</v>
      </c>
      <c r="N1867" s="14" t="str">
        <f t="shared" si="60"/>
        <v>SADANI Haïssa</v>
      </c>
      <c r="O1867" s="14" t="str">
        <f>VLOOKUP(N1867,'Données Enfants'!$C$2:$F$298,4,FALSE)</f>
        <v>CM2</v>
      </c>
      <c r="P1867" s="14" t="str">
        <f>VLOOKUP(N1867,'Données Enfants'!$C$2:$F$298,2,FALSE)</f>
        <v>Sans viande</v>
      </c>
      <c r="Q1867" s="14">
        <f>IF(MID(B1867,1,3)="Bus",VLOOKUP(N1867,'Données Bus'!$A$2:$B$90,2,FALSE),0)</f>
        <v>0</v>
      </c>
      <c r="R1867" s="14" t="str">
        <f>IF(Q1867&gt;0,VLOOKUP(N1867,'Données Bus'!$A$2:$C$90,3,FALSE),"")</f>
        <v/>
      </c>
      <c r="S1867" t="e">
        <f>IF(INDEX('Tournées Bus'!$C$4:$H$18,Q1867,VLOOKUP(B1867,'Tournées Bus'!$J$3:$L$6,2,FALSE))=0,INDEX('Tournées Bus'!$C$4:$H$18,Q1867,VLOOKUP(B1867,'Tournées Bus'!$J$3:$L$6,3,FALSE)),INDEX('Tournées Bus'!$C$4:$H$18,Q1867,VLOOKUP(B1867,'Tournées Bus'!$J$3:$L$6,2,FALSE)))</f>
        <v>#N/A</v>
      </c>
      <c r="T1867" t="e">
        <f t="shared" si="61"/>
        <v>#N/A</v>
      </c>
    </row>
    <row r="1868" spans="1:20" x14ac:dyDescent="0.2">
      <c r="A1868" s="1">
        <v>42993</v>
      </c>
      <c r="B1868" t="s">
        <v>8</v>
      </c>
      <c r="C1868" t="s">
        <v>8</v>
      </c>
      <c r="D1868" t="s">
        <v>452</v>
      </c>
      <c r="E1868" t="s">
        <v>453</v>
      </c>
      <c r="F1868" s="1">
        <v>41053</v>
      </c>
      <c r="G1868" t="s">
        <v>106</v>
      </c>
      <c r="H1868">
        <v>1</v>
      </c>
      <c r="I1868">
        <v>0</v>
      </c>
      <c r="J1868">
        <v>0</v>
      </c>
      <c r="K1868" t="s">
        <v>207</v>
      </c>
      <c r="L1868">
        <v>2017</v>
      </c>
      <c r="M1868" t="s">
        <v>208</v>
      </c>
      <c r="N1868" s="14" t="str">
        <f t="shared" si="60"/>
        <v>SMAJLI Mélia</v>
      </c>
      <c r="O1868" s="14" t="str">
        <f>VLOOKUP(N1868,'Données Enfants'!$C$2:$F$298,4,FALSE)</f>
        <v>GS</v>
      </c>
      <c r="P1868" s="14" t="str">
        <f>VLOOKUP(N1868,'Données Enfants'!$C$2:$F$298,2,FALSE)</f>
        <v>Standard</v>
      </c>
      <c r="Q1868" s="14">
        <f>IF(MID(B1868,1,3)="Bus",VLOOKUP(N1868,'Données Bus'!$A$2:$B$90,2,FALSE),0)</f>
        <v>0</v>
      </c>
      <c r="R1868" s="14" t="str">
        <f>IF(Q1868&gt;0,VLOOKUP(N1868,'Données Bus'!$A$2:$C$90,3,FALSE),"")</f>
        <v/>
      </c>
      <c r="S1868" t="e">
        <f>IF(INDEX('Tournées Bus'!$C$4:$H$18,Q1868,VLOOKUP(B1868,'Tournées Bus'!$J$3:$L$6,2,FALSE))=0,INDEX('Tournées Bus'!$C$4:$H$18,Q1868,VLOOKUP(B1868,'Tournées Bus'!$J$3:$L$6,3,FALSE)),INDEX('Tournées Bus'!$C$4:$H$18,Q1868,VLOOKUP(B1868,'Tournées Bus'!$J$3:$L$6,2,FALSE)))</f>
        <v>#N/A</v>
      </c>
      <c r="T1868" t="e">
        <f t="shared" si="61"/>
        <v>#N/A</v>
      </c>
    </row>
    <row r="1869" spans="1:20" x14ac:dyDescent="0.2">
      <c r="A1869" s="1">
        <v>42993</v>
      </c>
      <c r="B1869" t="s">
        <v>8</v>
      </c>
      <c r="C1869" t="s">
        <v>8</v>
      </c>
      <c r="D1869" t="s">
        <v>540</v>
      </c>
      <c r="E1869" t="s">
        <v>541</v>
      </c>
      <c r="F1869" s="1">
        <v>40458</v>
      </c>
      <c r="G1869" t="s">
        <v>167</v>
      </c>
      <c r="H1869">
        <v>1</v>
      </c>
      <c r="I1869">
        <v>0</v>
      </c>
      <c r="J1869">
        <v>0</v>
      </c>
      <c r="K1869" t="s">
        <v>207</v>
      </c>
      <c r="L1869">
        <v>2017</v>
      </c>
      <c r="M1869" t="s">
        <v>210</v>
      </c>
      <c r="N1869" s="14" t="str">
        <f t="shared" si="60"/>
        <v>SONNIER Lizéa</v>
      </c>
      <c r="O1869" s="14" t="str">
        <f>VLOOKUP(N1869,'Données Enfants'!$C$2:$F$298,4,FALSE)</f>
        <v>CE1</v>
      </c>
      <c r="P1869" s="14" t="str">
        <f>VLOOKUP(N1869,'Données Enfants'!$C$2:$F$298,2,FALSE)</f>
        <v>Standard</v>
      </c>
      <c r="Q1869" s="14">
        <f>IF(MID(B1869,1,3)="Bus",VLOOKUP(N1869,'Données Bus'!$A$2:$B$90,2,FALSE),0)</f>
        <v>0</v>
      </c>
      <c r="R1869" s="14" t="str">
        <f>IF(Q1869&gt;0,VLOOKUP(N1869,'Données Bus'!$A$2:$C$90,3,FALSE),"")</f>
        <v/>
      </c>
      <c r="S1869" t="e">
        <f>IF(INDEX('Tournées Bus'!$C$4:$H$18,Q1869,VLOOKUP(B1869,'Tournées Bus'!$J$3:$L$6,2,FALSE))=0,INDEX('Tournées Bus'!$C$4:$H$18,Q1869,VLOOKUP(B1869,'Tournées Bus'!$J$3:$L$6,3,FALSE)),INDEX('Tournées Bus'!$C$4:$H$18,Q1869,VLOOKUP(B1869,'Tournées Bus'!$J$3:$L$6,2,FALSE)))</f>
        <v>#N/A</v>
      </c>
      <c r="T1869" t="e">
        <f t="shared" si="61"/>
        <v>#N/A</v>
      </c>
    </row>
    <row r="1870" spans="1:20" x14ac:dyDescent="0.2">
      <c r="A1870" s="1">
        <v>42993</v>
      </c>
      <c r="B1870" t="s">
        <v>8</v>
      </c>
      <c r="C1870" t="s">
        <v>8</v>
      </c>
      <c r="D1870" t="s">
        <v>540</v>
      </c>
      <c r="E1870" t="s">
        <v>542</v>
      </c>
      <c r="F1870" s="1">
        <v>39357</v>
      </c>
      <c r="G1870" t="s">
        <v>164</v>
      </c>
      <c r="H1870">
        <v>1</v>
      </c>
      <c r="I1870">
        <v>0</v>
      </c>
      <c r="J1870">
        <v>0</v>
      </c>
      <c r="K1870" t="s">
        <v>207</v>
      </c>
      <c r="L1870">
        <v>2017</v>
      </c>
      <c r="M1870" t="s">
        <v>210</v>
      </c>
      <c r="N1870" s="14" t="str">
        <f t="shared" si="60"/>
        <v>SONNIER Loris</v>
      </c>
      <c r="O1870" s="14" t="str">
        <f>VLOOKUP(N1870,'Données Enfants'!$C$2:$F$298,4,FALSE)</f>
        <v>CM2</v>
      </c>
      <c r="P1870" s="14" t="str">
        <f>VLOOKUP(N1870,'Données Enfants'!$C$2:$F$298,2,FALSE)</f>
        <v>Standard</v>
      </c>
      <c r="Q1870" s="14">
        <f>IF(MID(B1870,1,3)="Bus",VLOOKUP(N1870,'Données Bus'!$A$2:$B$90,2,FALSE),0)</f>
        <v>0</v>
      </c>
      <c r="R1870" s="14" t="str">
        <f>IF(Q1870&gt;0,VLOOKUP(N1870,'Données Bus'!$A$2:$C$90,3,FALSE),"")</f>
        <v/>
      </c>
      <c r="S1870" t="e">
        <f>IF(INDEX('Tournées Bus'!$C$4:$H$18,Q1870,VLOOKUP(B1870,'Tournées Bus'!$J$3:$L$6,2,FALSE))=0,INDEX('Tournées Bus'!$C$4:$H$18,Q1870,VLOOKUP(B1870,'Tournées Bus'!$J$3:$L$6,3,FALSE)),INDEX('Tournées Bus'!$C$4:$H$18,Q1870,VLOOKUP(B1870,'Tournées Bus'!$J$3:$L$6,2,FALSE)))</f>
        <v>#N/A</v>
      </c>
      <c r="T1870" t="e">
        <f t="shared" si="61"/>
        <v>#N/A</v>
      </c>
    </row>
    <row r="1871" spans="1:20" x14ac:dyDescent="0.2">
      <c r="A1871" s="1">
        <v>42993</v>
      </c>
      <c r="B1871" t="s">
        <v>8</v>
      </c>
      <c r="C1871" t="s">
        <v>8</v>
      </c>
      <c r="D1871" t="s">
        <v>519</v>
      </c>
      <c r="E1871" t="s">
        <v>253</v>
      </c>
      <c r="F1871" s="1">
        <v>40140</v>
      </c>
      <c r="G1871" t="s">
        <v>163</v>
      </c>
      <c r="H1871">
        <v>1</v>
      </c>
      <c r="I1871">
        <v>0</v>
      </c>
      <c r="J1871">
        <v>0</v>
      </c>
      <c r="K1871" t="s">
        <v>207</v>
      </c>
      <c r="L1871">
        <v>2017</v>
      </c>
      <c r="M1871" t="s">
        <v>210</v>
      </c>
      <c r="N1871" s="14" t="str">
        <f t="shared" si="60"/>
        <v>TAHA Jade</v>
      </c>
      <c r="O1871" s="14" t="str">
        <f>VLOOKUP(N1871,'Données Enfants'!$C$2:$F$298,4,FALSE)</f>
        <v>CE2</v>
      </c>
      <c r="P1871" s="14" t="str">
        <f>VLOOKUP(N1871,'Données Enfants'!$C$2:$F$298,2,FALSE)</f>
        <v>Standard</v>
      </c>
      <c r="Q1871" s="14">
        <f>IF(MID(B1871,1,3)="Bus",VLOOKUP(N1871,'Données Bus'!$A$2:$B$90,2,FALSE),0)</f>
        <v>0</v>
      </c>
      <c r="R1871" s="14" t="str">
        <f>IF(Q1871&gt;0,VLOOKUP(N1871,'Données Bus'!$A$2:$C$90,3,FALSE),"")</f>
        <v/>
      </c>
      <c r="S1871" t="e">
        <f>IF(INDEX('Tournées Bus'!$C$4:$H$18,Q1871,VLOOKUP(B1871,'Tournées Bus'!$J$3:$L$6,2,FALSE))=0,INDEX('Tournées Bus'!$C$4:$H$18,Q1871,VLOOKUP(B1871,'Tournées Bus'!$J$3:$L$6,3,FALSE)),INDEX('Tournées Bus'!$C$4:$H$18,Q1871,VLOOKUP(B1871,'Tournées Bus'!$J$3:$L$6,2,FALSE)))</f>
        <v>#N/A</v>
      </c>
      <c r="T1871" t="e">
        <f t="shared" si="61"/>
        <v>#N/A</v>
      </c>
    </row>
    <row r="1872" spans="1:20" x14ac:dyDescent="0.2">
      <c r="A1872" s="1">
        <v>42993</v>
      </c>
      <c r="B1872" t="s">
        <v>8</v>
      </c>
      <c r="C1872" t="s">
        <v>8</v>
      </c>
      <c r="D1872" t="s">
        <v>454</v>
      </c>
      <c r="E1872" t="s">
        <v>455</v>
      </c>
      <c r="F1872" s="1">
        <v>40310</v>
      </c>
      <c r="G1872" t="s">
        <v>167</v>
      </c>
      <c r="H1872">
        <v>1</v>
      </c>
      <c r="I1872">
        <v>0</v>
      </c>
      <c r="J1872">
        <v>0</v>
      </c>
      <c r="K1872" t="s">
        <v>207</v>
      </c>
      <c r="L1872">
        <v>2017</v>
      </c>
      <c r="M1872" t="s">
        <v>210</v>
      </c>
      <c r="N1872" s="14" t="str">
        <f t="shared" si="60"/>
        <v>TEDETTI Victor</v>
      </c>
      <c r="O1872" s="14" t="str">
        <f>VLOOKUP(N1872,'Données Enfants'!$C$2:$F$298,4,FALSE)</f>
        <v>CE1</v>
      </c>
      <c r="P1872" s="14" t="str">
        <f>VLOOKUP(N1872,'Données Enfants'!$C$2:$F$298,2,FALSE)</f>
        <v>Standard</v>
      </c>
      <c r="Q1872" s="14">
        <f>IF(MID(B1872,1,3)="Bus",VLOOKUP(N1872,'Données Bus'!$A$2:$B$90,2,FALSE),0)</f>
        <v>0</v>
      </c>
      <c r="R1872" s="14" t="str">
        <f>IF(Q1872&gt;0,VLOOKUP(N1872,'Données Bus'!$A$2:$C$90,3,FALSE),"")</f>
        <v/>
      </c>
      <c r="S1872" t="e">
        <f>IF(INDEX('Tournées Bus'!$C$4:$H$18,Q1872,VLOOKUP(B1872,'Tournées Bus'!$J$3:$L$6,2,FALSE))=0,INDEX('Tournées Bus'!$C$4:$H$18,Q1872,VLOOKUP(B1872,'Tournées Bus'!$J$3:$L$6,3,FALSE)),INDEX('Tournées Bus'!$C$4:$H$18,Q1872,VLOOKUP(B1872,'Tournées Bus'!$J$3:$L$6,2,FALSE)))</f>
        <v>#N/A</v>
      </c>
      <c r="T1872" t="e">
        <f t="shared" si="61"/>
        <v>#N/A</v>
      </c>
    </row>
    <row r="1873" spans="1:20" x14ac:dyDescent="0.2">
      <c r="A1873" s="1">
        <v>42993</v>
      </c>
      <c r="B1873" t="s">
        <v>8</v>
      </c>
      <c r="C1873" t="s">
        <v>8</v>
      </c>
      <c r="D1873" t="s">
        <v>456</v>
      </c>
      <c r="E1873" t="s">
        <v>333</v>
      </c>
      <c r="F1873" s="1">
        <v>41029</v>
      </c>
      <c r="G1873" t="s">
        <v>44</v>
      </c>
      <c r="H1873">
        <v>1</v>
      </c>
      <c r="I1873">
        <v>0</v>
      </c>
      <c r="J1873">
        <v>0</v>
      </c>
      <c r="K1873" t="s">
        <v>207</v>
      </c>
      <c r="L1873">
        <v>2017</v>
      </c>
      <c r="M1873" t="s">
        <v>208</v>
      </c>
      <c r="N1873" s="14" t="str">
        <f t="shared" si="60"/>
        <v>TINANT Lola</v>
      </c>
      <c r="O1873" s="14" t="str">
        <f>VLOOKUP(N1873,'Données Enfants'!$C$2:$F$298,4,FALSE)</f>
        <v>GS</v>
      </c>
      <c r="P1873" s="14" t="str">
        <f>VLOOKUP(N1873,'Données Enfants'!$C$2:$F$298,2,FALSE)</f>
        <v>Standard</v>
      </c>
      <c r="Q1873" s="14">
        <f>IF(MID(B1873,1,3)="Bus",VLOOKUP(N1873,'Données Bus'!$A$2:$B$90,2,FALSE),0)</f>
        <v>0</v>
      </c>
      <c r="R1873" s="14" t="str">
        <f>IF(Q1873&gt;0,VLOOKUP(N1873,'Données Bus'!$A$2:$C$90,3,FALSE),"")</f>
        <v/>
      </c>
      <c r="S1873" t="e">
        <f>IF(INDEX('Tournées Bus'!$C$4:$H$18,Q1873,VLOOKUP(B1873,'Tournées Bus'!$J$3:$L$6,2,FALSE))=0,INDEX('Tournées Bus'!$C$4:$H$18,Q1873,VLOOKUP(B1873,'Tournées Bus'!$J$3:$L$6,3,FALSE)),INDEX('Tournées Bus'!$C$4:$H$18,Q1873,VLOOKUP(B1873,'Tournées Bus'!$J$3:$L$6,2,FALSE)))</f>
        <v>#N/A</v>
      </c>
      <c r="T1873" t="e">
        <f t="shared" si="61"/>
        <v>#N/A</v>
      </c>
    </row>
    <row r="1874" spans="1:20" x14ac:dyDescent="0.2">
      <c r="A1874" s="1">
        <v>42993</v>
      </c>
      <c r="B1874" t="s">
        <v>8</v>
      </c>
      <c r="C1874" t="s">
        <v>8</v>
      </c>
      <c r="D1874" t="s">
        <v>456</v>
      </c>
      <c r="E1874" t="s">
        <v>457</v>
      </c>
      <c r="F1874" s="1">
        <v>39612</v>
      </c>
      <c r="G1874" t="s">
        <v>165</v>
      </c>
      <c r="H1874">
        <v>1</v>
      </c>
      <c r="I1874">
        <v>0</v>
      </c>
      <c r="J1874">
        <v>0</v>
      </c>
      <c r="K1874" t="s">
        <v>207</v>
      </c>
      <c r="L1874">
        <v>2017</v>
      </c>
      <c r="M1874" t="s">
        <v>210</v>
      </c>
      <c r="N1874" s="14" t="str">
        <f t="shared" si="60"/>
        <v>TINANT Mathys</v>
      </c>
      <c r="O1874" s="14" t="str">
        <f>VLOOKUP(N1874,'Données Enfants'!$C$2:$F$298,4,FALSE)</f>
        <v>CM1</v>
      </c>
      <c r="P1874" s="14" t="str">
        <f>VLOOKUP(N1874,'Données Enfants'!$C$2:$F$298,2,FALSE)</f>
        <v>Standard</v>
      </c>
      <c r="Q1874" s="14">
        <f>IF(MID(B1874,1,3)="Bus",VLOOKUP(N1874,'Données Bus'!$A$2:$B$90,2,FALSE),0)</f>
        <v>0</v>
      </c>
      <c r="R1874" s="14" t="str">
        <f>IF(Q1874&gt;0,VLOOKUP(N1874,'Données Bus'!$A$2:$C$90,3,FALSE),"")</f>
        <v/>
      </c>
      <c r="S1874" t="e">
        <f>IF(INDEX('Tournées Bus'!$C$4:$H$18,Q1874,VLOOKUP(B1874,'Tournées Bus'!$J$3:$L$6,2,FALSE))=0,INDEX('Tournées Bus'!$C$4:$H$18,Q1874,VLOOKUP(B1874,'Tournées Bus'!$J$3:$L$6,3,FALSE)),INDEX('Tournées Bus'!$C$4:$H$18,Q1874,VLOOKUP(B1874,'Tournées Bus'!$J$3:$L$6,2,FALSE)))</f>
        <v>#N/A</v>
      </c>
      <c r="T1874" t="e">
        <f t="shared" si="61"/>
        <v>#N/A</v>
      </c>
    </row>
    <row r="1875" spans="1:20" x14ac:dyDescent="0.2">
      <c r="A1875" s="1">
        <v>42993</v>
      </c>
      <c r="B1875" t="s">
        <v>8</v>
      </c>
      <c r="C1875" t="s">
        <v>8</v>
      </c>
      <c r="D1875" t="s">
        <v>458</v>
      </c>
      <c r="E1875" t="s">
        <v>459</v>
      </c>
      <c r="F1875" s="1">
        <v>40344</v>
      </c>
      <c r="G1875" t="s">
        <v>163</v>
      </c>
      <c r="H1875">
        <v>1</v>
      </c>
      <c r="I1875">
        <v>0</v>
      </c>
      <c r="J1875">
        <v>0</v>
      </c>
      <c r="K1875" t="s">
        <v>207</v>
      </c>
      <c r="L1875">
        <v>2017</v>
      </c>
      <c r="M1875" t="s">
        <v>210</v>
      </c>
      <c r="N1875" s="14" t="str">
        <f t="shared" si="60"/>
        <v>TISSERAND Sacha</v>
      </c>
      <c r="O1875" s="14" t="str">
        <f>VLOOKUP(N1875,'Données Enfants'!$C$2:$F$298,4,FALSE)</f>
        <v>CE1</v>
      </c>
      <c r="P1875" s="14" t="str">
        <f>VLOOKUP(N1875,'Données Enfants'!$C$2:$F$298,2,FALSE)</f>
        <v>Standard</v>
      </c>
      <c r="Q1875" s="14">
        <f>IF(MID(B1875,1,3)="Bus",VLOOKUP(N1875,'Données Bus'!$A$2:$B$90,2,FALSE),0)</f>
        <v>0</v>
      </c>
      <c r="R1875" s="14" t="str">
        <f>IF(Q1875&gt;0,VLOOKUP(N1875,'Données Bus'!$A$2:$C$90,3,FALSE),"")</f>
        <v/>
      </c>
      <c r="S1875" t="e">
        <f>IF(INDEX('Tournées Bus'!$C$4:$H$18,Q1875,VLOOKUP(B1875,'Tournées Bus'!$J$3:$L$6,2,FALSE))=0,INDEX('Tournées Bus'!$C$4:$H$18,Q1875,VLOOKUP(B1875,'Tournées Bus'!$J$3:$L$6,3,FALSE)),INDEX('Tournées Bus'!$C$4:$H$18,Q1875,VLOOKUP(B1875,'Tournées Bus'!$J$3:$L$6,2,FALSE)))</f>
        <v>#N/A</v>
      </c>
      <c r="T1875" t="e">
        <f t="shared" si="61"/>
        <v>#N/A</v>
      </c>
    </row>
    <row r="1876" spans="1:20" x14ac:dyDescent="0.2">
      <c r="A1876" s="1">
        <v>42993</v>
      </c>
      <c r="B1876" t="s">
        <v>8</v>
      </c>
      <c r="C1876" t="s">
        <v>8</v>
      </c>
      <c r="D1876" t="s">
        <v>462</v>
      </c>
      <c r="E1876" t="s">
        <v>463</v>
      </c>
      <c r="F1876" s="1">
        <v>40385</v>
      </c>
      <c r="G1876" t="s">
        <v>163</v>
      </c>
      <c r="H1876">
        <v>1</v>
      </c>
      <c r="I1876">
        <v>0</v>
      </c>
      <c r="J1876">
        <v>0</v>
      </c>
      <c r="K1876" t="s">
        <v>207</v>
      </c>
      <c r="L1876">
        <v>2017</v>
      </c>
      <c r="M1876" t="s">
        <v>210</v>
      </c>
      <c r="N1876" s="14" t="str">
        <f t="shared" si="60"/>
        <v>TRICOLI Clément</v>
      </c>
      <c r="O1876" s="14" t="str">
        <f>VLOOKUP(N1876,'Données Enfants'!$C$2:$F$298,4,FALSE)</f>
        <v>CE1</v>
      </c>
      <c r="P1876" s="14" t="str">
        <f>VLOOKUP(N1876,'Données Enfants'!$C$2:$F$298,2,FALSE)</f>
        <v>Standard</v>
      </c>
      <c r="Q1876" s="14">
        <f>IF(MID(B1876,1,3)="Bus",VLOOKUP(N1876,'Données Bus'!$A$2:$B$90,2,FALSE),0)</f>
        <v>0</v>
      </c>
      <c r="R1876" s="14" t="str">
        <f>IF(Q1876&gt;0,VLOOKUP(N1876,'Données Bus'!$A$2:$C$90,3,FALSE),"")</f>
        <v/>
      </c>
      <c r="S1876" t="e">
        <f>IF(INDEX('Tournées Bus'!$C$4:$H$18,Q1876,VLOOKUP(B1876,'Tournées Bus'!$J$3:$L$6,2,FALSE))=0,INDEX('Tournées Bus'!$C$4:$H$18,Q1876,VLOOKUP(B1876,'Tournées Bus'!$J$3:$L$6,3,FALSE)),INDEX('Tournées Bus'!$C$4:$H$18,Q1876,VLOOKUP(B1876,'Tournées Bus'!$J$3:$L$6,2,FALSE)))</f>
        <v>#N/A</v>
      </c>
      <c r="T1876" t="e">
        <f t="shared" si="61"/>
        <v>#N/A</v>
      </c>
    </row>
    <row r="1877" spans="1:20" x14ac:dyDescent="0.2">
      <c r="A1877" s="1">
        <v>42993</v>
      </c>
      <c r="B1877" t="s">
        <v>8</v>
      </c>
      <c r="C1877" t="s">
        <v>8</v>
      </c>
      <c r="D1877" t="s">
        <v>520</v>
      </c>
      <c r="E1877" t="s">
        <v>433</v>
      </c>
      <c r="F1877" s="1">
        <v>39694</v>
      </c>
      <c r="G1877" t="s">
        <v>165</v>
      </c>
      <c r="H1877">
        <v>1</v>
      </c>
      <c r="I1877">
        <v>0</v>
      </c>
      <c r="J1877">
        <v>0</v>
      </c>
      <c r="K1877" t="s">
        <v>207</v>
      </c>
      <c r="L1877">
        <v>2017</v>
      </c>
      <c r="M1877" t="s">
        <v>210</v>
      </c>
      <c r="N1877" s="14" t="str">
        <f t="shared" si="60"/>
        <v>URBINO Enzo</v>
      </c>
      <c r="O1877" s="14" t="str">
        <f>VLOOKUP(N1877,'Données Enfants'!$C$2:$F$298,4,FALSE)</f>
        <v>CM1</v>
      </c>
      <c r="P1877" s="14" t="str">
        <f>VLOOKUP(N1877,'Données Enfants'!$C$2:$F$298,2,FALSE)</f>
        <v>Standard</v>
      </c>
      <c r="Q1877" s="14">
        <f>IF(MID(B1877,1,3)="Bus",VLOOKUP(N1877,'Données Bus'!$A$2:$B$90,2,FALSE),0)</f>
        <v>0</v>
      </c>
      <c r="R1877" s="14" t="str">
        <f>IF(Q1877&gt;0,VLOOKUP(N1877,'Données Bus'!$A$2:$C$90,3,FALSE),"")</f>
        <v/>
      </c>
      <c r="S1877" t="e">
        <f>IF(INDEX('Tournées Bus'!$C$4:$H$18,Q1877,VLOOKUP(B1877,'Tournées Bus'!$J$3:$L$6,2,FALSE))=0,INDEX('Tournées Bus'!$C$4:$H$18,Q1877,VLOOKUP(B1877,'Tournées Bus'!$J$3:$L$6,3,FALSE)),INDEX('Tournées Bus'!$C$4:$H$18,Q1877,VLOOKUP(B1877,'Tournées Bus'!$J$3:$L$6,2,FALSE)))</f>
        <v>#N/A</v>
      </c>
      <c r="T1877" t="e">
        <f t="shared" si="61"/>
        <v>#N/A</v>
      </c>
    </row>
    <row r="1878" spans="1:20" x14ac:dyDescent="0.2">
      <c r="A1878" s="1">
        <v>42993</v>
      </c>
      <c r="B1878" t="s">
        <v>8</v>
      </c>
      <c r="C1878" t="s">
        <v>8</v>
      </c>
      <c r="D1878" t="s">
        <v>465</v>
      </c>
      <c r="E1878" t="s">
        <v>466</v>
      </c>
      <c r="F1878" s="1">
        <v>40662</v>
      </c>
      <c r="G1878" t="s">
        <v>168</v>
      </c>
      <c r="H1878">
        <v>1</v>
      </c>
      <c r="I1878">
        <v>0</v>
      </c>
      <c r="J1878">
        <v>0</v>
      </c>
      <c r="K1878" t="s">
        <v>207</v>
      </c>
      <c r="L1878">
        <v>2017</v>
      </c>
      <c r="M1878" t="s">
        <v>208</v>
      </c>
      <c r="N1878" s="14" t="str">
        <f t="shared" si="60"/>
        <v>VULLIET Léna</v>
      </c>
      <c r="O1878" s="14" t="str">
        <f>VLOOKUP(N1878,'Données Enfants'!$C$2:$F$298,4,FALSE)</f>
        <v>CP</v>
      </c>
      <c r="P1878" s="14" t="str">
        <f>VLOOKUP(N1878,'Données Enfants'!$C$2:$F$298,2,FALSE)</f>
        <v>Standard</v>
      </c>
      <c r="Q1878" s="14">
        <f>IF(MID(B1878,1,3)="Bus",VLOOKUP(N1878,'Données Bus'!$A$2:$B$90,2,FALSE),0)</f>
        <v>0</v>
      </c>
      <c r="R1878" s="14" t="str">
        <f>IF(Q1878&gt;0,VLOOKUP(N1878,'Données Bus'!$A$2:$C$90,3,FALSE),"")</f>
        <v/>
      </c>
      <c r="S1878" t="e">
        <f>IF(INDEX('Tournées Bus'!$C$4:$H$18,Q1878,VLOOKUP(B1878,'Tournées Bus'!$J$3:$L$6,2,FALSE))=0,INDEX('Tournées Bus'!$C$4:$H$18,Q1878,VLOOKUP(B1878,'Tournées Bus'!$J$3:$L$6,3,FALSE)),INDEX('Tournées Bus'!$C$4:$H$18,Q1878,VLOOKUP(B1878,'Tournées Bus'!$J$3:$L$6,2,FALSE)))</f>
        <v>#N/A</v>
      </c>
      <c r="T1878" t="e">
        <f t="shared" si="61"/>
        <v>#N/A</v>
      </c>
    </row>
    <row r="1879" spans="1:20" x14ac:dyDescent="0.2">
      <c r="A1879" s="1">
        <v>42993</v>
      </c>
      <c r="B1879" t="s">
        <v>8</v>
      </c>
      <c r="C1879" t="s">
        <v>8</v>
      </c>
      <c r="D1879" t="s">
        <v>465</v>
      </c>
      <c r="E1879" t="s">
        <v>467</v>
      </c>
      <c r="F1879" s="1">
        <v>41335</v>
      </c>
      <c r="G1879" t="s">
        <v>170</v>
      </c>
      <c r="H1879">
        <v>1</v>
      </c>
      <c r="I1879">
        <v>0</v>
      </c>
      <c r="J1879">
        <v>0</v>
      </c>
      <c r="K1879" t="s">
        <v>207</v>
      </c>
      <c r="L1879">
        <v>2017</v>
      </c>
      <c r="M1879" t="s">
        <v>208</v>
      </c>
      <c r="N1879" s="14" t="str">
        <f t="shared" si="60"/>
        <v>VULLIET Rosy</v>
      </c>
      <c r="O1879" s="14" t="str">
        <f>VLOOKUP(N1879,'Données Enfants'!$C$2:$F$298,4,FALSE)</f>
        <v>MS</v>
      </c>
      <c r="P1879" s="14" t="str">
        <f>VLOOKUP(N1879,'Données Enfants'!$C$2:$F$298,2,FALSE)</f>
        <v>Standard</v>
      </c>
      <c r="Q1879" s="14">
        <f>IF(MID(B1879,1,3)="Bus",VLOOKUP(N1879,'Données Bus'!$A$2:$B$90,2,FALSE),0)</f>
        <v>0</v>
      </c>
      <c r="R1879" s="14" t="str">
        <f>IF(Q1879&gt;0,VLOOKUP(N1879,'Données Bus'!$A$2:$C$90,3,FALSE),"")</f>
        <v/>
      </c>
      <c r="S1879" t="e">
        <f>IF(INDEX('Tournées Bus'!$C$4:$H$18,Q1879,VLOOKUP(B1879,'Tournées Bus'!$J$3:$L$6,2,FALSE))=0,INDEX('Tournées Bus'!$C$4:$H$18,Q1879,VLOOKUP(B1879,'Tournées Bus'!$J$3:$L$6,3,FALSE)),INDEX('Tournées Bus'!$C$4:$H$18,Q1879,VLOOKUP(B1879,'Tournées Bus'!$J$3:$L$6,2,FALSE)))</f>
        <v>#N/A</v>
      </c>
      <c r="T1879" t="e">
        <f t="shared" si="61"/>
        <v>#N/A</v>
      </c>
    </row>
    <row r="1880" spans="1:20" x14ac:dyDescent="0.2">
      <c r="A1880" s="1">
        <v>42993</v>
      </c>
      <c r="B1880" t="s">
        <v>8</v>
      </c>
      <c r="C1880" t="s">
        <v>8</v>
      </c>
      <c r="D1880" t="s">
        <v>465</v>
      </c>
      <c r="E1880" t="s">
        <v>468</v>
      </c>
      <c r="F1880" s="1">
        <v>41603</v>
      </c>
      <c r="G1880" t="s">
        <v>169</v>
      </c>
      <c r="H1880">
        <v>1</v>
      </c>
      <c r="I1880">
        <v>0</v>
      </c>
      <c r="J1880">
        <v>0</v>
      </c>
      <c r="K1880" t="s">
        <v>207</v>
      </c>
      <c r="L1880">
        <v>2017</v>
      </c>
      <c r="M1880" t="s">
        <v>208</v>
      </c>
      <c r="N1880" s="14" t="str">
        <f t="shared" si="60"/>
        <v>VULLIET Tiphaine</v>
      </c>
      <c r="O1880" s="14" t="str">
        <f>VLOOKUP(N1880,'Données Enfants'!$C$2:$F$298,4,FALSE)</f>
        <v>MS</v>
      </c>
      <c r="P1880" s="14" t="str">
        <f>VLOOKUP(N1880,'Données Enfants'!$C$2:$F$298,2,FALSE)</f>
        <v>Standard</v>
      </c>
      <c r="Q1880" s="14">
        <f>IF(MID(B1880,1,3)="Bus",VLOOKUP(N1880,'Données Bus'!$A$2:$B$90,2,FALSE),0)</f>
        <v>0</v>
      </c>
      <c r="R1880" s="14" t="str">
        <f>IF(Q1880&gt;0,VLOOKUP(N1880,'Données Bus'!$A$2:$C$90,3,FALSE),"")</f>
        <v/>
      </c>
      <c r="S1880" t="e">
        <f>IF(INDEX('Tournées Bus'!$C$4:$H$18,Q1880,VLOOKUP(B1880,'Tournées Bus'!$J$3:$L$6,2,FALSE))=0,INDEX('Tournées Bus'!$C$4:$H$18,Q1880,VLOOKUP(B1880,'Tournées Bus'!$J$3:$L$6,3,FALSE)),INDEX('Tournées Bus'!$C$4:$H$18,Q1880,VLOOKUP(B1880,'Tournées Bus'!$J$3:$L$6,2,FALSE)))</f>
        <v>#N/A</v>
      </c>
      <c r="T1880" t="e">
        <f t="shared" si="61"/>
        <v>#N/A</v>
      </c>
    </row>
    <row r="1881" spans="1:20" x14ac:dyDescent="0.2">
      <c r="A1881" s="1">
        <v>42993</v>
      </c>
      <c r="B1881" t="s">
        <v>8</v>
      </c>
      <c r="C1881" t="s">
        <v>8</v>
      </c>
      <c r="D1881" t="s">
        <v>309</v>
      </c>
      <c r="E1881" t="s">
        <v>310</v>
      </c>
      <c r="F1881" s="1">
        <v>41489</v>
      </c>
      <c r="G1881" t="s">
        <v>169</v>
      </c>
      <c r="H1881">
        <v>1</v>
      </c>
      <c r="I1881">
        <v>0</v>
      </c>
      <c r="J1881">
        <v>0</v>
      </c>
      <c r="K1881" t="s">
        <v>207</v>
      </c>
      <c r="L1881">
        <v>2017</v>
      </c>
      <c r="M1881" t="s">
        <v>208</v>
      </c>
      <c r="N1881" s="14" t="str">
        <f t="shared" si="60"/>
        <v>LEHMANN Liv</v>
      </c>
      <c r="O1881" s="14" t="str">
        <f>VLOOKUP(N1881,'Données Enfants'!$C$2:$F$298,4,FALSE)</f>
        <v>MS</v>
      </c>
      <c r="P1881" s="14" t="str">
        <f>VLOOKUP(N1881,'Données Enfants'!$C$2:$F$298,2,FALSE)</f>
        <v>Standard</v>
      </c>
      <c r="Q1881" s="14">
        <f>IF(MID(B1881,1,3)="Bus",VLOOKUP(N1881,'Données Bus'!$A$2:$B$90,2,FALSE),0)</f>
        <v>0</v>
      </c>
      <c r="R1881" s="14" t="str">
        <f>IF(Q1881&gt;0,VLOOKUP(N1881,'Données Bus'!$A$2:$C$90,3,FALSE),"")</f>
        <v/>
      </c>
      <c r="S1881" t="e">
        <f>IF(INDEX('Tournées Bus'!$C$4:$H$18,Q1881,VLOOKUP(B1881,'Tournées Bus'!$J$3:$L$6,2,FALSE))=0,INDEX('Tournées Bus'!$C$4:$H$18,Q1881,VLOOKUP(B1881,'Tournées Bus'!$J$3:$L$6,3,FALSE)),INDEX('Tournées Bus'!$C$4:$H$18,Q1881,VLOOKUP(B1881,'Tournées Bus'!$J$3:$L$6,2,FALSE)))</f>
        <v>#N/A</v>
      </c>
      <c r="T1881" t="e">
        <f t="shared" si="61"/>
        <v>#N/A</v>
      </c>
    </row>
    <row r="1882" spans="1:20" x14ac:dyDescent="0.2">
      <c r="A1882" s="1">
        <v>42993</v>
      </c>
      <c r="B1882" t="s">
        <v>8</v>
      </c>
      <c r="C1882" t="s">
        <v>8</v>
      </c>
      <c r="D1882" t="s">
        <v>309</v>
      </c>
      <c r="E1882" t="s">
        <v>311</v>
      </c>
      <c r="F1882" s="1">
        <v>40270</v>
      </c>
      <c r="G1882" t="s">
        <v>163</v>
      </c>
      <c r="H1882">
        <v>1</v>
      </c>
      <c r="I1882">
        <v>0</v>
      </c>
      <c r="J1882">
        <v>0</v>
      </c>
      <c r="K1882" t="s">
        <v>207</v>
      </c>
      <c r="L1882">
        <v>2017</v>
      </c>
      <c r="M1882" t="s">
        <v>210</v>
      </c>
      <c r="N1882" s="14" t="str">
        <f t="shared" si="60"/>
        <v>LEHMANN Abel</v>
      </c>
      <c r="O1882" s="14" t="str">
        <f>VLOOKUP(N1882,'Données Enfants'!$C$2:$F$298,4,FALSE)</f>
        <v>CE1</v>
      </c>
      <c r="P1882" s="14" t="str">
        <f>VLOOKUP(N1882,'Données Enfants'!$C$2:$F$298,2,FALSE)</f>
        <v>Standard</v>
      </c>
      <c r="Q1882" s="14">
        <f>IF(MID(B1882,1,3)="Bus",VLOOKUP(N1882,'Données Bus'!$A$2:$B$90,2,FALSE),0)</f>
        <v>0</v>
      </c>
      <c r="R1882" s="14" t="str">
        <f>IF(Q1882&gt;0,VLOOKUP(N1882,'Données Bus'!$A$2:$C$90,3,FALSE),"")</f>
        <v/>
      </c>
      <c r="S1882" t="e">
        <f>IF(INDEX('Tournées Bus'!$C$4:$H$18,Q1882,VLOOKUP(B1882,'Tournées Bus'!$J$3:$L$6,2,FALSE))=0,INDEX('Tournées Bus'!$C$4:$H$18,Q1882,VLOOKUP(B1882,'Tournées Bus'!$J$3:$L$6,3,FALSE)),INDEX('Tournées Bus'!$C$4:$H$18,Q1882,VLOOKUP(B1882,'Tournées Bus'!$J$3:$L$6,2,FALSE)))</f>
        <v>#N/A</v>
      </c>
      <c r="T1882" t="e">
        <f t="shared" si="61"/>
        <v>#N/A</v>
      </c>
    </row>
    <row r="1883" spans="1:20" x14ac:dyDescent="0.2">
      <c r="A1883" s="1">
        <v>42993</v>
      </c>
      <c r="B1883" t="s">
        <v>8</v>
      </c>
      <c r="C1883" t="s">
        <v>8</v>
      </c>
      <c r="D1883" t="s">
        <v>312</v>
      </c>
      <c r="E1883" t="s">
        <v>313</v>
      </c>
      <c r="F1883" s="1">
        <v>41869</v>
      </c>
      <c r="G1883" t="s">
        <v>170</v>
      </c>
      <c r="H1883">
        <v>1</v>
      </c>
      <c r="I1883">
        <v>0</v>
      </c>
      <c r="J1883">
        <v>0</v>
      </c>
      <c r="K1883" t="s">
        <v>207</v>
      </c>
      <c r="L1883">
        <v>2017</v>
      </c>
      <c r="M1883" t="s">
        <v>208</v>
      </c>
      <c r="N1883" s="14" t="str">
        <f t="shared" si="60"/>
        <v>CORREDOR IZQUIERDO Adriana</v>
      </c>
      <c r="O1883" s="14" t="str">
        <f>VLOOKUP(N1883,'Données Enfants'!$C$2:$F$298,4,FALSE)</f>
        <v>PS</v>
      </c>
      <c r="P1883" s="14" t="str">
        <f>VLOOKUP(N1883,'Données Enfants'!$C$2:$F$298,2,FALSE)</f>
        <v>Standard</v>
      </c>
      <c r="Q1883" s="14">
        <f>IF(MID(B1883,1,3)="Bus",VLOOKUP(N1883,'Données Bus'!$A$2:$B$90,2,FALSE),0)</f>
        <v>0</v>
      </c>
      <c r="R1883" s="14" t="str">
        <f>IF(Q1883&gt;0,VLOOKUP(N1883,'Données Bus'!$A$2:$C$90,3,FALSE),"")</f>
        <v/>
      </c>
      <c r="S1883" t="e">
        <f>IF(INDEX('Tournées Bus'!$C$4:$H$18,Q1883,VLOOKUP(B1883,'Tournées Bus'!$J$3:$L$6,2,FALSE))=0,INDEX('Tournées Bus'!$C$4:$H$18,Q1883,VLOOKUP(B1883,'Tournées Bus'!$J$3:$L$6,3,FALSE)),INDEX('Tournées Bus'!$C$4:$H$18,Q1883,VLOOKUP(B1883,'Tournées Bus'!$J$3:$L$6,2,FALSE)))</f>
        <v>#N/A</v>
      </c>
      <c r="T1883" t="e">
        <f t="shared" si="61"/>
        <v>#N/A</v>
      </c>
    </row>
    <row r="1884" spans="1:20" x14ac:dyDescent="0.2">
      <c r="A1884" s="1">
        <v>42993</v>
      </c>
      <c r="B1884" t="s">
        <v>8</v>
      </c>
      <c r="C1884" t="s">
        <v>8</v>
      </c>
      <c r="D1884" t="s">
        <v>473</v>
      </c>
      <c r="E1884" t="s">
        <v>383</v>
      </c>
      <c r="F1884" s="1">
        <v>41671</v>
      </c>
      <c r="G1884" t="s">
        <v>44</v>
      </c>
      <c r="H1884">
        <v>1</v>
      </c>
      <c r="I1884">
        <v>0</v>
      </c>
      <c r="J1884">
        <v>0</v>
      </c>
      <c r="K1884" t="s">
        <v>207</v>
      </c>
      <c r="L1884">
        <v>2017</v>
      </c>
      <c r="M1884" t="s">
        <v>208</v>
      </c>
      <c r="N1884" s="14" t="str">
        <f t="shared" si="60"/>
        <v>BAGLIN LEON Léo</v>
      </c>
      <c r="O1884" s="14" t="str">
        <f>VLOOKUP(N1884,'Données Enfants'!$C$2:$F$298,4,FALSE)</f>
        <v>PS</v>
      </c>
      <c r="P1884" s="14" t="str">
        <f>VLOOKUP(N1884,'Données Enfants'!$C$2:$F$298,2,FALSE)</f>
        <v>Standard</v>
      </c>
      <c r="Q1884" s="14">
        <f>IF(MID(B1884,1,3)="Bus",VLOOKUP(N1884,'Données Bus'!$A$2:$B$90,2,FALSE),0)</f>
        <v>0</v>
      </c>
      <c r="R1884" s="14" t="str">
        <f>IF(Q1884&gt;0,VLOOKUP(N1884,'Données Bus'!$A$2:$C$90,3,FALSE),"")</f>
        <v/>
      </c>
      <c r="S1884" t="e">
        <f>IF(INDEX('Tournées Bus'!$C$4:$H$18,Q1884,VLOOKUP(B1884,'Tournées Bus'!$J$3:$L$6,2,FALSE))=0,INDEX('Tournées Bus'!$C$4:$H$18,Q1884,VLOOKUP(B1884,'Tournées Bus'!$J$3:$L$6,3,FALSE)),INDEX('Tournées Bus'!$C$4:$H$18,Q1884,VLOOKUP(B1884,'Tournées Bus'!$J$3:$L$6,2,FALSE)))</f>
        <v>#N/A</v>
      </c>
      <c r="T1884" t="e">
        <f t="shared" si="61"/>
        <v>#N/A</v>
      </c>
    </row>
    <row r="1885" spans="1:20" x14ac:dyDescent="0.2">
      <c r="A1885" s="1">
        <v>42993</v>
      </c>
      <c r="B1885" t="s">
        <v>8</v>
      </c>
      <c r="C1885" t="s">
        <v>8</v>
      </c>
      <c r="D1885" t="s">
        <v>701</v>
      </c>
      <c r="E1885" t="s">
        <v>702</v>
      </c>
      <c r="F1885" s="1">
        <v>43084</v>
      </c>
      <c r="G1885" t="s">
        <v>169</v>
      </c>
      <c r="H1885">
        <v>1</v>
      </c>
      <c r="I1885">
        <v>0</v>
      </c>
      <c r="J1885">
        <v>0</v>
      </c>
      <c r="K1885" t="s">
        <v>207</v>
      </c>
      <c r="L1885">
        <v>2017</v>
      </c>
      <c r="M1885" t="s">
        <v>208</v>
      </c>
      <c r="N1885" s="14" t="str">
        <f t="shared" si="60"/>
        <v>BAKAJIKA Rayan Elikya</v>
      </c>
      <c r="O1885" s="14" t="str">
        <f>VLOOKUP(N1885,'Données Enfants'!$C$2:$F$298,4,FALSE)</f>
        <v>PS</v>
      </c>
      <c r="P1885" s="14" t="str">
        <f>VLOOKUP(N1885,'Données Enfants'!$C$2:$F$298,2,FALSE)</f>
        <v>Sans porc</v>
      </c>
      <c r="Q1885" s="14">
        <f>IF(MID(B1885,1,3)="Bus",VLOOKUP(N1885,'Données Bus'!$A$2:$B$90,2,FALSE),0)</f>
        <v>0</v>
      </c>
      <c r="R1885" s="14" t="str">
        <f>IF(Q1885&gt;0,VLOOKUP(N1885,'Données Bus'!$A$2:$C$90,3,FALSE),"")</f>
        <v/>
      </c>
      <c r="S1885" t="e">
        <f>IF(INDEX('Tournées Bus'!$C$4:$H$18,Q1885,VLOOKUP(B1885,'Tournées Bus'!$J$3:$L$6,2,FALSE))=0,INDEX('Tournées Bus'!$C$4:$H$18,Q1885,VLOOKUP(B1885,'Tournées Bus'!$J$3:$L$6,3,FALSE)),INDEX('Tournées Bus'!$C$4:$H$18,Q1885,VLOOKUP(B1885,'Tournées Bus'!$J$3:$L$6,2,FALSE)))</f>
        <v>#N/A</v>
      </c>
      <c r="T1885" t="e">
        <f t="shared" si="61"/>
        <v>#N/A</v>
      </c>
    </row>
    <row r="1886" spans="1:20" x14ac:dyDescent="0.2">
      <c r="A1886" s="1">
        <v>42993</v>
      </c>
      <c r="B1886" t="s">
        <v>8</v>
      </c>
      <c r="C1886" t="s">
        <v>8</v>
      </c>
      <c r="D1886" t="s">
        <v>474</v>
      </c>
      <c r="E1886" t="s">
        <v>475</v>
      </c>
      <c r="F1886" s="1">
        <v>41487</v>
      </c>
      <c r="G1886" t="s">
        <v>169</v>
      </c>
      <c r="H1886">
        <v>1</v>
      </c>
      <c r="I1886">
        <v>0</v>
      </c>
      <c r="J1886">
        <v>0</v>
      </c>
      <c r="K1886" t="s">
        <v>207</v>
      </c>
      <c r="L1886">
        <v>2017</v>
      </c>
      <c r="M1886" t="s">
        <v>208</v>
      </c>
      <c r="N1886" s="14" t="str">
        <f t="shared" si="60"/>
        <v>GREAU Gauthier</v>
      </c>
      <c r="O1886" s="14" t="str">
        <f>VLOOKUP(N1886,'Données Enfants'!$C$2:$F$298,4,FALSE)</f>
        <v>MS</v>
      </c>
      <c r="P1886" s="14" t="str">
        <f>VLOOKUP(N1886,'Données Enfants'!$C$2:$F$298,2,FALSE)</f>
        <v>Standard</v>
      </c>
      <c r="Q1886" s="14">
        <f>IF(MID(B1886,1,3)="Bus",VLOOKUP(N1886,'Données Bus'!$A$2:$B$90,2,FALSE),0)</f>
        <v>0</v>
      </c>
      <c r="R1886" s="14" t="str">
        <f>IF(Q1886&gt;0,VLOOKUP(N1886,'Données Bus'!$A$2:$C$90,3,FALSE),"")</f>
        <v/>
      </c>
      <c r="S1886" t="e">
        <f>IF(INDEX('Tournées Bus'!$C$4:$H$18,Q1886,VLOOKUP(B1886,'Tournées Bus'!$J$3:$L$6,2,FALSE))=0,INDEX('Tournées Bus'!$C$4:$H$18,Q1886,VLOOKUP(B1886,'Tournées Bus'!$J$3:$L$6,3,FALSE)),INDEX('Tournées Bus'!$C$4:$H$18,Q1886,VLOOKUP(B1886,'Tournées Bus'!$J$3:$L$6,2,FALSE)))</f>
        <v>#N/A</v>
      </c>
      <c r="T1886" t="e">
        <f t="shared" si="61"/>
        <v>#N/A</v>
      </c>
    </row>
    <row r="1887" spans="1:20" x14ac:dyDescent="0.2">
      <c r="A1887" s="1">
        <v>42993</v>
      </c>
      <c r="B1887" t="s">
        <v>8</v>
      </c>
      <c r="C1887" t="s">
        <v>8</v>
      </c>
      <c r="D1887" t="s">
        <v>476</v>
      </c>
      <c r="E1887" t="s">
        <v>342</v>
      </c>
      <c r="F1887" s="1">
        <v>40490</v>
      </c>
      <c r="G1887" t="s">
        <v>163</v>
      </c>
      <c r="H1887">
        <v>1</v>
      </c>
      <c r="I1887">
        <v>0</v>
      </c>
      <c r="J1887">
        <v>0</v>
      </c>
      <c r="K1887" t="s">
        <v>207</v>
      </c>
      <c r="L1887">
        <v>2017</v>
      </c>
      <c r="M1887" t="s">
        <v>210</v>
      </c>
      <c r="N1887" s="14" t="str">
        <f t="shared" si="60"/>
        <v>LAZARETH Hugo</v>
      </c>
      <c r="O1887" s="14" t="str">
        <f>VLOOKUP(N1887,'Données Enfants'!$C$2:$F$298,4,FALSE)</f>
        <v>CE1</v>
      </c>
      <c r="P1887" s="14" t="str">
        <f>VLOOKUP(N1887,'Données Enfants'!$C$2:$F$298,2,FALSE)</f>
        <v>Standard</v>
      </c>
      <c r="Q1887" s="14">
        <f>IF(MID(B1887,1,3)="Bus",VLOOKUP(N1887,'Données Bus'!$A$2:$B$90,2,FALSE),0)</f>
        <v>0</v>
      </c>
      <c r="R1887" s="14" t="str">
        <f>IF(Q1887&gt;0,VLOOKUP(N1887,'Données Bus'!$A$2:$C$90,3,FALSE),"")</f>
        <v/>
      </c>
      <c r="S1887" t="e">
        <f>IF(INDEX('Tournées Bus'!$C$4:$H$18,Q1887,VLOOKUP(B1887,'Tournées Bus'!$J$3:$L$6,2,FALSE))=0,INDEX('Tournées Bus'!$C$4:$H$18,Q1887,VLOOKUP(B1887,'Tournées Bus'!$J$3:$L$6,3,FALSE)),INDEX('Tournées Bus'!$C$4:$H$18,Q1887,VLOOKUP(B1887,'Tournées Bus'!$J$3:$L$6,2,FALSE)))</f>
        <v>#N/A</v>
      </c>
      <c r="T1887" t="e">
        <f t="shared" si="61"/>
        <v>#N/A</v>
      </c>
    </row>
    <row r="1888" spans="1:20" x14ac:dyDescent="0.2">
      <c r="A1888" s="1">
        <v>42993</v>
      </c>
      <c r="B1888" t="s">
        <v>8</v>
      </c>
      <c r="C1888" t="s">
        <v>8</v>
      </c>
      <c r="D1888" t="s">
        <v>476</v>
      </c>
      <c r="E1888" t="s">
        <v>385</v>
      </c>
      <c r="F1888" s="1">
        <v>41524</v>
      </c>
      <c r="G1888" t="s">
        <v>170</v>
      </c>
      <c r="H1888">
        <v>1</v>
      </c>
      <c r="I1888">
        <v>0</v>
      </c>
      <c r="J1888">
        <v>0</v>
      </c>
      <c r="K1888" t="s">
        <v>207</v>
      </c>
      <c r="L1888">
        <v>2017</v>
      </c>
      <c r="M1888" t="s">
        <v>208</v>
      </c>
      <c r="N1888" s="14" t="str">
        <f t="shared" si="60"/>
        <v>LAZARETH Jules</v>
      </c>
      <c r="O1888" s="14" t="str">
        <f>VLOOKUP(N1888,'Données Enfants'!$C$2:$F$298,4,FALSE)</f>
        <v>MS</v>
      </c>
      <c r="P1888" s="14" t="str">
        <f>VLOOKUP(N1888,'Données Enfants'!$C$2:$F$298,2,FALSE)</f>
        <v>Standard</v>
      </c>
      <c r="Q1888" s="14">
        <f>IF(MID(B1888,1,3)="Bus",VLOOKUP(N1888,'Données Bus'!$A$2:$B$90,2,FALSE),0)</f>
        <v>0</v>
      </c>
      <c r="R1888" s="14" t="str">
        <f>IF(Q1888&gt;0,VLOOKUP(N1888,'Données Bus'!$A$2:$C$90,3,FALSE),"")</f>
        <v/>
      </c>
      <c r="S1888" t="e">
        <f>IF(INDEX('Tournées Bus'!$C$4:$H$18,Q1888,VLOOKUP(B1888,'Tournées Bus'!$J$3:$L$6,2,FALSE))=0,INDEX('Tournées Bus'!$C$4:$H$18,Q1888,VLOOKUP(B1888,'Tournées Bus'!$J$3:$L$6,3,FALSE)),INDEX('Tournées Bus'!$C$4:$H$18,Q1888,VLOOKUP(B1888,'Tournées Bus'!$J$3:$L$6,2,FALSE)))</f>
        <v>#N/A</v>
      </c>
      <c r="T1888" t="e">
        <f t="shared" si="61"/>
        <v>#N/A</v>
      </c>
    </row>
    <row r="1889" spans="1:20" x14ac:dyDescent="0.2">
      <c r="A1889" s="1">
        <v>42993</v>
      </c>
      <c r="B1889" t="s">
        <v>8</v>
      </c>
      <c r="C1889" t="s">
        <v>8</v>
      </c>
      <c r="D1889" t="s">
        <v>477</v>
      </c>
      <c r="E1889" t="s">
        <v>264</v>
      </c>
      <c r="F1889" s="1">
        <v>39713</v>
      </c>
      <c r="G1889" t="s">
        <v>165</v>
      </c>
      <c r="H1889">
        <v>1</v>
      </c>
      <c r="I1889">
        <v>0</v>
      </c>
      <c r="J1889">
        <v>0</v>
      </c>
      <c r="K1889" t="s">
        <v>207</v>
      </c>
      <c r="L1889">
        <v>2017</v>
      </c>
      <c r="M1889" t="s">
        <v>210</v>
      </c>
      <c r="N1889" s="14" t="str">
        <f t="shared" si="60"/>
        <v>MALLET Ethan</v>
      </c>
      <c r="O1889" s="14" t="str">
        <f>VLOOKUP(N1889,'Données Enfants'!$C$2:$F$298,4,FALSE)</f>
        <v>CM1</v>
      </c>
      <c r="P1889" s="14" t="str">
        <f>VLOOKUP(N1889,'Données Enfants'!$C$2:$F$298,2,FALSE)</f>
        <v>Standard</v>
      </c>
      <c r="Q1889" s="14">
        <f>IF(MID(B1889,1,3)="Bus",VLOOKUP(N1889,'Données Bus'!$A$2:$B$90,2,FALSE),0)</f>
        <v>0</v>
      </c>
      <c r="R1889" s="14" t="str">
        <f>IF(Q1889&gt;0,VLOOKUP(N1889,'Données Bus'!$A$2:$C$90,3,FALSE),"")</f>
        <v/>
      </c>
      <c r="S1889" t="e">
        <f>IF(INDEX('Tournées Bus'!$C$4:$H$18,Q1889,VLOOKUP(B1889,'Tournées Bus'!$J$3:$L$6,2,FALSE))=0,INDEX('Tournées Bus'!$C$4:$H$18,Q1889,VLOOKUP(B1889,'Tournées Bus'!$J$3:$L$6,3,FALSE)),INDEX('Tournées Bus'!$C$4:$H$18,Q1889,VLOOKUP(B1889,'Tournées Bus'!$J$3:$L$6,2,FALSE)))</f>
        <v>#N/A</v>
      </c>
      <c r="T1889" t="e">
        <f t="shared" si="61"/>
        <v>#N/A</v>
      </c>
    </row>
    <row r="1890" spans="1:20" x14ac:dyDescent="0.2">
      <c r="A1890" s="1">
        <v>42993</v>
      </c>
      <c r="B1890" t="s">
        <v>8</v>
      </c>
      <c r="C1890" t="s">
        <v>8</v>
      </c>
      <c r="D1890" t="s">
        <v>477</v>
      </c>
      <c r="E1890" t="s">
        <v>423</v>
      </c>
      <c r="F1890" s="1">
        <v>40918</v>
      </c>
      <c r="G1890" t="s">
        <v>44</v>
      </c>
      <c r="H1890">
        <v>1</v>
      </c>
      <c r="I1890">
        <v>0</v>
      </c>
      <c r="J1890">
        <v>0</v>
      </c>
      <c r="K1890" t="s">
        <v>207</v>
      </c>
      <c r="L1890">
        <v>2017</v>
      </c>
      <c r="M1890" t="s">
        <v>208</v>
      </c>
      <c r="N1890" s="14" t="str">
        <f t="shared" si="60"/>
        <v>MALLET Chloé</v>
      </c>
      <c r="O1890" s="14" t="str">
        <f>VLOOKUP(N1890,'Données Enfants'!$C$2:$F$298,4,FALSE)</f>
        <v>GS</v>
      </c>
      <c r="P1890" s="14" t="str">
        <f>VLOOKUP(N1890,'Données Enfants'!$C$2:$F$298,2,FALSE)</f>
        <v>Standard</v>
      </c>
      <c r="Q1890" s="14">
        <f>IF(MID(B1890,1,3)="Bus",VLOOKUP(N1890,'Données Bus'!$A$2:$B$90,2,FALSE),0)</f>
        <v>0</v>
      </c>
      <c r="R1890" s="14" t="str">
        <f>IF(Q1890&gt;0,VLOOKUP(N1890,'Données Bus'!$A$2:$C$90,3,FALSE),"")</f>
        <v/>
      </c>
      <c r="S1890" t="e">
        <f>IF(INDEX('Tournées Bus'!$C$4:$H$18,Q1890,VLOOKUP(B1890,'Tournées Bus'!$J$3:$L$6,2,FALSE))=0,INDEX('Tournées Bus'!$C$4:$H$18,Q1890,VLOOKUP(B1890,'Tournées Bus'!$J$3:$L$6,3,FALSE)),INDEX('Tournées Bus'!$C$4:$H$18,Q1890,VLOOKUP(B1890,'Tournées Bus'!$J$3:$L$6,2,FALSE)))</f>
        <v>#N/A</v>
      </c>
      <c r="T1890" t="e">
        <f t="shared" si="61"/>
        <v>#N/A</v>
      </c>
    </row>
    <row r="1891" spans="1:20" x14ac:dyDescent="0.2">
      <c r="A1891" s="1">
        <v>42993</v>
      </c>
      <c r="B1891" t="s">
        <v>8</v>
      </c>
      <c r="C1891" t="s">
        <v>8</v>
      </c>
      <c r="D1891" t="s">
        <v>477</v>
      </c>
      <c r="E1891" t="s">
        <v>316</v>
      </c>
      <c r="F1891" s="1">
        <v>40265</v>
      </c>
      <c r="G1891" t="s">
        <v>163</v>
      </c>
      <c r="H1891">
        <v>1</v>
      </c>
      <c r="I1891">
        <v>0</v>
      </c>
      <c r="J1891">
        <v>0</v>
      </c>
      <c r="K1891" t="s">
        <v>207</v>
      </c>
      <c r="L1891">
        <v>2017</v>
      </c>
      <c r="M1891" t="s">
        <v>210</v>
      </c>
      <c r="N1891" s="14" t="str">
        <f t="shared" si="60"/>
        <v>MALLET Léa</v>
      </c>
      <c r="O1891" s="14" t="str">
        <f>VLOOKUP(N1891,'Données Enfants'!$C$2:$F$298,4,FALSE)</f>
        <v>CE1</v>
      </c>
      <c r="P1891" s="14" t="str">
        <f>VLOOKUP(N1891,'Données Enfants'!$C$2:$F$298,2,FALSE)</f>
        <v>Standard</v>
      </c>
      <c r="Q1891" s="14">
        <f>IF(MID(B1891,1,3)="Bus",VLOOKUP(N1891,'Données Bus'!$A$2:$B$90,2,FALSE),0)</f>
        <v>0</v>
      </c>
      <c r="R1891" s="14" t="str">
        <f>IF(Q1891&gt;0,VLOOKUP(N1891,'Données Bus'!$A$2:$C$90,3,FALSE),"")</f>
        <v/>
      </c>
      <c r="S1891" t="e">
        <f>IF(INDEX('Tournées Bus'!$C$4:$H$18,Q1891,VLOOKUP(B1891,'Tournées Bus'!$J$3:$L$6,2,FALSE))=0,INDEX('Tournées Bus'!$C$4:$H$18,Q1891,VLOOKUP(B1891,'Tournées Bus'!$J$3:$L$6,3,FALSE)),INDEX('Tournées Bus'!$C$4:$H$18,Q1891,VLOOKUP(B1891,'Tournées Bus'!$J$3:$L$6,2,FALSE)))</f>
        <v>#N/A</v>
      </c>
      <c r="T1891" t="e">
        <f t="shared" si="61"/>
        <v>#N/A</v>
      </c>
    </row>
    <row r="1892" spans="1:20" x14ac:dyDescent="0.2">
      <c r="A1892" s="1">
        <v>42993</v>
      </c>
      <c r="B1892" t="s">
        <v>8</v>
      </c>
      <c r="C1892" t="s">
        <v>8</v>
      </c>
      <c r="D1892" t="s">
        <v>478</v>
      </c>
      <c r="E1892" t="s">
        <v>479</v>
      </c>
      <c r="F1892" s="1">
        <v>40951</v>
      </c>
      <c r="G1892" t="s">
        <v>44</v>
      </c>
      <c r="H1892">
        <v>0</v>
      </c>
      <c r="I1892">
        <v>0</v>
      </c>
      <c r="J1892">
        <v>0</v>
      </c>
      <c r="K1892" t="s">
        <v>207</v>
      </c>
      <c r="L1892">
        <v>2017</v>
      </c>
      <c r="M1892" t="s">
        <v>208</v>
      </c>
      <c r="N1892" s="14" t="str">
        <f t="shared" si="60"/>
        <v>PERROTEAU Séléna</v>
      </c>
      <c r="O1892" s="14" t="str">
        <f>VLOOKUP(N1892,'Données Enfants'!$C$2:$F$298,4,FALSE)</f>
        <v>GS</v>
      </c>
      <c r="P1892" s="14" t="str">
        <f>VLOOKUP(N1892,'Données Enfants'!$C$2:$F$298,2,FALSE)</f>
        <v>Standard</v>
      </c>
      <c r="Q1892" s="14">
        <f>IF(MID(B1892,1,3)="Bus",VLOOKUP(N1892,'Données Bus'!$A$2:$B$90,2,FALSE),0)</f>
        <v>0</v>
      </c>
      <c r="R1892" s="14" t="str">
        <f>IF(Q1892&gt;0,VLOOKUP(N1892,'Données Bus'!$A$2:$C$90,3,FALSE),"")</f>
        <v/>
      </c>
      <c r="S1892" t="e">
        <f>IF(INDEX('Tournées Bus'!$C$4:$H$18,Q1892,VLOOKUP(B1892,'Tournées Bus'!$J$3:$L$6,2,FALSE))=0,INDEX('Tournées Bus'!$C$4:$H$18,Q1892,VLOOKUP(B1892,'Tournées Bus'!$J$3:$L$6,3,FALSE)),INDEX('Tournées Bus'!$C$4:$H$18,Q1892,VLOOKUP(B1892,'Tournées Bus'!$J$3:$L$6,2,FALSE)))</f>
        <v>#N/A</v>
      </c>
      <c r="T1892" t="e">
        <f t="shared" si="61"/>
        <v>#N/A</v>
      </c>
    </row>
    <row r="1893" spans="1:20" x14ac:dyDescent="0.2">
      <c r="A1893" s="1">
        <v>42993</v>
      </c>
      <c r="B1893" t="s">
        <v>8</v>
      </c>
      <c r="C1893" t="s">
        <v>8</v>
      </c>
      <c r="D1893" t="s">
        <v>481</v>
      </c>
      <c r="E1893" t="s">
        <v>482</v>
      </c>
      <c r="F1893" s="1">
        <v>41961</v>
      </c>
      <c r="G1893" t="s">
        <v>170</v>
      </c>
      <c r="H1893">
        <v>1</v>
      </c>
      <c r="I1893">
        <v>0</v>
      </c>
      <c r="J1893">
        <v>0</v>
      </c>
      <c r="K1893" t="s">
        <v>207</v>
      </c>
      <c r="L1893">
        <v>2017</v>
      </c>
      <c r="M1893" t="s">
        <v>208</v>
      </c>
      <c r="N1893" s="14" t="str">
        <f t="shared" si="60"/>
        <v>MACALOU Ndeye Ngone</v>
      </c>
      <c r="O1893" s="14" t="str">
        <f>VLOOKUP(N1893,'Données Enfants'!$C$2:$F$298,4,FALSE)</f>
        <v>PS</v>
      </c>
      <c r="P1893" s="14" t="str">
        <f>VLOOKUP(N1893,'Données Enfants'!$C$2:$F$298,2,FALSE)</f>
        <v>Sans porc</v>
      </c>
      <c r="Q1893" s="14">
        <f>IF(MID(B1893,1,3)="Bus",VLOOKUP(N1893,'Données Bus'!$A$2:$B$90,2,FALSE),0)</f>
        <v>0</v>
      </c>
      <c r="R1893" s="14" t="str">
        <f>IF(Q1893&gt;0,VLOOKUP(N1893,'Données Bus'!$A$2:$C$90,3,FALSE),"")</f>
        <v/>
      </c>
      <c r="S1893" t="e">
        <f>IF(INDEX('Tournées Bus'!$C$4:$H$18,Q1893,VLOOKUP(B1893,'Tournées Bus'!$J$3:$L$6,2,FALSE))=0,INDEX('Tournées Bus'!$C$4:$H$18,Q1893,VLOOKUP(B1893,'Tournées Bus'!$J$3:$L$6,3,FALSE)),INDEX('Tournées Bus'!$C$4:$H$18,Q1893,VLOOKUP(B1893,'Tournées Bus'!$J$3:$L$6,2,FALSE)))</f>
        <v>#N/A</v>
      </c>
      <c r="T1893" t="e">
        <f t="shared" si="61"/>
        <v>#N/A</v>
      </c>
    </row>
    <row r="1894" spans="1:20" x14ac:dyDescent="0.2">
      <c r="A1894" s="1">
        <v>42993</v>
      </c>
      <c r="B1894" t="s">
        <v>8</v>
      </c>
      <c r="C1894" t="s">
        <v>8</v>
      </c>
      <c r="D1894" t="s">
        <v>352</v>
      </c>
      <c r="E1894" t="s">
        <v>483</v>
      </c>
      <c r="F1894" s="1">
        <v>41866</v>
      </c>
      <c r="G1894" t="s">
        <v>106</v>
      </c>
      <c r="H1894">
        <v>1</v>
      </c>
      <c r="I1894">
        <v>0</v>
      </c>
      <c r="J1894">
        <v>0</v>
      </c>
      <c r="K1894" t="s">
        <v>207</v>
      </c>
      <c r="L1894">
        <v>2017</v>
      </c>
      <c r="M1894" t="s">
        <v>208</v>
      </c>
      <c r="N1894" s="14" t="str">
        <f t="shared" si="60"/>
        <v>BOCHATON Jean</v>
      </c>
      <c r="O1894" s="14" t="str">
        <f>VLOOKUP(N1894,'Données Enfants'!$C$2:$F$298,4,FALSE)</f>
        <v>PS</v>
      </c>
      <c r="P1894" s="14" t="str">
        <f>VLOOKUP(N1894,'Données Enfants'!$C$2:$F$298,2,FALSE)</f>
        <v>Standard</v>
      </c>
      <c r="Q1894" s="14">
        <f>IF(MID(B1894,1,3)="Bus",VLOOKUP(N1894,'Données Bus'!$A$2:$B$90,2,FALSE),0)</f>
        <v>0</v>
      </c>
      <c r="R1894" s="14" t="str">
        <f>IF(Q1894&gt;0,VLOOKUP(N1894,'Données Bus'!$A$2:$C$90,3,FALSE),"")</f>
        <v/>
      </c>
      <c r="S1894" t="e">
        <f>IF(INDEX('Tournées Bus'!$C$4:$H$18,Q1894,VLOOKUP(B1894,'Tournées Bus'!$J$3:$L$6,2,FALSE))=0,INDEX('Tournées Bus'!$C$4:$H$18,Q1894,VLOOKUP(B1894,'Tournées Bus'!$J$3:$L$6,3,FALSE)),INDEX('Tournées Bus'!$C$4:$H$18,Q1894,VLOOKUP(B1894,'Tournées Bus'!$J$3:$L$6,2,FALSE)))</f>
        <v>#N/A</v>
      </c>
      <c r="T1894" t="e">
        <f t="shared" si="61"/>
        <v>#N/A</v>
      </c>
    </row>
    <row r="1895" spans="1:20" x14ac:dyDescent="0.2">
      <c r="A1895" s="1">
        <v>42993</v>
      </c>
      <c r="B1895" t="s">
        <v>8</v>
      </c>
      <c r="C1895" t="s">
        <v>8</v>
      </c>
      <c r="D1895" t="s">
        <v>351</v>
      </c>
      <c r="E1895" t="s">
        <v>484</v>
      </c>
      <c r="F1895" s="1">
        <v>41642</v>
      </c>
      <c r="G1895" t="s">
        <v>44</v>
      </c>
      <c r="H1895">
        <v>1</v>
      </c>
      <c r="I1895">
        <v>0</v>
      </c>
      <c r="J1895">
        <v>0</v>
      </c>
      <c r="K1895" t="s">
        <v>207</v>
      </c>
      <c r="L1895">
        <v>2017</v>
      </c>
      <c r="M1895" t="s">
        <v>208</v>
      </c>
      <c r="N1895" s="14" t="str">
        <f t="shared" si="60"/>
        <v>BLANC Dimitry</v>
      </c>
      <c r="O1895" s="14" t="str">
        <f>VLOOKUP(N1895,'Données Enfants'!$C$2:$F$298,4,FALSE)</f>
        <v>PS</v>
      </c>
      <c r="P1895" s="14" t="str">
        <f>VLOOKUP(N1895,'Données Enfants'!$C$2:$F$298,2,FALSE)</f>
        <v>Standard</v>
      </c>
      <c r="Q1895" s="14">
        <f>IF(MID(B1895,1,3)="Bus",VLOOKUP(N1895,'Données Bus'!$A$2:$B$90,2,FALSE),0)</f>
        <v>0</v>
      </c>
      <c r="R1895" s="14" t="str">
        <f>IF(Q1895&gt;0,VLOOKUP(N1895,'Données Bus'!$A$2:$C$90,3,FALSE),"")</f>
        <v/>
      </c>
      <c r="S1895" t="e">
        <f>IF(INDEX('Tournées Bus'!$C$4:$H$18,Q1895,VLOOKUP(B1895,'Tournées Bus'!$J$3:$L$6,2,FALSE))=0,INDEX('Tournées Bus'!$C$4:$H$18,Q1895,VLOOKUP(B1895,'Tournées Bus'!$J$3:$L$6,3,FALSE)),INDEX('Tournées Bus'!$C$4:$H$18,Q1895,VLOOKUP(B1895,'Tournées Bus'!$J$3:$L$6,2,FALSE)))</f>
        <v>#N/A</v>
      </c>
      <c r="T1895" t="e">
        <f t="shared" si="61"/>
        <v>#N/A</v>
      </c>
    </row>
    <row r="1896" spans="1:20" x14ac:dyDescent="0.2">
      <c r="A1896" s="1">
        <v>42993</v>
      </c>
      <c r="B1896" t="s">
        <v>8</v>
      </c>
      <c r="C1896" t="s">
        <v>8</v>
      </c>
      <c r="D1896" t="s">
        <v>430</v>
      </c>
      <c r="E1896" t="s">
        <v>485</v>
      </c>
      <c r="F1896" s="1">
        <v>41657</v>
      </c>
      <c r="G1896" t="s">
        <v>169</v>
      </c>
      <c r="H1896">
        <v>1</v>
      </c>
      <c r="I1896">
        <v>0</v>
      </c>
      <c r="J1896">
        <v>0</v>
      </c>
      <c r="K1896" t="s">
        <v>207</v>
      </c>
      <c r="L1896">
        <v>2017</v>
      </c>
      <c r="M1896" t="s">
        <v>208</v>
      </c>
      <c r="N1896" s="14" t="str">
        <f t="shared" si="60"/>
        <v>MUFF Mathilde</v>
      </c>
      <c r="O1896" s="14" t="str">
        <f>VLOOKUP(N1896,'Données Enfants'!$C$2:$F$298,4,FALSE)</f>
        <v>PS</v>
      </c>
      <c r="P1896" s="14" t="str">
        <f>VLOOKUP(N1896,'Données Enfants'!$C$2:$F$298,2,FALSE)</f>
        <v>Standard</v>
      </c>
      <c r="Q1896" s="14">
        <f>IF(MID(B1896,1,3)="Bus",VLOOKUP(N1896,'Données Bus'!$A$2:$B$90,2,FALSE),0)</f>
        <v>0</v>
      </c>
      <c r="R1896" s="14" t="str">
        <f>IF(Q1896&gt;0,VLOOKUP(N1896,'Données Bus'!$A$2:$C$90,3,FALSE),"")</f>
        <v/>
      </c>
      <c r="S1896" t="e">
        <f>IF(INDEX('Tournées Bus'!$C$4:$H$18,Q1896,VLOOKUP(B1896,'Tournées Bus'!$J$3:$L$6,2,FALSE))=0,INDEX('Tournées Bus'!$C$4:$H$18,Q1896,VLOOKUP(B1896,'Tournées Bus'!$J$3:$L$6,3,FALSE)),INDEX('Tournées Bus'!$C$4:$H$18,Q1896,VLOOKUP(B1896,'Tournées Bus'!$J$3:$L$6,2,FALSE)))</f>
        <v>#N/A</v>
      </c>
      <c r="T1896" t="e">
        <f t="shared" si="61"/>
        <v>#N/A</v>
      </c>
    </row>
    <row r="1897" spans="1:20" x14ac:dyDescent="0.2">
      <c r="A1897" s="1">
        <v>42993</v>
      </c>
      <c r="B1897" t="s">
        <v>8</v>
      </c>
      <c r="C1897" t="s">
        <v>8</v>
      </c>
      <c r="D1897" t="s">
        <v>488</v>
      </c>
      <c r="E1897" t="s">
        <v>273</v>
      </c>
      <c r="F1897" s="1">
        <v>40654</v>
      </c>
      <c r="G1897" t="s">
        <v>168</v>
      </c>
      <c r="H1897">
        <v>1</v>
      </c>
      <c r="I1897">
        <v>0</v>
      </c>
      <c r="J1897">
        <v>0</v>
      </c>
      <c r="K1897" t="s">
        <v>207</v>
      </c>
      <c r="L1897">
        <v>2017</v>
      </c>
      <c r="M1897" t="s">
        <v>208</v>
      </c>
      <c r="N1897" s="14" t="str">
        <f t="shared" si="60"/>
        <v>DESPRES Nina</v>
      </c>
      <c r="O1897" s="14" t="str">
        <f>VLOOKUP(N1897,'Données Enfants'!$C$2:$F$298,4,FALSE)</f>
        <v>CP</v>
      </c>
      <c r="P1897" s="14" t="str">
        <f>VLOOKUP(N1897,'Données Enfants'!$C$2:$F$298,2,FALSE)</f>
        <v>Standard</v>
      </c>
      <c r="Q1897" s="14">
        <f>IF(MID(B1897,1,3)="Bus",VLOOKUP(N1897,'Données Bus'!$A$2:$B$90,2,FALSE),0)</f>
        <v>0</v>
      </c>
      <c r="R1897" s="14" t="str">
        <f>IF(Q1897&gt;0,VLOOKUP(N1897,'Données Bus'!$A$2:$C$90,3,FALSE),"")</f>
        <v/>
      </c>
      <c r="S1897" t="e">
        <f>IF(INDEX('Tournées Bus'!$C$4:$H$18,Q1897,VLOOKUP(B1897,'Tournées Bus'!$J$3:$L$6,2,FALSE))=0,INDEX('Tournées Bus'!$C$4:$H$18,Q1897,VLOOKUP(B1897,'Tournées Bus'!$J$3:$L$6,3,FALSE)),INDEX('Tournées Bus'!$C$4:$H$18,Q1897,VLOOKUP(B1897,'Tournées Bus'!$J$3:$L$6,2,FALSE)))</f>
        <v>#N/A</v>
      </c>
      <c r="T1897" t="e">
        <f t="shared" si="61"/>
        <v>#N/A</v>
      </c>
    </row>
    <row r="1898" spans="1:20" x14ac:dyDescent="0.2">
      <c r="A1898" s="1">
        <v>42993</v>
      </c>
      <c r="B1898" t="s">
        <v>8</v>
      </c>
      <c r="C1898" t="s">
        <v>8</v>
      </c>
      <c r="D1898" t="s">
        <v>488</v>
      </c>
      <c r="E1898" t="s">
        <v>489</v>
      </c>
      <c r="F1898" s="1">
        <v>41502</v>
      </c>
      <c r="G1898" t="s">
        <v>170</v>
      </c>
      <c r="H1898">
        <v>1</v>
      </c>
      <c r="I1898">
        <v>0</v>
      </c>
      <c r="J1898">
        <v>0</v>
      </c>
      <c r="K1898" t="s">
        <v>207</v>
      </c>
      <c r="L1898">
        <v>2017</v>
      </c>
      <c r="M1898" t="s">
        <v>208</v>
      </c>
      <c r="N1898" s="14" t="str">
        <f t="shared" si="60"/>
        <v>DESPRES Oscar</v>
      </c>
      <c r="O1898" s="14" t="str">
        <f>VLOOKUP(N1898,'Données Enfants'!$C$2:$F$298,4,FALSE)</f>
        <v>MS</v>
      </c>
      <c r="P1898" s="14" t="str">
        <f>VLOOKUP(N1898,'Données Enfants'!$C$2:$F$298,2,FALSE)</f>
        <v>Standard</v>
      </c>
      <c r="Q1898" s="14">
        <f>IF(MID(B1898,1,3)="Bus",VLOOKUP(N1898,'Données Bus'!$A$2:$B$90,2,FALSE),0)</f>
        <v>0</v>
      </c>
      <c r="R1898" s="14" t="str">
        <f>IF(Q1898&gt;0,VLOOKUP(N1898,'Données Bus'!$A$2:$C$90,3,FALSE),"")</f>
        <v/>
      </c>
      <c r="S1898" t="e">
        <f>IF(INDEX('Tournées Bus'!$C$4:$H$18,Q1898,VLOOKUP(B1898,'Tournées Bus'!$J$3:$L$6,2,FALSE))=0,INDEX('Tournées Bus'!$C$4:$H$18,Q1898,VLOOKUP(B1898,'Tournées Bus'!$J$3:$L$6,3,FALSE)),INDEX('Tournées Bus'!$C$4:$H$18,Q1898,VLOOKUP(B1898,'Tournées Bus'!$J$3:$L$6,2,FALSE)))</f>
        <v>#N/A</v>
      </c>
      <c r="T1898" t="e">
        <f t="shared" si="61"/>
        <v>#N/A</v>
      </c>
    </row>
    <row r="1899" spans="1:20" x14ac:dyDescent="0.2">
      <c r="A1899" s="1">
        <v>42993</v>
      </c>
      <c r="B1899" t="s">
        <v>8</v>
      </c>
      <c r="C1899" t="s">
        <v>8</v>
      </c>
      <c r="D1899" t="s">
        <v>388</v>
      </c>
      <c r="E1899" t="s">
        <v>301</v>
      </c>
      <c r="F1899" s="1">
        <v>41901</v>
      </c>
      <c r="G1899" t="s">
        <v>169</v>
      </c>
      <c r="H1899">
        <v>1</v>
      </c>
      <c r="I1899">
        <v>0</v>
      </c>
      <c r="J1899">
        <v>0</v>
      </c>
      <c r="K1899" t="s">
        <v>207</v>
      </c>
      <c r="L1899">
        <v>2017</v>
      </c>
      <c r="M1899" t="s">
        <v>208</v>
      </c>
      <c r="N1899" s="14" t="str">
        <f t="shared" si="60"/>
        <v>DOZOUL Nora</v>
      </c>
      <c r="O1899" s="14" t="str">
        <f>VLOOKUP(N1899,'Données Enfants'!$C$2:$F$298,4,FALSE)</f>
        <v>PS</v>
      </c>
      <c r="P1899" s="14" t="str">
        <f>VLOOKUP(N1899,'Données Enfants'!$C$2:$F$298,2,FALSE)</f>
        <v>Standard</v>
      </c>
      <c r="Q1899" s="14">
        <f>IF(MID(B1899,1,3)="Bus",VLOOKUP(N1899,'Données Bus'!$A$2:$B$90,2,FALSE),0)</f>
        <v>0</v>
      </c>
      <c r="R1899" s="14" t="str">
        <f>IF(Q1899&gt;0,VLOOKUP(N1899,'Données Bus'!$A$2:$C$90,3,FALSE),"")</f>
        <v/>
      </c>
      <c r="S1899" t="e">
        <f>IF(INDEX('Tournées Bus'!$C$4:$H$18,Q1899,VLOOKUP(B1899,'Tournées Bus'!$J$3:$L$6,2,FALSE))=0,INDEX('Tournées Bus'!$C$4:$H$18,Q1899,VLOOKUP(B1899,'Tournées Bus'!$J$3:$L$6,3,FALSE)),INDEX('Tournées Bus'!$C$4:$H$18,Q1899,VLOOKUP(B1899,'Tournées Bus'!$J$3:$L$6,2,FALSE)))</f>
        <v>#N/A</v>
      </c>
      <c r="T1899" t="e">
        <f t="shared" si="61"/>
        <v>#N/A</v>
      </c>
    </row>
    <row r="1900" spans="1:20" x14ac:dyDescent="0.2">
      <c r="A1900" s="1">
        <v>42993</v>
      </c>
      <c r="B1900" t="s">
        <v>8</v>
      </c>
      <c r="C1900" t="s">
        <v>8</v>
      </c>
      <c r="D1900" t="s">
        <v>490</v>
      </c>
      <c r="E1900" t="s">
        <v>491</v>
      </c>
      <c r="F1900" s="1">
        <v>39110</v>
      </c>
      <c r="G1900" t="s">
        <v>164</v>
      </c>
      <c r="H1900">
        <v>1</v>
      </c>
      <c r="I1900">
        <v>0</v>
      </c>
      <c r="J1900">
        <v>0</v>
      </c>
      <c r="K1900" t="s">
        <v>207</v>
      </c>
      <c r="L1900">
        <v>2017</v>
      </c>
      <c r="M1900" t="s">
        <v>210</v>
      </c>
      <c r="N1900" s="14" t="str">
        <f t="shared" si="60"/>
        <v>DUDOIT Antoine</v>
      </c>
      <c r="O1900" s="14" t="str">
        <f>VLOOKUP(N1900,'Données Enfants'!$C$2:$F$298,4,FALSE)</f>
        <v>CM2</v>
      </c>
      <c r="P1900" s="14" t="str">
        <f>VLOOKUP(N1900,'Données Enfants'!$C$2:$F$298,2,FALSE)</f>
        <v>Standard</v>
      </c>
      <c r="Q1900" s="14">
        <f>IF(MID(B1900,1,3)="Bus",VLOOKUP(N1900,'Données Bus'!$A$2:$B$90,2,FALSE),0)</f>
        <v>0</v>
      </c>
      <c r="R1900" s="14" t="str">
        <f>IF(Q1900&gt;0,VLOOKUP(N1900,'Données Bus'!$A$2:$C$90,3,FALSE),"")</f>
        <v/>
      </c>
      <c r="S1900" t="e">
        <f>IF(INDEX('Tournées Bus'!$C$4:$H$18,Q1900,VLOOKUP(B1900,'Tournées Bus'!$J$3:$L$6,2,FALSE))=0,INDEX('Tournées Bus'!$C$4:$H$18,Q1900,VLOOKUP(B1900,'Tournées Bus'!$J$3:$L$6,3,FALSE)),INDEX('Tournées Bus'!$C$4:$H$18,Q1900,VLOOKUP(B1900,'Tournées Bus'!$J$3:$L$6,2,FALSE)))</f>
        <v>#N/A</v>
      </c>
      <c r="T1900" t="e">
        <f t="shared" si="61"/>
        <v>#N/A</v>
      </c>
    </row>
    <row r="1901" spans="1:20" x14ac:dyDescent="0.2">
      <c r="A1901" s="1">
        <v>42993</v>
      </c>
      <c r="B1901" t="s">
        <v>8</v>
      </c>
      <c r="C1901" t="s">
        <v>8</v>
      </c>
      <c r="D1901" t="s">
        <v>254</v>
      </c>
      <c r="E1901" t="s">
        <v>314</v>
      </c>
      <c r="F1901" s="1">
        <v>41815</v>
      </c>
      <c r="G1901" t="s">
        <v>44</v>
      </c>
      <c r="H1901">
        <v>1</v>
      </c>
      <c r="I1901">
        <v>0</v>
      </c>
      <c r="J1901">
        <v>0</v>
      </c>
      <c r="K1901" t="s">
        <v>207</v>
      </c>
      <c r="L1901">
        <v>2017</v>
      </c>
      <c r="M1901" t="s">
        <v>208</v>
      </c>
      <c r="N1901" s="14" t="str">
        <f t="shared" si="60"/>
        <v>EL MRADMI Noham</v>
      </c>
      <c r="O1901" s="14" t="str">
        <f>VLOOKUP(N1901,'Données Enfants'!$C$2:$F$298,4,FALSE)</f>
        <v>PS</v>
      </c>
      <c r="P1901" s="14" t="str">
        <f>VLOOKUP(N1901,'Données Enfants'!$C$2:$F$298,2,FALSE)</f>
        <v>Sans porc</v>
      </c>
      <c r="Q1901" s="14">
        <f>IF(MID(B1901,1,3)="Bus",VLOOKUP(N1901,'Données Bus'!$A$2:$B$90,2,FALSE),0)</f>
        <v>0</v>
      </c>
      <c r="R1901" s="14" t="str">
        <f>IF(Q1901&gt;0,VLOOKUP(N1901,'Données Bus'!$A$2:$C$90,3,FALSE),"")</f>
        <v/>
      </c>
      <c r="S1901" t="e">
        <f>IF(INDEX('Tournées Bus'!$C$4:$H$18,Q1901,VLOOKUP(B1901,'Tournées Bus'!$J$3:$L$6,2,FALSE))=0,INDEX('Tournées Bus'!$C$4:$H$18,Q1901,VLOOKUP(B1901,'Tournées Bus'!$J$3:$L$6,3,FALSE)),INDEX('Tournées Bus'!$C$4:$H$18,Q1901,VLOOKUP(B1901,'Tournées Bus'!$J$3:$L$6,2,FALSE)))</f>
        <v>#N/A</v>
      </c>
      <c r="T1901" t="e">
        <f t="shared" si="61"/>
        <v>#N/A</v>
      </c>
    </row>
    <row r="1902" spans="1:20" x14ac:dyDescent="0.2">
      <c r="A1902" s="1">
        <v>42993</v>
      </c>
      <c r="B1902" t="s">
        <v>8</v>
      </c>
      <c r="C1902" t="s">
        <v>8</v>
      </c>
      <c r="D1902" t="s">
        <v>315</v>
      </c>
      <c r="E1902" t="s">
        <v>316</v>
      </c>
      <c r="F1902" s="1">
        <v>41422</v>
      </c>
      <c r="G1902" t="s">
        <v>170</v>
      </c>
      <c r="H1902">
        <v>1</v>
      </c>
      <c r="I1902">
        <v>0</v>
      </c>
      <c r="J1902">
        <v>0</v>
      </c>
      <c r="K1902" t="s">
        <v>207</v>
      </c>
      <c r="L1902">
        <v>2017</v>
      </c>
      <c r="M1902" t="s">
        <v>208</v>
      </c>
      <c r="N1902" s="14" t="str">
        <f t="shared" si="60"/>
        <v>DE CORDIER Léa</v>
      </c>
      <c r="O1902" s="14" t="str">
        <f>VLOOKUP(N1902,'Données Enfants'!$C$2:$F$298,4,FALSE)</f>
        <v>MS</v>
      </c>
      <c r="P1902" s="14" t="str">
        <f>VLOOKUP(N1902,'Données Enfants'!$C$2:$F$298,2,FALSE)</f>
        <v>Standard</v>
      </c>
      <c r="Q1902" s="14">
        <f>IF(MID(B1902,1,3)="Bus",VLOOKUP(N1902,'Données Bus'!$A$2:$B$90,2,FALSE),0)</f>
        <v>0</v>
      </c>
      <c r="R1902" s="14" t="str">
        <f>IF(Q1902&gt;0,VLOOKUP(N1902,'Données Bus'!$A$2:$C$90,3,FALSE),"")</f>
        <v/>
      </c>
      <c r="S1902" t="e">
        <f>IF(INDEX('Tournées Bus'!$C$4:$H$18,Q1902,VLOOKUP(B1902,'Tournées Bus'!$J$3:$L$6,2,FALSE))=0,INDEX('Tournées Bus'!$C$4:$H$18,Q1902,VLOOKUP(B1902,'Tournées Bus'!$J$3:$L$6,3,FALSE)),INDEX('Tournées Bus'!$C$4:$H$18,Q1902,VLOOKUP(B1902,'Tournées Bus'!$J$3:$L$6,2,FALSE)))</f>
        <v>#N/A</v>
      </c>
      <c r="T1902" t="e">
        <f t="shared" si="61"/>
        <v>#N/A</v>
      </c>
    </row>
    <row r="1903" spans="1:20" x14ac:dyDescent="0.2">
      <c r="A1903" s="1">
        <v>42993</v>
      </c>
      <c r="B1903" t="s">
        <v>8</v>
      </c>
      <c r="C1903" t="s">
        <v>8</v>
      </c>
      <c r="D1903" t="s">
        <v>315</v>
      </c>
      <c r="E1903" t="s">
        <v>317</v>
      </c>
      <c r="F1903" s="1">
        <v>40039</v>
      </c>
      <c r="G1903" t="s">
        <v>166</v>
      </c>
      <c r="H1903">
        <v>1</v>
      </c>
      <c r="I1903">
        <v>0</v>
      </c>
      <c r="J1903">
        <v>0</v>
      </c>
      <c r="K1903" t="s">
        <v>207</v>
      </c>
      <c r="L1903">
        <v>2017</v>
      </c>
      <c r="M1903" t="s">
        <v>210</v>
      </c>
      <c r="N1903" s="14" t="str">
        <f t="shared" si="60"/>
        <v>DE CORDIER Kylian</v>
      </c>
      <c r="O1903" s="14" t="str">
        <f>VLOOKUP(N1903,'Données Enfants'!$C$2:$F$298,4,FALSE)</f>
        <v>CE2</v>
      </c>
      <c r="P1903" s="14" t="str">
        <f>VLOOKUP(N1903,'Données Enfants'!$C$2:$F$298,2,FALSE)</f>
        <v>Standard</v>
      </c>
      <c r="Q1903" s="14">
        <f>IF(MID(B1903,1,3)="Bus",VLOOKUP(N1903,'Données Bus'!$A$2:$B$90,2,FALSE),0)</f>
        <v>0</v>
      </c>
      <c r="R1903" s="14" t="str">
        <f>IF(Q1903&gt;0,VLOOKUP(N1903,'Données Bus'!$A$2:$C$90,3,FALSE),"")</f>
        <v/>
      </c>
      <c r="S1903" t="e">
        <f>IF(INDEX('Tournées Bus'!$C$4:$H$18,Q1903,VLOOKUP(B1903,'Tournées Bus'!$J$3:$L$6,2,FALSE))=0,INDEX('Tournées Bus'!$C$4:$H$18,Q1903,VLOOKUP(B1903,'Tournées Bus'!$J$3:$L$6,3,FALSE)),INDEX('Tournées Bus'!$C$4:$H$18,Q1903,VLOOKUP(B1903,'Tournées Bus'!$J$3:$L$6,2,FALSE)))</f>
        <v>#N/A</v>
      </c>
      <c r="T1903" t="e">
        <f t="shared" si="61"/>
        <v>#N/A</v>
      </c>
    </row>
    <row r="1904" spans="1:20" x14ac:dyDescent="0.2">
      <c r="A1904" s="1">
        <v>42993</v>
      </c>
      <c r="B1904" t="s">
        <v>8</v>
      </c>
      <c r="C1904" t="s">
        <v>8</v>
      </c>
      <c r="D1904" t="s">
        <v>492</v>
      </c>
      <c r="E1904" t="s">
        <v>493</v>
      </c>
      <c r="F1904" s="1">
        <v>43016</v>
      </c>
      <c r="G1904" t="s">
        <v>44</v>
      </c>
      <c r="H1904">
        <v>1</v>
      </c>
      <c r="I1904">
        <v>0</v>
      </c>
      <c r="J1904">
        <v>0</v>
      </c>
      <c r="K1904" t="s">
        <v>207</v>
      </c>
      <c r="L1904">
        <v>2017</v>
      </c>
      <c r="M1904" t="s">
        <v>208</v>
      </c>
      <c r="N1904" s="14" t="str">
        <f t="shared" si="60"/>
        <v>VUILLET Louise</v>
      </c>
      <c r="O1904" s="14" t="str">
        <f>VLOOKUP(N1904,'Données Enfants'!$C$2:$F$298,4,FALSE)</f>
        <v>PS</v>
      </c>
      <c r="P1904" s="14" t="str">
        <f>VLOOKUP(N1904,'Données Enfants'!$C$2:$F$298,2,FALSE)</f>
        <v>Standard</v>
      </c>
      <c r="Q1904" s="14">
        <f>IF(MID(B1904,1,3)="Bus",VLOOKUP(N1904,'Données Bus'!$A$2:$B$90,2,FALSE),0)</f>
        <v>0</v>
      </c>
      <c r="R1904" s="14" t="str">
        <f>IF(Q1904&gt;0,VLOOKUP(N1904,'Données Bus'!$A$2:$C$90,3,FALSE),"")</f>
        <v/>
      </c>
      <c r="S1904" t="e">
        <f>IF(INDEX('Tournées Bus'!$C$4:$H$18,Q1904,VLOOKUP(B1904,'Tournées Bus'!$J$3:$L$6,2,FALSE))=0,INDEX('Tournées Bus'!$C$4:$H$18,Q1904,VLOOKUP(B1904,'Tournées Bus'!$J$3:$L$6,3,FALSE)),INDEX('Tournées Bus'!$C$4:$H$18,Q1904,VLOOKUP(B1904,'Tournées Bus'!$J$3:$L$6,2,FALSE)))</f>
        <v>#N/A</v>
      </c>
      <c r="T1904" t="e">
        <f t="shared" si="61"/>
        <v>#N/A</v>
      </c>
    </row>
    <row r="1905" spans="1:20" x14ac:dyDescent="0.2">
      <c r="A1905" s="1">
        <v>42993</v>
      </c>
      <c r="B1905" t="s">
        <v>8</v>
      </c>
      <c r="C1905" t="s">
        <v>8</v>
      </c>
      <c r="D1905" t="s">
        <v>416</v>
      </c>
      <c r="E1905" t="s">
        <v>494</v>
      </c>
      <c r="F1905" s="1">
        <v>41887</v>
      </c>
      <c r="G1905" t="s">
        <v>169</v>
      </c>
      <c r="H1905">
        <v>0</v>
      </c>
      <c r="I1905">
        <v>0</v>
      </c>
      <c r="J1905">
        <v>0</v>
      </c>
      <c r="K1905" t="s">
        <v>207</v>
      </c>
      <c r="L1905">
        <v>2017</v>
      </c>
      <c r="M1905" t="s">
        <v>208</v>
      </c>
      <c r="N1905" s="14" t="str">
        <f t="shared" si="60"/>
        <v>LE REVEREND Raphaël</v>
      </c>
      <c r="O1905" s="14" t="str">
        <f>VLOOKUP(N1905,'Données Enfants'!$C$2:$F$298,4,FALSE)</f>
        <v>PS</v>
      </c>
      <c r="P1905" s="14" t="str">
        <f>VLOOKUP(N1905,'Données Enfants'!$C$2:$F$298,2,FALSE)</f>
        <v>Standard</v>
      </c>
      <c r="Q1905" s="14">
        <f>IF(MID(B1905,1,3)="Bus",VLOOKUP(N1905,'Données Bus'!$A$2:$B$90,2,FALSE),0)</f>
        <v>0</v>
      </c>
      <c r="R1905" s="14" t="str">
        <f>IF(Q1905&gt;0,VLOOKUP(N1905,'Données Bus'!$A$2:$C$90,3,FALSE),"")</f>
        <v/>
      </c>
      <c r="S1905" t="e">
        <f>IF(INDEX('Tournées Bus'!$C$4:$H$18,Q1905,VLOOKUP(B1905,'Tournées Bus'!$J$3:$L$6,2,FALSE))=0,INDEX('Tournées Bus'!$C$4:$H$18,Q1905,VLOOKUP(B1905,'Tournées Bus'!$J$3:$L$6,3,FALSE)),INDEX('Tournées Bus'!$C$4:$H$18,Q1905,VLOOKUP(B1905,'Tournées Bus'!$J$3:$L$6,2,FALSE)))</f>
        <v>#N/A</v>
      </c>
      <c r="T1905" t="e">
        <f t="shared" si="61"/>
        <v>#N/A</v>
      </c>
    </row>
    <row r="1906" spans="1:20" x14ac:dyDescent="0.2">
      <c r="A1906" s="1">
        <v>42993</v>
      </c>
      <c r="B1906" t="s">
        <v>8</v>
      </c>
      <c r="C1906" t="s">
        <v>8</v>
      </c>
      <c r="D1906" t="s">
        <v>495</v>
      </c>
      <c r="E1906" t="s">
        <v>433</v>
      </c>
      <c r="F1906" s="1">
        <v>41824</v>
      </c>
      <c r="G1906" t="s">
        <v>106</v>
      </c>
      <c r="H1906">
        <v>1</v>
      </c>
      <c r="I1906">
        <v>0</v>
      </c>
      <c r="J1906">
        <v>0</v>
      </c>
      <c r="K1906" t="s">
        <v>207</v>
      </c>
      <c r="L1906">
        <v>2017</v>
      </c>
      <c r="M1906" t="s">
        <v>208</v>
      </c>
      <c r="N1906" s="14" t="str">
        <f t="shared" si="60"/>
        <v>MIRANDA KIEFFER Enzo</v>
      </c>
      <c r="O1906" s="14" t="str">
        <f>VLOOKUP(N1906,'Données Enfants'!$C$2:$F$298,4,FALSE)</f>
        <v>PS</v>
      </c>
      <c r="P1906" s="14" t="str">
        <f>VLOOKUP(N1906,'Données Enfants'!$C$2:$F$298,2,FALSE)</f>
        <v>Standard</v>
      </c>
      <c r="Q1906" s="14">
        <f>IF(MID(B1906,1,3)="Bus",VLOOKUP(N1906,'Données Bus'!$A$2:$B$90,2,FALSE),0)</f>
        <v>0</v>
      </c>
      <c r="R1906" s="14" t="str">
        <f>IF(Q1906&gt;0,VLOOKUP(N1906,'Données Bus'!$A$2:$C$90,3,FALSE),"")</f>
        <v/>
      </c>
      <c r="S1906" t="e">
        <f>IF(INDEX('Tournées Bus'!$C$4:$H$18,Q1906,VLOOKUP(B1906,'Tournées Bus'!$J$3:$L$6,2,FALSE))=0,INDEX('Tournées Bus'!$C$4:$H$18,Q1906,VLOOKUP(B1906,'Tournées Bus'!$J$3:$L$6,3,FALSE)),INDEX('Tournées Bus'!$C$4:$H$18,Q1906,VLOOKUP(B1906,'Tournées Bus'!$J$3:$L$6,2,FALSE)))</f>
        <v>#N/A</v>
      </c>
      <c r="T1906" t="e">
        <f t="shared" si="61"/>
        <v>#N/A</v>
      </c>
    </row>
    <row r="1907" spans="1:20" x14ac:dyDescent="0.2">
      <c r="A1907" s="1">
        <v>42993</v>
      </c>
      <c r="B1907" t="s">
        <v>8</v>
      </c>
      <c r="C1907" t="s">
        <v>8</v>
      </c>
      <c r="D1907" t="s">
        <v>454</v>
      </c>
      <c r="E1907" t="s">
        <v>328</v>
      </c>
      <c r="F1907" s="1">
        <v>41902</v>
      </c>
      <c r="G1907" t="s">
        <v>106</v>
      </c>
      <c r="H1907">
        <v>0</v>
      </c>
      <c r="I1907">
        <v>0</v>
      </c>
      <c r="J1907">
        <v>0</v>
      </c>
      <c r="K1907" t="s">
        <v>207</v>
      </c>
      <c r="L1907">
        <v>2017</v>
      </c>
      <c r="M1907" t="s">
        <v>208</v>
      </c>
      <c r="N1907" s="14" t="str">
        <f t="shared" si="60"/>
        <v>TEDETTI Charly</v>
      </c>
      <c r="O1907" s="14" t="str">
        <f>VLOOKUP(N1907,'Données Enfants'!$C$2:$F$298,4,FALSE)</f>
        <v>PS</v>
      </c>
      <c r="P1907" s="14" t="str">
        <f>VLOOKUP(N1907,'Données Enfants'!$C$2:$F$298,2,FALSE)</f>
        <v>Standard</v>
      </c>
      <c r="Q1907" s="14">
        <f>IF(MID(B1907,1,3)="Bus",VLOOKUP(N1907,'Données Bus'!$A$2:$B$90,2,FALSE),0)</f>
        <v>0</v>
      </c>
      <c r="R1907" s="14" t="str">
        <f>IF(Q1907&gt;0,VLOOKUP(N1907,'Données Bus'!$A$2:$C$90,3,FALSE),"")</f>
        <v/>
      </c>
      <c r="S1907" t="e">
        <f>IF(INDEX('Tournées Bus'!$C$4:$H$18,Q1907,VLOOKUP(B1907,'Tournées Bus'!$J$3:$L$6,2,FALSE))=0,INDEX('Tournées Bus'!$C$4:$H$18,Q1907,VLOOKUP(B1907,'Tournées Bus'!$J$3:$L$6,3,FALSE)),INDEX('Tournées Bus'!$C$4:$H$18,Q1907,VLOOKUP(B1907,'Tournées Bus'!$J$3:$L$6,2,FALSE)))</f>
        <v>#N/A</v>
      </c>
      <c r="T1907" t="e">
        <f t="shared" si="61"/>
        <v>#N/A</v>
      </c>
    </row>
    <row r="1908" spans="1:20" x14ac:dyDescent="0.2">
      <c r="A1908" s="1">
        <v>42993</v>
      </c>
      <c r="B1908" t="s">
        <v>8</v>
      </c>
      <c r="C1908" t="s">
        <v>8</v>
      </c>
      <c r="D1908" t="s">
        <v>498</v>
      </c>
      <c r="E1908" t="s">
        <v>499</v>
      </c>
      <c r="F1908" s="1">
        <v>39528</v>
      </c>
      <c r="G1908" t="s">
        <v>165</v>
      </c>
      <c r="H1908">
        <v>1</v>
      </c>
      <c r="I1908">
        <v>0</v>
      </c>
      <c r="J1908">
        <v>0</v>
      </c>
      <c r="K1908" t="s">
        <v>207</v>
      </c>
      <c r="L1908">
        <v>2017</v>
      </c>
      <c r="M1908" t="s">
        <v>210</v>
      </c>
      <c r="N1908" s="14" t="str">
        <f t="shared" si="60"/>
        <v>MELIANI Rayan Ayoub</v>
      </c>
      <c r="O1908" s="14" t="str">
        <f>VLOOKUP(N1908,'Données Enfants'!$C$2:$F$298,4,FALSE)</f>
        <v>CM1</v>
      </c>
      <c r="P1908" s="14" t="str">
        <f>VLOOKUP(N1908,'Données Enfants'!$C$2:$F$298,2,FALSE)</f>
        <v>Sans viande</v>
      </c>
      <c r="Q1908" s="14">
        <f>IF(MID(B1908,1,3)="Bus",VLOOKUP(N1908,'Données Bus'!$A$2:$B$90,2,FALSE),0)</f>
        <v>0</v>
      </c>
      <c r="R1908" s="14" t="str">
        <f>IF(Q1908&gt;0,VLOOKUP(N1908,'Données Bus'!$A$2:$C$90,3,FALSE),"")</f>
        <v/>
      </c>
      <c r="S1908" t="e">
        <f>IF(INDEX('Tournées Bus'!$C$4:$H$18,Q1908,VLOOKUP(B1908,'Tournées Bus'!$J$3:$L$6,2,FALSE))=0,INDEX('Tournées Bus'!$C$4:$H$18,Q1908,VLOOKUP(B1908,'Tournées Bus'!$J$3:$L$6,3,FALSE)),INDEX('Tournées Bus'!$C$4:$H$18,Q1908,VLOOKUP(B1908,'Tournées Bus'!$J$3:$L$6,2,FALSE)))</f>
        <v>#N/A</v>
      </c>
      <c r="T1908" t="e">
        <f t="shared" si="61"/>
        <v>#N/A</v>
      </c>
    </row>
    <row r="1909" spans="1:20" x14ac:dyDescent="0.2">
      <c r="A1909" s="1">
        <v>42993</v>
      </c>
      <c r="B1909" t="s">
        <v>7</v>
      </c>
      <c r="C1909" t="s">
        <v>340</v>
      </c>
      <c r="D1909" t="s">
        <v>631</v>
      </c>
      <c r="E1909" t="s">
        <v>632</v>
      </c>
      <c r="F1909" s="1">
        <v>39528</v>
      </c>
      <c r="G1909" t="s">
        <v>164</v>
      </c>
      <c r="H1909" s="8">
        <v>0</v>
      </c>
      <c r="I1909" s="8">
        <v>0</v>
      </c>
      <c r="J1909" s="8">
        <v>0</v>
      </c>
      <c r="K1909" t="s">
        <v>207</v>
      </c>
      <c r="L1909">
        <v>2017</v>
      </c>
      <c r="M1909" t="s">
        <v>210</v>
      </c>
      <c r="N1909" s="14" t="str">
        <f t="shared" ref="N1909:N1947" si="62">CONCATENATE(D1909," ",E1909)</f>
        <v>AZOUGARH Younes</v>
      </c>
      <c r="O1909" s="14" t="str">
        <f>VLOOKUP(N1909,'Données Enfants'!$C$2:$F$298,4,FALSE)</f>
        <v>CM2</v>
      </c>
      <c r="P1909" s="14" t="str">
        <f>VLOOKUP(N1909,'Données Enfants'!$C$2:$F$298,2,FALSE)</f>
        <v>Sans porc</v>
      </c>
      <c r="Q1909" s="14">
        <f>IF(MID(B1909,1,3)="Bus",VLOOKUP(N1909,'Données Bus'!$A$2:$B$90,2,FALSE),0)</f>
        <v>0</v>
      </c>
      <c r="R1909" s="14" t="str">
        <f>IF(Q1909&gt;0,VLOOKUP(N1909,'Données Bus'!$A$2:$C$90,3,FALSE),"")</f>
        <v/>
      </c>
      <c r="S1909" t="e">
        <f>IF(INDEX('Tournées Bus'!$C$4:$H$18,Q1909,VLOOKUP(B1909,'Tournées Bus'!$J$3:$L$6,2,FALSE))=0,INDEX('Tournées Bus'!$C$4:$H$18,Q1909,VLOOKUP(B1909,'Tournées Bus'!$J$3:$L$6,3,FALSE)),INDEX('Tournées Bus'!$C$4:$H$18,Q1909,VLOOKUP(B1909,'Tournées Bus'!$J$3:$L$6,2,FALSE)))</f>
        <v>#N/A</v>
      </c>
      <c r="T1909" t="e">
        <f t="shared" ref="T1909:T1947" si="63">MID(S1909,1,4)</f>
        <v>#N/A</v>
      </c>
    </row>
    <row r="1910" spans="1:20" x14ac:dyDescent="0.2">
      <c r="A1910" s="1">
        <v>42993</v>
      </c>
      <c r="B1910" t="s">
        <v>7</v>
      </c>
      <c r="C1910" t="s">
        <v>340</v>
      </c>
      <c r="D1910" t="s">
        <v>634</v>
      </c>
      <c r="E1910" t="s">
        <v>635</v>
      </c>
      <c r="F1910" s="1">
        <v>39528</v>
      </c>
      <c r="G1910" t="s">
        <v>167</v>
      </c>
      <c r="H1910" s="8">
        <v>0</v>
      </c>
      <c r="I1910" s="8">
        <v>0</v>
      </c>
      <c r="J1910" s="8">
        <v>0</v>
      </c>
      <c r="K1910" t="s">
        <v>207</v>
      </c>
      <c r="L1910">
        <v>2017</v>
      </c>
      <c r="M1910" t="s">
        <v>210</v>
      </c>
      <c r="N1910" s="14" t="str">
        <f t="shared" si="62"/>
        <v>BEAUGHEON Esteban</v>
      </c>
      <c r="O1910" s="14" t="str">
        <f>VLOOKUP(N1910,'Données Enfants'!$C$2:$F$298,4,FALSE)</f>
        <v>CP</v>
      </c>
      <c r="P1910" s="14" t="str">
        <f>VLOOKUP(N1910,'Données Enfants'!$C$2:$F$298,2,FALSE)</f>
        <v>Standard</v>
      </c>
      <c r="Q1910" s="14">
        <f>IF(MID(B1910,1,3)="Bus",VLOOKUP(N1910,'Données Bus'!$A$2:$B$90,2,FALSE),0)</f>
        <v>0</v>
      </c>
      <c r="R1910" s="14" t="str">
        <f>IF(Q1910&gt;0,VLOOKUP(N1910,'Données Bus'!$A$2:$C$90,3,FALSE),"")</f>
        <v/>
      </c>
      <c r="S1910" t="e">
        <f>IF(INDEX('Tournées Bus'!$C$4:$H$18,Q1910,VLOOKUP(B1910,'Tournées Bus'!$J$3:$L$6,2,FALSE))=0,INDEX('Tournées Bus'!$C$4:$H$18,Q1910,VLOOKUP(B1910,'Tournées Bus'!$J$3:$L$6,3,FALSE)),INDEX('Tournées Bus'!$C$4:$H$18,Q1910,VLOOKUP(B1910,'Tournées Bus'!$J$3:$L$6,2,FALSE)))</f>
        <v>#N/A</v>
      </c>
      <c r="T1910" t="e">
        <f t="shared" si="63"/>
        <v>#N/A</v>
      </c>
    </row>
    <row r="1911" spans="1:20" x14ac:dyDescent="0.2">
      <c r="A1911" s="1">
        <v>42993</v>
      </c>
      <c r="B1911" t="s">
        <v>7</v>
      </c>
      <c r="C1911" t="s">
        <v>340</v>
      </c>
      <c r="D1911" t="s">
        <v>526</v>
      </c>
      <c r="E1911" t="s">
        <v>527</v>
      </c>
      <c r="F1911" s="1">
        <v>39528</v>
      </c>
      <c r="G1911" t="s">
        <v>168</v>
      </c>
      <c r="H1911" s="8">
        <v>0</v>
      </c>
      <c r="I1911" s="8">
        <v>0</v>
      </c>
      <c r="J1911" s="8">
        <v>0</v>
      </c>
      <c r="K1911" t="s">
        <v>207</v>
      </c>
      <c r="L1911">
        <v>2017</v>
      </c>
      <c r="M1911" t="s">
        <v>210</v>
      </c>
      <c r="N1911" s="14" t="str">
        <f t="shared" si="62"/>
        <v>BES Luana</v>
      </c>
      <c r="O1911" s="14" t="str">
        <f>VLOOKUP(N1911,'Données Enfants'!$C$2:$F$298,4,FALSE)</f>
        <v>CP</v>
      </c>
      <c r="P1911" s="14" t="str">
        <f>VLOOKUP(N1911,'Données Enfants'!$C$2:$F$298,2,FALSE)</f>
        <v>Standard</v>
      </c>
      <c r="Q1911" s="14">
        <f>IF(MID(B1911,1,3)="Bus",VLOOKUP(N1911,'Données Bus'!$A$2:$B$90,2,FALSE),0)</f>
        <v>0</v>
      </c>
      <c r="R1911" s="14" t="str">
        <f>IF(Q1911&gt;0,VLOOKUP(N1911,'Données Bus'!$A$2:$C$90,3,FALSE),"")</f>
        <v/>
      </c>
      <c r="S1911" t="e">
        <f>IF(INDEX('Tournées Bus'!$C$4:$H$18,Q1911,VLOOKUP(B1911,'Tournées Bus'!$J$3:$L$6,2,FALSE))=0,INDEX('Tournées Bus'!$C$4:$H$18,Q1911,VLOOKUP(B1911,'Tournées Bus'!$J$3:$L$6,3,FALSE)),INDEX('Tournées Bus'!$C$4:$H$18,Q1911,VLOOKUP(B1911,'Tournées Bus'!$J$3:$L$6,2,FALSE)))</f>
        <v>#N/A</v>
      </c>
      <c r="T1911" t="e">
        <f t="shared" si="63"/>
        <v>#N/A</v>
      </c>
    </row>
    <row r="1912" spans="1:20" x14ac:dyDescent="0.2">
      <c r="A1912" s="1">
        <v>42993</v>
      </c>
      <c r="B1912" t="s">
        <v>7</v>
      </c>
      <c r="C1912" t="s">
        <v>340</v>
      </c>
      <c r="D1912" t="s">
        <v>832</v>
      </c>
      <c r="E1912" t="s">
        <v>833</v>
      </c>
      <c r="F1912" s="1">
        <v>39528</v>
      </c>
      <c r="G1912" t="s">
        <v>166</v>
      </c>
      <c r="H1912" s="8">
        <v>0</v>
      </c>
      <c r="I1912" s="8">
        <v>0</v>
      </c>
      <c r="J1912" s="8">
        <v>0</v>
      </c>
      <c r="K1912" t="s">
        <v>207</v>
      </c>
      <c r="L1912">
        <v>2017</v>
      </c>
      <c r="M1912" t="s">
        <v>210</v>
      </c>
      <c r="N1912" s="14" t="str">
        <f t="shared" si="62"/>
        <v>BOUZIN Shanis</v>
      </c>
      <c r="O1912" s="14" t="str">
        <f>VLOOKUP(N1912,'Données Enfants'!$C$2:$F$298,4,FALSE)</f>
        <v>CE2</v>
      </c>
      <c r="P1912" s="14" t="str">
        <f>VLOOKUP(N1912,'Données Enfants'!$C$2:$F$298,2,FALSE)</f>
        <v>Standard</v>
      </c>
      <c r="Q1912" s="14">
        <f>IF(MID(B1912,1,3)="Bus",VLOOKUP(N1912,'Données Bus'!$A$2:$B$90,2,FALSE),0)</f>
        <v>0</v>
      </c>
      <c r="R1912" s="14" t="str">
        <f>IF(Q1912&gt;0,VLOOKUP(N1912,'Données Bus'!$A$2:$C$90,3,FALSE),"")</f>
        <v/>
      </c>
      <c r="S1912" t="e">
        <f>IF(INDEX('Tournées Bus'!$C$4:$H$18,Q1912,VLOOKUP(B1912,'Tournées Bus'!$J$3:$L$6,2,FALSE))=0,INDEX('Tournées Bus'!$C$4:$H$18,Q1912,VLOOKUP(B1912,'Tournées Bus'!$J$3:$L$6,3,FALSE)),INDEX('Tournées Bus'!$C$4:$H$18,Q1912,VLOOKUP(B1912,'Tournées Bus'!$J$3:$L$6,2,FALSE)))</f>
        <v>#N/A</v>
      </c>
      <c r="T1912" t="e">
        <f t="shared" si="63"/>
        <v>#N/A</v>
      </c>
    </row>
    <row r="1913" spans="1:20" x14ac:dyDescent="0.2">
      <c r="A1913" s="1">
        <v>42993</v>
      </c>
      <c r="B1913" t="s">
        <v>7</v>
      </c>
      <c r="C1913" t="s">
        <v>340</v>
      </c>
      <c r="D1913" t="s">
        <v>834</v>
      </c>
      <c r="E1913" t="s">
        <v>835</v>
      </c>
      <c r="F1913" s="1">
        <v>39528</v>
      </c>
      <c r="G1913" t="s">
        <v>170</v>
      </c>
      <c r="H1913" s="8">
        <v>0</v>
      </c>
      <c r="I1913" s="8">
        <v>0</v>
      </c>
      <c r="J1913" s="8">
        <v>0</v>
      </c>
      <c r="K1913" t="s">
        <v>207</v>
      </c>
      <c r="L1913">
        <v>2017</v>
      </c>
      <c r="M1913" t="s">
        <v>210</v>
      </c>
      <c r="N1913" s="14" t="str">
        <f t="shared" si="62"/>
        <v>BRUGGER Mia</v>
      </c>
      <c r="O1913" s="14" t="str">
        <f>VLOOKUP(N1913,'Données Enfants'!$C$2:$F$298,4,FALSE)</f>
        <v>PS</v>
      </c>
      <c r="P1913" s="14" t="str">
        <f>VLOOKUP(N1913,'Données Enfants'!$C$2:$F$298,2,FALSE)</f>
        <v>Standard</v>
      </c>
      <c r="Q1913" s="14">
        <f>IF(MID(B1913,1,3)="Bus",VLOOKUP(N1913,'Données Bus'!$A$2:$B$90,2,FALSE),0)</f>
        <v>0</v>
      </c>
      <c r="R1913" s="14" t="str">
        <f>IF(Q1913&gt;0,VLOOKUP(N1913,'Données Bus'!$A$2:$C$90,3,FALSE),"")</f>
        <v/>
      </c>
      <c r="S1913" t="e">
        <f>IF(INDEX('Tournées Bus'!$C$4:$H$18,Q1913,VLOOKUP(B1913,'Tournées Bus'!$J$3:$L$6,2,FALSE))=0,INDEX('Tournées Bus'!$C$4:$H$18,Q1913,VLOOKUP(B1913,'Tournées Bus'!$J$3:$L$6,3,FALSE)),INDEX('Tournées Bus'!$C$4:$H$18,Q1913,VLOOKUP(B1913,'Tournées Bus'!$J$3:$L$6,2,FALSE)))</f>
        <v>#N/A</v>
      </c>
      <c r="T1913" t="e">
        <f t="shared" si="63"/>
        <v>#N/A</v>
      </c>
    </row>
    <row r="1914" spans="1:20" x14ac:dyDescent="0.2">
      <c r="A1914" s="1">
        <v>42993</v>
      </c>
      <c r="B1914" t="s">
        <v>7</v>
      </c>
      <c r="C1914" t="s">
        <v>340</v>
      </c>
      <c r="D1914" t="s">
        <v>641</v>
      </c>
      <c r="E1914" t="s">
        <v>642</v>
      </c>
      <c r="F1914" s="1">
        <v>39528</v>
      </c>
      <c r="G1914" t="s">
        <v>169</v>
      </c>
      <c r="H1914" s="8">
        <v>0</v>
      </c>
      <c r="I1914" s="8">
        <v>0</v>
      </c>
      <c r="J1914" s="8">
        <v>0</v>
      </c>
      <c r="K1914" t="s">
        <v>207</v>
      </c>
      <c r="L1914">
        <v>2017</v>
      </c>
      <c r="M1914" t="s">
        <v>210</v>
      </c>
      <c r="N1914" s="14" t="str">
        <f t="shared" si="62"/>
        <v>BUTTAY Taïs</v>
      </c>
      <c r="O1914" s="14" t="str">
        <f>VLOOKUP(N1914,'Données Enfants'!$C$2:$F$298,4,FALSE)</f>
        <v>MS</v>
      </c>
      <c r="P1914" s="14" t="str">
        <f>VLOOKUP(N1914,'Données Enfants'!$C$2:$F$298,2,FALSE)</f>
        <v>Standard</v>
      </c>
      <c r="Q1914" s="14">
        <f>IF(MID(B1914,1,3)="Bus",VLOOKUP(N1914,'Données Bus'!$A$2:$B$90,2,FALSE),0)</f>
        <v>0</v>
      </c>
      <c r="R1914" s="14" t="str">
        <f>IF(Q1914&gt;0,VLOOKUP(N1914,'Données Bus'!$A$2:$C$90,3,FALSE),"")</f>
        <v/>
      </c>
      <c r="S1914" t="e">
        <f>IF(INDEX('Tournées Bus'!$C$4:$H$18,Q1914,VLOOKUP(B1914,'Tournées Bus'!$J$3:$L$6,2,FALSE))=0,INDEX('Tournées Bus'!$C$4:$H$18,Q1914,VLOOKUP(B1914,'Tournées Bus'!$J$3:$L$6,3,FALSE)),INDEX('Tournées Bus'!$C$4:$H$18,Q1914,VLOOKUP(B1914,'Tournées Bus'!$J$3:$L$6,2,FALSE)))</f>
        <v>#N/A</v>
      </c>
      <c r="T1914" t="e">
        <f t="shared" si="63"/>
        <v>#N/A</v>
      </c>
    </row>
    <row r="1915" spans="1:20" x14ac:dyDescent="0.2">
      <c r="A1915" s="1">
        <v>42993</v>
      </c>
      <c r="B1915" t="s">
        <v>7</v>
      </c>
      <c r="C1915" t="s">
        <v>340</v>
      </c>
      <c r="D1915" t="s">
        <v>641</v>
      </c>
      <c r="E1915" t="s">
        <v>643</v>
      </c>
      <c r="F1915" s="1">
        <v>39528</v>
      </c>
      <c r="G1915" t="s">
        <v>168</v>
      </c>
      <c r="H1915" s="8">
        <v>0</v>
      </c>
      <c r="I1915" s="8">
        <v>0</v>
      </c>
      <c r="J1915" s="8">
        <v>0</v>
      </c>
      <c r="K1915" t="s">
        <v>207</v>
      </c>
      <c r="L1915">
        <v>2017</v>
      </c>
      <c r="M1915" t="s">
        <v>210</v>
      </c>
      <c r="N1915" s="14" t="str">
        <f t="shared" si="62"/>
        <v>BUTTAY Tinaël</v>
      </c>
      <c r="O1915" s="14" t="str">
        <f>VLOOKUP(N1915,'Données Enfants'!$C$2:$F$298,4,FALSE)</f>
        <v>CP</v>
      </c>
      <c r="P1915" s="14" t="str">
        <f>VLOOKUP(N1915,'Données Enfants'!$C$2:$F$298,2,FALSE)</f>
        <v>Standard</v>
      </c>
      <c r="Q1915" s="14">
        <f>IF(MID(B1915,1,3)="Bus",VLOOKUP(N1915,'Données Bus'!$A$2:$B$90,2,FALSE),0)</f>
        <v>0</v>
      </c>
      <c r="R1915" s="14" t="str">
        <f>IF(Q1915&gt;0,VLOOKUP(N1915,'Données Bus'!$A$2:$C$90,3,FALSE),"")</f>
        <v/>
      </c>
      <c r="S1915" t="e">
        <f>IF(INDEX('Tournées Bus'!$C$4:$H$18,Q1915,VLOOKUP(B1915,'Tournées Bus'!$J$3:$L$6,2,FALSE))=0,INDEX('Tournées Bus'!$C$4:$H$18,Q1915,VLOOKUP(B1915,'Tournées Bus'!$J$3:$L$6,3,FALSE)),INDEX('Tournées Bus'!$C$4:$H$18,Q1915,VLOOKUP(B1915,'Tournées Bus'!$J$3:$L$6,2,FALSE)))</f>
        <v>#N/A</v>
      </c>
      <c r="T1915" t="e">
        <f t="shared" si="63"/>
        <v>#N/A</v>
      </c>
    </row>
    <row r="1916" spans="1:20" x14ac:dyDescent="0.2">
      <c r="A1916" s="1">
        <v>42993</v>
      </c>
      <c r="B1916" t="s">
        <v>7</v>
      </c>
      <c r="C1916" t="s">
        <v>340</v>
      </c>
      <c r="D1916" t="s">
        <v>645</v>
      </c>
      <c r="E1916" t="s">
        <v>342</v>
      </c>
      <c r="F1916" s="1">
        <v>39528</v>
      </c>
      <c r="G1916" t="s">
        <v>164</v>
      </c>
      <c r="H1916" s="8">
        <v>0</v>
      </c>
      <c r="I1916" s="8">
        <v>0</v>
      </c>
      <c r="J1916" s="8">
        <v>0</v>
      </c>
      <c r="K1916" t="s">
        <v>207</v>
      </c>
      <c r="L1916">
        <v>2017</v>
      </c>
      <c r="M1916" t="s">
        <v>210</v>
      </c>
      <c r="N1916" s="14" t="str">
        <f t="shared" si="62"/>
        <v>CARRÉ Hugo</v>
      </c>
      <c r="O1916" s="14" t="str">
        <f>VLOOKUP(N1916,'Données Enfants'!$C$2:$F$298,4,FALSE)</f>
        <v>CM2</v>
      </c>
      <c r="P1916" s="14" t="str">
        <f>VLOOKUP(N1916,'Données Enfants'!$C$2:$F$298,2,FALSE)</f>
        <v>Standard</v>
      </c>
      <c r="Q1916" s="14">
        <f>IF(MID(B1916,1,3)="Bus",VLOOKUP(N1916,'Données Bus'!$A$2:$B$90,2,FALSE),0)</f>
        <v>0</v>
      </c>
      <c r="R1916" s="14" t="str">
        <f>IF(Q1916&gt;0,VLOOKUP(N1916,'Données Bus'!$A$2:$C$90,3,FALSE),"")</f>
        <v/>
      </c>
      <c r="S1916" t="e">
        <f>IF(INDEX('Tournées Bus'!$C$4:$H$18,Q1916,VLOOKUP(B1916,'Tournées Bus'!$J$3:$L$6,2,FALSE))=0,INDEX('Tournées Bus'!$C$4:$H$18,Q1916,VLOOKUP(B1916,'Tournées Bus'!$J$3:$L$6,3,FALSE)),INDEX('Tournées Bus'!$C$4:$H$18,Q1916,VLOOKUP(B1916,'Tournées Bus'!$J$3:$L$6,2,FALSE)))</f>
        <v>#N/A</v>
      </c>
      <c r="T1916" t="e">
        <f t="shared" si="63"/>
        <v>#N/A</v>
      </c>
    </row>
    <row r="1917" spans="1:20" x14ac:dyDescent="0.2">
      <c r="A1917" s="1">
        <v>42993</v>
      </c>
      <c r="B1917" t="s">
        <v>7</v>
      </c>
      <c r="C1917" t="s">
        <v>340</v>
      </c>
      <c r="D1917" t="s">
        <v>645</v>
      </c>
      <c r="E1917" t="s">
        <v>646</v>
      </c>
      <c r="F1917" s="1">
        <v>39528</v>
      </c>
      <c r="G1917" t="s">
        <v>106</v>
      </c>
      <c r="H1917" s="8">
        <v>0</v>
      </c>
      <c r="I1917" s="8">
        <v>0</v>
      </c>
      <c r="J1917" s="8">
        <v>0</v>
      </c>
      <c r="K1917" t="s">
        <v>207</v>
      </c>
      <c r="L1917">
        <v>2017</v>
      </c>
      <c r="M1917" t="s">
        <v>210</v>
      </c>
      <c r="N1917" s="14" t="str">
        <f t="shared" si="62"/>
        <v>CARRÉ Loïs</v>
      </c>
      <c r="O1917" s="14" t="str">
        <f>VLOOKUP(N1917,'Données Enfants'!$C$2:$F$298,4,FALSE)</f>
        <v>GS</v>
      </c>
      <c r="P1917" s="14" t="str">
        <f>VLOOKUP(N1917,'Données Enfants'!$C$2:$F$298,2,FALSE)</f>
        <v>Standard</v>
      </c>
      <c r="Q1917" s="14">
        <f>IF(MID(B1917,1,3)="Bus",VLOOKUP(N1917,'Données Bus'!$A$2:$B$90,2,FALSE),0)</f>
        <v>0</v>
      </c>
      <c r="R1917" s="14" t="str">
        <f>IF(Q1917&gt;0,VLOOKUP(N1917,'Données Bus'!$A$2:$C$90,3,FALSE),"")</f>
        <v/>
      </c>
      <c r="S1917" t="e">
        <f>IF(INDEX('Tournées Bus'!$C$4:$H$18,Q1917,VLOOKUP(B1917,'Tournées Bus'!$J$3:$L$6,2,FALSE))=0,INDEX('Tournées Bus'!$C$4:$H$18,Q1917,VLOOKUP(B1917,'Tournées Bus'!$J$3:$L$6,3,FALSE)),INDEX('Tournées Bus'!$C$4:$H$18,Q1917,VLOOKUP(B1917,'Tournées Bus'!$J$3:$L$6,2,FALSE)))</f>
        <v>#N/A</v>
      </c>
      <c r="T1917" t="e">
        <f t="shared" si="63"/>
        <v>#N/A</v>
      </c>
    </row>
    <row r="1918" spans="1:20" x14ac:dyDescent="0.2">
      <c r="A1918" s="1">
        <v>42993</v>
      </c>
      <c r="B1918" t="s">
        <v>7</v>
      </c>
      <c r="C1918" t="s">
        <v>340</v>
      </c>
      <c r="D1918" t="s">
        <v>647</v>
      </c>
      <c r="E1918" t="s">
        <v>648</v>
      </c>
      <c r="F1918" s="1">
        <v>39528</v>
      </c>
      <c r="G1918" t="s">
        <v>44</v>
      </c>
      <c r="H1918" s="8">
        <v>0</v>
      </c>
      <c r="I1918" s="8">
        <v>0</v>
      </c>
      <c r="J1918" s="8">
        <v>0</v>
      </c>
      <c r="K1918" t="s">
        <v>207</v>
      </c>
      <c r="L1918">
        <v>2017</v>
      </c>
      <c r="M1918" t="s">
        <v>210</v>
      </c>
      <c r="N1918" s="14" t="str">
        <f t="shared" si="62"/>
        <v>CLERGET Elia</v>
      </c>
      <c r="O1918" s="14" t="str">
        <f>VLOOKUP(N1918,'Données Enfants'!$C$2:$F$298,4,FALSE)</f>
        <v>GS</v>
      </c>
      <c r="P1918" s="14" t="str">
        <f>VLOOKUP(N1918,'Données Enfants'!$C$2:$F$298,2,FALSE)</f>
        <v>Standard</v>
      </c>
      <c r="Q1918" s="14">
        <f>IF(MID(B1918,1,3)="Bus",VLOOKUP(N1918,'Données Bus'!$A$2:$B$90,2,FALSE),0)</f>
        <v>0</v>
      </c>
      <c r="R1918" s="14" t="str">
        <f>IF(Q1918&gt;0,VLOOKUP(N1918,'Données Bus'!$A$2:$C$90,3,FALSE),"")</f>
        <v/>
      </c>
      <c r="S1918" t="e">
        <f>IF(INDEX('Tournées Bus'!$C$4:$H$18,Q1918,VLOOKUP(B1918,'Tournées Bus'!$J$3:$L$6,2,FALSE))=0,INDEX('Tournées Bus'!$C$4:$H$18,Q1918,VLOOKUP(B1918,'Tournées Bus'!$J$3:$L$6,3,FALSE)),INDEX('Tournées Bus'!$C$4:$H$18,Q1918,VLOOKUP(B1918,'Tournées Bus'!$J$3:$L$6,2,FALSE)))</f>
        <v>#N/A</v>
      </c>
      <c r="T1918" t="e">
        <f t="shared" si="63"/>
        <v>#N/A</v>
      </c>
    </row>
    <row r="1919" spans="1:20" x14ac:dyDescent="0.2">
      <c r="A1919" s="1">
        <v>42993</v>
      </c>
      <c r="B1919" t="s">
        <v>7</v>
      </c>
      <c r="C1919" t="s">
        <v>340</v>
      </c>
      <c r="D1919" t="s">
        <v>836</v>
      </c>
      <c r="E1919" t="s">
        <v>294</v>
      </c>
      <c r="F1919" s="1">
        <v>39528</v>
      </c>
      <c r="G1919" t="s">
        <v>44</v>
      </c>
      <c r="H1919" s="8">
        <v>0</v>
      </c>
      <c r="I1919" s="8">
        <v>0</v>
      </c>
      <c r="J1919" s="8">
        <v>0</v>
      </c>
      <c r="K1919" t="s">
        <v>207</v>
      </c>
      <c r="L1919">
        <v>2017</v>
      </c>
      <c r="M1919" t="s">
        <v>210</v>
      </c>
      <c r="N1919" s="14" t="str">
        <f t="shared" si="62"/>
        <v>COGNOT Diego</v>
      </c>
      <c r="O1919" s="14" t="str">
        <f>VLOOKUP(N1919,'Données Enfants'!$C$2:$F$298,4,FALSE)</f>
        <v>PS</v>
      </c>
      <c r="P1919" s="14" t="str">
        <f>VLOOKUP(N1919,'Données Enfants'!$C$2:$F$298,2,FALSE)</f>
        <v>Standard</v>
      </c>
      <c r="Q1919" s="14">
        <f>IF(MID(B1919,1,3)="Bus",VLOOKUP(N1919,'Données Bus'!$A$2:$B$90,2,FALSE),0)</f>
        <v>0</v>
      </c>
      <c r="R1919" s="14" t="str">
        <f>IF(Q1919&gt;0,VLOOKUP(N1919,'Données Bus'!$A$2:$C$90,3,FALSE),"")</f>
        <v/>
      </c>
      <c r="S1919" t="e">
        <f>IF(INDEX('Tournées Bus'!$C$4:$H$18,Q1919,VLOOKUP(B1919,'Tournées Bus'!$J$3:$L$6,2,FALSE))=0,INDEX('Tournées Bus'!$C$4:$H$18,Q1919,VLOOKUP(B1919,'Tournées Bus'!$J$3:$L$6,3,FALSE)),INDEX('Tournées Bus'!$C$4:$H$18,Q1919,VLOOKUP(B1919,'Tournées Bus'!$J$3:$L$6,2,FALSE)))</f>
        <v>#N/A</v>
      </c>
      <c r="T1919" t="e">
        <f t="shared" si="63"/>
        <v>#N/A</v>
      </c>
    </row>
    <row r="1920" spans="1:20" x14ac:dyDescent="0.2">
      <c r="A1920" s="1">
        <v>42993</v>
      </c>
      <c r="B1920" t="s">
        <v>7</v>
      </c>
      <c r="C1920" t="s">
        <v>340</v>
      </c>
      <c r="D1920" t="s">
        <v>650</v>
      </c>
      <c r="E1920" t="s">
        <v>651</v>
      </c>
      <c r="F1920" s="1">
        <v>39528</v>
      </c>
      <c r="G1920" t="s">
        <v>166</v>
      </c>
      <c r="H1920" s="8">
        <v>0</v>
      </c>
      <c r="I1920" s="8">
        <v>0</v>
      </c>
      <c r="J1920" s="8">
        <v>0</v>
      </c>
      <c r="K1920" t="s">
        <v>207</v>
      </c>
      <c r="L1920">
        <v>2017</v>
      </c>
      <c r="M1920" t="s">
        <v>210</v>
      </c>
      <c r="N1920" s="14" t="str">
        <f t="shared" si="62"/>
        <v>DELATRECHE Miley</v>
      </c>
      <c r="O1920" s="14" t="str">
        <f>VLOOKUP(N1920,'Données Enfants'!$C$2:$F$298,4,FALSE)</f>
        <v>CE2</v>
      </c>
      <c r="P1920" s="14" t="str">
        <f>VLOOKUP(N1920,'Données Enfants'!$C$2:$F$298,2,FALSE)</f>
        <v>Standard</v>
      </c>
      <c r="Q1920" s="14">
        <f>IF(MID(B1920,1,3)="Bus",VLOOKUP(N1920,'Données Bus'!$A$2:$B$90,2,FALSE),0)</f>
        <v>0</v>
      </c>
      <c r="R1920" s="14" t="str">
        <f>IF(Q1920&gt;0,VLOOKUP(N1920,'Données Bus'!$A$2:$C$90,3,FALSE),"")</f>
        <v/>
      </c>
      <c r="S1920" t="e">
        <f>IF(INDEX('Tournées Bus'!$C$4:$H$18,Q1920,VLOOKUP(B1920,'Tournées Bus'!$J$3:$L$6,2,FALSE))=0,INDEX('Tournées Bus'!$C$4:$H$18,Q1920,VLOOKUP(B1920,'Tournées Bus'!$J$3:$L$6,3,FALSE)),INDEX('Tournées Bus'!$C$4:$H$18,Q1920,VLOOKUP(B1920,'Tournées Bus'!$J$3:$L$6,2,FALSE)))</f>
        <v>#N/A</v>
      </c>
      <c r="T1920" t="e">
        <f t="shared" si="63"/>
        <v>#N/A</v>
      </c>
    </row>
    <row r="1921" spans="1:20" x14ac:dyDescent="0.2">
      <c r="A1921" s="1">
        <v>42993</v>
      </c>
      <c r="B1921" t="s">
        <v>7</v>
      </c>
      <c r="C1921" t="s">
        <v>340</v>
      </c>
      <c r="D1921" t="s">
        <v>650</v>
      </c>
      <c r="E1921" t="s">
        <v>652</v>
      </c>
      <c r="F1921" s="1">
        <v>39528</v>
      </c>
      <c r="G1921" t="s">
        <v>164</v>
      </c>
      <c r="H1921" s="8">
        <v>0</v>
      </c>
      <c r="I1921" s="8">
        <v>0</v>
      </c>
      <c r="J1921" s="8">
        <v>0</v>
      </c>
      <c r="K1921" t="s">
        <v>207</v>
      </c>
      <c r="L1921">
        <v>2017</v>
      </c>
      <c r="M1921" t="s">
        <v>210</v>
      </c>
      <c r="N1921" s="14" t="str">
        <f t="shared" si="62"/>
        <v>DELATRECHE Roxy</v>
      </c>
      <c r="O1921" s="14" t="str">
        <f>VLOOKUP(N1921,'Données Enfants'!$C$2:$F$298,4,FALSE)</f>
        <v>CM2</v>
      </c>
      <c r="P1921" s="14" t="str">
        <f>VLOOKUP(N1921,'Données Enfants'!$C$2:$F$298,2,FALSE)</f>
        <v>Standard</v>
      </c>
      <c r="Q1921" s="14">
        <f>IF(MID(B1921,1,3)="Bus",VLOOKUP(N1921,'Données Bus'!$A$2:$B$90,2,FALSE),0)</f>
        <v>0</v>
      </c>
      <c r="R1921" s="14" t="str">
        <f>IF(Q1921&gt;0,VLOOKUP(N1921,'Données Bus'!$A$2:$C$90,3,FALSE),"")</f>
        <v/>
      </c>
      <c r="S1921" t="e">
        <f>IF(INDEX('Tournées Bus'!$C$4:$H$18,Q1921,VLOOKUP(B1921,'Tournées Bus'!$J$3:$L$6,2,FALSE))=0,INDEX('Tournées Bus'!$C$4:$H$18,Q1921,VLOOKUP(B1921,'Tournées Bus'!$J$3:$L$6,3,FALSE)),INDEX('Tournées Bus'!$C$4:$H$18,Q1921,VLOOKUP(B1921,'Tournées Bus'!$J$3:$L$6,2,FALSE)))</f>
        <v>#N/A</v>
      </c>
      <c r="T1921" t="e">
        <f t="shared" si="63"/>
        <v>#N/A</v>
      </c>
    </row>
    <row r="1922" spans="1:20" x14ac:dyDescent="0.2">
      <c r="A1922" s="1">
        <v>42993</v>
      </c>
      <c r="B1922" t="s">
        <v>7</v>
      </c>
      <c r="C1922" t="s">
        <v>340</v>
      </c>
      <c r="D1922" t="s">
        <v>656</v>
      </c>
      <c r="E1922" t="s">
        <v>249</v>
      </c>
      <c r="F1922" s="1">
        <v>39528</v>
      </c>
      <c r="G1922" t="s">
        <v>166</v>
      </c>
      <c r="H1922" s="8">
        <v>0</v>
      </c>
      <c r="I1922" s="8">
        <v>0</v>
      </c>
      <c r="J1922" s="8">
        <v>0</v>
      </c>
      <c r="K1922" t="s">
        <v>207</v>
      </c>
      <c r="L1922">
        <v>2017</v>
      </c>
      <c r="M1922" t="s">
        <v>210</v>
      </c>
      <c r="N1922" s="14" t="str">
        <f t="shared" si="62"/>
        <v>DUBOIS Noa</v>
      </c>
      <c r="O1922" s="14" t="str">
        <f>VLOOKUP(N1922,'Données Enfants'!$C$2:$F$298,4,FALSE)</f>
        <v>CM1</v>
      </c>
      <c r="P1922" s="14" t="str">
        <f>VLOOKUP(N1922,'Données Enfants'!$C$2:$F$298,2,FALSE)</f>
        <v>Standard</v>
      </c>
      <c r="Q1922" s="14">
        <f>IF(MID(B1922,1,3)="Bus",VLOOKUP(N1922,'Données Bus'!$A$2:$B$90,2,FALSE),0)</f>
        <v>0</v>
      </c>
      <c r="R1922" s="14" t="str">
        <f>IF(Q1922&gt;0,VLOOKUP(N1922,'Données Bus'!$A$2:$C$90,3,FALSE),"")</f>
        <v/>
      </c>
      <c r="S1922" t="e">
        <f>IF(INDEX('Tournées Bus'!$C$4:$H$18,Q1922,VLOOKUP(B1922,'Tournées Bus'!$J$3:$L$6,2,FALSE))=0,INDEX('Tournées Bus'!$C$4:$H$18,Q1922,VLOOKUP(B1922,'Tournées Bus'!$J$3:$L$6,3,FALSE)),INDEX('Tournées Bus'!$C$4:$H$18,Q1922,VLOOKUP(B1922,'Tournées Bus'!$J$3:$L$6,2,FALSE)))</f>
        <v>#N/A</v>
      </c>
      <c r="T1922" t="e">
        <f t="shared" si="63"/>
        <v>#N/A</v>
      </c>
    </row>
    <row r="1923" spans="1:20" x14ac:dyDescent="0.2">
      <c r="A1923" s="1">
        <v>42993</v>
      </c>
      <c r="B1923" t="s">
        <v>7</v>
      </c>
      <c r="C1923" t="s">
        <v>340</v>
      </c>
      <c r="D1923" t="s">
        <v>506</v>
      </c>
      <c r="E1923" t="s">
        <v>316</v>
      </c>
      <c r="F1923" s="1">
        <v>39528</v>
      </c>
      <c r="G1923" t="s">
        <v>164</v>
      </c>
      <c r="H1923" s="8">
        <v>0</v>
      </c>
      <c r="I1923" s="8">
        <v>0</v>
      </c>
      <c r="J1923" s="8">
        <v>0</v>
      </c>
      <c r="K1923" t="s">
        <v>207</v>
      </c>
      <c r="L1923">
        <v>2017</v>
      </c>
      <c r="M1923" t="s">
        <v>210</v>
      </c>
      <c r="N1923" s="14" t="str">
        <f t="shared" si="62"/>
        <v>FAVRE Léa</v>
      </c>
      <c r="O1923" s="14" t="str">
        <f>VLOOKUP(N1923,'Données Enfants'!$C$2:$F$298,4,FALSE)</f>
        <v>CM2</v>
      </c>
      <c r="P1923" s="14" t="str">
        <f>VLOOKUP(N1923,'Données Enfants'!$C$2:$F$298,2,FALSE)</f>
        <v>Standard</v>
      </c>
      <c r="Q1923" s="14">
        <f>IF(MID(B1923,1,3)="Bus",VLOOKUP(N1923,'Données Bus'!$A$2:$B$90,2,FALSE),0)</f>
        <v>0</v>
      </c>
      <c r="R1923" s="14" t="str">
        <f>IF(Q1923&gt;0,VLOOKUP(N1923,'Données Bus'!$A$2:$C$90,3,FALSE),"")</f>
        <v/>
      </c>
      <c r="S1923" t="e">
        <f>IF(INDEX('Tournées Bus'!$C$4:$H$18,Q1923,VLOOKUP(B1923,'Tournées Bus'!$J$3:$L$6,2,FALSE))=0,INDEX('Tournées Bus'!$C$4:$H$18,Q1923,VLOOKUP(B1923,'Tournées Bus'!$J$3:$L$6,3,FALSE)),INDEX('Tournées Bus'!$C$4:$H$18,Q1923,VLOOKUP(B1923,'Tournées Bus'!$J$3:$L$6,2,FALSE)))</f>
        <v>#N/A</v>
      </c>
      <c r="T1923" t="e">
        <f t="shared" si="63"/>
        <v>#N/A</v>
      </c>
    </row>
    <row r="1924" spans="1:20" x14ac:dyDescent="0.2">
      <c r="A1924" s="1">
        <v>42993</v>
      </c>
      <c r="B1924" t="s">
        <v>7</v>
      </c>
      <c r="C1924" t="s">
        <v>340</v>
      </c>
      <c r="D1924" t="s">
        <v>657</v>
      </c>
      <c r="E1924" t="s">
        <v>658</v>
      </c>
      <c r="F1924" s="1">
        <v>39528</v>
      </c>
      <c r="G1924" t="s">
        <v>170</v>
      </c>
      <c r="H1924" s="8">
        <v>0</v>
      </c>
      <c r="I1924" s="8">
        <v>0</v>
      </c>
      <c r="J1924" s="8">
        <v>0</v>
      </c>
      <c r="K1924" t="s">
        <v>207</v>
      </c>
      <c r="L1924">
        <v>2017</v>
      </c>
      <c r="M1924" t="s">
        <v>210</v>
      </c>
      <c r="N1924" s="14" t="str">
        <f t="shared" si="62"/>
        <v>FORNARA COMBET Nino</v>
      </c>
      <c r="O1924" s="14" t="str">
        <f>VLOOKUP(N1924,'Données Enfants'!$C$2:$F$298,4,FALSE)</f>
        <v>MS</v>
      </c>
      <c r="P1924" s="14" t="str">
        <f>VLOOKUP(N1924,'Données Enfants'!$C$2:$F$298,2,FALSE)</f>
        <v>Standard</v>
      </c>
      <c r="Q1924" s="14">
        <f>IF(MID(B1924,1,3)="Bus",VLOOKUP(N1924,'Données Bus'!$A$2:$B$90,2,FALSE),0)</f>
        <v>0</v>
      </c>
      <c r="R1924" s="14" t="str">
        <f>IF(Q1924&gt;0,VLOOKUP(N1924,'Données Bus'!$A$2:$C$90,3,FALSE),"")</f>
        <v/>
      </c>
      <c r="S1924" t="e">
        <f>IF(INDEX('Tournées Bus'!$C$4:$H$18,Q1924,VLOOKUP(B1924,'Tournées Bus'!$J$3:$L$6,2,FALSE))=0,INDEX('Tournées Bus'!$C$4:$H$18,Q1924,VLOOKUP(B1924,'Tournées Bus'!$J$3:$L$6,3,FALSE)),INDEX('Tournées Bus'!$C$4:$H$18,Q1924,VLOOKUP(B1924,'Tournées Bus'!$J$3:$L$6,2,FALSE)))</f>
        <v>#N/A</v>
      </c>
      <c r="T1924" t="e">
        <f t="shared" si="63"/>
        <v>#N/A</v>
      </c>
    </row>
    <row r="1925" spans="1:20" x14ac:dyDescent="0.2">
      <c r="A1925" s="1">
        <v>42993</v>
      </c>
      <c r="B1925" t="s">
        <v>7</v>
      </c>
      <c r="C1925" t="s">
        <v>340</v>
      </c>
      <c r="D1925" t="s">
        <v>394</v>
      </c>
      <c r="E1925" t="s">
        <v>333</v>
      </c>
      <c r="F1925" s="1">
        <v>39528</v>
      </c>
      <c r="G1925" t="s">
        <v>106</v>
      </c>
      <c r="H1925" s="8">
        <v>0</v>
      </c>
      <c r="I1925" s="8">
        <v>0</v>
      </c>
      <c r="J1925" s="8">
        <v>0</v>
      </c>
      <c r="K1925" t="s">
        <v>207</v>
      </c>
      <c r="L1925">
        <v>2017</v>
      </c>
      <c r="M1925" t="s">
        <v>210</v>
      </c>
      <c r="N1925" s="14" t="str">
        <f t="shared" si="62"/>
        <v>FRANCESCHINI-SAINTON Lola</v>
      </c>
      <c r="O1925" s="14" t="str">
        <f>VLOOKUP(N1925,'Données Enfants'!$C$2:$F$298,4,FALSE)</f>
        <v>PS</v>
      </c>
      <c r="P1925" s="14" t="str">
        <f>VLOOKUP(N1925,'Données Enfants'!$C$2:$F$298,2,FALSE)</f>
        <v>Standard</v>
      </c>
      <c r="Q1925" s="14">
        <f>IF(MID(B1925,1,3)="Bus",VLOOKUP(N1925,'Données Bus'!$A$2:$B$90,2,FALSE),0)</f>
        <v>0</v>
      </c>
      <c r="R1925" s="14" t="str">
        <f>IF(Q1925&gt;0,VLOOKUP(N1925,'Données Bus'!$A$2:$C$90,3,FALSE),"")</f>
        <v/>
      </c>
      <c r="S1925" t="e">
        <f>IF(INDEX('Tournées Bus'!$C$4:$H$18,Q1925,VLOOKUP(B1925,'Tournées Bus'!$J$3:$L$6,2,FALSE))=0,INDEX('Tournées Bus'!$C$4:$H$18,Q1925,VLOOKUP(B1925,'Tournées Bus'!$J$3:$L$6,3,FALSE)),INDEX('Tournées Bus'!$C$4:$H$18,Q1925,VLOOKUP(B1925,'Tournées Bus'!$J$3:$L$6,2,FALSE)))</f>
        <v>#N/A</v>
      </c>
      <c r="T1925" t="e">
        <f t="shared" si="63"/>
        <v>#N/A</v>
      </c>
    </row>
    <row r="1926" spans="1:20" x14ac:dyDescent="0.2">
      <c r="A1926" s="1">
        <v>42993</v>
      </c>
      <c r="B1926" t="s">
        <v>7</v>
      </c>
      <c r="C1926" t="s">
        <v>340</v>
      </c>
      <c r="D1926" t="s">
        <v>660</v>
      </c>
      <c r="E1926" t="s">
        <v>661</v>
      </c>
      <c r="F1926" s="1">
        <v>39528</v>
      </c>
      <c r="G1926" t="s">
        <v>170</v>
      </c>
      <c r="H1926" s="8">
        <v>0</v>
      </c>
      <c r="I1926" s="8">
        <v>0</v>
      </c>
      <c r="J1926" s="8">
        <v>0</v>
      </c>
      <c r="K1926" t="s">
        <v>207</v>
      </c>
      <c r="L1926">
        <v>2017</v>
      </c>
      <c r="M1926" t="s">
        <v>210</v>
      </c>
      <c r="N1926" s="14" t="str">
        <f t="shared" si="62"/>
        <v>GLADYSHEVA Alexandra</v>
      </c>
      <c r="O1926" s="14" t="str">
        <f>VLOOKUP(N1926,'Données Enfants'!$C$2:$F$298,4,FALSE)</f>
        <v>MS</v>
      </c>
      <c r="P1926" s="14" t="str">
        <f>VLOOKUP(N1926,'Données Enfants'!$C$2:$F$298,2,FALSE)</f>
        <v>Standard</v>
      </c>
      <c r="Q1926" s="14">
        <f>IF(MID(B1926,1,3)="Bus",VLOOKUP(N1926,'Données Bus'!$A$2:$B$90,2,FALSE),0)</f>
        <v>0</v>
      </c>
      <c r="R1926" s="14" t="str">
        <f>IF(Q1926&gt;0,VLOOKUP(N1926,'Données Bus'!$A$2:$C$90,3,FALSE),"")</f>
        <v/>
      </c>
      <c r="S1926" t="e">
        <f>IF(INDEX('Tournées Bus'!$C$4:$H$18,Q1926,VLOOKUP(B1926,'Tournées Bus'!$J$3:$L$6,2,FALSE))=0,INDEX('Tournées Bus'!$C$4:$H$18,Q1926,VLOOKUP(B1926,'Tournées Bus'!$J$3:$L$6,3,FALSE)),INDEX('Tournées Bus'!$C$4:$H$18,Q1926,VLOOKUP(B1926,'Tournées Bus'!$J$3:$L$6,2,FALSE)))</f>
        <v>#N/A</v>
      </c>
      <c r="T1926" t="e">
        <f t="shared" si="63"/>
        <v>#N/A</v>
      </c>
    </row>
    <row r="1927" spans="1:20" x14ac:dyDescent="0.2">
      <c r="A1927" s="1">
        <v>42993</v>
      </c>
      <c r="B1927" t="s">
        <v>7</v>
      </c>
      <c r="C1927" t="s">
        <v>340</v>
      </c>
      <c r="D1927" t="s">
        <v>662</v>
      </c>
      <c r="E1927" t="s">
        <v>663</v>
      </c>
      <c r="F1927" s="1">
        <v>39528</v>
      </c>
      <c r="G1927" t="s">
        <v>170</v>
      </c>
      <c r="H1927" s="8">
        <v>0</v>
      </c>
      <c r="I1927" s="8">
        <v>0</v>
      </c>
      <c r="J1927" s="8">
        <v>0</v>
      </c>
      <c r="K1927" t="s">
        <v>207</v>
      </c>
      <c r="L1927">
        <v>2017</v>
      </c>
      <c r="M1927" t="s">
        <v>210</v>
      </c>
      <c r="N1927" s="14" t="str">
        <f t="shared" si="62"/>
        <v>GRANGETAS Louna</v>
      </c>
      <c r="O1927" s="14" t="str">
        <f>VLOOKUP(N1927,'Données Enfants'!$C$2:$F$298,4,FALSE)</f>
        <v>MS</v>
      </c>
      <c r="P1927" s="14" t="str">
        <f>VLOOKUP(N1927,'Données Enfants'!$C$2:$F$298,2,FALSE)</f>
        <v>Standard</v>
      </c>
      <c r="Q1927" s="14">
        <f>IF(MID(B1927,1,3)="Bus",VLOOKUP(N1927,'Données Bus'!$A$2:$B$90,2,FALSE),0)</f>
        <v>0</v>
      </c>
      <c r="R1927" s="14" t="str">
        <f>IF(Q1927&gt;0,VLOOKUP(N1927,'Données Bus'!$A$2:$C$90,3,FALSE),"")</f>
        <v/>
      </c>
      <c r="S1927" t="e">
        <f>IF(INDEX('Tournées Bus'!$C$4:$H$18,Q1927,VLOOKUP(B1927,'Tournées Bus'!$J$3:$L$6,2,FALSE))=0,INDEX('Tournées Bus'!$C$4:$H$18,Q1927,VLOOKUP(B1927,'Tournées Bus'!$J$3:$L$6,3,FALSE)),INDEX('Tournées Bus'!$C$4:$H$18,Q1927,VLOOKUP(B1927,'Tournées Bus'!$J$3:$L$6,2,FALSE)))</f>
        <v>#N/A</v>
      </c>
      <c r="T1927" t="e">
        <f t="shared" si="63"/>
        <v>#N/A</v>
      </c>
    </row>
    <row r="1928" spans="1:20" x14ac:dyDescent="0.2">
      <c r="A1928" s="1">
        <v>42993</v>
      </c>
      <c r="B1928" t="s">
        <v>7</v>
      </c>
      <c r="C1928" t="s">
        <v>340</v>
      </c>
      <c r="D1928" t="s">
        <v>664</v>
      </c>
      <c r="E1928" t="s">
        <v>665</v>
      </c>
      <c r="F1928" s="1">
        <v>39528</v>
      </c>
      <c r="G1928" t="s">
        <v>166</v>
      </c>
      <c r="H1928" s="8">
        <v>0</v>
      </c>
      <c r="I1928" s="8">
        <v>0</v>
      </c>
      <c r="J1928" s="8">
        <v>0</v>
      </c>
      <c r="K1928" t="s">
        <v>207</v>
      </c>
      <c r="L1928">
        <v>2017</v>
      </c>
      <c r="M1928" t="s">
        <v>210</v>
      </c>
      <c r="N1928" s="14" t="str">
        <f t="shared" si="62"/>
        <v>GRILLET-PAYSAN Titouan</v>
      </c>
      <c r="O1928" s="14" t="str">
        <f>VLOOKUP(N1928,'Données Enfants'!$C$2:$F$298,4,FALSE)</f>
        <v>CE2</v>
      </c>
      <c r="P1928" s="14" t="str">
        <f>VLOOKUP(N1928,'Données Enfants'!$C$2:$F$298,2,FALSE)</f>
        <v>Standard</v>
      </c>
      <c r="Q1928" s="14">
        <f>IF(MID(B1928,1,3)="Bus",VLOOKUP(N1928,'Données Bus'!$A$2:$B$90,2,FALSE),0)</f>
        <v>0</v>
      </c>
      <c r="R1928" s="14" t="str">
        <f>IF(Q1928&gt;0,VLOOKUP(N1928,'Données Bus'!$A$2:$C$90,3,FALSE),"")</f>
        <v/>
      </c>
      <c r="S1928" t="e">
        <f>IF(INDEX('Tournées Bus'!$C$4:$H$18,Q1928,VLOOKUP(B1928,'Tournées Bus'!$J$3:$L$6,2,FALSE))=0,INDEX('Tournées Bus'!$C$4:$H$18,Q1928,VLOOKUP(B1928,'Tournées Bus'!$J$3:$L$6,3,FALSE)),INDEX('Tournées Bus'!$C$4:$H$18,Q1928,VLOOKUP(B1928,'Tournées Bus'!$J$3:$L$6,2,FALSE)))</f>
        <v>#N/A</v>
      </c>
      <c r="T1928" t="e">
        <f t="shared" si="63"/>
        <v>#N/A</v>
      </c>
    </row>
    <row r="1929" spans="1:20" x14ac:dyDescent="0.2">
      <c r="A1929" s="1">
        <v>42993</v>
      </c>
      <c r="B1929" t="s">
        <v>7</v>
      </c>
      <c r="C1929" t="s">
        <v>340</v>
      </c>
      <c r="D1929" t="s">
        <v>838</v>
      </c>
      <c r="E1929" t="s">
        <v>839</v>
      </c>
      <c r="F1929" s="1">
        <v>39528</v>
      </c>
      <c r="G1929" t="s">
        <v>106</v>
      </c>
      <c r="H1929" s="8">
        <v>0</v>
      </c>
      <c r="I1929" s="8">
        <v>0</v>
      </c>
      <c r="J1929" s="8">
        <v>0</v>
      </c>
      <c r="K1929" t="s">
        <v>207</v>
      </c>
      <c r="L1929">
        <v>2017</v>
      </c>
      <c r="M1929" t="s">
        <v>210</v>
      </c>
      <c r="N1929" s="14" t="str">
        <f t="shared" si="62"/>
        <v>GRIMAUX Pierre</v>
      </c>
      <c r="O1929" s="14" t="str">
        <f>VLOOKUP(N1929,'Données Enfants'!$C$2:$F$298,4,FALSE)</f>
        <v>PS</v>
      </c>
      <c r="P1929" s="14" t="str">
        <f>VLOOKUP(N1929,'Données Enfants'!$C$2:$F$298,2,FALSE)</f>
        <v>Standard</v>
      </c>
      <c r="Q1929" s="14">
        <f>IF(MID(B1929,1,3)="Bus",VLOOKUP(N1929,'Données Bus'!$A$2:$B$90,2,FALSE),0)</f>
        <v>0</v>
      </c>
      <c r="R1929" s="14" t="str">
        <f>IF(Q1929&gt;0,VLOOKUP(N1929,'Données Bus'!$A$2:$C$90,3,FALSE),"")</f>
        <v/>
      </c>
      <c r="S1929" t="e">
        <f>IF(INDEX('Tournées Bus'!$C$4:$H$18,Q1929,VLOOKUP(B1929,'Tournées Bus'!$J$3:$L$6,2,FALSE))=0,INDEX('Tournées Bus'!$C$4:$H$18,Q1929,VLOOKUP(B1929,'Tournées Bus'!$J$3:$L$6,3,FALSE)),INDEX('Tournées Bus'!$C$4:$H$18,Q1929,VLOOKUP(B1929,'Tournées Bus'!$J$3:$L$6,2,FALSE)))</f>
        <v>#N/A</v>
      </c>
      <c r="T1929" t="e">
        <f t="shared" si="63"/>
        <v>#N/A</v>
      </c>
    </row>
    <row r="1930" spans="1:20" x14ac:dyDescent="0.2">
      <c r="A1930" s="1">
        <v>42993</v>
      </c>
      <c r="B1930" t="s">
        <v>7</v>
      </c>
      <c r="C1930" t="s">
        <v>340</v>
      </c>
      <c r="D1930" t="s">
        <v>666</v>
      </c>
      <c r="E1930" t="s">
        <v>667</v>
      </c>
      <c r="F1930" s="1">
        <v>39528</v>
      </c>
      <c r="G1930" t="s">
        <v>165</v>
      </c>
      <c r="H1930" s="8">
        <v>0</v>
      </c>
      <c r="I1930" s="8">
        <v>0</v>
      </c>
      <c r="J1930" s="8">
        <v>0</v>
      </c>
      <c r="K1930" t="s">
        <v>207</v>
      </c>
      <c r="L1930">
        <v>2017</v>
      </c>
      <c r="M1930" t="s">
        <v>210</v>
      </c>
      <c r="N1930" s="14" t="str">
        <f t="shared" si="62"/>
        <v>GUYOT-SELVETTI Lily</v>
      </c>
      <c r="O1930" s="14" t="str">
        <f>VLOOKUP(N1930,'Données Enfants'!$C$2:$F$298,4,FALSE)</f>
        <v>CM1</v>
      </c>
      <c r="P1930" s="14" t="str">
        <f>VLOOKUP(N1930,'Données Enfants'!$C$2:$F$298,2,FALSE)</f>
        <v>Standard</v>
      </c>
      <c r="Q1930" s="14">
        <f>IF(MID(B1930,1,3)="Bus",VLOOKUP(N1930,'Données Bus'!$A$2:$B$90,2,FALSE),0)</f>
        <v>0</v>
      </c>
      <c r="R1930" s="14" t="str">
        <f>IF(Q1930&gt;0,VLOOKUP(N1930,'Données Bus'!$A$2:$C$90,3,FALSE),"")</f>
        <v/>
      </c>
      <c r="S1930" t="e">
        <f>IF(INDEX('Tournées Bus'!$C$4:$H$18,Q1930,VLOOKUP(B1930,'Tournées Bus'!$J$3:$L$6,2,FALSE))=0,INDEX('Tournées Bus'!$C$4:$H$18,Q1930,VLOOKUP(B1930,'Tournées Bus'!$J$3:$L$6,3,FALSE)),INDEX('Tournées Bus'!$C$4:$H$18,Q1930,VLOOKUP(B1930,'Tournées Bus'!$J$3:$L$6,2,FALSE)))</f>
        <v>#N/A</v>
      </c>
      <c r="T1930" t="e">
        <f t="shared" si="63"/>
        <v>#N/A</v>
      </c>
    </row>
    <row r="1931" spans="1:20" x14ac:dyDescent="0.2">
      <c r="A1931" s="1">
        <v>42993</v>
      </c>
      <c r="B1931" t="s">
        <v>7</v>
      </c>
      <c r="C1931" t="s">
        <v>340</v>
      </c>
      <c r="D1931" t="s">
        <v>668</v>
      </c>
      <c r="E1931" t="s">
        <v>670</v>
      </c>
      <c r="F1931" s="1">
        <v>39528</v>
      </c>
      <c r="G1931" t="s">
        <v>44</v>
      </c>
      <c r="H1931" s="8">
        <v>0</v>
      </c>
      <c r="I1931" s="8">
        <v>0</v>
      </c>
      <c r="J1931" s="8">
        <v>0</v>
      </c>
      <c r="K1931" t="s">
        <v>207</v>
      </c>
      <c r="L1931">
        <v>2017</v>
      </c>
      <c r="M1931" t="s">
        <v>210</v>
      </c>
      <c r="N1931" s="14" t="str">
        <f t="shared" si="62"/>
        <v>JACQUIER Lucas</v>
      </c>
      <c r="O1931" s="14" t="str">
        <f>VLOOKUP(N1931,'Données Enfants'!$C$2:$F$298,4,FALSE)</f>
        <v>GS</v>
      </c>
      <c r="P1931" s="14" t="str">
        <f>VLOOKUP(N1931,'Données Enfants'!$C$2:$F$298,2,FALSE)</f>
        <v>Standard</v>
      </c>
      <c r="Q1931" s="14">
        <f>IF(MID(B1931,1,3)="Bus",VLOOKUP(N1931,'Données Bus'!$A$2:$B$90,2,FALSE),0)</f>
        <v>0</v>
      </c>
      <c r="R1931" s="14" t="str">
        <f>IF(Q1931&gt;0,VLOOKUP(N1931,'Données Bus'!$A$2:$C$90,3,FALSE),"")</f>
        <v/>
      </c>
      <c r="S1931" t="e">
        <f>IF(INDEX('Tournées Bus'!$C$4:$H$18,Q1931,VLOOKUP(B1931,'Tournées Bus'!$J$3:$L$6,2,FALSE))=0,INDEX('Tournées Bus'!$C$4:$H$18,Q1931,VLOOKUP(B1931,'Tournées Bus'!$J$3:$L$6,3,FALSE)),INDEX('Tournées Bus'!$C$4:$H$18,Q1931,VLOOKUP(B1931,'Tournées Bus'!$J$3:$L$6,2,FALSE)))</f>
        <v>#N/A</v>
      </c>
      <c r="T1931" t="e">
        <f t="shared" si="63"/>
        <v>#N/A</v>
      </c>
    </row>
    <row r="1932" spans="1:20" x14ac:dyDescent="0.2">
      <c r="A1932" s="1">
        <v>42993</v>
      </c>
      <c r="B1932" t="s">
        <v>7</v>
      </c>
      <c r="C1932" t="s">
        <v>340</v>
      </c>
      <c r="D1932" t="s">
        <v>668</v>
      </c>
      <c r="E1932" t="s">
        <v>532</v>
      </c>
      <c r="F1932" s="1">
        <v>39528</v>
      </c>
      <c r="G1932" t="s">
        <v>166</v>
      </c>
      <c r="H1932" s="8">
        <v>0</v>
      </c>
      <c r="I1932" s="8">
        <v>0</v>
      </c>
      <c r="J1932" s="8">
        <v>0</v>
      </c>
      <c r="K1932" t="s">
        <v>207</v>
      </c>
      <c r="L1932">
        <v>2017</v>
      </c>
      <c r="M1932" t="s">
        <v>210</v>
      </c>
      <c r="N1932" s="14" t="str">
        <f t="shared" si="62"/>
        <v>JACQUIER Manon</v>
      </c>
      <c r="O1932" s="14" t="str">
        <f>VLOOKUP(N1932,'Données Enfants'!$C$2:$F$298,4,FALSE)</f>
        <v>CE2</v>
      </c>
      <c r="P1932" s="14" t="str">
        <f>VLOOKUP(N1932,'Données Enfants'!$C$2:$F$298,2,FALSE)</f>
        <v>Standard</v>
      </c>
      <c r="Q1932" s="14">
        <f>IF(MID(B1932,1,3)="Bus",VLOOKUP(N1932,'Données Bus'!$A$2:$B$90,2,FALSE),0)</f>
        <v>0</v>
      </c>
      <c r="R1932" s="14" t="str">
        <f>IF(Q1932&gt;0,VLOOKUP(N1932,'Données Bus'!$A$2:$C$90,3,FALSE),"")</f>
        <v/>
      </c>
      <c r="S1932" t="e">
        <f>IF(INDEX('Tournées Bus'!$C$4:$H$18,Q1932,VLOOKUP(B1932,'Tournées Bus'!$J$3:$L$6,2,FALSE))=0,INDEX('Tournées Bus'!$C$4:$H$18,Q1932,VLOOKUP(B1932,'Tournées Bus'!$J$3:$L$6,3,FALSE)),INDEX('Tournées Bus'!$C$4:$H$18,Q1932,VLOOKUP(B1932,'Tournées Bus'!$J$3:$L$6,2,FALSE)))</f>
        <v>#N/A</v>
      </c>
      <c r="T1932" t="e">
        <f t="shared" si="63"/>
        <v>#N/A</v>
      </c>
    </row>
    <row r="1933" spans="1:20" x14ac:dyDescent="0.2">
      <c r="A1933" s="1">
        <v>42993</v>
      </c>
      <c r="B1933" t="s">
        <v>7</v>
      </c>
      <c r="C1933" t="s">
        <v>340</v>
      </c>
      <c r="D1933" t="s">
        <v>668</v>
      </c>
      <c r="E1933" t="s">
        <v>669</v>
      </c>
      <c r="F1933" s="1">
        <v>39528</v>
      </c>
      <c r="G1933" t="s">
        <v>169</v>
      </c>
      <c r="H1933" s="8">
        <v>0</v>
      </c>
      <c r="I1933" s="8">
        <v>0</v>
      </c>
      <c r="J1933" s="8">
        <v>0</v>
      </c>
      <c r="K1933" t="s">
        <v>207</v>
      </c>
      <c r="L1933">
        <v>2017</v>
      </c>
      <c r="M1933" t="s">
        <v>210</v>
      </c>
      <c r="N1933" s="14" t="str">
        <f t="shared" si="62"/>
        <v>JACQUIER Yann</v>
      </c>
      <c r="O1933" s="14" t="str">
        <f>VLOOKUP(N1933,'Données Enfants'!$C$2:$F$298,4,FALSE)</f>
        <v>MS</v>
      </c>
      <c r="P1933" s="14" t="str">
        <f>VLOOKUP(N1933,'Données Enfants'!$C$2:$F$298,2,FALSE)</f>
        <v>Standard</v>
      </c>
      <c r="Q1933" s="14">
        <f>IF(MID(B1933,1,3)="Bus",VLOOKUP(N1933,'Données Bus'!$A$2:$B$90,2,FALSE),0)</f>
        <v>0</v>
      </c>
      <c r="R1933" s="14" t="str">
        <f>IF(Q1933&gt;0,VLOOKUP(N1933,'Données Bus'!$A$2:$C$90,3,FALSE),"")</f>
        <v/>
      </c>
      <c r="S1933" t="e">
        <f>IF(INDEX('Tournées Bus'!$C$4:$H$18,Q1933,VLOOKUP(B1933,'Tournées Bus'!$J$3:$L$6,2,FALSE))=0,INDEX('Tournées Bus'!$C$4:$H$18,Q1933,VLOOKUP(B1933,'Tournées Bus'!$J$3:$L$6,3,FALSE)),INDEX('Tournées Bus'!$C$4:$H$18,Q1933,VLOOKUP(B1933,'Tournées Bus'!$J$3:$L$6,2,FALSE)))</f>
        <v>#N/A</v>
      </c>
      <c r="T1933" t="e">
        <f t="shared" si="63"/>
        <v>#N/A</v>
      </c>
    </row>
    <row r="1934" spans="1:20" x14ac:dyDescent="0.2">
      <c r="A1934" s="1">
        <v>42993</v>
      </c>
      <c r="B1934" t="s">
        <v>7</v>
      </c>
      <c r="C1934" t="s">
        <v>340</v>
      </c>
      <c r="D1934" t="s">
        <v>671</v>
      </c>
      <c r="E1934" t="s">
        <v>672</v>
      </c>
      <c r="F1934" s="1">
        <v>39528</v>
      </c>
      <c r="G1934" t="s">
        <v>169</v>
      </c>
      <c r="H1934" s="8">
        <v>0</v>
      </c>
      <c r="I1934" s="8">
        <v>0</v>
      </c>
      <c r="J1934" s="8">
        <v>0</v>
      </c>
      <c r="K1934" t="s">
        <v>207</v>
      </c>
      <c r="L1934">
        <v>2017</v>
      </c>
      <c r="M1934" t="s">
        <v>210</v>
      </c>
      <c r="N1934" s="14" t="str">
        <f t="shared" si="62"/>
        <v>LACOURPAILLE Faustine</v>
      </c>
      <c r="O1934" s="14" t="str">
        <f>VLOOKUP(N1934,'Données Enfants'!$C$2:$F$298,4,FALSE)</f>
        <v>MS</v>
      </c>
      <c r="P1934" s="14" t="str">
        <f>VLOOKUP(N1934,'Données Enfants'!$C$2:$F$298,2,FALSE)</f>
        <v>Standard</v>
      </c>
      <c r="Q1934" s="14">
        <f>IF(MID(B1934,1,3)="Bus",VLOOKUP(N1934,'Données Bus'!$A$2:$B$90,2,FALSE),0)</f>
        <v>0</v>
      </c>
      <c r="R1934" s="14" t="str">
        <f>IF(Q1934&gt;0,VLOOKUP(N1934,'Données Bus'!$A$2:$C$90,3,FALSE),"")</f>
        <v/>
      </c>
      <c r="S1934" t="e">
        <f>IF(INDEX('Tournées Bus'!$C$4:$H$18,Q1934,VLOOKUP(B1934,'Tournées Bus'!$J$3:$L$6,2,FALSE))=0,INDEX('Tournées Bus'!$C$4:$H$18,Q1934,VLOOKUP(B1934,'Tournées Bus'!$J$3:$L$6,3,FALSE)),INDEX('Tournées Bus'!$C$4:$H$18,Q1934,VLOOKUP(B1934,'Tournées Bus'!$J$3:$L$6,2,FALSE)))</f>
        <v>#N/A</v>
      </c>
      <c r="T1934" t="e">
        <f t="shared" si="63"/>
        <v>#N/A</v>
      </c>
    </row>
    <row r="1935" spans="1:20" x14ac:dyDescent="0.2">
      <c r="A1935" s="1">
        <v>42993</v>
      </c>
      <c r="B1935" t="s">
        <v>7</v>
      </c>
      <c r="C1935" t="s">
        <v>340</v>
      </c>
      <c r="D1935" t="s">
        <v>414</v>
      </c>
      <c r="E1935" t="s">
        <v>673</v>
      </c>
      <c r="F1935" s="1">
        <v>39528</v>
      </c>
      <c r="G1935" t="s">
        <v>165</v>
      </c>
      <c r="H1935" s="8">
        <v>0</v>
      </c>
      <c r="I1935" s="8">
        <v>0</v>
      </c>
      <c r="J1935" s="8">
        <v>0</v>
      </c>
      <c r="K1935" t="s">
        <v>207</v>
      </c>
      <c r="L1935">
        <v>2017</v>
      </c>
      <c r="M1935" t="s">
        <v>210</v>
      </c>
      <c r="N1935" s="14" t="str">
        <f t="shared" si="62"/>
        <v>LACROIX Mélinda</v>
      </c>
      <c r="O1935" s="14" t="str">
        <f>VLOOKUP(N1935,'Données Enfants'!$C$2:$F$298,4,FALSE)</f>
        <v>CM1</v>
      </c>
      <c r="P1935" s="14" t="str">
        <f>VLOOKUP(N1935,'Données Enfants'!$C$2:$F$298,2,FALSE)</f>
        <v>Standard</v>
      </c>
      <c r="Q1935" s="14">
        <f>IF(MID(B1935,1,3)="Bus",VLOOKUP(N1935,'Données Bus'!$A$2:$B$90,2,FALSE),0)</f>
        <v>0</v>
      </c>
      <c r="R1935" s="14" t="str">
        <f>IF(Q1935&gt;0,VLOOKUP(N1935,'Données Bus'!$A$2:$C$90,3,FALSE),"")</f>
        <v/>
      </c>
      <c r="S1935" t="e">
        <f>IF(INDEX('Tournées Bus'!$C$4:$H$18,Q1935,VLOOKUP(B1935,'Tournées Bus'!$J$3:$L$6,2,FALSE))=0,INDEX('Tournées Bus'!$C$4:$H$18,Q1935,VLOOKUP(B1935,'Tournées Bus'!$J$3:$L$6,3,FALSE)),INDEX('Tournées Bus'!$C$4:$H$18,Q1935,VLOOKUP(B1935,'Tournées Bus'!$J$3:$L$6,2,FALSE)))</f>
        <v>#N/A</v>
      </c>
      <c r="T1935" t="e">
        <f t="shared" si="63"/>
        <v>#N/A</v>
      </c>
    </row>
    <row r="1936" spans="1:20" x14ac:dyDescent="0.2">
      <c r="A1936" s="1">
        <v>42993</v>
      </c>
      <c r="B1936" t="s">
        <v>7</v>
      </c>
      <c r="C1936" t="s">
        <v>340</v>
      </c>
      <c r="D1936" t="s">
        <v>840</v>
      </c>
      <c r="E1936" t="s">
        <v>841</v>
      </c>
      <c r="F1936" s="1">
        <v>39528</v>
      </c>
      <c r="G1936" t="s">
        <v>168</v>
      </c>
      <c r="H1936" s="8">
        <v>0</v>
      </c>
      <c r="I1936" s="8">
        <v>0</v>
      </c>
      <c r="J1936" s="8">
        <v>0</v>
      </c>
      <c r="K1936" t="s">
        <v>207</v>
      </c>
      <c r="L1936">
        <v>2017</v>
      </c>
      <c r="M1936" t="s">
        <v>210</v>
      </c>
      <c r="N1936" s="14" t="str">
        <f t="shared" si="62"/>
        <v>LAGANDRE Samy</v>
      </c>
      <c r="O1936" s="14" t="str">
        <f>VLOOKUP(N1936,'Données Enfants'!$C$2:$F$298,4,FALSE)</f>
        <v>CP</v>
      </c>
      <c r="P1936" s="14" t="str">
        <f>VLOOKUP(N1936,'Données Enfants'!$C$2:$F$298,2,FALSE)</f>
        <v>Standard</v>
      </c>
      <c r="Q1936" s="14">
        <f>IF(MID(B1936,1,3)="Bus",VLOOKUP(N1936,'Données Bus'!$A$2:$B$90,2,FALSE),0)</f>
        <v>0</v>
      </c>
      <c r="R1936" s="14" t="str">
        <f>IF(Q1936&gt;0,VLOOKUP(N1936,'Données Bus'!$A$2:$C$90,3,FALSE),"")</f>
        <v/>
      </c>
      <c r="S1936" t="e">
        <f>IF(INDEX('Tournées Bus'!$C$4:$H$18,Q1936,VLOOKUP(B1936,'Tournées Bus'!$J$3:$L$6,2,FALSE))=0,INDEX('Tournées Bus'!$C$4:$H$18,Q1936,VLOOKUP(B1936,'Tournées Bus'!$J$3:$L$6,3,FALSE)),INDEX('Tournées Bus'!$C$4:$H$18,Q1936,VLOOKUP(B1936,'Tournées Bus'!$J$3:$L$6,2,FALSE)))</f>
        <v>#N/A</v>
      </c>
      <c r="T1936" t="e">
        <f t="shared" si="63"/>
        <v>#N/A</v>
      </c>
    </row>
    <row r="1937" spans="1:20" x14ac:dyDescent="0.2">
      <c r="A1937" s="1">
        <v>42993</v>
      </c>
      <c r="B1937" t="s">
        <v>7</v>
      </c>
      <c r="C1937" t="s">
        <v>340</v>
      </c>
      <c r="D1937" t="s">
        <v>674</v>
      </c>
      <c r="E1937" t="s">
        <v>433</v>
      </c>
      <c r="F1937" s="1">
        <v>39528</v>
      </c>
      <c r="G1937" t="s">
        <v>163</v>
      </c>
      <c r="H1937" s="8">
        <v>0</v>
      </c>
      <c r="I1937" s="8">
        <v>0</v>
      </c>
      <c r="J1937" s="8">
        <v>0</v>
      </c>
      <c r="K1937" t="s">
        <v>207</v>
      </c>
      <c r="L1937">
        <v>2017</v>
      </c>
      <c r="M1937" t="s">
        <v>210</v>
      </c>
      <c r="N1937" s="14" t="str">
        <f t="shared" si="62"/>
        <v>LAURAIN-BRUHAT Enzo</v>
      </c>
      <c r="O1937" s="14" t="str">
        <f>VLOOKUP(N1937,'Données Enfants'!$C$2:$F$298,4,FALSE)</f>
        <v>CE1</v>
      </c>
      <c r="P1937" s="14" t="str">
        <f>VLOOKUP(N1937,'Données Enfants'!$C$2:$F$298,2,FALSE)</f>
        <v>Standard</v>
      </c>
      <c r="Q1937" s="14">
        <f>IF(MID(B1937,1,3)="Bus",VLOOKUP(N1937,'Données Bus'!$A$2:$B$90,2,FALSE),0)</f>
        <v>0</v>
      </c>
      <c r="R1937" s="14" t="str">
        <f>IF(Q1937&gt;0,VLOOKUP(N1937,'Données Bus'!$A$2:$C$90,3,FALSE),"")</f>
        <v/>
      </c>
      <c r="S1937" t="e">
        <f>IF(INDEX('Tournées Bus'!$C$4:$H$18,Q1937,VLOOKUP(B1937,'Tournées Bus'!$J$3:$L$6,2,FALSE))=0,INDEX('Tournées Bus'!$C$4:$H$18,Q1937,VLOOKUP(B1937,'Tournées Bus'!$J$3:$L$6,3,FALSE)),INDEX('Tournées Bus'!$C$4:$H$18,Q1937,VLOOKUP(B1937,'Tournées Bus'!$J$3:$L$6,2,FALSE)))</f>
        <v>#N/A</v>
      </c>
      <c r="T1937" t="e">
        <f t="shared" si="63"/>
        <v>#N/A</v>
      </c>
    </row>
    <row r="1938" spans="1:20" x14ac:dyDescent="0.2">
      <c r="A1938" s="1">
        <v>42993</v>
      </c>
      <c r="B1938" t="s">
        <v>7</v>
      </c>
      <c r="C1938" t="s">
        <v>340</v>
      </c>
      <c r="D1938" t="s">
        <v>699</v>
      </c>
      <c r="E1938" t="s">
        <v>700</v>
      </c>
      <c r="F1938" s="1">
        <v>39528</v>
      </c>
      <c r="G1938" t="s">
        <v>106</v>
      </c>
      <c r="H1938" s="8">
        <v>0</v>
      </c>
      <c r="I1938" s="8">
        <v>0</v>
      </c>
      <c r="J1938" s="8">
        <v>0</v>
      </c>
      <c r="K1938" t="s">
        <v>207</v>
      </c>
      <c r="L1938">
        <v>2017</v>
      </c>
      <c r="M1938" t="s">
        <v>210</v>
      </c>
      <c r="N1938" s="14" t="str">
        <f t="shared" si="62"/>
        <v>LECOUTRE Luka</v>
      </c>
      <c r="O1938" s="14" t="str">
        <f>VLOOKUP(N1938,'Données Enfants'!$C$2:$F$298,4,FALSE)</f>
        <v>PS</v>
      </c>
      <c r="P1938" s="14" t="str">
        <f>VLOOKUP(N1938,'Données Enfants'!$C$2:$F$298,2,FALSE)</f>
        <v>Standard</v>
      </c>
      <c r="Q1938" s="14">
        <f>IF(MID(B1938,1,3)="Bus",VLOOKUP(N1938,'Données Bus'!$A$2:$B$90,2,FALSE),0)</f>
        <v>0</v>
      </c>
      <c r="R1938" s="14" t="str">
        <f>IF(Q1938&gt;0,VLOOKUP(N1938,'Données Bus'!$A$2:$C$90,3,FALSE),"")</f>
        <v/>
      </c>
      <c r="S1938" t="e">
        <f>IF(INDEX('Tournées Bus'!$C$4:$H$18,Q1938,VLOOKUP(B1938,'Tournées Bus'!$J$3:$L$6,2,FALSE))=0,INDEX('Tournées Bus'!$C$4:$H$18,Q1938,VLOOKUP(B1938,'Tournées Bus'!$J$3:$L$6,3,FALSE)),INDEX('Tournées Bus'!$C$4:$H$18,Q1938,VLOOKUP(B1938,'Tournées Bus'!$J$3:$L$6,2,FALSE)))</f>
        <v>#N/A</v>
      </c>
      <c r="T1938" t="e">
        <f t="shared" si="63"/>
        <v>#N/A</v>
      </c>
    </row>
    <row r="1939" spans="1:20" x14ac:dyDescent="0.2">
      <c r="A1939" s="1">
        <v>42993</v>
      </c>
      <c r="B1939" t="s">
        <v>7</v>
      </c>
      <c r="C1939" t="s">
        <v>340</v>
      </c>
      <c r="D1939" t="s">
        <v>512</v>
      </c>
      <c r="E1939" t="s">
        <v>284</v>
      </c>
      <c r="F1939" s="1">
        <v>39528</v>
      </c>
      <c r="G1939" t="s">
        <v>169</v>
      </c>
      <c r="H1939" s="8">
        <v>0</v>
      </c>
      <c r="I1939" s="8">
        <v>0</v>
      </c>
      <c r="J1939" s="8">
        <v>0</v>
      </c>
      <c r="K1939" t="s">
        <v>207</v>
      </c>
      <c r="L1939">
        <v>2017</v>
      </c>
      <c r="M1939" t="s">
        <v>210</v>
      </c>
      <c r="N1939" s="14" t="str">
        <f t="shared" si="62"/>
        <v>MALPERTUIS Axel</v>
      </c>
      <c r="O1939" s="14" t="str">
        <f>VLOOKUP(N1939,'Données Enfants'!$C$2:$F$298,4,FALSE)</f>
        <v>PS</v>
      </c>
      <c r="P1939" s="14" t="str">
        <f>VLOOKUP(N1939,'Données Enfants'!$C$2:$F$298,2,FALSE)</f>
        <v>Standard</v>
      </c>
      <c r="Q1939" s="14">
        <f>IF(MID(B1939,1,3)="Bus",VLOOKUP(N1939,'Données Bus'!$A$2:$B$90,2,FALSE),0)</f>
        <v>0</v>
      </c>
      <c r="R1939" s="14" t="str">
        <f>IF(Q1939&gt;0,VLOOKUP(N1939,'Données Bus'!$A$2:$C$90,3,FALSE),"")</f>
        <v/>
      </c>
      <c r="S1939" t="e">
        <f>IF(INDEX('Tournées Bus'!$C$4:$H$18,Q1939,VLOOKUP(B1939,'Tournées Bus'!$J$3:$L$6,2,FALSE))=0,INDEX('Tournées Bus'!$C$4:$H$18,Q1939,VLOOKUP(B1939,'Tournées Bus'!$J$3:$L$6,3,FALSE)),INDEX('Tournées Bus'!$C$4:$H$18,Q1939,VLOOKUP(B1939,'Tournées Bus'!$J$3:$L$6,2,FALSE)))</f>
        <v>#N/A</v>
      </c>
      <c r="T1939" t="e">
        <f t="shared" si="63"/>
        <v>#N/A</v>
      </c>
    </row>
    <row r="1940" spans="1:20" x14ac:dyDescent="0.2">
      <c r="A1940" s="1">
        <v>42993</v>
      </c>
      <c r="B1940" t="s">
        <v>7</v>
      </c>
      <c r="C1940" t="s">
        <v>340</v>
      </c>
      <c r="D1940" t="s">
        <v>679</v>
      </c>
      <c r="E1940" t="s">
        <v>680</v>
      </c>
      <c r="F1940" s="1">
        <v>39528</v>
      </c>
      <c r="G1940" t="s">
        <v>165</v>
      </c>
      <c r="H1940" s="8">
        <v>0</v>
      </c>
      <c r="I1940" s="8">
        <v>0</v>
      </c>
      <c r="J1940" s="8">
        <v>0</v>
      </c>
      <c r="K1940" t="s">
        <v>207</v>
      </c>
      <c r="L1940">
        <v>2017</v>
      </c>
      <c r="M1940" t="s">
        <v>210</v>
      </c>
      <c r="N1940" s="14" t="str">
        <f t="shared" si="62"/>
        <v>MICHEL Nohlan</v>
      </c>
      <c r="O1940" s="14" t="str">
        <f>VLOOKUP(N1940,'Données Enfants'!$C$2:$F$298,4,FALSE)</f>
        <v>CM1</v>
      </c>
      <c r="P1940" s="14" t="str">
        <f>VLOOKUP(N1940,'Données Enfants'!$C$2:$F$298,2,FALSE)</f>
        <v>Standard</v>
      </c>
      <c r="Q1940" s="14">
        <f>IF(MID(B1940,1,3)="Bus",VLOOKUP(N1940,'Données Bus'!$A$2:$B$90,2,FALSE),0)</f>
        <v>0</v>
      </c>
      <c r="R1940" s="14" t="str">
        <f>IF(Q1940&gt;0,VLOOKUP(N1940,'Données Bus'!$A$2:$C$90,3,FALSE),"")</f>
        <v/>
      </c>
      <c r="S1940" t="e">
        <f>IF(INDEX('Tournées Bus'!$C$4:$H$18,Q1940,VLOOKUP(B1940,'Tournées Bus'!$J$3:$L$6,2,FALSE))=0,INDEX('Tournées Bus'!$C$4:$H$18,Q1940,VLOOKUP(B1940,'Tournées Bus'!$J$3:$L$6,3,FALSE)),INDEX('Tournées Bus'!$C$4:$H$18,Q1940,VLOOKUP(B1940,'Tournées Bus'!$J$3:$L$6,2,FALSE)))</f>
        <v>#N/A</v>
      </c>
      <c r="T1940" t="e">
        <f t="shared" si="63"/>
        <v>#N/A</v>
      </c>
    </row>
    <row r="1941" spans="1:20" x14ac:dyDescent="0.2">
      <c r="A1941" s="1">
        <v>42993</v>
      </c>
      <c r="B1941" t="s">
        <v>7</v>
      </c>
      <c r="C1941" t="s">
        <v>340</v>
      </c>
      <c r="D1941" t="s">
        <v>681</v>
      </c>
      <c r="E1941" t="s">
        <v>682</v>
      </c>
      <c r="F1941" s="1">
        <v>39528</v>
      </c>
      <c r="G1941" t="s">
        <v>163</v>
      </c>
      <c r="H1941" s="8">
        <v>0</v>
      </c>
      <c r="I1941" s="8">
        <v>0</v>
      </c>
      <c r="J1941" s="8">
        <v>0</v>
      </c>
      <c r="K1941" t="s">
        <v>207</v>
      </c>
      <c r="L1941">
        <v>2017</v>
      </c>
      <c r="M1941" t="s">
        <v>210</v>
      </c>
      <c r="N1941" s="14" t="str">
        <f t="shared" si="62"/>
        <v>MORAND Maëlann</v>
      </c>
      <c r="O1941" s="14" t="str">
        <f>VLOOKUP(N1941,'Données Enfants'!$C$2:$F$298,4,FALSE)</f>
        <v>CE2</v>
      </c>
      <c r="P1941" s="14" t="str">
        <f>VLOOKUP(N1941,'Données Enfants'!$C$2:$F$298,2,FALSE)</f>
        <v>Standard</v>
      </c>
      <c r="Q1941" s="14">
        <f>IF(MID(B1941,1,3)="Bus",VLOOKUP(N1941,'Données Bus'!$A$2:$B$90,2,FALSE),0)</f>
        <v>0</v>
      </c>
      <c r="R1941" s="14" t="str">
        <f>IF(Q1941&gt;0,VLOOKUP(N1941,'Données Bus'!$A$2:$C$90,3,FALSE),"")</f>
        <v/>
      </c>
      <c r="S1941" t="e">
        <f>IF(INDEX('Tournées Bus'!$C$4:$H$18,Q1941,VLOOKUP(B1941,'Tournées Bus'!$J$3:$L$6,2,FALSE))=0,INDEX('Tournées Bus'!$C$4:$H$18,Q1941,VLOOKUP(B1941,'Tournées Bus'!$J$3:$L$6,3,FALSE)),INDEX('Tournées Bus'!$C$4:$H$18,Q1941,VLOOKUP(B1941,'Tournées Bus'!$J$3:$L$6,2,FALSE)))</f>
        <v>#N/A</v>
      </c>
      <c r="T1941" t="e">
        <f t="shared" si="63"/>
        <v>#N/A</v>
      </c>
    </row>
    <row r="1942" spans="1:20" x14ac:dyDescent="0.2">
      <c r="A1942" s="1">
        <v>42993</v>
      </c>
      <c r="B1942" t="s">
        <v>7</v>
      </c>
      <c r="C1942" t="s">
        <v>340</v>
      </c>
      <c r="D1942" t="s">
        <v>683</v>
      </c>
      <c r="E1942" t="s">
        <v>523</v>
      </c>
      <c r="F1942" s="1">
        <v>39528</v>
      </c>
      <c r="G1942" t="s">
        <v>166</v>
      </c>
      <c r="H1942" s="8">
        <v>0</v>
      </c>
      <c r="I1942" s="8">
        <v>0</v>
      </c>
      <c r="J1942" s="8">
        <v>0</v>
      </c>
      <c r="K1942" t="s">
        <v>207</v>
      </c>
      <c r="L1942">
        <v>2017</v>
      </c>
      <c r="M1942" t="s">
        <v>210</v>
      </c>
      <c r="N1942" s="14" t="str">
        <f t="shared" si="62"/>
        <v>PACCOT-BATAILLARD Justine</v>
      </c>
      <c r="O1942" s="14" t="str">
        <f>VLOOKUP(N1942,'Données Enfants'!$C$2:$F$298,4,FALSE)</f>
        <v>CE2</v>
      </c>
      <c r="P1942" s="14" t="str">
        <f>VLOOKUP(N1942,'Données Enfants'!$C$2:$F$298,2,FALSE)</f>
        <v>Standard</v>
      </c>
      <c r="Q1942" s="14">
        <f>IF(MID(B1942,1,3)="Bus",VLOOKUP(N1942,'Données Bus'!$A$2:$B$90,2,FALSE),0)</f>
        <v>0</v>
      </c>
      <c r="R1942" s="14" t="str">
        <f>IF(Q1942&gt;0,VLOOKUP(N1942,'Données Bus'!$A$2:$C$90,3,FALSE),"")</f>
        <v/>
      </c>
      <c r="S1942" t="e">
        <f>IF(INDEX('Tournées Bus'!$C$4:$H$18,Q1942,VLOOKUP(B1942,'Tournées Bus'!$J$3:$L$6,2,FALSE))=0,INDEX('Tournées Bus'!$C$4:$H$18,Q1942,VLOOKUP(B1942,'Tournées Bus'!$J$3:$L$6,3,FALSE)),INDEX('Tournées Bus'!$C$4:$H$18,Q1942,VLOOKUP(B1942,'Tournées Bus'!$J$3:$L$6,2,FALSE)))</f>
        <v>#N/A</v>
      </c>
      <c r="T1942" t="e">
        <f t="shared" si="63"/>
        <v>#N/A</v>
      </c>
    </row>
    <row r="1943" spans="1:20" x14ac:dyDescent="0.2">
      <c r="A1943" s="1">
        <v>42993</v>
      </c>
      <c r="B1943" t="s">
        <v>7</v>
      </c>
      <c r="C1943" t="s">
        <v>340</v>
      </c>
      <c r="D1943" t="s">
        <v>683</v>
      </c>
      <c r="E1943" t="s">
        <v>684</v>
      </c>
      <c r="F1943" s="1">
        <v>39528</v>
      </c>
      <c r="G1943" t="s">
        <v>164</v>
      </c>
      <c r="H1943" s="8">
        <v>0</v>
      </c>
      <c r="I1943" s="8">
        <v>0</v>
      </c>
      <c r="J1943" s="8">
        <v>0</v>
      </c>
      <c r="K1943" t="s">
        <v>207</v>
      </c>
      <c r="L1943">
        <v>2017</v>
      </c>
      <c r="M1943" t="s">
        <v>210</v>
      </c>
      <c r="N1943" s="14" t="str">
        <f t="shared" si="62"/>
        <v>PACCOT-BATAILLARD Océane</v>
      </c>
      <c r="O1943" s="14" t="str">
        <f>VLOOKUP(N1943,'Données Enfants'!$C$2:$F$298,4,FALSE)</f>
        <v>CM2</v>
      </c>
      <c r="P1943" s="14" t="str">
        <f>VLOOKUP(N1943,'Données Enfants'!$C$2:$F$298,2,FALSE)</f>
        <v>Standard</v>
      </c>
      <c r="Q1943" s="14">
        <f>IF(MID(B1943,1,3)="Bus",VLOOKUP(N1943,'Données Bus'!$A$2:$B$90,2,FALSE),0)</f>
        <v>0</v>
      </c>
      <c r="R1943" s="14" t="str">
        <f>IF(Q1943&gt;0,VLOOKUP(N1943,'Données Bus'!$A$2:$C$90,3,FALSE),"")</f>
        <v/>
      </c>
      <c r="S1943" t="e">
        <f>IF(INDEX('Tournées Bus'!$C$4:$H$18,Q1943,VLOOKUP(B1943,'Tournées Bus'!$J$3:$L$6,2,FALSE))=0,INDEX('Tournées Bus'!$C$4:$H$18,Q1943,VLOOKUP(B1943,'Tournées Bus'!$J$3:$L$6,3,FALSE)),INDEX('Tournées Bus'!$C$4:$H$18,Q1943,VLOOKUP(B1943,'Tournées Bus'!$J$3:$L$6,2,FALSE)))</f>
        <v>#N/A</v>
      </c>
      <c r="T1943" t="e">
        <f t="shared" si="63"/>
        <v>#N/A</v>
      </c>
    </row>
    <row r="1944" spans="1:20" x14ac:dyDescent="0.2">
      <c r="A1944" s="1">
        <v>42993</v>
      </c>
      <c r="B1944" t="s">
        <v>7</v>
      </c>
      <c r="C1944" t="s">
        <v>340</v>
      </c>
      <c r="D1944" t="s">
        <v>685</v>
      </c>
      <c r="E1944" t="s">
        <v>686</v>
      </c>
      <c r="F1944" s="1">
        <v>39528</v>
      </c>
      <c r="G1944" t="s">
        <v>106</v>
      </c>
      <c r="H1944" s="8">
        <v>0</v>
      </c>
      <c r="I1944" s="8">
        <v>0</v>
      </c>
      <c r="J1944" s="8">
        <v>0</v>
      </c>
      <c r="K1944" t="s">
        <v>207</v>
      </c>
      <c r="L1944">
        <v>2017</v>
      </c>
      <c r="M1944" t="s">
        <v>210</v>
      </c>
      <c r="N1944" s="14" t="str">
        <f t="shared" si="62"/>
        <v>PECRON Loïc</v>
      </c>
      <c r="O1944" s="14" t="str">
        <f>VLOOKUP(N1944,'Données Enfants'!$C$2:$F$298,4,FALSE)</f>
        <v>GS</v>
      </c>
      <c r="P1944" s="14" t="str">
        <f>VLOOKUP(N1944,'Données Enfants'!$C$2:$F$298,2,FALSE)</f>
        <v>Standard</v>
      </c>
      <c r="Q1944" s="14">
        <f>IF(MID(B1944,1,3)="Bus",VLOOKUP(N1944,'Données Bus'!$A$2:$B$90,2,FALSE),0)</f>
        <v>0</v>
      </c>
      <c r="R1944" s="14" t="str">
        <f>IF(Q1944&gt;0,VLOOKUP(N1944,'Données Bus'!$A$2:$C$90,3,FALSE),"")</f>
        <v/>
      </c>
      <c r="S1944" t="e">
        <f>IF(INDEX('Tournées Bus'!$C$4:$H$18,Q1944,VLOOKUP(B1944,'Tournées Bus'!$J$3:$L$6,2,FALSE))=0,INDEX('Tournées Bus'!$C$4:$H$18,Q1944,VLOOKUP(B1944,'Tournées Bus'!$J$3:$L$6,3,FALSE)),INDEX('Tournées Bus'!$C$4:$H$18,Q1944,VLOOKUP(B1944,'Tournées Bus'!$J$3:$L$6,2,FALSE)))</f>
        <v>#N/A</v>
      </c>
      <c r="T1944" t="e">
        <f t="shared" si="63"/>
        <v>#N/A</v>
      </c>
    </row>
    <row r="1945" spans="1:20" x14ac:dyDescent="0.2">
      <c r="A1945" s="1">
        <v>42993</v>
      </c>
      <c r="B1945" t="s">
        <v>7</v>
      </c>
      <c r="C1945" t="s">
        <v>340</v>
      </c>
      <c r="D1945" t="s">
        <v>842</v>
      </c>
      <c r="E1945" t="s">
        <v>253</v>
      </c>
      <c r="F1945" s="1">
        <v>39528</v>
      </c>
      <c r="G1945" t="s">
        <v>106</v>
      </c>
      <c r="H1945" s="8">
        <v>0</v>
      </c>
      <c r="I1945" s="8">
        <v>0</v>
      </c>
      <c r="J1945" s="8">
        <v>0</v>
      </c>
      <c r="K1945" t="s">
        <v>207</v>
      </c>
      <c r="L1945">
        <v>2017</v>
      </c>
      <c r="M1945" t="s">
        <v>210</v>
      </c>
      <c r="N1945" s="14" t="str">
        <f t="shared" si="62"/>
        <v>RIZZI Jade</v>
      </c>
      <c r="O1945" s="14" t="str">
        <f>VLOOKUP(N1945,'Données Enfants'!$C$2:$F$298,4,FALSE)</f>
        <v>PS</v>
      </c>
      <c r="P1945" s="14" t="str">
        <f>VLOOKUP(N1945,'Données Enfants'!$C$2:$F$298,2,FALSE)</f>
        <v>Standard</v>
      </c>
      <c r="Q1945" s="14">
        <f>IF(MID(B1945,1,3)="Bus",VLOOKUP(N1945,'Données Bus'!$A$2:$B$90,2,FALSE),0)</f>
        <v>0</v>
      </c>
      <c r="R1945" s="14" t="str">
        <f>IF(Q1945&gt;0,VLOOKUP(N1945,'Données Bus'!$A$2:$C$90,3,FALSE),"")</f>
        <v/>
      </c>
      <c r="S1945" t="e">
        <f>IF(INDEX('Tournées Bus'!$C$4:$H$18,Q1945,VLOOKUP(B1945,'Tournées Bus'!$J$3:$L$6,2,FALSE))=0,INDEX('Tournées Bus'!$C$4:$H$18,Q1945,VLOOKUP(B1945,'Tournées Bus'!$J$3:$L$6,3,FALSE)),INDEX('Tournées Bus'!$C$4:$H$18,Q1945,VLOOKUP(B1945,'Tournées Bus'!$J$3:$L$6,2,FALSE)))</f>
        <v>#N/A</v>
      </c>
      <c r="T1945" t="e">
        <f t="shared" si="63"/>
        <v>#N/A</v>
      </c>
    </row>
    <row r="1946" spans="1:20" x14ac:dyDescent="0.2">
      <c r="A1946" s="1">
        <v>42993</v>
      </c>
      <c r="B1946" t="s">
        <v>7</v>
      </c>
      <c r="C1946" t="s">
        <v>340</v>
      </c>
      <c r="D1946" t="s">
        <v>689</v>
      </c>
      <c r="E1946" t="s">
        <v>690</v>
      </c>
      <c r="F1946" s="1">
        <v>39528</v>
      </c>
      <c r="G1946" t="s">
        <v>165</v>
      </c>
      <c r="H1946" s="8">
        <v>0</v>
      </c>
      <c r="I1946" s="8">
        <v>0</v>
      </c>
      <c r="J1946" s="8">
        <v>0</v>
      </c>
      <c r="K1946" t="s">
        <v>207</v>
      </c>
      <c r="L1946">
        <v>2017</v>
      </c>
      <c r="M1946" t="s">
        <v>210</v>
      </c>
      <c r="N1946" s="14" t="str">
        <f t="shared" si="62"/>
        <v>ROSSET-PEREIRA Maïwenn</v>
      </c>
      <c r="O1946" s="14" t="str">
        <f>VLOOKUP(N1946,'Données Enfants'!$C$2:$F$298,4,FALSE)</f>
        <v>CM1</v>
      </c>
      <c r="P1946" s="14" t="str">
        <f>VLOOKUP(N1946,'Données Enfants'!$C$2:$F$298,2,FALSE)</f>
        <v>Standard</v>
      </c>
      <c r="Q1946" s="14">
        <f>IF(MID(B1946,1,3)="Bus",VLOOKUP(N1946,'Données Bus'!$A$2:$B$90,2,FALSE),0)</f>
        <v>0</v>
      </c>
      <c r="R1946" s="14" t="str">
        <f>IF(Q1946&gt;0,VLOOKUP(N1946,'Données Bus'!$A$2:$C$90,3,FALSE),"")</f>
        <v/>
      </c>
      <c r="S1946" t="e">
        <f>IF(INDEX('Tournées Bus'!$C$4:$H$18,Q1946,VLOOKUP(B1946,'Tournées Bus'!$J$3:$L$6,2,FALSE))=0,INDEX('Tournées Bus'!$C$4:$H$18,Q1946,VLOOKUP(B1946,'Tournées Bus'!$J$3:$L$6,3,FALSE)),INDEX('Tournées Bus'!$C$4:$H$18,Q1946,VLOOKUP(B1946,'Tournées Bus'!$J$3:$L$6,2,FALSE)))</f>
        <v>#N/A</v>
      </c>
      <c r="T1946" t="e">
        <f t="shared" si="63"/>
        <v>#N/A</v>
      </c>
    </row>
    <row r="1947" spans="1:20" x14ac:dyDescent="0.2">
      <c r="A1947" s="1">
        <v>42993</v>
      </c>
      <c r="B1947" t="s">
        <v>7</v>
      </c>
      <c r="C1947" t="s">
        <v>340</v>
      </c>
      <c r="D1947" t="s">
        <v>695</v>
      </c>
      <c r="E1947" t="s">
        <v>696</v>
      </c>
      <c r="F1947" s="1">
        <v>39528</v>
      </c>
      <c r="G1947" t="s">
        <v>164</v>
      </c>
      <c r="H1947" s="8">
        <v>0</v>
      </c>
      <c r="I1947" s="8">
        <v>0</v>
      </c>
      <c r="J1947" s="8">
        <v>0</v>
      </c>
      <c r="K1947" t="s">
        <v>207</v>
      </c>
      <c r="L1947">
        <v>2017</v>
      </c>
      <c r="M1947" t="s">
        <v>210</v>
      </c>
      <c r="N1947" s="14" t="str">
        <f t="shared" si="62"/>
        <v>SIROUET Mérédith</v>
      </c>
      <c r="O1947" s="14" t="str">
        <f>VLOOKUP(N1947,'Données Enfants'!$C$2:$F$298,4,FALSE)</f>
        <v>CM2</v>
      </c>
      <c r="P1947" s="14" t="str">
        <f>VLOOKUP(N1947,'Données Enfants'!$C$2:$F$298,2,FALSE)</f>
        <v>Standard</v>
      </c>
      <c r="Q1947" s="14">
        <f>IF(MID(B1947,1,3)="Bus",VLOOKUP(N1947,'Données Bus'!$A$2:$B$90,2,FALSE),0)</f>
        <v>0</v>
      </c>
      <c r="R1947" s="14" t="str">
        <f>IF(Q1947&gt;0,VLOOKUP(N1947,'Données Bus'!$A$2:$C$90,3,FALSE),"")</f>
        <v/>
      </c>
      <c r="S1947" t="e">
        <f>IF(INDEX('Tournées Bus'!$C$4:$H$18,Q1947,VLOOKUP(B1947,'Tournées Bus'!$J$3:$L$6,2,FALSE))=0,INDEX('Tournées Bus'!$C$4:$H$18,Q1947,VLOOKUP(B1947,'Tournées Bus'!$J$3:$L$6,3,FALSE)),INDEX('Tournées Bus'!$C$4:$H$18,Q1947,VLOOKUP(B1947,'Tournées Bus'!$J$3:$L$6,2,FALSE)))</f>
        <v>#N/A</v>
      </c>
      <c r="T1947" t="e">
        <f t="shared" si="63"/>
        <v>#N/A</v>
      </c>
    </row>
  </sheetData>
  <autoFilter ref="A1:T529"/>
  <sortState ref="A2:T1947">
    <sortCondition ref="N2:N1947"/>
  </sortState>
  <pageMargins left="0.7" right="0.7" top="0.75" bottom="0.75" header="0.3" footer="0.3"/>
  <pageSetup paperSize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37"/>
  <sheetViews>
    <sheetView workbookViewId="0">
      <selection activeCell="K23" sqref="K23"/>
    </sheetView>
  </sheetViews>
  <sheetFormatPr baseColWidth="10" defaultRowHeight="12.75" x14ac:dyDescent="0.2"/>
  <cols>
    <col min="8" max="8" width="18.42578125" customWidth="1"/>
    <col min="9" max="10" width="5.5703125" customWidth="1"/>
    <col min="11" max="11" width="12.28515625" customWidth="1"/>
    <col min="12" max="12" width="17.5703125" customWidth="1"/>
  </cols>
  <sheetData>
    <row r="1" spans="1:13" ht="15.75" thickBot="1" x14ac:dyDescent="0.3">
      <c r="A1" s="7" t="s">
        <v>866</v>
      </c>
      <c r="K1" s="73" t="s">
        <v>867</v>
      </c>
      <c r="M1" t="s">
        <v>969</v>
      </c>
    </row>
    <row r="2" spans="1:13" ht="13.5" thickBot="1" x14ac:dyDescent="0.25">
      <c r="B2" t="s">
        <v>876</v>
      </c>
      <c r="L2" s="72">
        <v>37</v>
      </c>
      <c r="M2" t="s">
        <v>970</v>
      </c>
    </row>
    <row r="3" spans="1:13" x14ac:dyDescent="0.2">
      <c r="B3" t="s">
        <v>877</v>
      </c>
      <c r="L3" s="1"/>
      <c r="M3" t="s">
        <v>971</v>
      </c>
    </row>
    <row r="4" spans="1:13" x14ac:dyDescent="0.2">
      <c r="B4" t="s">
        <v>878</v>
      </c>
      <c r="M4" t="s">
        <v>972</v>
      </c>
    </row>
    <row r="5" spans="1:13" x14ac:dyDescent="0.2">
      <c r="B5" t="s">
        <v>879</v>
      </c>
      <c r="M5" t="s">
        <v>973</v>
      </c>
    </row>
    <row r="6" spans="1:13" x14ac:dyDescent="0.2">
      <c r="M6" t="s">
        <v>974</v>
      </c>
    </row>
    <row r="7" spans="1:13" x14ac:dyDescent="0.2">
      <c r="A7" s="108" t="s">
        <v>958</v>
      </c>
      <c r="B7" t="s">
        <v>959</v>
      </c>
      <c r="M7" t="s">
        <v>975</v>
      </c>
    </row>
    <row r="8" spans="1:13" x14ac:dyDescent="0.2">
      <c r="B8" t="s">
        <v>960</v>
      </c>
      <c r="M8" t="s">
        <v>976</v>
      </c>
    </row>
    <row r="9" spans="1:13" x14ac:dyDescent="0.2">
      <c r="B9" t="s">
        <v>961</v>
      </c>
      <c r="M9" t="s">
        <v>977</v>
      </c>
    </row>
    <row r="10" spans="1:13" x14ac:dyDescent="0.2">
      <c r="M10" t="s">
        <v>978</v>
      </c>
    </row>
    <row r="11" spans="1:13" x14ac:dyDescent="0.2">
      <c r="M11" t="s">
        <v>979</v>
      </c>
    </row>
    <row r="12" spans="1:13" x14ac:dyDescent="0.2">
      <c r="M12" t="s">
        <v>980</v>
      </c>
    </row>
    <row r="13" spans="1:13" x14ac:dyDescent="0.2">
      <c r="A13" s="108" t="s">
        <v>962</v>
      </c>
      <c r="B13" t="s">
        <v>963</v>
      </c>
      <c r="M13" t="s">
        <v>981</v>
      </c>
    </row>
    <row r="14" spans="1:13" x14ac:dyDescent="0.2">
      <c r="M14" t="s">
        <v>982</v>
      </c>
    </row>
    <row r="15" spans="1:13" x14ac:dyDescent="0.2">
      <c r="M15" t="s">
        <v>983</v>
      </c>
    </row>
    <row r="16" spans="1:13" x14ac:dyDescent="0.2">
      <c r="M16" t="s">
        <v>984</v>
      </c>
    </row>
    <row r="17" spans="1:13" x14ac:dyDescent="0.2">
      <c r="M17" t="s">
        <v>985</v>
      </c>
    </row>
    <row r="18" spans="1:13" x14ac:dyDescent="0.2">
      <c r="M18" t="s">
        <v>986</v>
      </c>
    </row>
    <row r="19" spans="1:13" x14ac:dyDescent="0.2">
      <c r="M19" t="s">
        <v>987</v>
      </c>
    </row>
    <row r="20" spans="1:13" x14ac:dyDescent="0.2">
      <c r="A20" s="108" t="s">
        <v>964</v>
      </c>
      <c r="B20" t="s">
        <v>965</v>
      </c>
      <c r="M20" t="s">
        <v>988</v>
      </c>
    </row>
    <row r="21" spans="1:13" x14ac:dyDescent="0.2">
      <c r="M21" t="s">
        <v>989</v>
      </c>
    </row>
    <row r="22" spans="1:13" x14ac:dyDescent="0.2">
      <c r="B22" s="112"/>
      <c r="C22" s="112"/>
      <c r="D22" s="112"/>
      <c r="E22" s="112"/>
      <c r="F22" s="112"/>
      <c r="G22" s="112"/>
      <c r="H22" s="112"/>
      <c r="M22" t="s">
        <v>990</v>
      </c>
    </row>
    <row r="23" spans="1:13" x14ac:dyDescent="0.2">
      <c r="M23" t="s">
        <v>991</v>
      </c>
    </row>
    <row r="24" spans="1:13" x14ac:dyDescent="0.2">
      <c r="B24" s="112"/>
      <c r="C24" s="112"/>
      <c r="D24" s="112"/>
      <c r="E24" s="112"/>
      <c r="F24" s="112"/>
      <c r="G24" s="112"/>
      <c r="H24" s="112"/>
      <c r="I24" s="112"/>
      <c r="M24" t="s">
        <v>992</v>
      </c>
    </row>
    <row r="25" spans="1:13" x14ac:dyDescent="0.2">
      <c r="B25" s="112"/>
      <c r="C25" s="112"/>
      <c r="D25" s="112"/>
      <c r="E25" s="112"/>
      <c r="F25" s="112"/>
      <c r="G25" s="112"/>
      <c r="H25" s="112"/>
      <c r="I25" s="112"/>
      <c r="M25" t="s">
        <v>993</v>
      </c>
    </row>
    <row r="26" spans="1:13" x14ac:dyDescent="0.2">
      <c r="M26" t="s">
        <v>994</v>
      </c>
    </row>
    <row r="27" spans="1:13" x14ac:dyDescent="0.2">
      <c r="B27" s="112"/>
      <c r="C27" s="112"/>
      <c r="D27" s="112"/>
      <c r="E27" s="112"/>
      <c r="F27" s="112"/>
      <c r="G27" s="112"/>
      <c r="H27" s="112"/>
      <c r="I27" s="112"/>
      <c r="M27" t="s">
        <v>995</v>
      </c>
    </row>
    <row r="28" spans="1:13" x14ac:dyDescent="0.2">
      <c r="A28" s="108" t="s">
        <v>966</v>
      </c>
      <c r="B28" t="s">
        <v>967</v>
      </c>
      <c r="M28" t="s">
        <v>996</v>
      </c>
    </row>
    <row r="29" spans="1:13" x14ac:dyDescent="0.2">
      <c r="M29" t="s">
        <v>997</v>
      </c>
    </row>
    <row r="30" spans="1:13" x14ac:dyDescent="0.2">
      <c r="A30" s="108" t="s">
        <v>966</v>
      </c>
      <c r="B30" t="s">
        <v>968</v>
      </c>
      <c r="M30" t="s">
        <v>998</v>
      </c>
    </row>
    <row r="31" spans="1:13" x14ac:dyDescent="0.2">
      <c r="M31" t="s">
        <v>999</v>
      </c>
    </row>
    <row r="32" spans="1:13" x14ac:dyDescent="0.2">
      <c r="M32" t="s">
        <v>1000</v>
      </c>
    </row>
    <row r="33" spans="13:13" x14ac:dyDescent="0.2">
      <c r="M33" t="s">
        <v>1001</v>
      </c>
    </row>
    <row r="34" spans="13:13" x14ac:dyDescent="0.2">
      <c r="M34" t="s">
        <v>1002</v>
      </c>
    </row>
    <row r="35" spans="13:13" x14ac:dyDescent="0.2">
      <c r="M35" t="s">
        <v>1003</v>
      </c>
    </row>
    <row r="36" spans="13:13" x14ac:dyDescent="0.2">
      <c r="M36" t="s">
        <v>1004</v>
      </c>
    </row>
    <row r="37" spans="13:13" x14ac:dyDescent="0.2">
      <c r="M37" t="s">
        <v>1005</v>
      </c>
    </row>
  </sheetData>
  <mergeCells count="4">
    <mergeCell ref="B22:H22"/>
    <mergeCell ref="B24:I24"/>
    <mergeCell ref="B25:I25"/>
    <mergeCell ref="B27:I27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3:AD308"/>
  <sheetViews>
    <sheetView topLeftCell="A100" workbookViewId="0">
      <selection sqref="A1:XFD1048576"/>
    </sheetView>
  </sheetViews>
  <sheetFormatPr baseColWidth="10" defaultRowHeight="12.75" x14ac:dyDescent="0.2"/>
  <cols>
    <col min="1" max="1" width="37.85546875" bestFit="1" customWidth="1"/>
    <col min="2" max="2" width="24" bestFit="1" customWidth="1"/>
    <col min="3" max="4" width="10" bestFit="1" customWidth="1"/>
    <col min="5" max="5" width="12.7109375" bestFit="1" customWidth="1"/>
    <col min="6" max="6" width="8" bestFit="1" customWidth="1"/>
    <col min="7" max="7" width="15.28515625" bestFit="1" customWidth="1"/>
    <col min="8" max="8" width="12.140625" bestFit="1" customWidth="1"/>
    <col min="9" max="10" width="10" bestFit="1" customWidth="1"/>
    <col min="11" max="11" width="12.7109375" bestFit="1" customWidth="1"/>
    <col min="12" max="12" width="8" bestFit="1" customWidth="1"/>
    <col min="13" max="13" width="4.7109375" bestFit="1" customWidth="1"/>
    <col min="14" max="14" width="15.28515625" bestFit="1" customWidth="1"/>
    <col min="15" max="15" width="12.140625" bestFit="1" customWidth="1"/>
    <col min="16" max="16" width="12.7109375" bestFit="1" customWidth="1"/>
    <col min="17" max="17" width="15.28515625" bestFit="1" customWidth="1"/>
    <col min="18" max="18" width="12.140625" bestFit="1" customWidth="1"/>
    <col min="19" max="20" width="10" bestFit="1" customWidth="1"/>
    <col min="21" max="21" width="12.7109375" bestFit="1" customWidth="1"/>
    <col min="22" max="22" width="8" bestFit="1" customWidth="1"/>
    <col min="23" max="23" width="15.28515625" bestFit="1" customWidth="1"/>
    <col min="24" max="24" width="12.140625" bestFit="1" customWidth="1"/>
    <col min="25" max="26" width="10" bestFit="1" customWidth="1"/>
    <col min="27" max="27" width="12.7109375" bestFit="1" customWidth="1"/>
    <col min="28" max="28" width="8" bestFit="1" customWidth="1"/>
    <col min="29" max="29" width="4.7109375" bestFit="1" customWidth="1"/>
    <col min="30" max="30" width="15.28515625" bestFit="1" customWidth="1"/>
    <col min="31" max="31" width="2.7109375" customWidth="1"/>
    <col min="32" max="32" width="2.140625" customWidth="1"/>
    <col min="33" max="33" width="2.7109375" bestFit="1" customWidth="1"/>
    <col min="34" max="34" width="1.7109375" customWidth="1"/>
    <col min="35" max="35" width="2.85546875" bestFit="1" customWidth="1"/>
    <col min="36" max="36" width="1" customWidth="1"/>
    <col min="37" max="37" width="2.42578125" bestFit="1" customWidth="1"/>
    <col min="38" max="38" width="3.28515625" bestFit="1" customWidth="1"/>
    <col min="39" max="39" width="1.7109375" customWidth="1"/>
    <col min="40" max="40" width="2.28515625" customWidth="1"/>
    <col min="41" max="41" width="2.7109375" bestFit="1" customWidth="1"/>
  </cols>
  <sheetData>
    <row r="3" spans="1:30" x14ac:dyDescent="0.2">
      <c r="A3" s="12" t="s">
        <v>0</v>
      </c>
      <c r="B3" s="12" t="s">
        <v>1</v>
      </c>
    </row>
    <row r="4" spans="1:30" x14ac:dyDescent="0.2">
      <c r="B4" s="1">
        <v>42989</v>
      </c>
      <c r="G4" t="s">
        <v>880</v>
      </c>
      <c r="H4" s="1">
        <v>42990</v>
      </c>
      <c r="N4" t="s">
        <v>881</v>
      </c>
      <c r="O4" s="1">
        <v>42991</v>
      </c>
      <c r="Q4" t="s">
        <v>882</v>
      </c>
      <c r="R4" s="1">
        <v>42992</v>
      </c>
      <c r="W4" t="s">
        <v>883</v>
      </c>
      <c r="X4" s="1">
        <v>42993</v>
      </c>
      <c r="AD4" t="s">
        <v>884</v>
      </c>
    </row>
    <row r="5" spans="1:30" x14ac:dyDescent="0.2">
      <c r="A5" s="12" t="s">
        <v>2</v>
      </c>
      <c r="B5" t="s">
        <v>3</v>
      </c>
      <c r="C5" t="s">
        <v>4</v>
      </c>
      <c r="D5" t="s">
        <v>5</v>
      </c>
      <c r="E5" t="s">
        <v>6</v>
      </c>
      <c r="F5" t="s">
        <v>7</v>
      </c>
      <c r="H5" t="s">
        <v>3</v>
      </c>
      <c r="I5" t="s">
        <v>4</v>
      </c>
      <c r="J5" t="s">
        <v>5</v>
      </c>
      <c r="K5" t="s">
        <v>6</v>
      </c>
      <c r="L5" t="s">
        <v>7</v>
      </c>
      <c r="M5" t="s">
        <v>8</v>
      </c>
      <c r="O5" t="s">
        <v>3</v>
      </c>
      <c r="P5" t="s">
        <v>6</v>
      </c>
      <c r="R5" t="s">
        <v>3</v>
      </c>
      <c r="S5" t="s">
        <v>4</v>
      </c>
      <c r="T5" t="s">
        <v>5</v>
      </c>
      <c r="U5" t="s">
        <v>6</v>
      </c>
      <c r="V5" t="s">
        <v>7</v>
      </c>
      <c r="X5" t="s">
        <v>3</v>
      </c>
      <c r="Y5" t="s">
        <v>4</v>
      </c>
      <c r="Z5" t="s">
        <v>5</v>
      </c>
      <c r="AA5" t="s">
        <v>6</v>
      </c>
      <c r="AB5" t="s">
        <v>7</v>
      </c>
      <c r="AC5" t="s">
        <v>8</v>
      </c>
    </row>
    <row r="6" spans="1:30" x14ac:dyDescent="0.2">
      <c r="A6" s="109" t="s">
        <v>163</v>
      </c>
      <c r="B6" s="13">
        <v>8</v>
      </c>
      <c r="C6" s="13">
        <v>3</v>
      </c>
      <c r="D6" s="13">
        <v>3</v>
      </c>
      <c r="E6" s="13">
        <v>8</v>
      </c>
      <c r="F6" s="13">
        <v>16</v>
      </c>
      <c r="G6" s="13">
        <v>38</v>
      </c>
      <c r="H6" s="13">
        <v>8</v>
      </c>
      <c r="I6" s="13">
        <v>3</v>
      </c>
      <c r="J6" s="13">
        <v>3</v>
      </c>
      <c r="K6" s="13">
        <v>5</v>
      </c>
      <c r="L6" s="13">
        <v>21</v>
      </c>
      <c r="M6" s="13">
        <v>16</v>
      </c>
      <c r="N6" s="13">
        <v>56</v>
      </c>
      <c r="O6" s="13">
        <v>8</v>
      </c>
      <c r="P6" s="13">
        <v>5</v>
      </c>
      <c r="Q6" s="13">
        <v>13</v>
      </c>
      <c r="R6" s="13">
        <v>9</v>
      </c>
      <c r="S6" s="13">
        <v>3</v>
      </c>
      <c r="T6" s="13">
        <v>3</v>
      </c>
      <c r="U6" s="13">
        <v>7</v>
      </c>
      <c r="V6" s="13">
        <v>19</v>
      </c>
      <c r="W6" s="13">
        <v>41</v>
      </c>
      <c r="X6" s="13">
        <v>8</v>
      </c>
      <c r="Y6" s="13">
        <v>3</v>
      </c>
      <c r="Z6" s="13">
        <v>3</v>
      </c>
      <c r="AA6" s="13">
        <v>5</v>
      </c>
      <c r="AB6" s="13">
        <v>19</v>
      </c>
      <c r="AC6" s="13">
        <v>15</v>
      </c>
      <c r="AD6" s="13">
        <v>53</v>
      </c>
    </row>
    <row r="7" spans="1:30" x14ac:dyDescent="0.2">
      <c r="A7" s="3" t="s">
        <v>625</v>
      </c>
      <c r="B7" s="13">
        <v>7</v>
      </c>
      <c r="C7" s="13">
        <v>3</v>
      </c>
      <c r="D7" s="13">
        <v>3</v>
      </c>
      <c r="E7" s="13">
        <v>7</v>
      </c>
      <c r="F7" s="13">
        <v>14</v>
      </c>
      <c r="G7" s="13">
        <v>34</v>
      </c>
      <c r="H7" s="13">
        <v>7</v>
      </c>
      <c r="I7" s="13">
        <v>3</v>
      </c>
      <c r="J7" s="13">
        <v>3</v>
      </c>
      <c r="K7" s="13">
        <v>4</v>
      </c>
      <c r="L7" s="13">
        <v>17</v>
      </c>
      <c r="M7" s="13">
        <v>14</v>
      </c>
      <c r="N7" s="13">
        <v>48</v>
      </c>
      <c r="O7" s="13">
        <v>7</v>
      </c>
      <c r="P7" s="13">
        <v>5</v>
      </c>
      <c r="Q7" s="13">
        <v>12</v>
      </c>
      <c r="R7" s="13">
        <v>8</v>
      </c>
      <c r="S7" s="13">
        <v>3</v>
      </c>
      <c r="T7" s="13">
        <v>3</v>
      </c>
      <c r="U7" s="13">
        <v>6</v>
      </c>
      <c r="V7" s="13">
        <v>16</v>
      </c>
      <c r="W7" s="13">
        <v>36</v>
      </c>
      <c r="X7" s="13">
        <v>7</v>
      </c>
      <c r="Y7" s="13">
        <v>3</v>
      </c>
      <c r="Z7" s="13">
        <v>3</v>
      </c>
      <c r="AA7" s="13">
        <v>4</v>
      </c>
      <c r="AB7" s="13">
        <v>17</v>
      </c>
      <c r="AC7" s="13">
        <v>13</v>
      </c>
      <c r="AD7" s="13">
        <v>47</v>
      </c>
    </row>
    <row r="8" spans="1:30" x14ac:dyDescent="0.2">
      <c r="A8" s="23" t="s">
        <v>29</v>
      </c>
      <c r="B8" s="13">
        <v>1</v>
      </c>
      <c r="C8" s="13"/>
      <c r="D8" s="13"/>
      <c r="E8" s="13"/>
      <c r="F8" s="13">
        <v>0</v>
      </c>
      <c r="G8" s="13">
        <v>1</v>
      </c>
      <c r="H8" s="13">
        <v>1</v>
      </c>
      <c r="I8" s="13"/>
      <c r="J8" s="13"/>
      <c r="K8" s="13"/>
      <c r="L8" s="13">
        <v>1</v>
      </c>
      <c r="M8" s="13">
        <v>1</v>
      </c>
      <c r="N8" s="13">
        <v>3</v>
      </c>
      <c r="O8" s="13">
        <v>1</v>
      </c>
      <c r="P8" s="13"/>
      <c r="Q8" s="13">
        <v>1</v>
      </c>
      <c r="R8" s="13">
        <v>1</v>
      </c>
      <c r="S8" s="13"/>
      <c r="T8" s="13"/>
      <c r="U8" s="13"/>
      <c r="V8" s="13">
        <v>1</v>
      </c>
      <c r="W8" s="13">
        <v>2</v>
      </c>
      <c r="X8" s="13">
        <v>1</v>
      </c>
      <c r="Y8" s="13"/>
      <c r="Z8" s="13"/>
      <c r="AA8" s="13"/>
      <c r="AB8" s="13">
        <v>1</v>
      </c>
      <c r="AC8" s="13">
        <v>1</v>
      </c>
      <c r="AD8" s="13">
        <v>3</v>
      </c>
    </row>
    <row r="9" spans="1:30" x14ac:dyDescent="0.2">
      <c r="A9" s="23" t="s">
        <v>550</v>
      </c>
      <c r="B9" s="13">
        <v>1</v>
      </c>
      <c r="C9" s="13">
        <v>1</v>
      </c>
      <c r="D9" s="13">
        <v>1</v>
      </c>
      <c r="E9" s="13">
        <v>1</v>
      </c>
      <c r="F9" s="13"/>
      <c r="G9" s="13">
        <v>4</v>
      </c>
      <c r="H9" s="13">
        <v>1</v>
      </c>
      <c r="I9" s="13">
        <v>1</v>
      </c>
      <c r="J9" s="13">
        <v>1</v>
      </c>
      <c r="K9" s="13">
        <v>1</v>
      </c>
      <c r="L9" s="13"/>
      <c r="M9" s="13"/>
      <c r="N9" s="13">
        <v>4</v>
      </c>
      <c r="O9" s="13">
        <v>1</v>
      </c>
      <c r="P9" s="13">
        <v>1</v>
      </c>
      <c r="Q9" s="13">
        <v>2</v>
      </c>
      <c r="R9" s="13">
        <v>1</v>
      </c>
      <c r="S9" s="13">
        <v>1</v>
      </c>
      <c r="T9" s="13">
        <v>1</v>
      </c>
      <c r="U9" s="13">
        <v>1</v>
      </c>
      <c r="V9" s="13"/>
      <c r="W9" s="13">
        <v>4</v>
      </c>
      <c r="X9" s="13">
        <v>1</v>
      </c>
      <c r="Y9" s="13">
        <v>1</v>
      </c>
      <c r="Z9" s="13">
        <v>1</v>
      </c>
      <c r="AA9" s="13">
        <v>1</v>
      </c>
      <c r="AB9" s="13"/>
      <c r="AC9" s="13"/>
      <c r="AD9" s="13">
        <v>4</v>
      </c>
    </row>
    <row r="10" spans="1:30" x14ac:dyDescent="0.2">
      <c r="A10" s="23" t="s">
        <v>555</v>
      </c>
      <c r="B10" s="13"/>
      <c r="C10" s="13"/>
      <c r="D10" s="13"/>
      <c r="E10" s="13"/>
      <c r="F10" s="13">
        <v>1</v>
      </c>
      <c r="G10" s="13">
        <v>1</v>
      </c>
      <c r="H10" s="13"/>
      <c r="I10" s="13"/>
      <c r="J10" s="13"/>
      <c r="K10" s="13"/>
      <c r="L10" s="13">
        <v>1</v>
      </c>
      <c r="M10" s="13">
        <v>1</v>
      </c>
      <c r="N10" s="13">
        <v>2</v>
      </c>
      <c r="O10" s="13"/>
      <c r="P10" s="13"/>
      <c r="Q10" s="13"/>
      <c r="R10" s="13"/>
      <c r="S10" s="13"/>
      <c r="T10" s="13"/>
      <c r="U10" s="13"/>
      <c r="V10" s="13">
        <v>1</v>
      </c>
      <c r="W10" s="13">
        <v>1</v>
      </c>
      <c r="X10" s="13"/>
      <c r="Y10" s="13"/>
      <c r="Z10" s="13"/>
      <c r="AA10" s="13"/>
      <c r="AB10" s="13">
        <v>1</v>
      </c>
      <c r="AC10" s="13">
        <v>1</v>
      </c>
      <c r="AD10" s="13">
        <v>2</v>
      </c>
    </row>
    <row r="11" spans="1:30" x14ac:dyDescent="0.2">
      <c r="A11" s="23" t="s">
        <v>557</v>
      </c>
      <c r="B11" s="13"/>
      <c r="C11" s="13"/>
      <c r="D11" s="13"/>
      <c r="E11" s="13">
        <v>1</v>
      </c>
      <c r="F11" s="13">
        <v>1</v>
      </c>
      <c r="G11" s="13">
        <v>2</v>
      </c>
      <c r="H11" s="13"/>
      <c r="I11" s="13"/>
      <c r="J11" s="13"/>
      <c r="K11" s="13"/>
      <c r="L11" s="13">
        <v>1</v>
      </c>
      <c r="M11" s="13">
        <v>1</v>
      </c>
      <c r="N11" s="13">
        <v>2</v>
      </c>
      <c r="O11" s="13"/>
      <c r="P11" s="13">
        <v>1</v>
      </c>
      <c r="Q11" s="13">
        <v>1</v>
      </c>
      <c r="R11" s="13"/>
      <c r="S11" s="13"/>
      <c r="T11" s="13"/>
      <c r="U11" s="13"/>
      <c r="V11" s="13">
        <v>1</v>
      </c>
      <c r="W11" s="13">
        <v>1</v>
      </c>
      <c r="X11" s="13"/>
      <c r="Y11" s="13"/>
      <c r="Z11" s="13"/>
      <c r="AA11" s="13"/>
      <c r="AB11" s="13">
        <v>1</v>
      </c>
      <c r="AC11" s="13">
        <v>1</v>
      </c>
      <c r="AD11" s="13">
        <v>2</v>
      </c>
    </row>
    <row r="12" spans="1:30" x14ac:dyDescent="0.2">
      <c r="A12" s="23" t="s">
        <v>561</v>
      </c>
      <c r="B12" s="13"/>
      <c r="C12" s="13"/>
      <c r="D12" s="13"/>
      <c r="E12" s="13"/>
      <c r="F12" s="13">
        <v>1</v>
      </c>
      <c r="G12" s="13">
        <v>1</v>
      </c>
      <c r="H12" s="13"/>
      <c r="I12" s="13"/>
      <c r="J12" s="13"/>
      <c r="K12" s="13"/>
      <c r="L12" s="13">
        <v>1</v>
      </c>
      <c r="M12" s="13"/>
      <c r="N12" s="13">
        <v>1</v>
      </c>
      <c r="O12" s="13"/>
      <c r="P12" s="13"/>
      <c r="Q12" s="13"/>
      <c r="R12" s="13"/>
      <c r="S12" s="13"/>
      <c r="T12" s="13"/>
      <c r="U12" s="13"/>
      <c r="V12" s="13">
        <v>1</v>
      </c>
      <c r="W12" s="13">
        <v>1</v>
      </c>
      <c r="X12" s="13"/>
      <c r="Y12" s="13"/>
      <c r="Z12" s="13"/>
      <c r="AA12" s="13"/>
      <c r="AB12" s="13">
        <v>1</v>
      </c>
      <c r="AC12" s="13"/>
      <c r="AD12" s="13">
        <v>1</v>
      </c>
    </row>
    <row r="13" spans="1:30" x14ac:dyDescent="0.2">
      <c r="A13" s="23" t="s">
        <v>564</v>
      </c>
      <c r="B13" s="13">
        <v>0</v>
      </c>
      <c r="C13" s="13"/>
      <c r="D13" s="13"/>
      <c r="E13" s="13"/>
      <c r="F13" s="13">
        <v>0</v>
      </c>
      <c r="G13" s="13">
        <v>0</v>
      </c>
      <c r="H13" s="13">
        <v>1</v>
      </c>
      <c r="I13" s="13"/>
      <c r="J13" s="13"/>
      <c r="K13" s="13"/>
      <c r="L13" s="13">
        <v>1</v>
      </c>
      <c r="M13" s="13">
        <v>1</v>
      </c>
      <c r="N13" s="13">
        <v>3</v>
      </c>
      <c r="O13" s="13">
        <v>1</v>
      </c>
      <c r="P13" s="13"/>
      <c r="Q13" s="13">
        <v>1</v>
      </c>
      <c r="R13" s="13">
        <v>1</v>
      </c>
      <c r="S13" s="13"/>
      <c r="T13" s="13"/>
      <c r="U13" s="13"/>
      <c r="V13" s="13"/>
      <c r="W13" s="13">
        <v>1</v>
      </c>
      <c r="X13" s="13">
        <v>1</v>
      </c>
      <c r="Y13" s="13"/>
      <c r="Z13" s="13"/>
      <c r="AA13" s="13"/>
      <c r="AB13" s="13">
        <v>1</v>
      </c>
      <c r="AC13" s="13">
        <v>1</v>
      </c>
      <c r="AD13" s="13">
        <v>3</v>
      </c>
    </row>
    <row r="14" spans="1:30" x14ac:dyDescent="0.2">
      <c r="A14" s="23" t="s">
        <v>566</v>
      </c>
      <c r="B14" s="13"/>
      <c r="C14" s="13"/>
      <c r="D14" s="13"/>
      <c r="E14" s="13"/>
      <c r="F14" s="13">
        <v>1</v>
      </c>
      <c r="G14" s="13">
        <v>1</v>
      </c>
      <c r="H14" s="13"/>
      <c r="I14" s="13"/>
      <c r="J14" s="13"/>
      <c r="K14" s="13"/>
      <c r="L14" s="13">
        <v>1</v>
      </c>
      <c r="M14" s="13"/>
      <c r="N14" s="13">
        <v>1</v>
      </c>
      <c r="O14" s="13"/>
      <c r="P14" s="13"/>
      <c r="Q14" s="13"/>
      <c r="R14" s="13"/>
      <c r="S14" s="13"/>
      <c r="T14" s="13"/>
      <c r="U14" s="13"/>
      <c r="V14" s="13">
        <v>1</v>
      </c>
      <c r="W14" s="13">
        <v>1</v>
      </c>
      <c r="X14" s="13"/>
      <c r="Y14" s="13"/>
      <c r="Z14" s="13"/>
      <c r="AA14" s="13"/>
      <c r="AB14" s="13">
        <v>1</v>
      </c>
      <c r="AC14" s="13"/>
      <c r="AD14" s="13">
        <v>1</v>
      </c>
    </row>
    <row r="15" spans="1:30" x14ac:dyDescent="0.2">
      <c r="A15" s="23" t="s">
        <v>570</v>
      </c>
      <c r="B15" s="13">
        <v>1</v>
      </c>
      <c r="C15" s="13"/>
      <c r="D15" s="13"/>
      <c r="E15" s="13">
        <v>1</v>
      </c>
      <c r="F15" s="13">
        <v>1</v>
      </c>
      <c r="G15" s="13">
        <v>3</v>
      </c>
      <c r="H15" s="13">
        <v>1</v>
      </c>
      <c r="I15" s="13"/>
      <c r="J15" s="13"/>
      <c r="K15" s="13">
        <v>1</v>
      </c>
      <c r="L15" s="13">
        <v>1</v>
      </c>
      <c r="M15" s="13"/>
      <c r="N15" s="13">
        <v>3</v>
      </c>
      <c r="O15" s="13">
        <v>1</v>
      </c>
      <c r="P15" s="13">
        <v>1</v>
      </c>
      <c r="Q15" s="13">
        <v>2</v>
      </c>
      <c r="R15" s="13">
        <v>1</v>
      </c>
      <c r="S15" s="13"/>
      <c r="T15" s="13"/>
      <c r="U15" s="13">
        <v>1</v>
      </c>
      <c r="V15" s="13">
        <v>1</v>
      </c>
      <c r="W15" s="13">
        <v>3</v>
      </c>
      <c r="X15" s="13">
        <v>1</v>
      </c>
      <c r="Y15" s="13"/>
      <c r="Z15" s="13"/>
      <c r="AA15" s="13">
        <v>1</v>
      </c>
      <c r="AB15" s="13">
        <v>1</v>
      </c>
      <c r="AC15" s="13"/>
      <c r="AD15" s="13">
        <v>3</v>
      </c>
    </row>
    <row r="16" spans="1:30" x14ac:dyDescent="0.2">
      <c r="A16" s="23" t="s">
        <v>575</v>
      </c>
      <c r="B16" s="13">
        <v>1</v>
      </c>
      <c r="C16" s="13"/>
      <c r="D16" s="13"/>
      <c r="E16" s="13">
        <v>1</v>
      </c>
      <c r="F16" s="13">
        <v>1</v>
      </c>
      <c r="G16" s="13">
        <v>3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>
        <v>1</v>
      </c>
      <c r="S16" s="13"/>
      <c r="T16" s="13"/>
      <c r="U16" s="13">
        <v>1</v>
      </c>
      <c r="V16" s="13">
        <v>1</v>
      </c>
      <c r="W16" s="13">
        <v>3</v>
      </c>
      <c r="X16" s="13"/>
      <c r="Y16" s="13"/>
      <c r="Z16" s="13"/>
      <c r="AA16" s="13"/>
      <c r="AB16" s="13"/>
      <c r="AC16" s="13"/>
      <c r="AD16" s="13"/>
    </row>
    <row r="17" spans="1:30" x14ac:dyDescent="0.2">
      <c r="A17" s="23" t="s">
        <v>578</v>
      </c>
      <c r="B17" s="13"/>
      <c r="C17" s="13"/>
      <c r="D17" s="13"/>
      <c r="E17" s="13"/>
      <c r="F17" s="13">
        <v>0</v>
      </c>
      <c r="G17" s="13">
        <v>0</v>
      </c>
      <c r="H17" s="13"/>
      <c r="I17" s="13"/>
      <c r="J17" s="13"/>
      <c r="K17" s="13"/>
      <c r="L17" s="13">
        <v>0</v>
      </c>
      <c r="M17" s="13"/>
      <c r="N17" s="13">
        <v>0</v>
      </c>
      <c r="O17" s="13"/>
      <c r="P17" s="13"/>
      <c r="Q17" s="13"/>
      <c r="R17" s="13"/>
      <c r="S17" s="13"/>
      <c r="T17" s="13"/>
      <c r="U17" s="13"/>
      <c r="V17" s="13">
        <v>0</v>
      </c>
      <c r="W17" s="13">
        <v>0</v>
      </c>
      <c r="X17" s="13"/>
      <c r="Y17" s="13"/>
      <c r="Z17" s="13"/>
      <c r="AA17" s="13"/>
      <c r="AB17" s="13">
        <v>0</v>
      </c>
      <c r="AC17" s="13"/>
      <c r="AD17" s="13">
        <v>0</v>
      </c>
    </row>
    <row r="18" spans="1:30" x14ac:dyDescent="0.2">
      <c r="A18" s="23" t="s">
        <v>582</v>
      </c>
      <c r="B18" s="13"/>
      <c r="C18" s="13"/>
      <c r="D18" s="13"/>
      <c r="E18" s="13"/>
      <c r="F18" s="13">
        <v>1</v>
      </c>
      <c r="G18" s="13">
        <v>1</v>
      </c>
      <c r="H18" s="13"/>
      <c r="I18" s="13"/>
      <c r="J18" s="13"/>
      <c r="K18" s="13"/>
      <c r="L18" s="13">
        <v>1</v>
      </c>
      <c r="M18" s="13">
        <v>1</v>
      </c>
      <c r="N18" s="13">
        <v>2</v>
      </c>
      <c r="O18" s="13"/>
      <c r="P18" s="13"/>
      <c r="Q18" s="13"/>
      <c r="R18" s="13"/>
      <c r="S18" s="13"/>
      <c r="T18" s="13"/>
      <c r="U18" s="13"/>
      <c r="V18" s="13">
        <v>1</v>
      </c>
      <c r="W18" s="13">
        <v>1</v>
      </c>
      <c r="X18" s="13"/>
      <c r="Y18" s="13"/>
      <c r="Z18" s="13"/>
      <c r="AA18" s="13"/>
      <c r="AB18" s="13">
        <v>1</v>
      </c>
      <c r="AC18" s="13">
        <v>1</v>
      </c>
      <c r="AD18" s="13">
        <v>2</v>
      </c>
    </row>
    <row r="19" spans="1:30" x14ac:dyDescent="0.2">
      <c r="A19" s="23" t="s">
        <v>583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>
        <v>1</v>
      </c>
      <c r="M19" s="13">
        <v>1</v>
      </c>
      <c r="N19" s="13">
        <v>2</v>
      </c>
      <c r="O19" s="13"/>
      <c r="P19" s="13"/>
      <c r="Q19" s="13"/>
      <c r="R19" s="13"/>
      <c r="S19" s="13"/>
      <c r="T19" s="13"/>
      <c r="U19" s="13"/>
      <c r="V19" s="13">
        <v>0</v>
      </c>
      <c r="W19" s="13">
        <v>0</v>
      </c>
      <c r="X19" s="13"/>
      <c r="Y19" s="13"/>
      <c r="Z19" s="13"/>
      <c r="AA19" s="13"/>
      <c r="AB19" s="13">
        <v>1</v>
      </c>
      <c r="AC19" s="13"/>
      <c r="AD19" s="13">
        <v>1</v>
      </c>
    </row>
    <row r="20" spans="1:30" x14ac:dyDescent="0.2">
      <c r="A20" s="23" t="s">
        <v>585</v>
      </c>
      <c r="B20" s="13"/>
      <c r="C20" s="13"/>
      <c r="D20" s="13"/>
      <c r="E20" s="13"/>
      <c r="F20" s="13">
        <v>1</v>
      </c>
      <c r="G20" s="13">
        <v>1</v>
      </c>
      <c r="H20" s="13"/>
      <c r="I20" s="13"/>
      <c r="J20" s="13"/>
      <c r="K20" s="13"/>
      <c r="L20" s="13">
        <v>1</v>
      </c>
      <c r="M20" s="13">
        <v>1</v>
      </c>
      <c r="N20" s="13">
        <v>2</v>
      </c>
      <c r="O20" s="13"/>
      <c r="P20" s="13"/>
      <c r="Q20" s="13"/>
      <c r="R20" s="13"/>
      <c r="S20" s="13"/>
      <c r="T20" s="13"/>
      <c r="U20" s="13"/>
      <c r="V20" s="13">
        <v>1</v>
      </c>
      <c r="W20" s="13">
        <v>1</v>
      </c>
      <c r="X20" s="13"/>
      <c r="Y20" s="13"/>
      <c r="Z20" s="13"/>
      <c r="AA20" s="13"/>
      <c r="AB20" s="13">
        <v>1</v>
      </c>
      <c r="AC20" s="13">
        <v>1</v>
      </c>
      <c r="AD20" s="13">
        <v>2</v>
      </c>
    </row>
    <row r="21" spans="1:30" x14ac:dyDescent="0.2">
      <c r="A21" s="23" t="s">
        <v>898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0</v>
      </c>
      <c r="AC21" s="13"/>
      <c r="AD21" s="13">
        <v>0</v>
      </c>
    </row>
    <row r="22" spans="1:30" x14ac:dyDescent="0.2">
      <c r="A22" s="23" t="s">
        <v>588</v>
      </c>
      <c r="B22" s="13"/>
      <c r="C22" s="13"/>
      <c r="D22" s="13"/>
      <c r="E22" s="13"/>
      <c r="F22" s="13">
        <v>1</v>
      </c>
      <c r="G22" s="13">
        <v>1</v>
      </c>
      <c r="H22" s="13"/>
      <c r="I22" s="13"/>
      <c r="J22" s="13"/>
      <c r="K22" s="13"/>
      <c r="L22" s="13">
        <v>1</v>
      </c>
      <c r="M22" s="13">
        <v>1</v>
      </c>
      <c r="N22" s="13">
        <v>2</v>
      </c>
      <c r="O22" s="13"/>
      <c r="P22" s="13"/>
      <c r="Q22" s="13"/>
      <c r="R22" s="13"/>
      <c r="S22" s="13"/>
      <c r="T22" s="13"/>
      <c r="U22" s="13"/>
      <c r="V22" s="13">
        <v>1</v>
      </c>
      <c r="W22" s="13">
        <v>1</v>
      </c>
      <c r="X22" s="13"/>
      <c r="Y22" s="13"/>
      <c r="Z22" s="13"/>
      <c r="AA22" s="13"/>
      <c r="AB22" s="13">
        <v>1</v>
      </c>
      <c r="AC22" s="13">
        <v>1</v>
      </c>
      <c r="AD22" s="13">
        <v>2</v>
      </c>
    </row>
    <row r="23" spans="1:30" x14ac:dyDescent="0.2">
      <c r="A23" s="23" t="s">
        <v>590</v>
      </c>
      <c r="B23" s="13">
        <v>1</v>
      </c>
      <c r="C23" s="13"/>
      <c r="D23" s="13"/>
      <c r="E23" s="13">
        <v>1</v>
      </c>
      <c r="F23" s="13">
        <v>1</v>
      </c>
      <c r="G23" s="13">
        <v>3</v>
      </c>
      <c r="H23" s="13">
        <v>1</v>
      </c>
      <c r="I23" s="13"/>
      <c r="J23" s="13"/>
      <c r="K23" s="13">
        <v>0</v>
      </c>
      <c r="L23" s="13">
        <v>1</v>
      </c>
      <c r="M23" s="13">
        <v>1</v>
      </c>
      <c r="N23" s="13">
        <v>3</v>
      </c>
      <c r="O23" s="13">
        <v>1</v>
      </c>
      <c r="P23" s="13">
        <v>1</v>
      </c>
      <c r="Q23" s="13">
        <v>2</v>
      </c>
      <c r="R23" s="13">
        <v>1</v>
      </c>
      <c r="S23" s="13"/>
      <c r="T23" s="13"/>
      <c r="U23" s="13">
        <v>1</v>
      </c>
      <c r="V23" s="13">
        <v>1</v>
      </c>
      <c r="W23" s="13">
        <v>3</v>
      </c>
      <c r="X23" s="13">
        <v>1</v>
      </c>
      <c r="Y23" s="13"/>
      <c r="Z23" s="13"/>
      <c r="AA23" s="13">
        <v>0</v>
      </c>
      <c r="AB23" s="13">
        <v>1</v>
      </c>
      <c r="AC23" s="13">
        <v>1</v>
      </c>
      <c r="AD23" s="13">
        <v>3</v>
      </c>
    </row>
    <row r="24" spans="1:30" x14ac:dyDescent="0.2">
      <c r="A24" s="23" t="s">
        <v>595</v>
      </c>
      <c r="B24" s="13"/>
      <c r="C24" s="13"/>
      <c r="D24" s="13"/>
      <c r="E24" s="13"/>
      <c r="F24" s="13">
        <v>1</v>
      </c>
      <c r="G24" s="13">
        <v>1</v>
      </c>
      <c r="H24" s="13"/>
      <c r="I24" s="13"/>
      <c r="J24" s="13"/>
      <c r="K24" s="13"/>
      <c r="L24" s="13">
        <v>1</v>
      </c>
      <c r="M24" s="13">
        <v>1</v>
      </c>
      <c r="N24" s="13">
        <v>2</v>
      </c>
      <c r="O24" s="13"/>
      <c r="P24" s="13"/>
      <c r="Q24" s="13"/>
      <c r="R24" s="13"/>
      <c r="S24" s="13"/>
      <c r="T24" s="13"/>
      <c r="U24" s="13"/>
      <c r="V24" s="13">
        <v>1</v>
      </c>
      <c r="W24" s="13">
        <v>1</v>
      </c>
      <c r="X24" s="13"/>
      <c r="Y24" s="13"/>
      <c r="Z24" s="13"/>
      <c r="AA24" s="13"/>
      <c r="AB24" s="13">
        <v>1</v>
      </c>
      <c r="AC24" s="13">
        <v>1</v>
      </c>
      <c r="AD24" s="13">
        <v>2</v>
      </c>
    </row>
    <row r="25" spans="1:30" x14ac:dyDescent="0.2">
      <c r="A25" s="23" t="s">
        <v>600</v>
      </c>
      <c r="B25" s="13">
        <v>1</v>
      </c>
      <c r="C25" s="13">
        <v>1</v>
      </c>
      <c r="D25" s="13">
        <v>1</v>
      </c>
      <c r="E25" s="13">
        <v>1</v>
      </c>
      <c r="F25" s="13"/>
      <c r="G25" s="13">
        <v>4</v>
      </c>
      <c r="H25" s="13">
        <v>1</v>
      </c>
      <c r="I25" s="13">
        <v>1</v>
      </c>
      <c r="J25" s="13">
        <v>1</v>
      </c>
      <c r="K25" s="13">
        <v>1</v>
      </c>
      <c r="L25" s="13"/>
      <c r="M25" s="13"/>
      <c r="N25" s="13">
        <v>4</v>
      </c>
      <c r="O25" s="13">
        <v>1</v>
      </c>
      <c r="P25" s="13"/>
      <c r="Q25" s="13">
        <v>1</v>
      </c>
      <c r="R25" s="13">
        <v>1</v>
      </c>
      <c r="S25" s="13">
        <v>1</v>
      </c>
      <c r="T25" s="13">
        <v>1</v>
      </c>
      <c r="U25" s="13">
        <v>1</v>
      </c>
      <c r="V25" s="13"/>
      <c r="W25" s="13">
        <v>4</v>
      </c>
      <c r="X25" s="13">
        <v>1</v>
      </c>
      <c r="Y25" s="13">
        <v>1</v>
      </c>
      <c r="Z25" s="13">
        <v>1</v>
      </c>
      <c r="AA25" s="13">
        <v>1</v>
      </c>
      <c r="AB25" s="13"/>
      <c r="AC25" s="13"/>
      <c r="AD25" s="13">
        <v>4</v>
      </c>
    </row>
    <row r="26" spans="1:30" x14ac:dyDescent="0.2">
      <c r="A26" s="23" t="s">
        <v>601</v>
      </c>
      <c r="B26" s="13"/>
      <c r="C26" s="13"/>
      <c r="D26" s="13"/>
      <c r="E26" s="13"/>
      <c r="F26" s="13">
        <v>1</v>
      </c>
      <c r="G26" s="13">
        <v>1</v>
      </c>
      <c r="H26" s="13"/>
      <c r="I26" s="13"/>
      <c r="J26" s="13"/>
      <c r="K26" s="13"/>
      <c r="L26" s="13">
        <v>1</v>
      </c>
      <c r="M26" s="13">
        <v>1</v>
      </c>
      <c r="N26" s="13">
        <v>2</v>
      </c>
      <c r="O26" s="13"/>
      <c r="P26" s="13"/>
      <c r="Q26" s="13"/>
      <c r="R26" s="13"/>
      <c r="S26" s="13"/>
      <c r="T26" s="13"/>
      <c r="U26" s="13"/>
      <c r="V26" s="13">
        <v>1</v>
      </c>
      <c r="W26" s="13">
        <v>1</v>
      </c>
      <c r="X26" s="13"/>
      <c r="Y26" s="13"/>
      <c r="Z26" s="13"/>
      <c r="AA26" s="13"/>
      <c r="AB26" s="13">
        <v>1</v>
      </c>
      <c r="AC26" s="13">
        <v>1</v>
      </c>
      <c r="AD26" s="13">
        <v>2</v>
      </c>
    </row>
    <row r="27" spans="1:30" x14ac:dyDescent="0.2">
      <c r="A27" s="23" t="s">
        <v>606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>
        <v>1</v>
      </c>
      <c r="M27" s="13">
        <v>1</v>
      </c>
      <c r="N27" s="13">
        <v>2</v>
      </c>
      <c r="O27" s="13"/>
      <c r="P27" s="13"/>
      <c r="Q27" s="13"/>
      <c r="R27" s="13"/>
      <c r="S27" s="13"/>
      <c r="T27" s="13"/>
      <c r="U27" s="13"/>
      <c r="V27" s="13">
        <v>1</v>
      </c>
      <c r="W27" s="13">
        <v>1</v>
      </c>
      <c r="X27" s="13"/>
      <c r="Y27" s="13"/>
      <c r="Z27" s="13"/>
      <c r="AA27" s="13"/>
      <c r="AB27" s="13">
        <v>1</v>
      </c>
      <c r="AC27" s="13">
        <v>1</v>
      </c>
      <c r="AD27" s="13">
        <v>2</v>
      </c>
    </row>
    <row r="28" spans="1:30" x14ac:dyDescent="0.2">
      <c r="A28" s="23" t="s">
        <v>613</v>
      </c>
      <c r="B28" s="13"/>
      <c r="C28" s="13"/>
      <c r="D28" s="13"/>
      <c r="E28" s="13"/>
      <c r="F28" s="13">
        <v>1</v>
      </c>
      <c r="G28" s="13">
        <v>1</v>
      </c>
      <c r="H28" s="13"/>
      <c r="I28" s="13"/>
      <c r="J28" s="13"/>
      <c r="K28" s="13"/>
      <c r="L28" s="13">
        <v>1</v>
      </c>
      <c r="M28" s="13">
        <v>1</v>
      </c>
      <c r="N28" s="13">
        <v>2</v>
      </c>
      <c r="O28" s="13"/>
      <c r="P28" s="13"/>
      <c r="Q28" s="13"/>
      <c r="R28" s="13"/>
      <c r="S28" s="13"/>
      <c r="T28" s="13"/>
      <c r="U28" s="13"/>
      <c r="V28" s="13">
        <v>1</v>
      </c>
      <c r="W28" s="13">
        <v>1</v>
      </c>
      <c r="X28" s="13"/>
      <c r="Y28" s="13"/>
      <c r="Z28" s="13"/>
      <c r="AA28" s="13"/>
      <c r="AB28" s="13">
        <v>1</v>
      </c>
      <c r="AC28" s="13">
        <v>1</v>
      </c>
      <c r="AD28" s="13">
        <v>2</v>
      </c>
    </row>
    <row r="29" spans="1:30" x14ac:dyDescent="0.2">
      <c r="A29" s="23" t="s">
        <v>614</v>
      </c>
      <c r="B29" s="13">
        <v>1</v>
      </c>
      <c r="C29" s="13">
        <v>1</v>
      </c>
      <c r="D29" s="13">
        <v>1</v>
      </c>
      <c r="E29" s="13">
        <v>1</v>
      </c>
      <c r="F29" s="13"/>
      <c r="G29" s="13">
        <v>4</v>
      </c>
      <c r="H29" s="13">
        <v>1</v>
      </c>
      <c r="I29" s="13">
        <v>1</v>
      </c>
      <c r="J29" s="13">
        <v>1</v>
      </c>
      <c r="K29" s="13">
        <v>1</v>
      </c>
      <c r="L29" s="13"/>
      <c r="M29" s="13"/>
      <c r="N29" s="13">
        <v>4</v>
      </c>
      <c r="O29" s="13">
        <v>1</v>
      </c>
      <c r="P29" s="13">
        <v>1</v>
      </c>
      <c r="Q29" s="13">
        <v>2</v>
      </c>
      <c r="R29" s="13">
        <v>1</v>
      </c>
      <c r="S29" s="13">
        <v>1</v>
      </c>
      <c r="T29" s="13">
        <v>1</v>
      </c>
      <c r="U29" s="13">
        <v>1</v>
      </c>
      <c r="V29" s="13"/>
      <c r="W29" s="13">
        <v>4</v>
      </c>
      <c r="X29" s="13">
        <v>1</v>
      </c>
      <c r="Y29" s="13">
        <v>1</v>
      </c>
      <c r="Z29" s="13">
        <v>1</v>
      </c>
      <c r="AA29" s="13">
        <v>1</v>
      </c>
      <c r="AB29" s="13"/>
      <c r="AC29" s="13"/>
      <c r="AD29" s="13">
        <v>4</v>
      </c>
    </row>
    <row r="30" spans="1:30" x14ac:dyDescent="0.2">
      <c r="A30" s="23" t="s">
        <v>615</v>
      </c>
      <c r="B30" s="13"/>
      <c r="C30" s="13"/>
      <c r="D30" s="13"/>
      <c r="E30" s="13"/>
      <c r="F30" s="13">
        <v>1</v>
      </c>
      <c r="G30" s="13">
        <v>1</v>
      </c>
      <c r="H30" s="13"/>
      <c r="I30" s="13"/>
      <c r="J30" s="13"/>
      <c r="K30" s="13"/>
      <c r="L30" s="13">
        <v>1</v>
      </c>
      <c r="M30" s="13">
        <v>1</v>
      </c>
      <c r="N30" s="13">
        <v>2</v>
      </c>
      <c r="O30" s="13"/>
      <c r="P30" s="13"/>
      <c r="Q30" s="13"/>
      <c r="R30" s="13"/>
      <c r="S30" s="13"/>
      <c r="T30" s="13"/>
      <c r="U30" s="13"/>
      <c r="V30" s="13">
        <v>1</v>
      </c>
      <c r="W30" s="13">
        <v>1</v>
      </c>
      <c r="X30" s="13"/>
      <c r="Y30" s="13"/>
      <c r="Z30" s="13"/>
      <c r="AA30" s="13"/>
      <c r="AB30" s="13">
        <v>1</v>
      </c>
      <c r="AC30" s="13">
        <v>1</v>
      </c>
      <c r="AD30" s="13">
        <v>2</v>
      </c>
    </row>
    <row r="31" spans="1:30" x14ac:dyDescent="0.2">
      <c r="A31" s="3" t="s">
        <v>628</v>
      </c>
      <c r="B31" s="13">
        <v>1</v>
      </c>
      <c r="C31" s="13"/>
      <c r="D31" s="13"/>
      <c r="E31" s="13">
        <v>1</v>
      </c>
      <c r="F31" s="13">
        <v>2</v>
      </c>
      <c r="G31" s="13">
        <v>4</v>
      </c>
      <c r="H31" s="13">
        <v>1</v>
      </c>
      <c r="I31" s="13"/>
      <c r="J31" s="13"/>
      <c r="K31" s="13">
        <v>1</v>
      </c>
      <c r="L31" s="13">
        <v>4</v>
      </c>
      <c r="M31" s="13">
        <v>2</v>
      </c>
      <c r="N31" s="13">
        <v>8</v>
      </c>
      <c r="O31" s="13">
        <v>1</v>
      </c>
      <c r="P31" s="13"/>
      <c r="Q31" s="13">
        <v>1</v>
      </c>
      <c r="R31" s="13">
        <v>1</v>
      </c>
      <c r="S31" s="13"/>
      <c r="T31" s="13"/>
      <c r="U31" s="13">
        <v>1</v>
      </c>
      <c r="V31" s="13">
        <v>3</v>
      </c>
      <c r="W31" s="13">
        <v>5</v>
      </c>
      <c r="X31" s="13">
        <v>1</v>
      </c>
      <c r="Y31" s="13"/>
      <c r="Z31" s="13"/>
      <c r="AA31" s="13">
        <v>1</v>
      </c>
      <c r="AB31" s="13">
        <v>2</v>
      </c>
      <c r="AC31" s="13">
        <v>2</v>
      </c>
      <c r="AD31" s="13">
        <v>6</v>
      </c>
    </row>
    <row r="32" spans="1:30" x14ac:dyDescent="0.2">
      <c r="A32" s="23" t="s">
        <v>565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>
        <v>1</v>
      </c>
      <c r="M32" s="13">
        <v>1</v>
      </c>
      <c r="N32" s="13">
        <v>2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>
        <v>1</v>
      </c>
      <c r="AC32" s="13"/>
      <c r="AD32" s="13">
        <v>1</v>
      </c>
    </row>
    <row r="33" spans="1:30" x14ac:dyDescent="0.2">
      <c r="A33" s="23" t="s">
        <v>589</v>
      </c>
      <c r="B33" s="13"/>
      <c r="C33" s="13"/>
      <c r="D33" s="13"/>
      <c r="E33" s="13"/>
      <c r="F33" s="13">
        <v>1</v>
      </c>
      <c r="G33" s="13">
        <v>1</v>
      </c>
      <c r="H33" s="13"/>
      <c r="I33" s="13"/>
      <c r="J33" s="13"/>
      <c r="K33" s="13"/>
      <c r="L33" s="13">
        <v>1</v>
      </c>
      <c r="M33" s="13">
        <v>1</v>
      </c>
      <c r="N33" s="13">
        <v>2</v>
      </c>
      <c r="O33" s="13"/>
      <c r="P33" s="13"/>
      <c r="Q33" s="13"/>
      <c r="R33" s="13"/>
      <c r="S33" s="13"/>
      <c r="T33" s="13"/>
      <c r="U33" s="13"/>
      <c r="V33" s="13">
        <v>1</v>
      </c>
      <c r="W33" s="13">
        <v>1</v>
      </c>
      <c r="X33" s="13"/>
      <c r="Y33" s="13"/>
      <c r="Z33" s="13"/>
      <c r="AA33" s="13"/>
      <c r="AB33" s="13">
        <v>0</v>
      </c>
      <c r="AC33" s="13">
        <v>1</v>
      </c>
      <c r="AD33" s="13">
        <v>1</v>
      </c>
    </row>
    <row r="34" spans="1:30" x14ac:dyDescent="0.2">
      <c r="A34" s="23" t="s">
        <v>899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>
        <v>0</v>
      </c>
      <c r="AC34" s="13"/>
      <c r="AD34" s="13">
        <v>0</v>
      </c>
    </row>
    <row r="35" spans="1:30" x14ac:dyDescent="0.2">
      <c r="A35" s="23" t="s">
        <v>610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>
        <v>1</v>
      </c>
      <c r="M35" s="13"/>
      <c r="N35" s="13">
        <v>1</v>
      </c>
      <c r="O35" s="13"/>
      <c r="P35" s="13"/>
      <c r="Q35" s="13"/>
      <c r="R35" s="13"/>
      <c r="S35" s="13"/>
      <c r="T35" s="13"/>
      <c r="U35" s="13"/>
      <c r="V35" s="13">
        <v>1</v>
      </c>
      <c r="W35" s="13">
        <v>1</v>
      </c>
      <c r="X35" s="13"/>
      <c r="Y35" s="13"/>
      <c r="Z35" s="13"/>
      <c r="AA35" s="13"/>
      <c r="AB35" s="13"/>
      <c r="AC35" s="13">
        <v>1</v>
      </c>
      <c r="AD35" s="13">
        <v>1</v>
      </c>
    </row>
    <row r="36" spans="1:30" x14ac:dyDescent="0.2">
      <c r="A36" s="23" t="s">
        <v>23</v>
      </c>
      <c r="B36" s="13">
        <v>1</v>
      </c>
      <c r="C36" s="13"/>
      <c r="D36" s="13"/>
      <c r="E36" s="13">
        <v>1</v>
      </c>
      <c r="F36" s="13">
        <v>1</v>
      </c>
      <c r="G36" s="13">
        <v>3</v>
      </c>
      <c r="H36" s="13">
        <v>1</v>
      </c>
      <c r="I36" s="13"/>
      <c r="J36" s="13"/>
      <c r="K36" s="13">
        <v>1</v>
      </c>
      <c r="L36" s="13">
        <v>1</v>
      </c>
      <c r="M36" s="13"/>
      <c r="N36" s="13">
        <v>3</v>
      </c>
      <c r="O36" s="13">
        <v>1</v>
      </c>
      <c r="P36" s="13"/>
      <c r="Q36" s="13">
        <v>1</v>
      </c>
      <c r="R36" s="13">
        <v>1</v>
      </c>
      <c r="S36" s="13"/>
      <c r="T36" s="13"/>
      <c r="U36" s="13">
        <v>1</v>
      </c>
      <c r="V36" s="13">
        <v>1</v>
      </c>
      <c r="W36" s="13">
        <v>3</v>
      </c>
      <c r="X36" s="13">
        <v>1</v>
      </c>
      <c r="Y36" s="13"/>
      <c r="Z36" s="13"/>
      <c r="AA36" s="13">
        <v>1</v>
      </c>
      <c r="AB36" s="13">
        <v>1</v>
      </c>
      <c r="AC36" s="13"/>
      <c r="AD36" s="13">
        <v>3</v>
      </c>
    </row>
    <row r="37" spans="1:30" x14ac:dyDescent="0.2">
      <c r="A37" s="109" t="s">
        <v>164</v>
      </c>
      <c r="B37" s="13">
        <v>8</v>
      </c>
      <c r="C37" s="13">
        <v>4</v>
      </c>
      <c r="D37" s="13">
        <v>4</v>
      </c>
      <c r="E37" s="13">
        <v>8</v>
      </c>
      <c r="F37" s="13">
        <v>15</v>
      </c>
      <c r="G37" s="13">
        <v>39</v>
      </c>
      <c r="H37" s="13">
        <v>8</v>
      </c>
      <c r="I37" s="13">
        <v>4</v>
      </c>
      <c r="J37" s="13">
        <v>4</v>
      </c>
      <c r="K37" s="13">
        <v>8</v>
      </c>
      <c r="L37" s="13">
        <v>16</v>
      </c>
      <c r="M37" s="13">
        <v>10</v>
      </c>
      <c r="N37" s="13">
        <v>50</v>
      </c>
      <c r="O37" s="13">
        <v>8</v>
      </c>
      <c r="P37" s="13">
        <v>7</v>
      </c>
      <c r="Q37" s="13">
        <v>15</v>
      </c>
      <c r="R37" s="13">
        <v>8</v>
      </c>
      <c r="S37" s="13">
        <v>4</v>
      </c>
      <c r="T37" s="13">
        <v>4</v>
      </c>
      <c r="U37" s="13">
        <v>8</v>
      </c>
      <c r="V37" s="13">
        <v>13</v>
      </c>
      <c r="W37" s="13">
        <v>37</v>
      </c>
      <c r="X37" s="13">
        <v>8</v>
      </c>
      <c r="Y37" s="13">
        <v>3</v>
      </c>
      <c r="Z37" s="13">
        <v>3</v>
      </c>
      <c r="AA37" s="13">
        <v>8</v>
      </c>
      <c r="AB37" s="13">
        <v>15</v>
      </c>
      <c r="AC37" s="13">
        <v>8</v>
      </c>
      <c r="AD37" s="13">
        <v>45</v>
      </c>
    </row>
    <row r="38" spans="1:30" x14ac:dyDescent="0.2">
      <c r="A38" s="3" t="s">
        <v>626</v>
      </c>
      <c r="B38" s="13">
        <v>8</v>
      </c>
      <c r="C38" s="13">
        <v>4</v>
      </c>
      <c r="D38" s="13">
        <v>4</v>
      </c>
      <c r="E38" s="13">
        <v>8</v>
      </c>
      <c r="F38" s="13">
        <v>15</v>
      </c>
      <c r="G38" s="13">
        <v>39</v>
      </c>
      <c r="H38" s="13">
        <v>8</v>
      </c>
      <c r="I38" s="13">
        <v>4</v>
      </c>
      <c r="J38" s="13">
        <v>4</v>
      </c>
      <c r="K38" s="13">
        <v>8</v>
      </c>
      <c r="L38" s="13">
        <v>16</v>
      </c>
      <c r="M38" s="13">
        <v>10</v>
      </c>
      <c r="N38" s="13">
        <v>50</v>
      </c>
      <c r="O38" s="13">
        <v>8</v>
      </c>
      <c r="P38" s="13">
        <v>7</v>
      </c>
      <c r="Q38" s="13">
        <v>15</v>
      </c>
      <c r="R38" s="13">
        <v>8</v>
      </c>
      <c r="S38" s="13">
        <v>4</v>
      </c>
      <c r="T38" s="13">
        <v>4</v>
      </c>
      <c r="U38" s="13">
        <v>8</v>
      </c>
      <c r="V38" s="13">
        <v>13</v>
      </c>
      <c r="W38" s="13">
        <v>37</v>
      </c>
      <c r="X38" s="13">
        <v>8</v>
      </c>
      <c r="Y38" s="13">
        <v>3</v>
      </c>
      <c r="Z38" s="13">
        <v>3</v>
      </c>
      <c r="AA38" s="13">
        <v>8</v>
      </c>
      <c r="AB38" s="13">
        <v>15</v>
      </c>
      <c r="AC38" s="13">
        <v>8</v>
      </c>
      <c r="AD38" s="13">
        <v>45</v>
      </c>
    </row>
    <row r="39" spans="1:30" x14ac:dyDescent="0.2">
      <c r="A39" s="23" t="s">
        <v>24</v>
      </c>
      <c r="B39" s="13">
        <v>1</v>
      </c>
      <c r="C39" s="13">
        <v>1</v>
      </c>
      <c r="D39" s="13">
        <v>1</v>
      </c>
      <c r="E39" s="13">
        <v>1</v>
      </c>
      <c r="F39" s="13"/>
      <c r="G39" s="13">
        <v>4</v>
      </c>
      <c r="H39" s="13">
        <v>1</v>
      </c>
      <c r="I39" s="13">
        <v>1</v>
      </c>
      <c r="J39" s="13">
        <v>1</v>
      </c>
      <c r="K39" s="13">
        <v>1</v>
      </c>
      <c r="L39" s="13"/>
      <c r="M39" s="13"/>
      <c r="N39" s="13">
        <v>4</v>
      </c>
      <c r="O39" s="13">
        <v>1</v>
      </c>
      <c r="P39" s="13">
        <v>1</v>
      </c>
      <c r="Q39" s="13">
        <v>2</v>
      </c>
      <c r="R39" s="13">
        <v>1</v>
      </c>
      <c r="S39" s="13">
        <v>1</v>
      </c>
      <c r="T39" s="13">
        <v>1</v>
      </c>
      <c r="U39" s="13">
        <v>1</v>
      </c>
      <c r="V39" s="13"/>
      <c r="W39" s="13">
        <v>4</v>
      </c>
      <c r="X39" s="13">
        <v>1</v>
      </c>
      <c r="Y39" s="13">
        <v>1</v>
      </c>
      <c r="Z39" s="13">
        <v>1</v>
      </c>
      <c r="AA39" s="13">
        <v>1</v>
      </c>
      <c r="AB39" s="13"/>
      <c r="AC39" s="13"/>
      <c r="AD39" s="13">
        <v>4</v>
      </c>
    </row>
    <row r="40" spans="1:30" x14ac:dyDescent="0.2">
      <c r="A40" s="23" t="s">
        <v>900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>
        <v>0</v>
      </c>
      <c r="AC40" s="13"/>
      <c r="AD40" s="13">
        <v>0</v>
      </c>
    </row>
    <row r="41" spans="1:30" x14ac:dyDescent="0.2">
      <c r="A41" s="23" t="s">
        <v>551</v>
      </c>
      <c r="B41" s="13"/>
      <c r="C41" s="13"/>
      <c r="D41" s="13"/>
      <c r="E41" s="13"/>
      <c r="F41" s="13">
        <v>1</v>
      </c>
      <c r="G41" s="13">
        <v>1</v>
      </c>
      <c r="H41" s="13"/>
      <c r="I41" s="13"/>
      <c r="J41" s="13"/>
      <c r="K41" s="13"/>
      <c r="L41" s="13">
        <v>1</v>
      </c>
      <c r="M41" s="13">
        <v>1</v>
      </c>
      <c r="N41" s="13">
        <v>2</v>
      </c>
      <c r="O41" s="13"/>
      <c r="P41" s="13"/>
      <c r="Q41" s="13"/>
      <c r="R41" s="13"/>
      <c r="S41" s="13"/>
      <c r="T41" s="13"/>
      <c r="U41" s="13"/>
      <c r="V41" s="13">
        <v>1</v>
      </c>
      <c r="W41" s="13">
        <v>1</v>
      </c>
      <c r="X41" s="13"/>
      <c r="Y41" s="13"/>
      <c r="Z41" s="13"/>
      <c r="AA41" s="13"/>
      <c r="AB41" s="13">
        <v>1</v>
      </c>
      <c r="AC41" s="13"/>
      <c r="AD41" s="13">
        <v>1</v>
      </c>
    </row>
    <row r="42" spans="1:30" x14ac:dyDescent="0.2">
      <c r="A42" s="23" t="s">
        <v>553</v>
      </c>
      <c r="B42" s="13"/>
      <c r="C42" s="13"/>
      <c r="D42" s="13"/>
      <c r="E42" s="13"/>
      <c r="F42" s="13">
        <v>1</v>
      </c>
      <c r="G42" s="13">
        <v>1</v>
      </c>
      <c r="H42" s="13"/>
      <c r="I42" s="13"/>
      <c r="J42" s="13"/>
      <c r="K42" s="13"/>
      <c r="L42" s="13">
        <v>1</v>
      </c>
      <c r="M42" s="13"/>
      <c r="N42" s="13">
        <v>1</v>
      </c>
      <c r="O42" s="13"/>
      <c r="P42" s="13"/>
      <c r="Q42" s="13"/>
      <c r="R42" s="13"/>
      <c r="S42" s="13"/>
      <c r="T42" s="13"/>
      <c r="U42" s="13"/>
      <c r="V42" s="13">
        <v>1</v>
      </c>
      <c r="W42" s="13">
        <v>1</v>
      </c>
      <c r="X42" s="13"/>
      <c r="Y42" s="13"/>
      <c r="Z42" s="13"/>
      <c r="AA42" s="13"/>
      <c r="AB42" s="13"/>
      <c r="AC42" s="13"/>
      <c r="AD42" s="13"/>
    </row>
    <row r="43" spans="1:30" x14ac:dyDescent="0.2">
      <c r="A43" s="23" t="s">
        <v>556</v>
      </c>
      <c r="B43" s="13">
        <v>1</v>
      </c>
      <c r="C43" s="13">
        <v>1</v>
      </c>
      <c r="D43" s="13">
        <v>1</v>
      </c>
      <c r="E43" s="13">
        <v>1</v>
      </c>
      <c r="F43" s="13"/>
      <c r="G43" s="13">
        <v>4</v>
      </c>
      <c r="H43" s="13">
        <v>1</v>
      </c>
      <c r="I43" s="13">
        <v>1</v>
      </c>
      <c r="J43" s="13">
        <v>1</v>
      </c>
      <c r="K43" s="13">
        <v>1</v>
      </c>
      <c r="L43" s="13"/>
      <c r="M43" s="13"/>
      <c r="N43" s="13">
        <v>4</v>
      </c>
      <c r="O43" s="13">
        <v>1</v>
      </c>
      <c r="P43" s="13">
        <v>1</v>
      </c>
      <c r="Q43" s="13">
        <v>2</v>
      </c>
      <c r="R43" s="13">
        <v>1</v>
      </c>
      <c r="S43" s="13">
        <v>1</v>
      </c>
      <c r="T43" s="13">
        <v>1</v>
      </c>
      <c r="U43" s="13">
        <v>1</v>
      </c>
      <c r="V43" s="13"/>
      <c r="W43" s="13">
        <v>4</v>
      </c>
      <c r="X43" s="13">
        <v>1</v>
      </c>
      <c r="Y43" s="13">
        <v>0</v>
      </c>
      <c r="Z43" s="13">
        <v>0</v>
      </c>
      <c r="AA43" s="13">
        <v>0</v>
      </c>
      <c r="AB43" s="13">
        <v>1</v>
      </c>
      <c r="AC43" s="13"/>
      <c r="AD43" s="13">
        <v>2</v>
      </c>
    </row>
    <row r="44" spans="1:30" x14ac:dyDescent="0.2">
      <c r="A44" s="23" t="s">
        <v>563</v>
      </c>
      <c r="B44" s="13"/>
      <c r="C44" s="13"/>
      <c r="D44" s="13"/>
      <c r="E44" s="13"/>
      <c r="F44" s="13">
        <v>1</v>
      </c>
      <c r="G44" s="13">
        <v>1</v>
      </c>
      <c r="H44" s="13"/>
      <c r="I44" s="13"/>
      <c r="J44" s="13"/>
      <c r="K44" s="13"/>
      <c r="L44" s="13">
        <v>1</v>
      </c>
      <c r="M44" s="13"/>
      <c r="N44" s="13">
        <v>1</v>
      </c>
      <c r="O44" s="13"/>
      <c r="P44" s="13"/>
      <c r="Q44" s="13"/>
      <c r="R44" s="13"/>
      <c r="S44" s="13"/>
      <c r="T44" s="13"/>
      <c r="U44" s="13"/>
      <c r="V44" s="13">
        <v>1</v>
      </c>
      <c r="W44" s="13">
        <v>1</v>
      </c>
      <c r="X44" s="13"/>
      <c r="Y44" s="13"/>
      <c r="Z44" s="13"/>
      <c r="AA44" s="13"/>
      <c r="AB44" s="13">
        <v>1</v>
      </c>
      <c r="AC44" s="13"/>
      <c r="AD44" s="13">
        <v>1</v>
      </c>
    </row>
    <row r="45" spans="1:30" x14ac:dyDescent="0.2">
      <c r="A45" s="23" t="s">
        <v>901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>
        <v>0</v>
      </c>
      <c r="AC45" s="13"/>
      <c r="AD45" s="13">
        <v>0</v>
      </c>
    </row>
    <row r="46" spans="1:30" x14ac:dyDescent="0.2">
      <c r="A46" s="23" t="s">
        <v>567</v>
      </c>
      <c r="B46" s="13"/>
      <c r="C46" s="13"/>
      <c r="D46" s="13"/>
      <c r="E46" s="13"/>
      <c r="F46" s="13">
        <v>1</v>
      </c>
      <c r="G46" s="13">
        <v>1</v>
      </c>
      <c r="H46" s="13"/>
      <c r="I46" s="13"/>
      <c r="J46" s="13"/>
      <c r="K46" s="13"/>
      <c r="L46" s="13">
        <v>1</v>
      </c>
      <c r="M46" s="13">
        <v>1</v>
      </c>
      <c r="N46" s="13">
        <v>2</v>
      </c>
      <c r="O46" s="13"/>
      <c r="P46" s="13"/>
      <c r="Q46" s="13"/>
      <c r="R46" s="13"/>
      <c r="S46" s="13"/>
      <c r="T46" s="13"/>
      <c r="U46" s="13"/>
      <c r="V46" s="13">
        <v>1</v>
      </c>
      <c r="W46" s="13">
        <v>1</v>
      </c>
      <c r="X46" s="13"/>
      <c r="Y46" s="13"/>
      <c r="Z46" s="13"/>
      <c r="AA46" s="13"/>
      <c r="AB46" s="13">
        <v>1</v>
      </c>
      <c r="AC46" s="13"/>
      <c r="AD46" s="13">
        <v>1</v>
      </c>
    </row>
    <row r="47" spans="1:30" x14ac:dyDescent="0.2">
      <c r="A47" s="23" t="s">
        <v>568</v>
      </c>
      <c r="B47" s="13"/>
      <c r="C47" s="13"/>
      <c r="D47" s="13"/>
      <c r="E47" s="13"/>
      <c r="F47" s="13">
        <v>0</v>
      </c>
      <c r="G47" s="13">
        <v>0</v>
      </c>
      <c r="H47" s="13"/>
      <c r="I47" s="13"/>
      <c r="J47" s="13"/>
      <c r="K47" s="13"/>
      <c r="L47" s="13">
        <v>0</v>
      </c>
      <c r="M47" s="13"/>
      <c r="N47" s="13">
        <v>0</v>
      </c>
      <c r="O47" s="13"/>
      <c r="P47" s="13"/>
      <c r="Q47" s="13"/>
      <c r="R47" s="13"/>
      <c r="S47" s="13"/>
      <c r="T47" s="13"/>
      <c r="U47" s="13"/>
      <c r="V47" s="13">
        <v>0</v>
      </c>
      <c r="W47" s="13">
        <v>0</v>
      </c>
      <c r="X47" s="13"/>
      <c r="Y47" s="13"/>
      <c r="Z47" s="13"/>
      <c r="AA47" s="13"/>
      <c r="AB47" s="13">
        <v>0</v>
      </c>
      <c r="AC47" s="13"/>
      <c r="AD47" s="13">
        <v>0</v>
      </c>
    </row>
    <row r="48" spans="1:30" x14ac:dyDescent="0.2">
      <c r="A48" s="23" t="s">
        <v>902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>
        <v>0</v>
      </c>
      <c r="AC48" s="13"/>
      <c r="AD48" s="13">
        <v>0</v>
      </c>
    </row>
    <row r="49" spans="1:30" x14ac:dyDescent="0.2">
      <c r="A49" s="23" t="s">
        <v>569</v>
      </c>
      <c r="B49" s="13">
        <v>1</v>
      </c>
      <c r="C49" s="13"/>
      <c r="D49" s="13"/>
      <c r="E49" s="13">
        <v>1</v>
      </c>
      <c r="F49" s="13">
        <v>1</v>
      </c>
      <c r="G49" s="13">
        <v>3</v>
      </c>
      <c r="H49" s="13">
        <v>1</v>
      </c>
      <c r="I49" s="13"/>
      <c r="J49" s="13"/>
      <c r="K49" s="13">
        <v>1</v>
      </c>
      <c r="L49" s="13">
        <v>1</v>
      </c>
      <c r="M49" s="13"/>
      <c r="N49" s="13">
        <v>3</v>
      </c>
      <c r="O49" s="13">
        <v>1</v>
      </c>
      <c r="P49" s="13">
        <v>1</v>
      </c>
      <c r="Q49" s="13">
        <v>2</v>
      </c>
      <c r="R49" s="13">
        <v>1</v>
      </c>
      <c r="S49" s="13"/>
      <c r="T49" s="13"/>
      <c r="U49" s="13">
        <v>1</v>
      </c>
      <c r="V49" s="13">
        <v>1</v>
      </c>
      <c r="W49" s="13">
        <v>3</v>
      </c>
      <c r="X49" s="13">
        <v>1</v>
      </c>
      <c r="Y49" s="13"/>
      <c r="Z49" s="13"/>
      <c r="AA49" s="13">
        <v>1</v>
      </c>
      <c r="AB49" s="13">
        <v>1</v>
      </c>
      <c r="AC49" s="13"/>
      <c r="AD49" s="13">
        <v>3</v>
      </c>
    </row>
    <row r="50" spans="1:30" x14ac:dyDescent="0.2">
      <c r="A50" s="23" t="s">
        <v>571</v>
      </c>
      <c r="B50" s="13">
        <v>1</v>
      </c>
      <c r="C50" s="13"/>
      <c r="D50" s="13"/>
      <c r="E50" s="13">
        <v>1</v>
      </c>
      <c r="F50" s="13">
        <v>1</v>
      </c>
      <c r="G50" s="13">
        <v>3</v>
      </c>
      <c r="H50" s="13">
        <v>1</v>
      </c>
      <c r="I50" s="13"/>
      <c r="J50" s="13"/>
      <c r="K50" s="13">
        <v>1</v>
      </c>
      <c r="L50" s="13">
        <v>1</v>
      </c>
      <c r="M50" s="13"/>
      <c r="N50" s="13">
        <v>3</v>
      </c>
      <c r="O50" s="13">
        <v>1</v>
      </c>
      <c r="P50" s="13">
        <v>1</v>
      </c>
      <c r="Q50" s="13">
        <v>2</v>
      </c>
      <c r="R50" s="13">
        <v>1</v>
      </c>
      <c r="S50" s="13"/>
      <c r="T50" s="13"/>
      <c r="U50" s="13">
        <v>1</v>
      </c>
      <c r="V50" s="13">
        <v>1</v>
      </c>
      <c r="W50" s="13">
        <v>3</v>
      </c>
      <c r="X50" s="13">
        <v>1</v>
      </c>
      <c r="Y50" s="13"/>
      <c r="Z50" s="13"/>
      <c r="AA50" s="13">
        <v>1</v>
      </c>
      <c r="AB50" s="13">
        <v>1</v>
      </c>
      <c r="AC50" s="13"/>
      <c r="AD50" s="13">
        <v>3</v>
      </c>
    </row>
    <row r="51" spans="1:30" x14ac:dyDescent="0.2">
      <c r="A51" s="23" t="s">
        <v>574</v>
      </c>
      <c r="B51" s="13"/>
      <c r="C51" s="13"/>
      <c r="D51" s="13"/>
      <c r="E51" s="13"/>
      <c r="F51" s="13">
        <v>1</v>
      </c>
      <c r="G51" s="13">
        <v>1</v>
      </c>
      <c r="H51" s="13"/>
      <c r="I51" s="13"/>
      <c r="J51" s="13"/>
      <c r="K51" s="13"/>
      <c r="L51" s="13">
        <v>1</v>
      </c>
      <c r="M51" s="13">
        <v>1</v>
      </c>
      <c r="N51" s="13">
        <v>2</v>
      </c>
      <c r="O51" s="13"/>
      <c r="P51" s="13"/>
      <c r="Q51" s="13"/>
      <c r="R51" s="13"/>
      <c r="S51" s="13"/>
      <c r="T51" s="13"/>
      <c r="U51" s="13"/>
      <c r="V51" s="13">
        <v>1</v>
      </c>
      <c r="W51" s="13">
        <v>1</v>
      </c>
      <c r="X51" s="13"/>
      <c r="Y51" s="13"/>
      <c r="Z51" s="13"/>
      <c r="AA51" s="13"/>
      <c r="AB51" s="13">
        <v>1</v>
      </c>
      <c r="AC51" s="13">
        <v>1</v>
      </c>
      <c r="AD51" s="13">
        <v>2</v>
      </c>
    </row>
    <row r="52" spans="1:30" x14ac:dyDescent="0.2">
      <c r="A52" s="23" t="s">
        <v>576</v>
      </c>
      <c r="B52" s="13"/>
      <c r="C52" s="13"/>
      <c r="D52" s="13"/>
      <c r="E52" s="13"/>
      <c r="F52" s="13">
        <v>1</v>
      </c>
      <c r="G52" s="13">
        <v>1</v>
      </c>
      <c r="H52" s="13"/>
      <c r="I52" s="13"/>
      <c r="J52" s="13"/>
      <c r="K52" s="13"/>
      <c r="L52" s="13">
        <v>1</v>
      </c>
      <c r="M52" s="13">
        <v>1</v>
      </c>
      <c r="N52" s="13">
        <v>2</v>
      </c>
      <c r="O52" s="13"/>
      <c r="P52" s="13"/>
      <c r="Q52" s="13"/>
      <c r="R52" s="13"/>
      <c r="S52" s="13"/>
      <c r="T52" s="13"/>
      <c r="U52" s="13"/>
      <c r="V52" s="13">
        <v>1</v>
      </c>
      <c r="W52" s="13">
        <v>1</v>
      </c>
      <c r="X52" s="13"/>
      <c r="Y52" s="13"/>
      <c r="Z52" s="13"/>
      <c r="AA52" s="13"/>
      <c r="AB52" s="13">
        <v>1</v>
      </c>
      <c r="AC52" s="13">
        <v>1</v>
      </c>
      <c r="AD52" s="13">
        <v>2</v>
      </c>
    </row>
    <row r="53" spans="1:30" x14ac:dyDescent="0.2">
      <c r="A53" s="23" t="s">
        <v>903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>
        <v>0</v>
      </c>
      <c r="AC53" s="13"/>
      <c r="AD53" s="13">
        <v>0</v>
      </c>
    </row>
    <row r="54" spans="1:30" x14ac:dyDescent="0.2">
      <c r="A54" s="23" t="s">
        <v>580</v>
      </c>
      <c r="B54" s="13"/>
      <c r="C54" s="13"/>
      <c r="D54" s="13"/>
      <c r="E54" s="13"/>
      <c r="F54" s="13">
        <v>1</v>
      </c>
      <c r="G54" s="13">
        <v>1</v>
      </c>
      <c r="H54" s="13"/>
      <c r="I54" s="13"/>
      <c r="J54" s="13"/>
      <c r="K54" s="13"/>
      <c r="L54" s="13">
        <v>1</v>
      </c>
      <c r="M54" s="13">
        <v>1</v>
      </c>
      <c r="N54" s="13">
        <v>2</v>
      </c>
      <c r="O54" s="13"/>
      <c r="P54" s="13"/>
      <c r="Q54" s="13"/>
      <c r="R54" s="13"/>
      <c r="S54" s="13"/>
      <c r="T54" s="13"/>
      <c r="U54" s="13"/>
      <c r="V54" s="13">
        <v>0</v>
      </c>
      <c r="W54" s="13">
        <v>0</v>
      </c>
      <c r="X54" s="13"/>
      <c r="Y54" s="13"/>
      <c r="Z54" s="13"/>
      <c r="AA54" s="13"/>
      <c r="AB54" s="13">
        <v>0</v>
      </c>
      <c r="AC54" s="13">
        <v>1</v>
      </c>
      <c r="AD54" s="13">
        <v>1</v>
      </c>
    </row>
    <row r="55" spans="1:30" x14ac:dyDescent="0.2">
      <c r="A55" s="23" t="s">
        <v>584</v>
      </c>
      <c r="B55" s="13">
        <v>1</v>
      </c>
      <c r="C55" s="13">
        <v>1</v>
      </c>
      <c r="D55" s="13">
        <v>1</v>
      </c>
      <c r="E55" s="13">
        <v>1</v>
      </c>
      <c r="F55" s="13"/>
      <c r="G55" s="13">
        <v>4</v>
      </c>
      <c r="H55" s="13">
        <v>1</v>
      </c>
      <c r="I55" s="13">
        <v>1</v>
      </c>
      <c r="J55" s="13">
        <v>1</v>
      </c>
      <c r="K55" s="13">
        <v>1</v>
      </c>
      <c r="L55" s="13"/>
      <c r="M55" s="13"/>
      <c r="N55" s="13">
        <v>4</v>
      </c>
      <c r="O55" s="13">
        <v>1</v>
      </c>
      <c r="P55" s="13">
        <v>1</v>
      </c>
      <c r="Q55" s="13">
        <v>2</v>
      </c>
      <c r="R55" s="13">
        <v>1</v>
      </c>
      <c r="S55" s="13">
        <v>1</v>
      </c>
      <c r="T55" s="13">
        <v>1</v>
      </c>
      <c r="U55" s="13">
        <v>1</v>
      </c>
      <c r="V55" s="13"/>
      <c r="W55" s="13">
        <v>4</v>
      </c>
      <c r="X55" s="13">
        <v>1</v>
      </c>
      <c r="Y55" s="13">
        <v>1</v>
      </c>
      <c r="Z55" s="13">
        <v>1</v>
      </c>
      <c r="AA55" s="13">
        <v>1</v>
      </c>
      <c r="AB55" s="13"/>
      <c r="AC55" s="13"/>
      <c r="AD55" s="13">
        <v>4</v>
      </c>
    </row>
    <row r="56" spans="1:30" x14ac:dyDescent="0.2">
      <c r="A56" s="23" t="s">
        <v>596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>
        <v>1</v>
      </c>
      <c r="M56" s="13">
        <v>1</v>
      </c>
      <c r="N56" s="13">
        <v>2</v>
      </c>
      <c r="O56" s="13"/>
      <c r="P56" s="13"/>
      <c r="Q56" s="13"/>
      <c r="R56" s="13"/>
      <c r="S56" s="13"/>
      <c r="T56" s="13"/>
      <c r="U56" s="13"/>
      <c r="V56" s="13">
        <v>0</v>
      </c>
      <c r="W56" s="13">
        <v>0</v>
      </c>
      <c r="X56" s="13"/>
      <c r="Y56" s="13"/>
      <c r="Z56" s="13"/>
      <c r="AA56" s="13"/>
      <c r="AB56" s="13">
        <v>1</v>
      </c>
      <c r="AC56" s="13">
        <v>1</v>
      </c>
      <c r="AD56" s="13">
        <v>2</v>
      </c>
    </row>
    <row r="57" spans="1:30" x14ac:dyDescent="0.2">
      <c r="A57" s="23" t="s">
        <v>597</v>
      </c>
      <c r="B57" s="13">
        <v>1</v>
      </c>
      <c r="C57" s="13">
        <v>1</v>
      </c>
      <c r="D57" s="13">
        <v>1</v>
      </c>
      <c r="E57" s="13">
        <v>0</v>
      </c>
      <c r="F57" s="13"/>
      <c r="G57" s="13">
        <v>3</v>
      </c>
      <c r="H57" s="13">
        <v>1</v>
      </c>
      <c r="I57" s="13">
        <v>1</v>
      </c>
      <c r="J57" s="13">
        <v>1</v>
      </c>
      <c r="K57" s="13">
        <v>1</v>
      </c>
      <c r="L57" s="13"/>
      <c r="M57" s="13"/>
      <c r="N57" s="13">
        <v>4</v>
      </c>
      <c r="O57" s="13">
        <v>1</v>
      </c>
      <c r="P57" s="13">
        <v>0</v>
      </c>
      <c r="Q57" s="13">
        <v>1</v>
      </c>
      <c r="R57" s="13">
        <v>1</v>
      </c>
      <c r="S57" s="13">
        <v>1</v>
      </c>
      <c r="T57" s="13">
        <v>1</v>
      </c>
      <c r="U57" s="13">
        <v>1</v>
      </c>
      <c r="V57" s="13">
        <v>0</v>
      </c>
      <c r="W57" s="13">
        <v>4</v>
      </c>
      <c r="X57" s="13">
        <v>1</v>
      </c>
      <c r="Y57" s="13">
        <v>1</v>
      </c>
      <c r="Z57" s="13">
        <v>1</v>
      </c>
      <c r="AA57" s="13">
        <v>1</v>
      </c>
      <c r="AB57" s="13"/>
      <c r="AC57" s="13"/>
      <c r="AD57" s="13">
        <v>4</v>
      </c>
    </row>
    <row r="58" spans="1:30" x14ac:dyDescent="0.2">
      <c r="A58" s="23" t="s">
        <v>904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>
        <v>0</v>
      </c>
      <c r="AC58" s="13"/>
      <c r="AD58" s="13">
        <v>0</v>
      </c>
    </row>
    <row r="59" spans="1:30" x14ac:dyDescent="0.2">
      <c r="A59" s="23" t="s">
        <v>603</v>
      </c>
      <c r="B59" s="13"/>
      <c r="C59" s="13"/>
      <c r="D59" s="13"/>
      <c r="E59" s="13"/>
      <c r="F59" s="13">
        <v>1</v>
      </c>
      <c r="G59" s="13">
        <v>1</v>
      </c>
      <c r="H59" s="13"/>
      <c r="I59" s="13"/>
      <c r="J59" s="13"/>
      <c r="K59" s="13"/>
      <c r="L59" s="13">
        <v>1</v>
      </c>
      <c r="M59" s="13">
        <v>1</v>
      </c>
      <c r="N59" s="13">
        <v>2</v>
      </c>
      <c r="O59" s="13"/>
      <c r="P59" s="13"/>
      <c r="Q59" s="13"/>
      <c r="R59" s="13"/>
      <c r="S59" s="13"/>
      <c r="T59" s="13"/>
      <c r="U59" s="13"/>
      <c r="V59" s="13">
        <v>1</v>
      </c>
      <c r="W59" s="13">
        <v>1</v>
      </c>
      <c r="X59" s="13"/>
      <c r="Y59" s="13"/>
      <c r="Z59" s="13"/>
      <c r="AA59" s="13"/>
      <c r="AB59" s="13">
        <v>1</v>
      </c>
      <c r="AC59" s="13">
        <v>1</v>
      </c>
      <c r="AD59" s="13">
        <v>2</v>
      </c>
    </row>
    <row r="60" spans="1:30" x14ac:dyDescent="0.2">
      <c r="A60" s="23" t="s">
        <v>604</v>
      </c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>
        <v>1</v>
      </c>
      <c r="M60" s="13">
        <v>1</v>
      </c>
      <c r="N60" s="13">
        <v>2</v>
      </c>
      <c r="O60" s="13"/>
      <c r="P60" s="13"/>
      <c r="Q60" s="13"/>
      <c r="R60" s="13"/>
      <c r="S60" s="13"/>
      <c r="T60" s="13"/>
      <c r="U60" s="13"/>
      <c r="V60" s="13">
        <v>1</v>
      </c>
      <c r="W60" s="13">
        <v>1</v>
      </c>
      <c r="X60" s="13"/>
      <c r="Y60" s="13"/>
      <c r="Z60" s="13"/>
      <c r="AA60" s="13"/>
      <c r="AB60" s="13">
        <v>1</v>
      </c>
      <c r="AC60" s="13">
        <v>1</v>
      </c>
      <c r="AD60" s="13">
        <v>2</v>
      </c>
    </row>
    <row r="61" spans="1:30" x14ac:dyDescent="0.2">
      <c r="A61" s="23" t="s">
        <v>605</v>
      </c>
      <c r="B61" s="13"/>
      <c r="C61" s="13"/>
      <c r="D61" s="13"/>
      <c r="E61" s="13">
        <v>1</v>
      </c>
      <c r="F61" s="13">
        <v>1</v>
      </c>
      <c r="G61" s="13">
        <v>2</v>
      </c>
      <c r="H61" s="13">
        <v>0</v>
      </c>
      <c r="I61" s="13"/>
      <c r="J61" s="13"/>
      <c r="K61" s="13">
        <v>0</v>
      </c>
      <c r="L61" s="13">
        <v>0</v>
      </c>
      <c r="M61" s="13"/>
      <c r="N61" s="13">
        <v>0</v>
      </c>
      <c r="O61" s="13"/>
      <c r="P61" s="13">
        <v>1</v>
      </c>
      <c r="Q61" s="13">
        <v>1</v>
      </c>
      <c r="R61" s="13"/>
      <c r="S61" s="13"/>
      <c r="T61" s="13"/>
      <c r="U61" s="13"/>
      <c r="V61" s="13">
        <v>0</v>
      </c>
      <c r="W61" s="13">
        <v>0</v>
      </c>
      <c r="X61" s="13">
        <v>0</v>
      </c>
      <c r="Y61" s="13"/>
      <c r="Z61" s="13"/>
      <c r="AA61" s="13">
        <v>1</v>
      </c>
      <c r="AB61" s="13">
        <v>1</v>
      </c>
      <c r="AC61" s="13"/>
      <c r="AD61" s="13">
        <v>2</v>
      </c>
    </row>
    <row r="62" spans="1:30" x14ac:dyDescent="0.2">
      <c r="A62" s="23" t="s">
        <v>607</v>
      </c>
      <c r="B62" s="13"/>
      <c r="C62" s="13"/>
      <c r="D62" s="13"/>
      <c r="E62" s="13"/>
      <c r="F62" s="13">
        <v>1</v>
      </c>
      <c r="G62" s="13">
        <v>1</v>
      </c>
      <c r="H62" s="13"/>
      <c r="I62" s="13"/>
      <c r="J62" s="13"/>
      <c r="K62" s="13"/>
      <c r="L62" s="13">
        <v>1</v>
      </c>
      <c r="M62" s="13">
        <v>1</v>
      </c>
      <c r="N62" s="13">
        <v>2</v>
      </c>
      <c r="O62" s="13"/>
      <c r="P62" s="13"/>
      <c r="Q62" s="13"/>
      <c r="R62" s="13"/>
      <c r="S62" s="13"/>
      <c r="T62" s="13"/>
      <c r="U62" s="13"/>
      <c r="V62" s="13">
        <v>1</v>
      </c>
      <c r="W62" s="13">
        <v>1</v>
      </c>
      <c r="X62" s="13"/>
      <c r="Y62" s="13"/>
      <c r="Z62" s="13"/>
      <c r="AA62" s="13"/>
      <c r="AB62" s="13">
        <v>1</v>
      </c>
      <c r="AC62" s="13">
        <v>1</v>
      </c>
      <c r="AD62" s="13">
        <v>2</v>
      </c>
    </row>
    <row r="63" spans="1:30" x14ac:dyDescent="0.2">
      <c r="A63" s="23" t="s">
        <v>608</v>
      </c>
      <c r="B63" s="13">
        <v>1</v>
      </c>
      <c r="C63" s="13"/>
      <c r="D63" s="13"/>
      <c r="E63" s="13">
        <v>1</v>
      </c>
      <c r="F63" s="13">
        <v>1</v>
      </c>
      <c r="G63" s="13">
        <v>3</v>
      </c>
      <c r="H63" s="13">
        <v>1</v>
      </c>
      <c r="I63" s="13"/>
      <c r="J63" s="13"/>
      <c r="K63" s="13">
        <v>1</v>
      </c>
      <c r="L63" s="13">
        <v>1</v>
      </c>
      <c r="M63" s="13"/>
      <c r="N63" s="13">
        <v>3</v>
      </c>
      <c r="O63" s="13">
        <v>1</v>
      </c>
      <c r="P63" s="13">
        <v>1</v>
      </c>
      <c r="Q63" s="13">
        <v>2</v>
      </c>
      <c r="R63" s="13">
        <v>1</v>
      </c>
      <c r="S63" s="13"/>
      <c r="T63" s="13"/>
      <c r="U63" s="13">
        <v>1</v>
      </c>
      <c r="V63" s="13">
        <v>1</v>
      </c>
      <c r="W63" s="13">
        <v>3</v>
      </c>
      <c r="X63" s="13">
        <v>1</v>
      </c>
      <c r="Y63" s="13"/>
      <c r="Z63" s="13"/>
      <c r="AA63" s="13">
        <v>1</v>
      </c>
      <c r="AB63" s="13">
        <v>1</v>
      </c>
      <c r="AC63" s="13"/>
      <c r="AD63" s="13">
        <v>3</v>
      </c>
    </row>
    <row r="64" spans="1:30" x14ac:dyDescent="0.2">
      <c r="A64" s="23" t="s">
        <v>905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>
        <v>0</v>
      </c>
      <c r="AC64" s="13"/>
      <c r="AD64" s="13">
        <v>0</v>
      </c>
    </row>
    <row r="65" spans="1:30" x14ac:dyDescent="0.2">
      <c r="A65" s="23" t="s">
        <v>609</v>
      </c>
      <c r="B65" s="13"/>
      <c r="C65" s="13"/>
      <c r="D65" s="13"/>
      <c r="E65" s="13"/>
      <c r="F65" s="13">
        <v>1</v>
      </c>
      <c r="G65" s="13">
        <v>1</v>
      </c>
      <c r="H65" s="13"/>
      <c r="I65" s="13"/>
      <c r="J65" s="13"/>
      <c r="K65" s="13"/>
      <c r="L65" s="13">
        <v>1</v>
      </c>
      <c r="M65" s="13">
        <v>1</v>
      </c>
      <c r="N65" s="13">
        <v>2</v>
      </c>
      <c r="O65" s="13"/>
      <c r="P65" s="13"/>
      <c r="Q65" s="13"/>
      <c r="R65" s="13"/>
      <c r="S65" s="13"/>
      <c r="T65" s="13"/>
      <c r="U65" s="13"/>
      <c r="V65" s="13">
        <v>0</v>
      </c>
      <c r="W65" s="13">
        <v>0</v>
      </c>
      <c r="X65" s="13"/>
      <c r="Y65" s="13"/>
      <c r="Z65" s="13"/>
      <c r="AA65" s="13"/>
      <c r="AB65" s="13">
        <v>0</v>
      </c>
      <c r="AC65" s="13">
        <v>1</v>
      </c>
      <c r="AD65" s="13">
        <v>1</v>
      </c>
    </row>
    <row r="66" spans="1:30" x14ac:dyDescent="0.2">
      <c r="A66" s="23" t="s">
        <v>25</v>
      </c>
      <c r="B66" s="13">
        <v>1</v>
      </c>
      <c r="C66" s="13"/>
      <c r="D66" s="13"/>
      <c r="E66" s="13">
        <v>1</v>
      </c>
      <c r="F66" s="13">
        <v>1</v>
      </c>
      <c r="G66" s="13">
        <v>3</v>
      </c>
      <c r="H66" s="13">
        <v>1</v>
      </c>
      <c r="I66" s="13"/>
      <c r="J66" s="13"/>
      <c r="K66" s="13">
        <v>1</v>
      </c>
      <c r="L66" s="13">
        <v>1</v>
      </c>
      <c r="M66" s="13"/>
      <c r="N66" s="13">
        <v>3</v>
      </c>
      <c r="O66" s="13">
        <v>1</v>
      </c>
      <c r="P66" s="13"/>
      <c r="Q66" s="13">
        <v>1</v>
      </c>
      <c r="R66" s="13">
        <v>1</v>
      </c>
      <c r="S66" s="13"/>
      <c r="T66" s="13"/>
      <c r="U66" s="13">
        <v>1</v>
      </c>
      <c r="V66" s="13">
        <v>1</v>
      </c>
      <c r="W66" s="13">
        <v>3</v>
      </c>
      <c r="X66" s="13">
        <v>1</v>
      </c>
      <c r="Y66" s="13"/>
      <c r="Z66" s="13"/>
      <c r="AA66" s="13">
        <v>1</v>
      </c>
      <c r="AB66" s="13">
        <v>1</v>
      </c>
      <c r="AC66" s="13"/>
      <c r="AD66" s="13">
        <v>3</v>
      </c>
    </row>
    <row r="67" spans="1:30" x14ac:dyDescent="0.2">
      <c r="A67" s="109" t="s">
        <v>165</v>
      </c>
      <c r="B67" s="13">
        <v>6</v>
      </c>
      <c r="C67" s="13">
        <v>3</v>
      </c>
      <c r="D67" s="13">
        <v>3</v>
      </c>
      <c r="E67" s="13">
        <v>5</v>
      </c>
      <c r="F67" s="13">
        <v>20</v>
      </c>
      <c r="G67" s="13">
        <v>37</v>
      </c>
      <c r="H67" s="13">
        <v>6</v>
      </c>
      <c r="I67" s="13">
        <v>1</v>
      </c>
      <c r="J67" s="13">
        <v>1</v>
      </c>
      <c r="K67" s="13">
        <v>5</v>
      </c>
      <c r="L67" s="13">
        <v>20</v>
      </c>
      <c r="M67" s="13">
        <v>12</v>
      </c>
      <c r="N67" s="13">
        <v>45</v>
      </c>
      <c r="O67" s="13">
        <v>6</v>
      </c>
      <c r="P67" s="13">
        <v>6</v>
      </c>
      <c r="Q67" s="13">
        <v>12</v>
      </c>
      <c r="R67" s="13">
        <v>6</v>
      </c>
      <c r="S67" s="13">
        <v>1</v>
      </c>
      <c r="T67" s="13">
        <v>1</v>
      </c>
      <c r="U67" s="13">
        <v>7</v>
      </c>
      <c r="V67" s="13">
        <v>23</v>
      </c>
      <c r="W67" s="13">
        <v>38</v>
      </c>
      <c r="X67" s="13">
        <v>6</v>
      </c>
      <c r="Y67" s="13">
        <v>0</v>
      </c>
      <c r="Z67" s="13">
        <v>0</v>
      </c>
      <c r="AA67" s="13">
        <v>4</v>
      </c>
      <c r="AB67" s="13">
        <v>22</v>
      </c>
      <c r="AC67" s="13">
        <v>12</v>
      </c>
      <c r="AD67" s="13">
        <v>44</v>
      </c>
    </row>
    <row r="68" spans="1:30" x14ac:dyDescent="0.2">
      <c r="A68" s="3" t="s">
        <v>637</v>
      </c>
      <c r="B68" s="13">
        <v>6</v>
      </c>
      <c r="C68" s="13">
        <v>3</v>
      </c>
      <c r="D68" s="13">
        <v>3</v>
      </c>
      <c r="E68" s="13">
        <v>5</v>
      </c>
      <c r="F68" s="13">
        <v>20</v>
      </c>
      <c r="G68" s="13">
        <v>37</v>
      </c>
      <c r="H68" s="13">
        <v>6</v>
      </c>
      <c r="I68" s="13">
        <v>1</v>
      </c>
      <c r="J68" s="13">
        <v>1</v>
      </c>
      <c r="K68" s="13">
        <v>5</v>
      </c>
      <c r="L68" s="13">
        <v>20</v>
      </c>
      <c r="M68" s="13">
        <v>12</v>
      </c>
      <c r="N68" s="13">
        <v>45</v>
      </c>
      <c r="O68" s="13">
        <v>6</v>
      </c>
      <c r="P68" s="13">
        <v>6</v>
      </c>
      <c r="Q68" s="13">
        <v>12</v>
      </c>
      <c r="R68" s="13">
        <v>6</v>
      </c>
      <c r="S68" s="13">
        <v>1</v>
      </c>
      <c r="T68" s="13">
        <v>1</v>
      </c>
      <c r="U68" s="13">
        <v>7</v>
      </c>
      <c r="V68" s="13">
        <v>23</v>
      </c>
      <c r="W68" s="13">
        <v>38</v>
      </c>
      <c r="X68" s="13">
        <v>6</v>
      </c>
      <c r="Y68" s="13">
        <v>0</v>
      </c>
      <c r="Z68" s="13">
        <v>0</v>
      </c>
      <c r="AA68" s="13">
        <v>4</v>
      </c>
      <c r="AB68" s="13">
        <v>22</v>
      </c>
      <c r="AC68" s="13">
        <v>12</v>
      </c>
      <c r="AD68" s="13">
        <v>44</v>
      </c>
    </row>
    <row r="69" spans="1:30" x14ac:dyDescent="0.2">
      <c r="A69" s="23" t="s">
        <v>885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>
        <v>1</v>
      </c>
      <c r="W69" s="13">
        <v>1</v>
      </c>
      <c r="X69" s="13"/>
      <c r="Y69" s="13"/>
      <c r="Z69" s="13"/>
      <c r="AA69" s="13"/>
      <c r="AB69" s="13"/>
      <c r="AC69" s="13"/>
      <c r="AD69" s="13"/>
    </row>
    <row r="70" spans="1:30" x14ac:dyDescent="0.2">
      <c r="A70" s="23" t="s">
        <v>9</v>
      </c>
      <c r="B70" s="13">
        <v>0</v>
      </c>
      <c r="C70" s="13">
        <v>1</v>
      </c>
      <c r="D70" s="13">
        <v>1</v>
      </c>
      <c r="E70" s="13">
        <v>1</v>
      </c>
      <c r="F70" s="13">
        <v>1</v>
      </c>
      <c r="G70" s="13">
        <v>4</v>
      </c>
      <c r="H70" s="13">
        <v>1</v>
      </c>
      <c r="I70" s="13">
        <v>0</v>
      </c>
      <c r="J70" s="13">
        <v>0</v>
      </c>
      <c r="K70" s="13">
        <v>0</v>
      </c>
      <c r="L70" s="13">
        <v>1</v>
      </c>
      <c r="M70" s="13">
        <v>1</v>
      </c>
      <c r="N70" s="13">
        <v>3</v>
      </c>
      <c r="O70" s="13">
        <v>1</v>
      </c>
      <c r="P70" s="13">
        <v>1</v>
      </c>
      <c r="Q70" s="13">
        <v>2</v>
      </c>
      <c r="R70" s="13">
        <v>1</v>
      </c>
      <c r="S70" s="13">
        <v>0</v>
      </c>
      <c r="T70" s="13">
        <v>0</v>
      </c>
      <c r="U70" s="13">
        <v>1</v>
      </c>
      <c r="V70" s="13">
        <v>1</v>
      </c>
      <c r="W70" s="13">
        <v>3</v>
      </c>
      <c r="X70" s="13">
        <v>1</v>
      </c>
      <c r="Y70" s="13">
        <v>0</v>
      </c>
      <c r="Z70" s="13">
        <v>0</v>
      </c>
      <c r="AA70" s="13">
        <v>0</v>
      </c>
      <c r="AB70" s="13">
        <v>1</v>
      </c>
      <c r="AC70" s="13">
        <v>1</v>
      </c>
      <c r="AD70" s="13">
        <v>3</v>
      </c>
    </row>
    <row r="71" spans="1:30" x14ac:dyDescent="0.2">
      <c r="A71" s="23" t="s">
        <v>552</v>
      </c>
      <c r="B71" s="13">
        <v>1</v>
      </c>
      <c r="C71" s="13">
        <v>1</v>
      </c>
      <c r="D71" s="13">
        <v>1</v>
      </c>
      <c r="E71" s="13">
        <v>1</v>
      </c>
      <c r="F71" s="13"/>
      <c r="G71" s="13">
        <v>4</v>
      </c>
      <c r="H71" s="13">
        <v>1</v>
      </c>
      <c r="I71" s="13">
        <v>0</v>
      </c>
      <c r="J71" s="13">
        <v>0</v>
      </c>
      <c r="K71" s="13">
        <v>0</v>
      </c>
      <c r="L71" s="13">
        <v>1</v>
      </c>
      <c r="M71" s="13">
        <v>1</v>
      </c>
      <c r="N71" s="13">
        <v>3</v>
      </c>
      <c r="O71" s="13">
        <v>1</v>
      </c>
      <c r="P71" s="13">
        <v>1</v>
      </c>
      <c r="Q71" s="13">
        <v>2</v>
      </c>
      <c r="R71" s="13">
        <v>1</v>
      </c>
      <c r="S71" s="13">
        <v>0</v>
      </c>
      <c r="T71" s="13">
        <v>0</v>
      </c>
      <c r="U71" s="13">
        <v>1</v>
      </c>
      <c r="V71" s="13">
        <v>1</v>
      </c>
      <c r="W71" s="13">
        <v>3</v>
      </c>
      <c r="X71" s="13">
        <v>1</v>
      </c>
      <c r="Y71" s="13">
        <v>0</v>
      </c>
      <c r="Z71" s="13">
        <v>0</v>
      </c>
      <c r="AA71" s="13">
        <v>0</v>
      </c>
      <c r="AB71" s="13">
        <v>1</v>
      </c>
      <c r="AC71" s="13">
        <v>1</v>
      </c>
      <c r="AD71" s="13">
        <v>3</v>
      </c>
    </row>
    <row r="72" spans="1:30" x14ac:dyDescent="0.2">
      <c r="A72" s="23" t="s">
        <v>554</v>
      </c>
      <c r="B72" s="13"/>
      <c r="C72" s="13"/>
      <c r="D72" s="13"/>
      <c r="E72" s="13"/>
      <c r="F72" s="13">
        <v>1</v>
      </c>
      <c r="G72" s="13">
        <v>1</v>
      </c>
      <c r="H72" s="13"/>
      <c r="I72" s="13"/>
      <c r="J72" s="13"/>
      <c r="K72" s="13"/>
      <c r="L72" s="13">
        <v>1</v>
      </c>
      <c r="M72" s="13">
        <v>1</v>
      </c>
      <c r="N72" s="13">
        <v>2</v>
      </c>
      <c r="O72" s="13"/>
      <c r="P72" s="13"/>
      <c r="Q72" s="13"/>
      <c r="R72" s="13"/>
      <c r="S72" s="13"/>
      <c r="T72" s="13"/>
      <c r="U72" s="13"/>
      <c r="V72" s="13">
        <v>1</v>
      </c>
      <c r="W72" s="13">
        <v>1</v>
      </c>
      <c r="X72" s="13"/>
      <c r="Y72" s="13"/>
      <c r="Z72" s="13"/>
      <c r="AA72" s="13"/>
      <c r="AB72" s="13">
        <v>1</v>
      </c>
      <c r="AC72" s="13">
        <v>1</v>
      </c>
      <c r="AD72" s="13">
        <v>2</v>
      </c>
    </row>
    <row r="73" spans="1:30" x14ac:dyDescent="0.2">
      <c r="A73" s="23" t="s">
        <v>558</v>
      </c>
      <c r="B73" s="13"/>
      <c r="C73" s="13"/>
      <c r="D73" s="13"/>
      <c r="E73" s="13"/>
      <c r="F73" s="13">
        <v>1</v>
      </c>
      <c r="G73" s="13">
        <v>1</v>
      </c>
      <c r="H73" s="13"/>
      <c r="I73" s="13"/>
      <c r="J73" s="13"/>
      <c r="K73" s="13"/>
      <c r="L73" s="13">
        <v>1</v>
      </c>
      <c r="M73" s="13">
        <v>1</v>
      </c>
      <c r="N73" s="13">
        <v>2</v>
      </c>
      <c r="O73" s="13"/>
      <c r="P73" s="13"/>
      <c r="Q73" s="13"/>
      <c r="R73" s="13"/>
      <c r="S73" s="13"/>
      <c r="T73" s="13"/>
      <c r="U73" s="13"/>
      <c r="V73" s="13">
        <v>1</v>
      </c>
      <c r="W73" s="13">
        <v>1</v>
      </c>
      <c r="X73" s="13"/>
      <c r="Y73" s="13"/>
      <c r="Z73" s="13"/>
      <c r="AA73" s="13"/>
      <c r="AB73" s="13">
        <v>1</v>
      </c>
      <c r="AC73" s="13">
        <v>1</v>
      </c>
      <c r="AD73" s="13">
        <v>2</v>
      </c>
    </row>
    <row r="74" spans="1:30" x14ac:dyDescent="0.2">
      <c r="A74" s="23" t="s">
        <v>559</v>
      </c>
      <c r="B74" s="13"/>
      <c r="C74" s="13"/>
      <c r="D74" s="13"/>
      <c r="E74" s="13"/>
      <c r="F74" s="13">
        <v>1</v>
      </c>
      <c r="G74" s="13">
        <v>1</v>
      </c>
      <c r="H74" s="13"/>
      <c r="I74" s="13"/>
      <c r="J74" s="13"/>
      <c r="K74" s="13"/>
      <c r="L74" s="13">
        <v>1</v>
      </c>
      <c r="M74" s="13">
        <v>1</v>
      </c>
      <c r="N74" s="13">
        <v>2</v>
      </c>
      <c r="O74" s="13"/>
      <c r="P74" s="13"/>
      <c r="Q74" s="13"/>
      <c r="R74" s="13"/>
      <c r="S74" s="13"/>
      <c r="T74" s="13"/>
      <c r="U74" s="13"/>
      <c r="V74" s="13">
        <v>1</v>
      </c>
      <c r="W74" s="13">
        <v>1</v>
      </c>
      <c r="X74" s="13"/>
      <c r="Y74" s="13"/>
      <c r="Z74" s="13"/>
      <c r="AA74" s="13"/>
      <c r="AB74" s="13">
        <v>1</v>
      </c>
      <c r="AC74" s="13">
        <v>1</v>
      </c>
      <c r="AD74" s="13">
        <v>2</v>
      </c>
    </row>
    <row r="75" spans="1:30" x14ac:dyDescent="0.2">
      <c r="A75" s="23" t="s">
        <v>560</v>
      </c>
      <c r="B75" s="13">
        <v>1</v>
      </c>
      <c r="C75" s="13"/>
      <c r="D75" s="13"/>
      <c r="E75" s="13">
        <v>1</v>
      </c>
      <c r="F75" s="13">
        <v>1</v>
      </c>
      <c r="G75" s="13">
        <v>3</v>
      </c>
      <c r="H75" s="13">
        <v>1</v>
      </c>
      <c r="I75" s="13"/>
      <c r="J75" s="13"/>
      <c r="K75" s="13">
        <v>1</v>
      </c>
      <c r="L75" s="13">
        <v>1</v>
      </c>
      <c r="M75" s="13"/>
      <c r="N75" s="13">
        <v>3</v>
      </c>
      <c r="O75" s="13">
        <v>1</v>
      </c>
      <c r="P75" s="13">
        <v>0</v>
      </c>
      <c r="Q75" s="13">
        <v>1</v>
      </c>
      <c r="R75" s="13">
        <v>1</v>
      </c>
      <c r="S75" s="13"/>
      <c r="T75" s="13"/>
      <c r="U75" s="13">
        <v>1</v>
      </c>
      <c r="V75" s="13">
        <v>1</v>
      </c>
      <c r="W75" s="13">
        <v>3</v>
      </c>
      <c r="X75" s="13">
        <v>1</v>
      </c>
      <c r="Y75" s="13"/>
      <c r="Z75" s="13"/>
      <c r="AA75" s="13">
        <v>1</v>
      </c>
      <c r="AB75" s="13">
        <v>1</v>
      </c>
      <c r="AC75" s="13"/>
      <c r="AD75" s="13">
        <v>3</v>
      </c>
    </row>
    <row r="76" spans="1:30" x14ac:dyDescent="0.2">
      <c r="A76" s="23" t="s">
        <v>562</v>
      </c>
      <c r="B76" s="13"/>
      <c r="C76" s="13"/>
      <c r="D76" s="13"/>
      <c r="E76" s="13"/>
      <c r="F76" s="13">
        <v>1</v>
      </c>
      <c r="G76" s="13">
        <v>1</v>
      </c>
      <c r="H76" s="13"/>
      <c r="I76" s="13"/>
      <c r="J76" s="13"/>
      <c r="K76" s="13"/>
      <c r="L76" s="13">
        <v>1</v>
      </c>
      <c r="M76" s="13"/>
      <c r="N76" s="13">
        <v>1</v>
      </c>
      <c r="O76" s="13"/>
      <c r="P76" s="13"/>
      <c r="Q76" s="13"/>
      <c r="R76" s="13"/>
      <c r="S76" s="13"/>
      <c r="T76" s="13"/>
      <c r="U76" s="13"/>
      <c r="V76" s="13">
        <v>1</v>
      </c>
      <c r="W76" s="13">
        <v>1</v>
      </c>
      <c r="X76" s="13"/>
      <c r="Y76" s="13"/>
      <c r="Z76" s="13"/>
      <c r="AA76" s="13"/>
      <c r="AB76" s="13">
        <v>1</v>
      </c>
      <c r="AC76" s="13"/>
      <c r="AD76" s="13">
        <v>1</v>
      </c>
    </row>
    <row r="77" spans="1:30" x14ac:dyDescent="0.2">
      <c r="A77" s="23" t="s">
        <v>846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>
        <v>1</v>
      </c>
      <c r="W77" s="13">
        <v>1</v>
      </c>
      <c r="X77" s="13"/>
      <c r="Y77" s="13"/>
      <c r="Z77" s="13"/>
      <c r="AA77" s="13"/>
      <c r="AB77" s="13">
        <v>1</v>
      </c>
      <c r="AC77" s="13"/>
      <c r="AD77" s="13">
        <v>1</v>
      </c>
    </row>
    <row r="78" spans="1:30" x14ac:dyDescent="0.2">
      <c r="A78" s="23" t="s">
        <v>572</v>
      </c>
      <c r="B78" s="13">
        <v>0</v>
      </c>
      <c r="C78" s="13"/>
      <c r="D78" s="13"/>
      <c r="E78" s="13"/>
      <c r="F78" s="13">
        <v>1</v>
      </c>
      <c r="G78" s="13">
        <v>1</v>
      </c>
      <c r="H78" s="13">
        <v>0</v>
      </c>
      <c r="I78" s="13"/>
      <c r="J78" s="13"/>
      <c r="K78" s="13">
        <v>1</v>
      </c>
      <c r="L78" s="13">
        <v>1</v>
      </c>
      <c r="M78" s="13"/>
      <c r="N78" s="13">
        <v>2</v>
      </c>
      <c r="O78" s="13">
        <v>0</v>
      </c>
      <c r="P78" s="13">
        <v>1</v>
      </c>
      <c r="Q78" s="13">
        <v>1</v>
      </c>
      <c r="R78" s="13">
        <v>0</v>
      </c>
      <c r="S78" s="13"/>
      <c r="T78" s="13"/>
      <c r="U78" s="13"/>
      <c r="V78" s="13">
        <v>1</v>
      </c>
      <c r="W78" s="13">
        <v>1</v>
      </c>
      <c r="X78" s="13">
        <v>0</v>
      </c>
      <c r="Y78" s="13"/>
      <c r="Z78" s="13"/>
      <c r="AA78" s="13"/>
      <c r="AB78" s="13">
        <v>1</v>
      </c>
      <c r="AC78" s="13"/>
      <c r="AD78" s="13">
        <v>1</v>
      </c>
    </row>
    <row r="79" spans="1:30" x14ac:dyDescent="0.2">
      <c r="A79" s="23" t="s">
        <v>573</v>
      </c>
      <c r="B79" s="13">
        <v>1</v>
      </c>
      <c r="C79" s="13">
        <v>1</v>
      </c>
      <c r="D79" s="13">
        <v>1</v>
      </c>
      <c r="E79" s="13">
        <v>0</v>
      </c>
      <c r="F79" s="13">
        <v>1</v>
      </c>
      <c r="G79" s="13">
        <v>4</v>
      </c>
      <c r="H79" s="13">
        <v>1</v>
      </c>
      <c r="I79" s="13">
        <v>1</v>
      </c>
      <c r="J79" s="13">
        <v>1</v>
      </c>
      <c r="K79" s="13">
        <v>0</v>
      </c>
      <c r="L79" s="13"/>
      <c r="M79" s="13"/>
      <c r="N79" s="13">
        <v>3</v>
      </c>
      <c r="O79" s="13">
        <v>1</v>
      </c>
      <c r="P79" s="13">
        <v>1</v>
      </c>
      <c r="Q79" s="13">
        <v>2</v>
      </c>
      <c r="R79" s="13">
        <v>1</v>
      </c>
      <c r="S79" s="13">
        <v>1</v>
      </c>
      <c r="T79" s="13">
        <v>1</v>
      </c>
      <c r="U79" s="13">
        <v>1</v>
      </c>
      <c r="V79" s="13">
        <v>1</v>
      </c>
      <c r="W79" s="13">
        <v>5</v>
      </c>
      <c r="X79" s="13">
        <v>1</v>
      </c>
      <c r="Y79" s="13">
        <v>0</v>
      </c>
      <c r="Z79" s="13">
        <v>0</v>
      </c>
      <c r="AA79" s="13">
        <v>0</v>
      </c>
      <c r="AB79" s="13">
        <v>1</v>
      </c>
      <c r="AC79" s="13"/>
      <c r="AD79" s="13">
        <v>2</v>
      </c>
    </row>
    <row r="80" spans="1:30" x14ac:dyDescent="0.2">
      <c r="A80" s="23" t="s">
        <v>577</v>
      </c>
      <c r="B80" s="13"/>
      <c r="C80" s="13"/>
      <c r="D80" s="13"/>
      <c r="E80" s="13"/>
      <c r="F80" s="13">
        <v>1</v>
      </c>
      <c r="G80" s="13">
        <v>1</v>
      </c>
      <c r="H80" s="13"/>
      <c r="I80" s="13"/>
      <c r="J80" s="13"/>
      <c r="K80" s="13"/>
      <c r="L80" s="13">
        <v>1</v>
      </c>
      <c r="M80" s="13">
        <v>1</v>
      </c>
      <c r="N80" s="13">
        <v>2</v>
      </c>
      <c r="O80" s="13"/>
      <c r="P80" s="13"/>
      <c r="Q80" s="13"/>
      <c r="R80" s="13"/>
      <c r="S80" s="13"/>
      <c r="T80" s="13"/>
      <c r="U80" s="13"/>
      <c r="V80" s="13">
        <v>1</v>
      </c>
      <c r="W80" s="13">
        <v>1</v>
      </c>
      <c r="X80" s="13"/>
      <c r="Y80" s="13"/>
      <c r="Z80" s="13"/>
      <c r="AA80" s="13"/>
      <c r="AB80" s="13">
        <v>1</v>
      </c>
      <c r="AC80" s="13"/>
      <c r="AD80" s="13">
        <v>1</v>
      </c>
    </row>
    <row r="81" spans="1:30" x14ac:dyDescent="0.2">
      <c r="A81" s="23" t="s">
        <v>579</v>
      </c>
      <c r="B81" s="13"/>
      <c r="C81" s="13"/>
      <c r="D81" s="13"/>
      <c r="E81" s="13"/>
      <c r="F81" s="13">
        <v>1</v>
      </c>
      <c r="G81" s="13">
        <v>1</v>
      </c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>
        <v>1</v>
      </c>
      <c r="W81" s="13">
        <v>1</v>
      </c>
      <c r="X81" s="13"/>
      <c r="Y81" s="13"/>
      <c r="Z81" s="13"/>
      <c r="AA81" s="13"/>
      <c r="AB81" s="13">
        <v>0</v>
      </c>
      <c r="AC81" s="13">
        <v>1</v>
      </c>
      <c r="AD81" s="13">
        <v>1</v>
      </c>
    </row>
    <row r="82" spans="1:30" x14ac:dyDescent="0.2">
      <c r="A82" s="23" t="s">
        <v>581</v>
      </c>
      <c r="B82" s="13"/>
      <c r="C82" s="13"/>
      <c r="D82" s="13"/>
      <c r="E82" s="13"/>
      <c r="F82" s="13">
        <v>1</v>
      </c>
      <c r="G82" s="13">
        <v>1</v>
      </c>
      <c r="H82" s="13"/>
      <c r="I82" s="13"/>
      <c r="J82" s="13"/>
      <c r="K82" s="13"/>
      <c r="L82" s="13">
        <v>1</v>
      </c>
      <c r="M82" s="13"/>
      <c r="N82" s="13">
        <v>1</v>
      </c>
      <c r="O82" s="13"/>
      <c r="P82" s="13"/>
      <c r="Q82" s="13"/>
      <c r="R82" s="13"/>
      <c r="S82" s="13"/>
      <c r="T82" s="13"/>
      <c r="U82" s="13"/>
      <c r="V82" s="13">
        <v>1</v>
      </c>
      <c r="W82" s="13">
        <v>1</v>
      </c>
      <c r="X82" s="13"/>
      <c r="Y82" s="13"/>
      <c r="Z82" s="13"/>
      <c r="AA82" s="13"/>
      <c r="AB82" s="13">
        <v>1</v>
      </c>
      <c r="AC82" s="13"/>
      <c r="AD82" s="13">
        <v>1</v>
      </c>
    </row>
    <row r="83" spans="1:30" x14ac:dyDescent="0.2">
      <c r="A83" s="23" t="s">
        <v>906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>
        <v>0</v>
      </c>
      <c r="AC83" s="13"/>
      <c r="AD83" s="13">
        <v>0</v>
      </c>
    </row>
    <row r="84" spans="1:30" x14ac:dyDescent="0.2">
      <c r="A84" s="23" t="s">
        <v>907</v>
      </c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>
        <v>0</v>
      </c>
      <c r="AC84" s="13"/>
      <c r="AD84" s="13">
        <v>0</v>
      </c>
    </row>
    <row r="85" spans="1:30" x14ac:dyDescent="0.2">
      <c r="A85" s="23" t="s">
        <v>587</v>
      </c>
      <c r="B85" s="13">
        <v>1</v>
      </c>
      <c r="C85" s="13"/>
      <c r="D85" s="13"/>
      <c r="E85" s="13"/>
      <c r="F85" s="13">
        <v>1</v>
      </c>
      <c r="G85" s="13">
        <v>2</v>
      </c>
      <c r="H85" s="13"/>
      <c r="I85" s="13"/>
      <c r="J85" s="13"/>
      <c r="K85" s="13">
        <v>1</v>
      </c>
      <c r="L85" s="13"/>
      <c r="M85" s="13"/>
      <c r="N85" s="13">
        <v>1</v>
      </c>
      <c r="O85" s="13"/>
      <c r="P85" s="13"/>
      <c r="Q85" s="13"/>
      <c r="R85" s="13"/>
      <c r="S85" s="13">
        <v>0</v>
      </c>
      <c r="T85" s="13"/>
      <c r="U85" s="13">
        <v>1</v>
      </c>
      <c r="V85" s="13"/>
      <c r="W85" s="13">
        <v>1</v>
      </c>
      <c r="X85" s="13"/>
      <c r="Y85" s="13"/>
      <c r="Z85" s="13"/>
      <c r="AA85" s="13">
        <v>1</v>
      </c>
      <c r="AB85" s="13">
        <v>1</v>
      </c>
      <c r="AC85" s="13"/>
      <c r="AD85" s="13">
        <v>2</v>
      </c>
    </row>
    <row r="86" spans="1:30" x14ac:dyDescent="0.2">
      <c r="A86" s="23" t="s">
        <v>591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>
        <v>1</v>
      </c>
      <c r="M86" s="13">
        <v>1</v>
      </c>
      <c r="N86" s="13">
        <v>2</v>
      </c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>
        <v>1</v>
      </c>
      <c r="AC86" s="13"/>
      <c r="AD86" s="13">
        <v>1</v>
      </c>
    </row>
    <row r="87" spans="1:30" x14ac:dyDescent="0.2">
      <c r="A87" s="23" t="s">
        <v>592</v>
      </c>
      <c r="B87" s="13"/>
      <c r="C87" s="13"/>
      <c r="D87" s="13"/>
      <c r="E87" s="13"/>
      <c r="F87" s="13">
        <v>1</v>
      </c>
      <c r="G87" s="13">
        <v>1</v>
      </c>
      <c r="H87" s="13"/>
      <c r="I87" s="13"/>
      <c r="J87" s="13"/>
      <c r="K87" s="13"/>
      <c r="L87" s="13">
        <v>1</v>
      </c>
      <c r="M87" s="13">
        <v>1</v>
      </c>
      <c r="N87" s="13">
        <v>2</v>
      </c>
      <c r="O87" s="13"/>
      <c r="P87" s="13"/>
      <c r="Q87" s="13"/>
      <c r="R87" s="13"/>
      <c r="S87" s="13"/>
      <c r="T87" s="13"/>
      <c r="U87" s="13"/>
      <c r="V87" s="13">
        <v>1</v>
      </c>
      <c r="W87" s="13">
        <v>1</v>
      </c>
      <c r="X87" s="13"/>
      <c r="Y87" s="13"/>
      <c r="Z87" s="13"/>
      <c r="AA87" s="13"/>
      <c r="AB87" s="13">
        <v>1</v>
      </c>
      <c r="AC87" s="13">
        <v>1</v>
      </c>
      <c r="AD87" s="13">
        <v>2</v>
      </c>
    </row>
    <row r="88" spans="1:30" x14ac:dyDescent="0.2">
      <c r="A88" s="23" t="s">
        <v>593</v>
      </c>
      <c r="B88" s="13"/>
      <c r="C88" s="13"/>
      <c r="D88" s="13"/>
      <c r="E88" s="13"/>
      <c r="F88" s="13">
        <v>1</v>
      </c>
      <c r="G88" s="13">
        <v>1</v>
      </c>
      <c r="H88" s="13"/>
      <c r="I88" s="13"/>
      <c r="J88" s="13"/>
      <c r="K88" s="13"/>
      <c r="L88" s="13">
        <v>1</v>
      </c>
      <c r="M88" s="13">
        <v>1</v>
      </c>
      <c r="N88" s="13">
        <v>2</v>
      </c>
      <c r="O88" s="13"/>
      <c r="P88" s="13"/>
      <c r="Q88" s="13"/>
      <c r="R88" s="13"/>
      <c r="S88" s="13"/>
      <c r="T88" s="13"/>
      <c r="U88" s="13"/>
      <c r="V88" s="13">
        <v>1</v>
      </c>
      <c r="W88" s="13">
        <v>1</v>
      </c>
      <c r="X88" s="13"/>
      <c r="Y88" s="13"/>
      <c r="Z88" s="13"/>
      <c r="AA88" s="13"/>
      <c r="AB88" s="13">
        <v>1</v>
      </c>
      <c r="AC88" s="13">
        <v>1</v>
      </c>
      <c r="AD88" s="13">
        <v>2</v>
      </c>
    </row>
    <row r="89" spans="1:30" x14ac:dyDescent="0.2">
      <c r="A89" s="23" t="s">
        <v>594</v>
      </c>
      <c r="B89" s="13"/>
      <c r="C89" s="13"/>
      <c r="D89" s="13"/>
      <c r="E89" s="13"/>
      <c r="F89" s="13">
        <v>1</v>
      </c>
      <c r="G89" s="13">
        <v>1</v>
      </c>
      <c r="H89" s="13"/>
      <c r="I89" s="13"/>
      <c r="J89" s="13"/>
      <c r="K89" s="13"/>
      <c r="L89" s="13">
        <v>1</v>
      </c>
      <c r="M89" s="13">
        <v>1</v>
      </c>
      <c r="N89" s="13">
        <v>2</v>
      </c>
      <c r="O89" s="13"/>
      <c r="P89" s="13"/>
      <c r="Q89" s="13"/>
      <c r="R89" s="13"/>
      <c r="S89" s="13"/>
      <c r="T89" s="13"/>
      <c r="U89" s="13"/>
      <c r="V89" s="13">
        <v>1</v>
      </c>
      <c r="W89" s="13">
        <v>1</v>
      </c>
      <c r="X89" s="13"/>
      <c r="Y89" s="13"/>
      <c r="Z89" s="13"/>
      <c r="AA89" s="13"/>
      <c r="AB89" s="13">
        <v>1</v>
      </c>
      <c r="AC89" s="13">
        <v>1</v>
      </c>
      <c r="AD89" s="13">
        <v>2</v>
      </c>
    </row>
    <row r="90" spans="1:30" x14ac:dyDescent="0.2">
      <c r="A90" s="23" t="s">
        <v>598</v>
      </c>
      <c r="B90" s="13"/>
      <c r="C90" s="13"/>
      <c r="D90" s="13"/>
      <c r="E90" s="13"/>
      <c r="F90" s="13">
        <v>1</v>
      </c>
      <c r="G90" s="13">
        <v>1</v>
      </c>
      <c r="H90" s="13"/>
      <c r="I90" s="13"/>
      <c r="J90" s="13"/>
      <c r="K90" s="13"/>
      <c r="L90" s="13">
        <v>1</v>
      </c>
      <c r="M90" s="13"/>
      <c r="N90" s="13">
        <v>1</v>
      </c>
      <c r="O90" s="13"/>
      <c r="P90" s="13"/>
      <c r="Q90" s="13"/>
      <c r="R90" s="13"/>
      <c r="S90" s="13"/>
      <c r="T90" s="13"/>
      <c r="U90" s="13"/>
      <c r="V90" s="13">
        <v>1</v>
      </c>
      <c r="W90" s="13">
        <v>1</v>
      </c>
      <c r="X90" s="13"/>
      <c r="Y90" s="13"/>
      <c r="Z90" s="13"/>
      <c r="AA90" s="13"/>
      <c r="AB90" s="13">
        <v>1</v>
      </c>
      <c r="AC90" s="13"/>
      <c r="AD90" s="13">
        <v>1</v>
      </c>
    </row>
    <row r="91" spans="1:30" x14ac:dyDescent="0.2">
      <c r="A91" s="23" t="s">
        <v>599</v>
      </c>
      <c r="B91" s="13"/>
      <c r="C91" s="13"/>
      <c r="D91" s="13"/>
      <c r="E91" s="13"/>
      <c r="F91" s="13">
        <v>1</v>
      </c>
      <c r="G91" s="13">
        <v>1</v>
      </c>
      <c r="H91" s="13"/>
      <c r="I91" s="13"/>
      <c r="J91" s="13"/>
      <c r="K91" s="13"/>
      <c r="L91" s="13">
        <v>1</v>
      </c>
      <c r="M91" s="13">
        <v>1</v>
      </c>
      <c r="N91" s="13">
        <v>2</v>
      </c>
      <c r="O91" s="13"/>
      <c r="P91" s="13"/>
      <c r="Q91" s="13"/>
      <c r="R91" s="13"/>
      <c r="S91" s="13"/>
      <c r="T91" s="13"/>
      <c r="U91" s="13"/>
      <c r="V91" s="13">
        <v>1</v>
      </c>
      <c r="W91" s="13">
        <v>1</v>
      </c>
      <c r="X91" s="13"/>
      <c r="Y91" s="13"/>
      <c r="Z91" s="13"/>
      <c r="AA91" s="13"/>
      <c r="AB91" s="13">
        <v>1</v>
      </c>
      <c r="AC91" s="13">
        <v>1</v>
      </c>
      <c r="AD91" s="13">
        <v>2</v>
      </c>
    </row>
    <row r="92" spans="1:30" x14ac:dyDescent="0.2">
      <c r="A92" s="23" t="s">
        <v>908</v>
      </c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>
        <v>0</v>
      </c>
      <c r="AC92" s="13"/>
      <c r="AD92" s="13">
        <v>0</v>
      </c>
    </row>
    <row r="93" spans="1:30" x14ac:dyDescent="0.2">
      <c r="A93" s="23" t="s">
        <v>909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>
        <v>0</v>
      </c>
      <c r="AC93" s="13"/>
      <c r="AD93" s="13">
        <v>0</v>
      </c>
    </row>
    <row r="94" spans="1:30" x14ac:dyDescent="0.2">
      <c r="A94" s="23" t="s">
        <v>611</v>
      </c>
      <c r="B94" s="13">
        <v>1</v>
      </c>
      <c r="C94" s="13"/>
      <c r="D94" s="13"/>
      <c r="E94" s="13">
        <v>1</v>
      </c>
      <c r="F94" s="13">
        <v>1</v>
      </c>
      <c r="G94" s="13">
        <v>3</v>
      </c>
      <c r="H94" s="13">
        <v>1</v>
      </c>
      <c r="I94" s="13"/>
      <c r="J94" s="13"/>
      <c r="K94" s="13">
        <v>1</v>
      </c>
      <c r="L94" s="13">
        <v>1</v>
      </c>
      <c r="M94" s="13"/>
      <c r="N94" s="13">
        <v>3</v>
      </c>
      <c r="O94" s="13">
        <v>1</v>
      </c>
      <c r="P94" s="13">
        <v>1</v>
      </c>
      <c r="Q94" s="13">
        <v>2</v>
      </c>
      <c r="R94" s="13">
        <v>1</v>
      </c>
      <c r="S94" s="13"/>
      <c r="T94" s="13"/>
      <c r="U94" s="13">
        <v>1</v>
      </c>
      <c r="V94" s="13">
        <v>1</v>
      </c>
      <c r="W94" s="13">
        <v>3</v>
      </c>
      <c r="X94" s="13">
        <v>1</v>
      </c>
      <c r="Y94" s="13"/>
      <c r="Z94" s="13"/>
      <c r="AA94" s="13">
        <v>1</v>
      </c>
      <c r="AB94" s="13">
        <v>1</v>
      </c>
      <c r="AC94" s="13"/>
      <c r="AD94" s="13">
        <v>3</v>
      </c>
    </row>
    <row r="95" spans="1:30" x14ac:dyDescent="0.2">
      <c r="A95" s="23" t="s">
        <v>612</v>
      </c>
      <c r="B95" s="13"/>
      <c r="C95" s="13"/>
      <c r="D95" s="13"/>
      <c r="E95" s="13"/>
      <c r="F95" s="13">
        <v>1</v>
      </c>
      <c r="G95" s="13">
        <v>1</v>
      </c>
      <c r="H95" s="13"/>
      <c r="I95" s="13"/>
      <c r="J95" s="13"/>
      <c r="K95" s="13"/>
      <c r="L95" s="13">
        <v>1</v>
      </c>
      <c r="M95" s="13">
        <v>1</v>
      </c>
      <c r="N95" s="13">
        <v>2</v>
      </c>
      <c r="O95" s="13"/>
      <c r="P95" s="13"/>
      <c r="Q95" s="13"/>
      <c r="R95" s="13"/>
      <c r="S95" s="13"/>
      <c r="T95" s="13"/>
      <c r="U95" s="13"/>
      <c r="V95" s="13">
        <v>1</v>
      </c>
      <c r="W95" s="13">
        <v>1</v>
      </c>
      <c r="X95" s="13"/>
      <c r="Y95" s="13"/>
      <c r="Z95" s="13"/>
      <c r="AA95" s="13"/>
      <c r="AB95" s="13">
        <v>1</v>
      </c>
      <c r="AC95" s="13">
        <v>1</v>
      </c>
      <c r="AD95" s="13">
        <v>2</v>
      </c>
    </row>
    <row r="96" spans="1:30" x14ac:dyDescent="0.2">
      <c r="A96" s="23" t="s">
        <v>616</v>
      </c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>
        <v>1</v>
      </c>
      <c r="M96" s="13"/>
      <c r="N96" s="13">
        <v>1</v>
      </c>
      <c r="O96" s="13"/>
      <c r="P96" s="13"/>
      <c r="Q96" s="13"/>
      <c r="R96" s="13"/>
      <c r="S96" s="13"/>
      <c r="T96" s="13"/>
      <c r="U96" s="13"/>
      <c r="V96" s="13">
        <v>1</v>
      </c>
      <c r="W96" s="13">
        <v>1</v>
      </c>
      <c r="X96" s="13"/>
      <c r="Y96" s="13"/>
      <c r="Z96" s="13"/>
      <c r="AA96" s="13"/>
      <c r="AB96" s="13"/>
      <c r="AC96" s="13">
        <v>1</v>
      </c>
      <c r="AD96" s="13">
        <v>1</v>
      </c>
    </row>
    <row r="97" spans="1:30" x14ac:dyDescent="0.2">
      <c r="A97" s="23" t="s">
        <v>28</v>
      </c>
      <c r="B97" s="13">
        <v>1</v>
      </c>
      <c r="C97" s="13"/>
      <c r="D97" s="13"/>
      <c r="E97" s="13">
        <v>1</v>
      </c>
      <c r="F97" s="13">
        <v>1</v>
      </c>
      <c r="G97" s="13">
        <v>3</v>
      </c>
      <c r="H97" s="13">
        <v>1</v>
      </c>
      <c r="I97" s="13"/>
      <c r="J97" s="13"/>
      <c r="K97" s="13">
        <v>1</v>
      </c>
      <c r="L97" s="13">
        <v>1</v>
      </c>
      <c r="M97" s="13"/>
      <c r="N97" s="13">
        <v>3</v>
      </c>
      <c r="O97" s="13">
        <v>1</v>
      </c>
      <c r="P97" s="13">
        <v>1</v>
      </c>
      <c r="Q97" s="13">
        <v>2</v>
      </c>
      <c r="R97" s="13">
        <v>1</v>
      </c>
      <c r="S97" s="13"/>
      <c r="T97" s="13"/>
      <c r="U97" s="13">
        <v>1</v>
      </c>
      <c r="V97" s="13">
        <v>1</v>
      </c>
      <c r="W97" s="13">
        <v>3</v>
      </c>
      <c r="X97" s="13">
        <v>1</v>
      </c>
      <c r="Y97" s="13"/>
      <c r="Z97" s="13"/>
      <c r="AA97" s="13">
        <v>1</v>
      </c>
      <c r="AB97" s="13">
        <v>1</v>
      </c>
      <c r="AC97" s="13"/>
      <c r="AD97" s="13">
        <v>3</v>
      </c>
    </row>
    <row r="98" spans="1:30" x14ac:dyDescent="0.2">
      <c r="A98" s="109" t="s">
        <v>166</v>
      </c>
      <c r="B98" s="13">
        <v>8</v>
      </c>
      <c r="C98" s="13">
        <v>3</v>
      </c>
      <c r="D98" s="13">
        <v>3</v>
      </c>
      <c r="E98" s="13">
        <v>6</v>
      </c>
      <c r="F98" s="13">
        <v>13</v>
      </c>
      <c r="G98" s="13">
        <v>33</v>
      </c>
      <c r="H98" s="13">
        <v>6</v>
      </c>
      <c r="I98" s="13">
        <v>4</v>
      </c>
      <c r="J98" s="13">
        <v>4</v>
      </c>
      <c r="K98" s="13">
        <v>5</v>
      </c>
      <c r="L98" s="13">
        <v>12</v>
      </c>
      <c r="M98" s="13">
        <v>10</v>
      </c>
      <c r="N98" s="13">
        <v>41</v>
      </c>
      <c r="O98" s="13">
        <v>7</v>
      </c>
      <c r="P98" s="13">
        <v>8</v>
      </c>
      <c r="Q98" s="13">
        <v>15</v>
      </c>
      <c r="R98" s="13">
        <v>8</v>
      </c>
      <c r="S98" s="13">
        <v>3</v>
      </c>
      <c r="T98" s="13">
        <v>3</v>
      </c>
      <c r="U98" s="13">
        <v>6</v>
      </c>
      <c r="V98" s="13">
        <v>17</v>
      </c>
      <c r="W98" s="13">
        <v>37</v>
      </c>
      <c r="X98" s="13">
        <v>6</v>
      </c>
      <c r="Y98" s="13">
        <v>4</v>
      </c>
      <c r="Z98" s="13">
        <v>4</v>
      </c>
      <c r="AA98" s="13">
        <v>6</v>
      </c>
      <c r="AB98" s="13">
        <v>13</v>
      </c>
      <c r="AC98" s="13">
        <v>6</v>
      </c>
      <c r="AD98" s="13">
        <v>39</v>
      </c>
    </row>
    <row r="99" spans="1:30" x14ac:dyDescent="0.2">
      <c r="A99" s="3" t="s">
        <v>628</v>
      </c>
      <c r="B99" s="13">
        <v>7</v>
      </c>
      <c r="C99" s="13">
        <v>2</v>
      </c>
      <c r="D99" s="13">
        <v>2</v>
      </c>
      <c r="E99" s="13">
        <v>5</v>
      </c>
      <c r="F99" s="13">
        <v>12</v>
      </c>
      <c r="G99" s="13">
        <v>28</v>
      </c>
      <c r="H99" s="13">
        <v>5</v>
      </c>
      <c r="I99" s="13">
        <v>3</v>
      </c>
      <c r="J99" s="13">
        <v>3</v>
      </c>
      <c r="K99" s="13">
        <v>4</v>
      </c>
      <c r="L99" s="13">
        <v>11</v>
      </c>
      <c r="M99" s="13">
        <v>9</v>
      </c>
      <c r="N99" s="13">
        <v>35</v>
      </c>
      <c r="O99" s="13">
        <v>6</v>
      </c>
      <c r="P99" s="13">
        <v>7</v>
      </c>
      <c r="Q99" s="13">
        <v>13</v>
      </c>
      <c r="R99" s="13">
        <v>7</v>
      </c>
      <c r="S99" s="13">
        <v>2</v>
      </c>
      <c r="T99" s="13">
        <v>2</v>
      </c>
      <c r="U99" s="13">
        <v>5</v>
      </c>
      <c r="V99" s="13">
        <v>14</v>
      </c>
      <c r="W99" s="13">
        <v>30</v>
      </c>
      <c r="X99" s="13">
        <v>5</v>
      </c>
      <c r="Y99" s="13">
        <v>3</v>
      </c>
      <c r="Z99" s="13">
        <v>3</v>
      </c>
      <c r="AA99" s="13">
        <v>5</v>
      </c>
      <c r="AB99" s="13">
        <v>11</v>
      </c>
      <c r="AC99" s="13">
        <v>5</v>
      </c>
      <c r="AD99" s="13">
        <v>32</v>
      </c>
    </row>
    <row r="100" spans="1:30" x14ac:dyDescent="0.2">
      <c r="A100" s="23" t="s">
        <v>30</v>
      </c>
      <c r="B100" s="13">
        <v>1</v>
      </c>
      <c r="C100" s="13">
        <v>1</v>
      </c>
      <c r="D100" s="13">
        <v>1</v>
      </c>
      <c r="E100" s="13">
        <v>1</v>
      </c>
      <c r="F100" s="13"/>
      <c r="G100" s="13">
        <v>4</v>
      </c>
      <c r="H100" s="13">
        <v>1</v>
      </c>
      <c r="I100" s="13">
        <v>1</v>
      </c>
      <c r="J100" s="13">
        <v>1</v>
      </c>
      <c r="K100" s="13">
        <v>1</v>
      </c>
      <c r="L100" s="13"/>
      <c r="M100" s="13"/>
      <c r="N100" s="13">
        <v>4</v>
      </c>
      <c r="O100" s="13">
        <v>1</v>
      </c>
      <c r="P100" s="13">
        <v>1</v>
      </c>
      <c r="Q100" s="13">
        <v>2</v>
      </c>
      <c r="R100" s="13">
        <v>1</v>
      </c>
      <c r="S100" s="13">
        <v>0</v>
      </c>
      <c r="T100" s="13">
        <v>0</v>
      </c>
      <c r="U100" s="13">
        <v>1</v>
      </c>
      <c r="V100" s="13">
        <v>1</v>
      </c>
      <c r="W100" s="13">
        <v>3</v>
      </c>
      <c r="X100" s="13">
        <v>1</v>
      </c>
      <c r="Y100" s="13">
        <v>1</v>
      </c>
      <c r="Z100" s="13">
        <v>1</v>
      </c>
      <c r="AA100" s="13">
        <v>1</v>
      </c>
      <c r="AB100" s="13"/>
      <c r="AC100" s="13"/>
      <c r="AD100" s="13">
        <v>4</v>
      </c>
    </row>
    <row r="101" spans="1:30" x14ac:dyDescent="0.2">
      <c r="A101" s="23" t="s">
        <v>31</v>
      </c>
      <c r="B101" s="13"/>
      <c r="C101" s="13"/>
      <c r="D101" s="13"/>
      <c r="E101" s="13"/>
      <c r="F101" s="13">
        <v>0</v>
      </c>
      <c r="G101" s="13">
        <v>0</v>
      </c>
      <c r="H101" s="13"/>
      <c r="I101" s="13"/>
      <c r="J101" s="13"/>
      <c r="K101" s="13"/>
      <c r="L101" s="13">
        <v>0</v>
      </c>
      <c r="M101" s="13">
        <v>1</v>
      </c>
      <c r="N101" s="13">
        <v>1</v>
      </c>
      <c r="O101" s="13"/>
      <c r="P101" s="13"/>
      <c r="Q101" s="13"/>
      <c r="R101" s="13"/>
      <c r="S101" s="13"/>
      <c r="T101" s="13"/>
      <c r="U101" s="13"/>
      <c r="V101" s="13">
        <v>1</v>
      </c>
      <c r="W101" s="13">
        <v>1</v>
      </c>
      <c r="X101" s="13"/>
      <c r="Y101" s="13"/>
      <c r="Z101" s="13"/>
      <c r="AA101" s="13"/>
      <c r="AB101" s="13">
        <v>0</v>
      </c>
      <c r="AC101" s="13">
        <v>1</v>
      </c>
      <c r="AD101" s="13">
        <v>1</v>
      </c>
    </row>
    <row r="102" spans="1:30" x14ac:dyDescent="0.2">
      <c r="A102" s="23" t="s">
        <v>10</v>
      </c>
      <c r="B102" s="13">
        <v>1</v>
      </c>
      <c r="C102" s="13">
        <v>0</v>
      </c>
      <c r="D102" s="13">
        <v>0</v>
      </c>
      <c r="E102" s="13">
        <v>1</v>
      </c>
      <c r="F102" s="13">
        <v>1</v>
      </c>
      <c r="G102" s="13">
        <v>3</v>
      </c>
      <c r="H102" s="13">
        <v>0</v>
      </c>
      <c r="I102" s="13"/>
      <c r="J102" s="13"/>
      <c r="K102" s="13"/>
      <c r="L102" s="13">
        <v>1</v>
      </c>
      <c r="M102" s="13">
        <v>1</v>
      </c>
      <c r="N102" s="13">
        <v>2</v>
      </c>
      <c r="O102" s="13"/>
      <c r="P102" s="13"/>
      <c r="Q102" s="13"/>
      <c r="R102" s="13">
        <v>1</v>
      </c>
      <c r="S102" s="13"/>
      <c r="T102" s="13"/>
      <c r="U102" s="13">
        <v>1</v>
      </c>
      <c r="V102" s="13">
        <v>1</v>
      </c>
      <c r="W102" s="13">
        <v>3</v>
      </c>
      <c r="X102" s="13"/>
      <c r="Y102" s="13"/>
      <c r="Z102" s="13"/>
      <c r="AA102" s="13">
        <v>0</v>
      </c>
      <c r="AB102" s="13">
        <v>1</v>
      </c>
      <c r="AC102" s="13"/>
      <c r="AD102" s="13">
        <v>1</v>
      </c>
    </row>
    <row r="103" spans="1:30" x14ac:dyDescent="0.2">
      <c r="A103" s="23" t="s">
        <v>910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>
        <v>0</v>
      </c>
      <c r="AC103" s="13"/>
      <c r="AD103" s="13">
        <v>0</v>
      </c>
    </row>
    <row r="104" spans="1:30" x14ac:dyDescent="0.2">
      <c r="A104" s="23" t="s">
        <v>133</v>
      </c>
      <c r="B104" s="13">
        <v>1</v>
      </c>
      <c r="C104" s="13"/>
      <c r="D104" s="13"/>
      <c r="E104" s="13"/>
      <c r="F104" s="13">
        <v>1</v>
      </c>
      <c r="G104" s="13">
        <v>2</v>
      </c>
      <c r="H104" s="13">
        <v>1</v>
      </c>
      <c r="I104" s="13"/>
      <c r="J104" s="13"/>
      <c r="K104" s="13"/>
      <c r="L104" s="13">
        <v>1</v>
      </c>
      <c r="M104" s="13">
        <v>1</v>
      </c>
      <c r="N104" s="13">
        <v>3</v>
      </c>
      <c r="O104" s="13">
        <v>1</v>
      </c>
      <c r="P104" s="13">
        <v>1</v>
      </c>
      <c r="Q104" s="13">
        <v>2</v>
      </c>
      <c r="R104" s="13">
        <v>1</v>
      </c>
      <c r="S104" s="13"/>
      <c r="T104" s="13"/>
      <c r="U104" s="13"/>
      <c r="V104" s="13">
        <v>1</v>
      </c>
      <c r="W104" s="13">
        <v>2</v>
      </c>
      <c r="X104" s="13">
        <v>1</v>
      </c>
      <c r="Y104" s="13"/>
      <c r="Z104" s="13"/>
      <c r="AA104" s="13"/>
      <c r="AB104" s="13">
        <v>1</v>
      </c>
      <c r="AC104" s="13">
        <v>1</v>
      </c>
      <c r="AD104" s="13">
        <v>3</v>
      </c>
    </row>
    <row r="105" spans="1:30" x14ac:dyDescent="0.2">
      <c r="A105" s="23" t="s">
        <v>911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>
        <v>0</v>
      </c>
      <c r="AC105" s="13"/>
      <c r="AD105" s="13">
        <v>0</v>
      </c>
    </row>
    <row r="106" spans="1:30" x14ac:dyDescent="0.2">
      <c r="A106" s="23" t="s">
        <v>11</v>
      </c>
      <c r="B106" s="13"/>
      <c r="C106" s="13"/>
      <c r="D106" s="13"/>
      <c r="E106" s="13"/>
      <c r="F106" s="13">
        <v>1</v>
      </c>
      <c r="G106" s="13">
        <v>1</v>
      </c>
      <c r="H106" s="13">
        <v>0</v>
      </c>
      <c r="I106" s="13"/>
      <c r="J106" s="13"/>
      <c r="K106" s="13">
        <v>1</v>
      </c>
      <c r="L106" s="13">
        <v>1</v>
      </c>
      <c r="M106" s="13"/>
      <c r="N106" s="13">
        <v>2</v>
      </c>
      <c r="O106" s="13">
        <v>0</v>
      </c>
      <c r="P106" s="13">
        <v>1</v>
      </c>
      <c r="Q106" s="13">
        <v>1</v>
      </c>
      <c r="R106" s="13"/>
      <c r="S106" s="13"/>
      <c r="T106" s="13"/>
      <c r="U106" s="13"/>
      <c r="V106" s="13">
        <v>1</v>
      </c>
      <c r="W106" s="13">
        <v>1</v>
      </c>
      <c r="X106" s="13"/>
      <c r="Y106" s="13">
        <v>0</v>
      </c>
      <c r="Z106" s="13">
        <v>0</v>
      </c>
      <c r="AA106" s="13"/>
      <c r="AB106" s="13">
        <v>1</v>
      </c>
      <c r="AC106" s="13"/>
      <c r="AD106" s="13">
        <v>1</v>
      </c>
    </row>
    <row r="107" spans="1:30" x14ac:dyDescent="0.2">
      <c r="A107" s="23" t="s">
        <v>12</v>
      </c>
      <c r="B107" s="13"/>
      <c r="C107" s="13"/>
      <c r="D107" s="13"/>
      <c r="E107" s="13"/>
      <c r="F107" s="13">
        <v>1</v>
      </c>
      <c r="G107" s="13">
        <v>1</v>
      </c>
      <c r="H107" s="13"/>
      <c r="I107" s="13"/>
      <c r="J107" s="13"/>
      <c r="K107" s="13"/>
      <c r="L107" s="13">
        <v>1</v>
      </c>
      <c r="M107" s="13">
        <v>1</v>
      </c>
      <c r="N107" s="13">
        <v>2</v>
      </c>
      <c r="O107" s="13"/>
      <c r="P107" s="13"/>
      <c r="Q107" s="13"/>
      <c r="R107" s="13"/>
      <c r="S107" s="13"/>
      <c r="T107" s="13"/>
      <c r="U107" s="13"/>
      <c r="V107" s="13">
        <v>1</v>
      </c>
      <c r="W107" s="13">
        <v>1</v>
      </c>
      <c r="X107" s="13"/>
      <c r="Y107" s="13"/>
      <c r="Z107" s="13"/>
      <c r="AA107" s="13"/>
      <c r="AB107" s="13">
        <v>1</v>
      </c>
      <c r="AC107" s="13"/>
      <c r="AD107" s="13">
        <v>1</v>
      </c>
    </row>
    <row r="108" spans="1:30" x14ac:dyDescent="0.2">
      <c r="A108" s="23" t="s">
        <v>912</v>
      </c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>
        <v>0</v>
      </c>
      <c r="AC108" s="13"/>
      <c r="AD108" s="13">
        <v>0</v>
      </c>
    </row>
    <row r="109" spans="1:30" x14ac:dyDescent="0.2">
      <c r="A109" s="23" t="s">
        <v>140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>
        <v>1</v>
      </c>
      <c r="M109" s="13">
        <v>1</v>
      </c>
      <c r="N109" s="13">
        <v>2</v>
      </c>
      <c r="O109" s="13"/>
      <c r="P109" s="13"/>
      <c r="Q109" s="13"/>
      <c r="R109" s="13"/>
      <c r="S109" s="13"/>
      <c r="T109" s="13"/>
      <c r="U109" s="13"/>
      <c r="V109" s="13">
        <v>0</v>
      </c>
      <c r="W109" s="13">
        <v>0</v>
      </c>
      <c r="X109" s="13"/>
      <c r="Y109" s="13"/>
      <c r="Z109" s="13"/>
      <c r="AA109" s="13"/>
      <c r="AB109" s="13">
        <v>1</v>
      </c>
      <c r="AC109" s="13"/>
      <c r="AD109" s="13">
        <v>1</v>
      </c>
    </row>
    <row r="110" spans="1:30" x14ac:dyDescent="0.2">
      <c r="A110" s="23" t="s">
        <v>13</v>
      </c>
      <c r="B110" s="13"/>
      <c r="C110" s="13"/>
      <c r="D110" s="13"/>
      <c r="E110" s="13"/>
      <c r="F110" s="13">
        <v>1</v>
      </c>
      <c r="G110" s="13">
        <v>1</v>
      </c>
      <c r="H110" s="13"/>
      <c r="I110" s="13"/>
      <c r="J110" s="13"/>
      <c r="K110" s="13"/>
      <c r="L110" s="13">
        <v>1</v>
      </c>
      <c r="M110" s="13">
        <v>1</v>
      </c>
      <c r="N110" s="13">
        <v>2</v>
      </c>
      <c r="O110" s="13"/>
      <c r="P110" s="13"/>
      <c r="Q110" s="13"/>
      <c r="R110" s="13"/>
      <c r="S110" s="13"/>
      <c r="T110" s="13"/>
      <c r="U110" s="13"/>
      <c r="V110" s="13">
        <v>1</v>
      </c>
      <c r="W110" s="13">
        <v>1</v>
      </c>
      <c r="X110" s="13"/>
      <c r="Y110" s="13"/>
      <c r="Z110" s="13"/>
      <c r="AA110" s="13"/>
      <c r="AB110" s="13">
        <v>1</v>
      </c>
      <c r="AC110" s="13">
        <v>1</v>
      </c>
      <c r="AD110" s="13">
        <v>2</v>
      </c>
    </row>
    <row r="111" spans="1:30" x14ac:dyDescent="0.2">
      <c r="A111" s="23" t="s">
        <v>913</v>
      </c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>
        <v>0</v>
      </c>
      <c r="AC111" s="13"/>
      <c r="AD111" s="13">
        <v>0</v>
      </c>
    </row>
    <row r="112" spans="1:30" x14ac:dyDescent="0.2">
      <c r="A112" s="23" t="s">
        <v>14</v>
      </c>
      <c r="B112" s="13"/>
      <c r="C112" s="13"/>
      <c r="D112" s="13"/>
      <c r="E112" s="13"/>
      <c r="F112" s="13">
        <v>1</v>
      </c>
      <c r="G112" s="13">
        <v>1</v>
      </c>
      <c r="H112" s="13"/>
      <c r="I112" s="13"/>
      <c r="J112" s="13"/>
      <c r="K112" s="13"/>
      <c r="L112" s="13">
        <v>1</v>
      </c>
      <c r="M112" s="13">
        <v>1</v>
      </c>
      <c r="N112" s="13">
        <v>2</v>
      </c>
      <c r="O112" s="13"/>
      <c r="P112" s="13"/>
      <c r="Q112" s="13"/>
      <c r="R112" s="13"/>
      <c r="S112" s="13"/>
      <c r="T112" s="13"/>
      <c r="U112" s="13"/>
      <c r="V112" s="13">
        <v>1</v>
      </c>
      <c r="W112" s="13">
        <v>1</v>
      </c>
      <c r="X112" s="13"/>
      <c r="Y112" s="13"/>
      <c r="Z112" s="13"/>
      <c r="AA112" s="13"/>
      <c r="AB112" s="13">
        <v>1</v>
      </c>
      <c r="AC112" s="13">
        <v>1</v>
      </c>
      <c r="AD112" s="13">
        <v>2</v>
      </c>
    </row>
    <row r="113" spans="1:30" x14ac:dyDescent="0.2">
      <c r="A113" s="23" t="s">
        <v>602</v>
      </c>
      <c r="B113" s="13">
        <v>1</v>
      </c>
      <c r="C113" s="13"/>
      <c r="D113" s="13"/>
      <c r="E113" s="13">
        <v>1</v>
      </c>
      <c r="F113" s="13">
        <v>1</v>
      </c>
      <c r="G113" s="13">
        <v>3</v>
      </c>
      <c r="H113" s="13">
        <v>1</v>
      </c>
      <c r="I113" s="13"/>
      <c r="J113" s="13"/>
      <c r="K113" s="13">
        <v>0</v>
      </c>
      <c r="L113" s="13">
        <v>1</v>
      </c>
      <c r="M113" s="13"/>
      <c r="N113" s="13">
        <v>2</v>
      </c>
      <c r="O113" s="13">
        <v>1</v>
      </c>
      <c r="P113" s="13">
        <v>1</v>
      </c>
      <c r="Q113" s="13">
        <v>2</v>
      </c>
      <c r="R113" s="13">
        <v>1</v>
      </c>
      <c r="S113" s="13"/>
      <c r="T113" s="13"/>
      <c r="U113" s="13">
        <v>1</v>
      </c>
      <c r="V113" s="13">
        <v>1</v>
      </c>
      <c r="W113" s="13">
        <v>3</v>
      </c>
      <c r="X113" s="13">
        <v>1</v>
      </c>
      <c r="Y113" s="13"/>
      <c r="Z113" s="13"/>
      <c r="AA113" s="13">
        <v>1</v>
      </c>
      <c r="AB113" s="13">
        <v>1</v>
      </c>
      <c r="AC113" s="13"/>
      <c r="AD113" s="13">
        <v>3</v>
      </c>
    </row>
    <row r="114" spans="1:30" x14ac:dyDescent="0.2">
      <c r="A114" s="23" t="s">
        <v>914</v>
      </c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>
        <v>0</v>
      </c>
      <c r="AC114" s="13"/>
      <c r="AD114" s="13">
        <v>0</v>
      </c>
    </row>
    <row r="115" spans="1:30" x14ac:dyDescent="0.2">
      <c r="A115" s="23" t="s">
        <v>148</v>
      </c>
      <c r="B115" s="13"/>
      <c r="C115" s="13"/>
      <c r="D115" s="13"/>
      <c r="E115" s="13"/>
      <c r="F115" s="13">
        <v>1</v>
      </c>
      <c r="G115" s="13">
        <v>1</v>
      </c>
      <c r="H115" s="13"/>
      <c r="I115" s="13"/>
      <c r="J115" s="13"/>
      <c r="K115" s="13"/>
      <c r="L115" s="13">
        <v>1</v>
      </c>
      <c r="M115" s="13">
        <v>1</v>
      </c>
      <c r="N115" s="13">
        <v>2</v>
      </c>
      <c r="O115" s="13"/>
      <c r="P115" s="13"/>
      <c r="Q115" s="13"/>
      <c r="R115" s="13"/>
      <c r="S115" s="13"/>
      <c r="T115" s="13"/>
      <c r="U115" s="13"/>
      <c r="V115" s="13">
        <v>1</v>
      </c>
      <c r="W115" s="13">
        <v>1</v>
      </c>
      <c r="X115" s="13"/>
      <c r="Y115" s="13"/>
      <c r="Z115" s="13"/>
      <c r="AA115" s="13"/>
      <c r="AB115" s="13">
        <v>1</v>
      </c>
      <c r="AC115" s="13"/>
      <c r="AD115" s="13">
        <v>1</v>
      </c>
    </row>
    <row r="116" spans="1:30" x14ac:dyDescent="0.2">
      <c r="A116" s="23" t="s">
        <v>16</v>
      </c>
      <c r="B116" s="13"/>
      <c r="C116" s="13"/>
      <c r="D116" s="13"/>
      <c r="E116" s="13"/>
      <c r="F116" s="13">
        <v>1</v>
      </c>
      <c r="G116" s="13">
        <v>1</v>
      </c>
      <c r="H116" s="13"/>
      <c r="I116" s="13"/>
      <c r="J116" s="13"/>
      <c r="K116" s="13"/>
      <c r="L116" s="13">
        <v>1</v>
      </c>
      <c r="M116" s="13"/>
      <c r="N116" s="13">
        <v>1</v>
      </c>
      <c r="O116" s="13"/>
      <c r="P116" s="13"/>
      <c r="Q116" s="13"/>
      <c r="R116" s="13"/>
      <c r="S116" s="13"/>
      <c r="T116" s="13"/>
      <c r="U116" s="13"/>
      <c r="V116" s="13">
        <v>1</v>
      </c>
      <c r="W116" s="13">
        <v>1</v>
      </c>
      <c r="X116" s="13"/>
      <c r="Y116" s="13"/>
      <c r="Z116" s="13"/>
      <c r="AA116" s="13"/>
      <c r="AB116" s="13">
        <v>1</v>
      </c>
      <c r="AC116" s="13"/>
      <c r="AD116" s="13">
        <v>1</v>
      </c>
    </row>
    <row r="117" spans="1:30" x14ac:dyDescent="0.2">
      <c r="A117" s="23" t="s">
        <v>17</v>
      </c>
      <c r="B117" s="13">
        <v>1</v>
      </c>
      <c r="C117" s="13">
        <v>1</v>
      </c>
      <c r="D117" s="13">
        <v>1</v>
      </c>
      <c r="E117" s="13">
        <v>1</v>
      </c>
      <c r="F117" s="13"/>
      <c r="G117" s="13">
        <v>4</v>
      </c>
      <c r="H117" s="13">
        <v>1</v>
      </c>
      <c r="I117" s="13">
        <v>1</v>
      </c>
      <c r="J117" s="13">
        <v>1</v>
      </c>
      <c r="K117" s="13">
        <v>1</v>
      </c>
      <c r="L117" s="13"/>
      <c r="M117" s="13"/>
      <c r="N117" s="13">
        <v>4</v>
      </c>
      <c r="O117" s="13">
        <v>1</v>
      </c>
      <c r="P117" s="13">
        <v>1</v>
      </c>
      <c r="Q117" s="13">
        <v>2</v>
      </c>
      <c r="R117" s="13">
        <v>1</v>
      </c>
      <c r="S117" s="13">
        <v>1</v>
      </c>
      <c r="T117" s="13">
        <v>1</v>
      </c>
      <c r="U117" s="13">
        <v>1</v>
      </c>
      <c r="V117" s="13"/>
      <c r="W117" s="13">
        <v>4</v>
      </c>
      <c r="X117" s="13">
        <v>1</v>
      </c>
      <c r="Y117" s="13">
        <v>1</v>
      </c>
      <c r="Z117" s="13">
        <v>1</v>
      </c>
      <c r="AA117" s="13">
        <v>1</v>
      </c>
      <c r="AB117" s="13"/>
      <c r="AC117" s="13"/>
      <c r="AD117" s="13">
        <v>4</v>
      </c>
    </row>
    <row r="118" spans="1:30" x14ac:dyDescent="0.2">
      <c r="A118" s="23" t="s">
        <v>19</v>
      </c>
      <c r="B118" s="13"/>
      <c r="C118" s="13"/>
      <c r="D118" s="13"/>
      <c r="E118" s="13"/>
      <c r="F118" s="13">
        <v>1</v>
      </c>
      <c r="G118" s="13">
        <v>1</v>
      </c>
      <c r="H118" s="13"/>
      <c r="I118" s="13"/>
      <c r="J118" s="13"/>
      <c r="K118" s="13"/>
      <c r="L118" s="13">
        <v>1</v>
      </c>
      <c r="M118" s="13">
        <v>1</v>
      </c>
      <c r="N118" s="13">
        <v>2</v>
      </c>
      <c r="O118" s="13"/>
      <c r="P118" s="13"/>
      <c r="Q118" s="13"/>
      <c r="R118" s="13"/>
      <c r="S118" s="13"/>
      <c r="T118" s="13"/>
      <c r="U118" s="13"/>
      <c r="V118" s="13">
        <v>1</v>
      </c>
      <c r="W118" s="13">
        <v>1</v>
      </c>
      <c r="X118" s="13"/>
      <c r="Y118" s="13"/>
      <c r="Z118" s="13"/>
      <c r="AA118" s="13"/>
      <c r="AB118" s="13">
        <v>1</v>
      </c>
      <c r="AC118" s="13">
        <v>1</v>
      </c>
      <c r="AD118" s="13">
        <v>2</v>
      </c>
    </row>
    <row r="119" spans="1:30" x14ac:dyDescent="0.2">
      <c r="A119" s="23" t="s">
        <v>20</v>
      </c>
      <c r="B119" s="13">
        <v>1</v>
      </c>
      <c r="C119" s="13"/>
      <c r="D119" s="13"/>
      <c r="E119" s="13"/>
      <c r="F119" s="13">
        <v>1</v>
      </c>
      <c r="G119" s="13">
        <v>2</v>
      </c>
      <c r="H119" s="13"/>
      <c r="I119" s="13"/>
      <c r="J119" s="13"/>
      <c r="K119" s="13"/>
      <c r="L119" s="13">
        <v>0</v>
      </c>
      <c r="M119" s="13"/>
      <c r="N119" s="13">
        <v>0</v>
      </c>
      <c r="O119" s="13">
        <v>1</v>
      </c>
      <c r="P119" s="13">
        <v>1</v>
      </c>
      <c r="Q119" s="13">
        <v>2</v>
      </c>
      <c r="R119" s="13">
        <v>1</v>
      </c>
      <c r="S119" s="13"/>
      <c r="T119" s="13"/>
      <c r="U119" s="13"/>
      <c r="V119" s="13">
        <v>1</v>
      </c>
      <c r="W119" s="13">
        <v>2</v>
      </c>
      <c r="X119" s="13"/>
      <c r="Y119" s="13"/>
      <c r="Z119" s="13"/>
      <c r="AA119" s="13">
        <v>1</v>
      </c>
      <c r="AB119" s="13">
        <v>0</v>
      </c>
      <c r="AC119" s="13"/>
      <c r="AD119" s="13">
        <v>1</v>
      </c>
    </row>
    <row r="120" spans="1:30" x14ac:dyDescent="0.2">
      <c r="A120" s="23" t="s">
        <v>886</v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>
        <v>1</v>
      </c>
      <c r="W120" s="13">
        <v>1</v>
      </c>
      <c r="X120" s="13"/>
      <c r="Y120" s="13"/>
      <c r="Z120" s="13"/>
      <c r="AA120" s="13"/>
      <c r="AB120" s="13"/>
      <c r="AC120" s="13"/>
      <c r="AD120" s="13"/>
    </row>
    <row r="121" spans="1:30" x14ac:dyDescent="0.2">
      <c r="A121" s="23" t="s">
        <v>21</v>
      </c>
      <c r="B121" s="13">
        <v>1</v>
      </c>
      <c r="C121" s="13"/>
      <c r="D121" s="13"/>
      <c r="E121" s="13">
        <v>1</v>
      </c>
      <c r="F121" s="13">
        <v>1</v>
      </c>
      <c r="G121" s="13">
        <v>3</v>
      </c>
      <c r="H121" s="13">
        <v>1</v>
      </c>
      <c r="I121" s="13">
        <v>1</v>
      </c>
      <c r="J121" s="13">
        <v>1</v>
      </c>
      <c r="K121" s="13">
        <v>1</v>
      </c>
      <c r="L121" s="13"/>
      <c r="M121" s="13"/>
      <c r="N121" s="13">
        <v>4</v>
      </c>
      <c r="O121" s="13">
        <v>1</v>
      </c>
      <c r="P121" s="13">
        <v>1</v>
      </c>
      <c r="Q121" s="13">
        <v>2</v>
      </c>
      <c r="R121" s="13">
        <v>1</v>
      </c>
      <c r="S121" s="13">
        <v>1</v>
      </c>
      <c r="T121" s="13">
        <v>1</v>
      </c>
      <c r="U121" s="13">
        <v>1</v>
      </c>
      <c r="V121" s="13"/>
      <c r="W121" s="13">
        <v>4</v>
      </c>
      <c r="X121" s="13">
        <v>1</v>
      </c>
      <c r="Y121" s="13">
        <v>1</v>
      </c>
      <c r="Z121" s="13">
        <v>1</v>
      </c>
      <c r="AA121" s="13">
        <v>1</v>
      </c>
      <c r="AB121" s="13"/>
      <c r="AC121" s="13"/>
      <c r="AD121" s="13">
        <v>4</v>
      </c>
    </row>
    <row r="122" spans="1:30" x14ac:dyDescent="0.2">
      <c r="A122" s="3" t="s">
        <v>637</v>
      </c>
      <c r="B122" s="13">
        <v>1</v>
      </c>
      <c r="C122" s="13">
        <v>1</v>
      </c>
      <c r="D122" s="13">
        <v>1</v>
      </c>
      <c r="E122" s="13">
        <v>1</v>
      </c>
      <c r="F122" s="13">
        <v>1</v>
      </c>
      <c r="G122" s="13">
        <v>5</v>
      </c>
      <c r="H122" s="13">
        <v>1</v>
      </c>
      <c r="I122" s="13">
        <v>1</v>
      </c>
      <c r="J122" s="13">
        <v>1</v>
      </c>
      <c r="K122" s="13">
        <v>1</v>
      </c>
      <c r="L122" s="13">
        <v>1</v>
      </c>
      <c r="M122" s="13">
        <v>1</v>
      </c>
      <c r="N122" s="13">
        <v>6</v>
      </c>
      <c r="O122" s="13">
        <v>1</v>
      </c>
      <c r="P122" s="13">
        <v>1</v>
      </c>
      <c r="Q122" s="13">
        <v>2</v>
      </c>
      <c r="R122" s="13">
        <v>1</v>
      </c>
      <c r="S122" s="13">
        <v>1</v>
      </c>
      <c r="T122" s="13">
        <v>1</v>
      </c>
      <c r="U122" s="13">
        <v>1</v>
      </c>
      <c r="V122" s="13">
        <v>3</v>
      </c>
      <c r="W122" s="13">
        <v>7</v>
      </c>
      <c r="X122" s="13">
        <v>1</v>
      </c>
      <c r="Y122" s="13">
        <v>1</v>
      </c>
      <c r="Z122" s="13">
        <v>1</v>
      </c>
      <c r="AA122" s="13">
        <v>1</v>
      </c>
      <c r="AB122" s="13">
        <v>2</v>
      </c>
      <c r="AC122" s="13">
        <v>1</v>
      </c>
      <c r="AD122" s="13">
        <v>7</v>
      </c>
    </row>
    <row r="123" spans="1:30" x14ac:dyDescent="0.2">
      <c r="A123" s="23" t="s">
        <v>26</v>
      </c>
      <c r="B123" s="13"/>
      <c r="C123" s="13"/>
      <c r="D123" s="13"/>
      <c r="E123" s="13"/>
      <c r="F123" s="13">
        <v>0</v>
      </c>
      <c r="G123" s="13">
        <v>0</v>
      </c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>
        <v>1</v>
      </c>
      <c r="W123" s="13">
        <v>1</v>
      </c>
      <c r="X123" s="13"/>
      <c r="Y123" s="13"/>
      <c r="Z123" s="13"/>
      <c r="AA123" s="13"/>
      <c r="AB123" s="13"/>
      <c r="AC123" s="13"/>
      <c r="AD123" s="13"/>
    </row>
    <row r="124" spans="1:30" x14ac:dyDescent="0.2">
      <c r="A124" s="23" t="s">
        <v>915</v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>
        <v>0</v>
      </c>
      <c r="AC124" s="13"/>
      <c r="AD124" s="13">
        <v>0</v>
      </c>
    </row>
    <row r="125" spans="1:30" x14ac:dyDescent="0.2">
      <c r="A125" s="23" t="s">
        <v>15</v>
      </c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>
        <v>1</v>
      </c>
      <c r="N125" s="13">
        <v>1</v>
      </c>
      <c r="O125" s="13"/>
      <c r="P125" s="13"/>
      <c r="Q125" s="13"/>
      <c r="R125" s="13"/>
      <c r="S125" s="13"/>
      <c r="T125" s="13"/>
      <c r="U125" s="13"/>
      <c r="V125" s="13">
        <v>1</v>
      </c>
      <c r="W125" s="13">
        <v>1</v>
      </c>
      <c r="X125" s="13"/>
      <c r="Y125" s="13"/>
      <c r="Z125" s="13"/>
      <c r="AA125" s="13"/>
      <c r="AB125" s="13"/>
      <c r="AC125" s="13">
        <v>0</v>
      </c>
      <c r="AD125" s="13">
        <v>0</v>
      </c>
    </row>
    <row r="126" spans="1:30" x14ac:dyDescent="0.2">
      <c r="A126" s="23" t="s">
        <v>18</v>
      </c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>
        <v>1</v>
      </c>
      <c r="AC126" s="13">
        <v>1</v>
      </c>
      <c r="AD126" s="13">
        <v>2</v>
      </c>
    </row>
    <row r="127" spans="1:30" x14ac:dyDescent="0.2">
      <c r="A127" s="23" t="s">
        <v>27</v>
      </c>
      <c r="B127" s="13"/>
      <c r="C127" s="13"/>
      <c r="D127" s="13"/>
      <c r="E127" s="13"/>
      <c r="F127" s="13">
        <v>1</v>
      </c>
      <c r="G127" s="13">
        <v>1</v>
      </c>
      <c r="H127" s="13"/>
      <c r="I127" s="13"/>
      <c r="J127" s="13"/>
      <c r="K127" s="13"/>
      <c r="L127" s="13">
        <v>1</v>
      </c>
      <c r="M127" s="13"/>
      <c r="N127" s="13">
        <v>1</v>
      </c>
      <c r="O127" s="13"/>
      <c r="P127" s="13"/>
      <c r="Q127" s="13"/>
      <c r="R127" s="13"/>
      <c r="S127" s="13"/>
      <c r="T127" s="13"/>
      <c r="U127" s="13"/>
      <c r="V127" s="13">
        <v>1</v>
      </c>
      <c r="W127" s="13">
        <v>1</v>
      </c>
      <c r="X127" s="13"/>
      <c r="Y127" s="13"/>
      <c r="Z127" s="13"/>
      <c r="AA127" s="13"/>
      <c r="AB127" s="13">
        <v>1</v>
      </c>
      <c r="AC127" s="13"/>
      <c r="AD127" s="13">
        <v>1</v>
      </c>
    </row>
    <row r="128" spans="1:30" x14ac:dyDescent="0.2">
      <c r="A128" s="23" t="s">
        <v>22</v>
      </c>
      <c r="B128" s="13">
        <v>1</v>
      </c>
      <c r="C128" s="13">
        <v>1</v>
      </c>
      <c r="D128" s="13">
        <v>1</v>
      </c>
      <c r="E128" s="13">
        <v>1</v>
      </c>
      <c r="F128" s="13"/>
      <c r="G128" s="13">
        <v>4</v>
      </c>
      <c r="H128" s="13">
        <v>1</v>
      </c>
      <c r="I128" s="13">
        <v>1</v>
      </c>
      <c r="J128" s="13">
        <v>1</v>
      </c>
      <c r="K128" s="13">
        <v>1</v>
      </c>
      <c r="L128" s="13"/>
      <c r="M128" s="13"/>
      <c r="N128" s="13">
        <v>4</v>
      </c>
      <c r="O128" s="13">
        <v>1</v>
      </c>
      <c r="P128" s="13">
        <v>1</v>
      </c>
      <c r="Q128" s="13">
        <v>2</v>
      </c>
      <c r="R128" s="13">
        <v>1</v>
      </c>
      <c r="S128" s="13">
        <v>1</v>
      </c>
      <c r="T128" s="13">
        <v>1</v>
      </c>
      <c r="U128" s="13">
        <v>1</v>
      </c>
      <c r="V128" s="13"/>
      <c r="W128" s="13">
        <v>4</v>
      </c>
      <c r="X128" s="13">
        <v>1</v>
      </c>
      <c r="Y128" s="13">
        <v>1</v>
      </c>
      <c r="Z128" s="13">
        <v>1</v>
      </c>
      <c r="AA128" s="13">
        <v>1</v>
      </c>
      <c r="AB128" s="13"/>
      <c r="AC128" s="13"/>
      <c r="AD128" s="13">
        <v>4</v>
      </c>
    </row>
    <row r="129" spans="1:30" x14ac:dyDescent="0.2">
      <c r="A129" s="109" t="s">
        <v>167</v>
      </c>
      <c r="B129" s="13">
        <v>8</v>
      </c>
      <c r="C129" s="13">
        <v>3</v>
      </c>
      <c r="D129" s="13">
        <v>3</v>
      </c>
      <c r="E129" s="13">
        <v>3</v>
      </c>
      <c r="F129" s="13">
        <v>15</v>
      </c>
      <c r="G129" s="13">
        <v>32</v>
      </c>
      <c r="H129" s="13">
        <v>6</v>
      </c>
      <c r="I129" s="13">
        <v>4</v>
      </c>
      <c r="J129" s="13">
        <v>4</v>
      </c>
      <c r="K129" s="13">
        <v>2</v>
      </c>
      <c r="L129" s="13">
        <v>14</v>
      </c>
      <c r="M129" s="13">
        <v>14</v>
      </c>
      <c r="N129" s="13">
        <v>44</v>
      </c>
      <c r="O129" s="13">
        <v>7</v>
      </c>
      <c r="P129" s="13">
        <v>5</v>
      </c>
      <c r="Q129" s="13">
        <v>12</v>
      </c>
      <c r="R129" s="13">
        <v>7</v>
      </c>
      <c r="S129" s="13">
        <v>3</v>
      </c>
      <c r="T129" s="13">
        <v>3</v>
      </c>
      <c r="U129" s="13">
        <v>5</v>
      </c>
      <c r="V129" s="13">
        <v>14</v>
      </c>
      <c r="W129" s="13">
        <v>32</v>
      </c>
      <c r="X129" s="13">
        <v>7</v>
      </c>
      <c r="Y129" s="13">
        <v>3</v>
      </c>
      <c r="Z129" s="13">
        <v>3</v>
      </c>
      <c r="AA129" s="13">
        <v>5</v>
      </c>
      <c r="AB129" s="13">
        <v>16</v>
      </c>
      <c r="AC129" s="13">
        <v>13</v>
      </c>
      <c r="AD129" s="13">
        <v>47</v>
      </c>
    </row>
    <row r="130" spans="1:30" x14ac:dyDescent="0.2">
      <c r="A130" s="3" t="s">
        <v>625</v>
      </c>
      <c r="B130" s="13">
        <v>4</v>
      </c>
      <c r="C130" s="13">
        <v>3</v>
      </c>
      <c r="D130" s="13">
        <v>3</v>
      </c>
      <c r="E130" s="13">
        <v>3</v>
      </c>
      <c r="F130" s="13">
        <v>7</v>
      </c>
      <c r="G130" s="13">
        <v>20</v>
      </c>
      <c r="H130" s="13">
        <v>4</v>
      </c>
      <c r="I130" s="13">
        <v>4</v>
      </c>
      <c r="J130" s="13">
        <v>4</v>
      </c>
      <c r="K130" s="13">
        <v>1</v>
      </c>
      <c r="L130" s="13">
        <v>6</v>
      </c>
      <c r="M130" s="13">
        <v>7</v>
      </c>
      <c r="N130" s="13">
        <v>26</v>
      </c>
      <c r="O130" s="13">
        <v>4</v>
      </c>
      <c r="P130" s="13">
        <v>4</v>
      </c>
      <c r="Q130" s="13">
        <v>8</v>
      </c>
      <c r="R130" s="13">
        <v>4</v>
      </c>
      <c r="S130" s="13">
        <v>3</v>
      </c>
      <c r="T130" s="13">
        <v>3</v>
      </c>
      <c r="U130" s="13">
        <v>4</v>
      </c>
      <c r="V130" s="13">
        <v>7</v>
      </c>
      <c r="W130" s="13">
        <v>21</v>
      </c>
      <c r="X130" s="13">
        <v>5</v>
      </c>
      <c r="Y130" s="13">
        <v>3</v>
      </c>
      <c r="Z130" s="13">
        <v>3</v>
      </c>
      <c r="AA130" s="13">
        <v>3</v>
      </c>
      <c r="AB130" s="13">
        <v>7</v>
      </c>
      <c r="AC130" s="13">
        <v>6</v>
      </c>
      <c r="AD130" s="13">
        <v>27</v>
      </c>
    </row>
    <row r="131" spans="1:30" x14ac:dyDescent="0.2">
      <c r="A131" s="23" t="s">
        <v>34</v>
      </c>
      <c r="B131" s="13"/>
      <c r="C131" s="13"/>
      <c r="D131" s="13"/>
      <c r="E131" s="13"/>
      <c r="F131" s="13">
        <v>1</v>
      </c>
      <c r="G131" s="13">
        <v>1</v>
      </c>
      <c r="H131" s="13">
        <v>0</v>
      </c>
      <c r="I131" s="13">
        <v>1</v>
      </c>
      <c r="J131" s="13">
        <v>1</v>
      </c>
      <c r="K131" s="13"/>
      <c r="L131" s="13"/>
      <c r="M131" s="13">
        <v>1</v>
      </c>
      <c r="N131" s="13">
        <v>3</v>
      </c>
      <c r="O131" s="13"/>
      <c r="P131" s="13"/>
      <c r="Q131" s="13"/>
      <c r="R131" s="13"/>
      <c r="S131" s="13"/>
      <c r="T131" s="13"/>
      <c r="U131" s="13"/>
      <c r="V131" s="13">
        <v>1</v>
      </c>
      <c r="W131" s="13">
        <v>1</v>
      </c>
      <c r="X131" s="13"/>
      <c r="Y131" s="13"/>
      <c r="Z131" s="13">
        <v>0</v>
      </c>
      <c r="AA131" s="13"/>
      <c r="AB131" s="13">
        <v>1</v>
      </c>
      <c r="AC131" s="13">
        <v>1</v>
      </c>
      <c r="AD131" s="13">
        <v>2</v>
      </c>
    </row>
    <row r="132" spans="1:30" x14ac:dyDescent="0.2">
      <c r="A132" s="23" t="s">
        <v>35</v>
      </c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>
        <v>1</v>
      </c>
      <c r="M132" s="13">
        <v>1</v>
      </c>
      <c r="N132" s="13">
        <v>2</v>
      </c>
      <c r="O132" s="13"/>
      <c r="P132" s="13"/>
      <c r="Q132" s="13"/>
      <c r="R132" s="13"/>
      <c r="S132" s="13"/>
      <c r="T132" s="13"/>
      <c r="U132" s="13"/>
      <c r="V132" s="13">
        <v>1</v>
      </c>
      <c r="W132" s="13">
        <v>1</v>
      </c>
      <c r="X132" s="13"/>
      <c r="Y132" s="13"/>
      <c r="Z132" s="13"/>
      <c r="AA132" s="13"/>
      <c r="AB132" s="13">
        <v>1</v>
      </c>
      <c r="AC132" s="13">
        <v>1</v>
      </c>
      <c r="AD132" s="13">
        <v>2</v>
      </c>
    </row>
    <row r="133" spans="1:30" x14ac:dyDescent="0.2">
      <c r="A133" s="23" t="s">
        <v>36</v>
      </c>
      <c r="B133" s="13">
        <v>1</v>
      </c>
      <c r="C133" s="13">
        <v>1</v>
      </c>
      <c r="D133" s="13">
        <v>1</v>
      </c>
      <c r="E133" s="13">
        <v>1</v>
      </c>
      <c r="F133" s="13"/>
      <c r="G133" s="13">
        <v>4</v>
      </c>
      <c r="H133" s="13">
        <v>1</v>
      </c>
      <c r="I133" s="13">
        <v>1</v>
      </c>
      <c r="J133" s="13">
        <v>1</v>
      </c>
      <c r="K133" s="13">
        <v>0</v>
      </c>
      <c r="L133" s="13"/>
      <c r="M133" s="13">
        <v>1</v>
      </c>
      <c r="N133" s="13">
        <v>4</v>
      </c>
      <c r="O133" s="13">
        <v>1</v>
      </c>
      <c r="P133" s="13">
        <v>1</v>
      </c>
      <c r="Q133" s="13">
        <v>2</v>
      </c>
      <c r="R133" s="13">
        <v>1</v>
      </c>
      <c r="S133" s="13">
        <v>1</v>
      </c>
      <c r="T133" s="13">
        <v>1</v>
      </c>
      <c r="U133" s="13">
        <v>1</v>
      </c>
      <c r="V133" s="13"/>
      <c r="W133" s="13">
        <v>4</v>
      </c>
      <c r="X133" s="13">
        <v>1</v>
      </c>
      <c r="Y133" s="13">
        <v>1</v>
      </c>
      <c r="Z133" s="13">
        <v>1</v>
      </c>
      <c r="AA133" s="13">
        <v>1</v>
      </c>
      <c r="AB133" s="13"/>
      <c r="AC133" s="13"/>
      <c r="AD133" s="13">
        <v>4</v>
      </c>
    </row>
    <row r="134" spans="1:30" x14ac:dyDescent="0.2">
      <c r="A134" s="23" t="s">
        <v>37</v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>
        <v>0</v>
      </c>
      <c r="M134" s="13"/>
      <c r="N134" s="13">
        <v>0</v>
      </c>
      <c r="O134" s="13"/>
      <c r="P134" s="13"/>
      <c r="Q134" s="13"/>
      <c r="R134" s="13"/>
      <c r="S134" s="13"/>
      <c r="T134" s="13"/>
      <c r="U134" s="13"/>
      <c r="V134" s="13">
        <v>0</v>
      </c>
      <c r="W134" s="13">
        <v>0</v>
      </c>
      <c r="X134" s="13"/>
      <c r="Y134" s="13"/>
      <c r="Z134" s="13"/>
      <c r="AA134" s="13"/>
      <c r="AB134" s="13">
        <v>0</v>
      </c>
      <c r="AC134" s="13"/>
      <c r="AD134" s="13">
        <v>0</v>
      </c>
    </row>
    <row r="135" spans="1:30" x14ac:dyDescent="0.2">
      <c r="A135" s="23" t="s">
        <v>32</v>
      </c>
      <c r="B135" s="13">
        <v>1</v>
      </c>
      <c r="C135" s="13">
        <v>1</v>
      </c>
      <c r="D135" s="13">
        <v>1</v>
      </c>
      <c r="E135" s="13"/>
      <c r="F135" s="13">
        <v>1</v>
      </c>
      <c r="G135" s="13">
        <v>4</v>
      </c>
      <c r="H135" s="13">
        <v>1</v>
      </c>
      <c r="I135" s="13">
        <v>1</v>
      </c>
      <c r="J135" s="13">
        <v>1</v>
      </c>
      <c r="K135" s="13"/>
      <c r="L135" s="13"/>
      <c r="M135" s="13"/>
      <c r="N135" s="13">
        <v>3</v>
      </c>
      <c r="O135" s="13">
        <v>1</v>
      </c>
      <c r="P135" s="13">
        <v>1</v>
      </c>
      <c r="Q135" s="13">
        <v>2</v>
      </c>
      <c r="R135" s="13">
        <v>1</v>
      </c>
      <c r="S135" s="13">
        <v>1</v>
      </c>
      <c r="T135" s="13">
        <v>1</v>
      </c>
      <c r="U135" s="13">
        <v>1</v>
      </c>
      <c r="V135" s="13">
        <v>1</v>
      </c>
      <c r="W135" s="13">
        <v>5</v>
      </c>
      <c r="X135" s="13">
        <v>1</v>
      </c>
      <c r="Y135" s="13">
        <v>0</v>
      </c>
      <c r="Z135" s="13">
        <v>0</v>
      </c>
      <c r="AA135" s="13"/>
      <c r="AB135" s="13">
        <v>1</v>
      </c>
      <c r="AC135" s="13"/>
      <c r="AD135" s="13">
        <v>2</v>
      </c>
    </row>
    <row r="136" spans="1:30" x14ac:dyDescent="0.2">
      <c r="A136" s="23" t="s">
        <v>38</v>
      </c>
      <c r="B136" s="13">
        <v>1</v>
      </c>
      <c r="C136" s="13"/>
      <c r="D136" s="13"/>
      <c r="E136" s="13">
        <v>1</v>
      </c>
      <c r="F136" s="13">
        <v>1</v>
      </c>
      <c r="G136" s="13">
        <v>3</v>
      </c>
      <c r="H136" s="13">
        <v>1</v>
      </c>
      <c r="I136" s="13"/>
      <c r="J136" s="13"/>
      <c r="K136" s="13">
        <v>0</v>
      </c>
      <c r="L136" s="13">
        <v>1</v>
      </c>
      <c r="M136" s="13">
        <v>1</v>
      </c>
      <c r="N136" s="13">
        <v>3</v>
      </c>
      <c r="O136" s="13">
        <v>1</v>
      </c>
      <c r="P136" s="13">
        <v>1</v>
      </c>
      <c r="Q136" s="13">
        <v>2</v>
      </c>
      <c r="R136" s="13">
        <v>1</v>
      </c>
      <c r="S136" s="13"/>
      <c r="T136" s="13"/>
      <c r="U136" s="13">
        <v>1</v>
      </c>
      <c r="V136" s="13">
        <v>1</v>
      </c>
      <c r="W136" s="13">
        <v>3</v>
      </c>
      <c r="X136" s="13">
        <v>1</v>
      </c>
      <c r="Y136" s="13"/>
      <c r="Z136" s="13"/>
      <c r="AA136" s="13">
        <v>0</v>
      </c>
      <c r="AB136" s="13">
        <v>1</v>
      </c>
      <c r="AC136" s="13">
        <v>1</v>
      </c>
      <c r="AD136" s="13">
        <v>3</v>
      </c>
    </row>
    <row r="137" spans="1:30" x14ac:dyDescent="0.2">
      <c r="A137" s="23" t="s">
        <v>33</v>
      </c>
      <c r="B137" s="13">
        <v>1</v>
      </c>
      <c r="C137" s="13">
        <v>1</v>
      </c>
      <c r="D137" s="13">
        <v>1</v>
      </c>
      <c r="E137" s="13">
        <v>1</v>
      </c>
      <c r="F137" s="13"/>
      <c r="G137" s="13">
        <v>4</v>
      </c>
      <c r="H137" s="13">
        <v>1</v>
      </c>
      <c r="I137" s="13">
        <v>1</v>
      </c>
      <c r="J137" s="13">
        <v>1</v>
      </c>
      <c r="K137" s="13">
        <v>1</v>
      </c>
      <c r="L137" s="13"/>
      <c r="M137" s="13"/>
      <c r="N137" s="13">
        <v>4</v>
      </c>
      <c r="O137" s="13">
        <v>1</v>
      </c>
      <c r="P137" s="13">
        <v>1</v>
      </c>
      <c r="Q137" s="13">
        <v>2</v>
      </c>
      <c r="R137" s="13">
        <v>1</v>
      </c>
      <c r="S137" s="13">
        <v>1</v>
      </c>
      <c r="T137" s="13">
        <v>1</v>
      </c>
      <c r="U137" s="13">
        <v>1</v>
      </c>
      <c r="V137" s="13"/>
      <c r="W137" s="13">
        <v>4</v>
      </c>
      <c r="X137" s="13">
        <v>1</v>
      </c>
      <c r="Y137" s="13">
        <v>1</v>
      </c>
      <c r="Z137" s="13">
        <v>1</v>
      </c>
      <c r="AA137" s="13">
        <v>1</v>
      </c>
      <c r="AB137" s="13"/>
      <c r="AC137" s="13"/>
      <c r="AD137" s="13">
        <v>4</v>
      </c>
    </row>
    <row r="138" spans="1:30" x14ac:dyDescent="0.2">
      <c r="A138" s="23" t="s">
        <v>39</v>
      </c>
      <c r="B138" s="13">
        <v>0</v>
      </c>
      <c r="C138" s="13">
        <v>0</v>
      </c>
      <c r="D138" s="13">
        <v>0</v>
      </c>
      <c r="E138" s="13">
        <v>0</v>
      </c>
      <c r="F138" s="13"/>
      <c r="G138" s="13">
        <v>0</v>
      </c>
      <c r="H138" s="13">
        <v>0</v>
      </c>
      <c r="I138" s="13">
        <v>0</v>
      </c>
      <c r="J138" s="13">
        <v>0</v>
      </c>
      <c r="K138" s="13"/>
      <c r="L138" s="13"/>
      <c r="M138" s="13"/>
      <c r="N138" s="13">
        <v>0</v>
      </c>
      <c r="O138" s="13">
        <v>0</v>
      </c>
      <c r="P138" s="13"/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/>
      <c r="W138" s="13">
        <v>0</v>
      </c>
      <c r="X138" s="13">
        <v>1</v>
      </c>
      <c r="Y138" s="13">
        <v>1</v>
      </c>
      <c r="Z138" s="13">
        <v>1</v>
      </c>
      <c r="AA138" s="13">
        <v>1</v>
      </c>
      <c r="AB138" s="13"/>
      <c r="AC138" s="13"/>
      <c r="AD138" s="13">
        <v>4</v>
      </c>
    </row>
    <row r="139" spans="1:30" x14ac:dyDescent="0.2">
      <c r="A139" s="23" t="s">
        <v>40</v>
      </c>
      <c r="B139" s="13"/>
      <c r="C139" s="13"/>
      <c r="D139" s="13"/>
      <c r="E139" s="13"/>
      <c r="F139" s="13">
        <v>1</v>
      </c>
      <c r="G139" s="13">
        <v>1</v>
      </c>
      <c r="H139" s="13"/>
      <c r="I139" s="13"/>
      <c r="J139" s="13"/>
      <c r="K139" s="13"/>
      <c r="L139" s="13">
        <v>1</v>
      </c>
      <c r="M139" s="13"/>
      <c r="N139" s="13">
        <v>1</v>
      </c>
      <c r="O139" s="13"/>
      <c r="P139" s="13"/>
      <c r="Q139" s="13"/>
      <c r="R139" s="13"/>
      <c r="S139" s="13"/>
      <c r="T139" s="13"/>
      <c r="U139" s="13"/>
      <c r="V139" s="13">
        <v>1</v>
      </c>
      <c r="W139" s="13">
        <v>1</v>
      </c>
      <c r="X139" s="13"/>
      <c r="Y139" s="13"/>
      <c r="Z139" s="13"/>
      <c r="AA139" s="13"/>
      <c r="AB139" s="13">
        <v>1</v>
      </c>
      <c r="AC139" s="13"/>
      <c r="AD139" s="13">
        <v>1</v>
      </c>
    </row>
    <row r="140" spans="1:30" x14ac:dyDescent="0.2">
      <c r="A140" s="23" t="s">
        <v>41</v>
      </c>
      <c r="B140" s="13"/>
      <c r="C140" s="13"/>
      <c r="D140" s="13"/>
      <c r="E140" s="13"/>
      <c r="F140" s="13">
        <v>1</v>
      </c>
      <c r="G140" s="13">
        <v>1</v>
      </c>
      <c r="H140" s="13"/>
      <c r="I140" s="13"/>
      <c r="J140" s="13"/>
      <c r="K140" s="13"/>
      <c r="L140" s="13">
        <v>1</v>
      </c>
      <c r="M140" s="13">
        <v>1</v>
      </c>
      <c r="N140" s="13">
        <v>2</v>
      </c>
      <c r="O140" s="13"/>
      <c r="P140" s="13"/>
      <c r="Q140" s="13"/>
      <c r="R140" s="13"/>
      <c r="S140" s="13"/>
      <c r="T140" s="13"/>
      <c r="U140" s="13"/>
      <c r="V140" s="13">
        <v>1</v>
      </c>
      <c r="W140" s="13">
        <v>1</v>
      </c>
      <c r="X140" s="13"/>
      <c r="Y140" s="13"/>
      <c r="Z140" s="13"/>
      <c r="AA140" s="13"/>
      <c r="AB140" s="13">
        <v>1</v>
      </c>
      <c r="AC140" s="13">
        <v>1</v>
      </c>
      <c r="AD140" s="13">
        <v>2</v>
      </c>
    </row>
    <row r="141" spans="1:30" x14ac:dyDescent="0.2">
      <c r="A141" s="23" t="s">
        <v>42</v>
      </c>
      <c r="B141" s="13"/>
      <c r="C141" s="13"/>
      <c r="D141" s="13"/>
      <c r="E141" s="13"/>
      <c r="F141" s="13">
        <v>1</v>
      </c>
      <c r="G141" s="13">
        <v>1</v>
      </c>
      <c r="H141" s="13"/>
      <c r="I141" s="13"/>
      <c r="J141" s="13"/>
      <c r="K141" s="13"/>
      <c r="L141" s="13">
        <v>1</v>
      </c>
      <c r="M141" s="13">
        <v>1</v>
      </c>
      <c r="N141" s="13">
        <v>2</v>
      </c>
      <c r="O141" s="13"/>
      <c r="P141" s="13"/>
      <c r="Q141" s="13"/>
      <c r="R141" s="13"/>
      <c r="S141" s="13"/>
      <c r="T141" s="13"/>
      <c r="U141" s="13"/>
      <c r="V141" s="13">
        <v>0</v>
      </c>
      <c r="W141" s="13">
        <v>0</v>
      </c>
      <c r="X141" s="13"/>
      <c r="Y141" s="13"/>
      <c r="Z141" s="13"/>
      <c r="AA141" s="13"/>
      <c r="AB141" s="13">
        <v>0</v>
      </c>
      <c r="AC141" s="13">
        <v>1</v>
      </c>
      <c r="AD141" s="13">
        <v>1</v>
      </c>
    </row>
    <row r="142" spans="1:30" x14ac:dyDescent="0.2">
      <c r="A142" s="23" t="s">
        <v>43</v>
      </c>
      <c r="B142" s="13"/>
      <c r="C142" s="13"/>
      <c r="D142" s="13"/>
      <c r="E142" s="13"/>
      <c r="F142" s="13">
        <v>1</v>
      </c>
      <c r="G142" s="13">
        <v>1</v>
      </c>
      <c r="H142" s="13"/>
      <c r="I142" s="13"/>
      <c r="J142" s="13"/>
      <c r="K142" s="13"/>
      <c r="L142" s="13">
        <v>1</v>
      </c>
      <c r="M142" s="13">
        <v>1</v>
      </c>
      <c r="N142" s="13">
        <v>2</v>
      </c>
      <c r="O142" s="13"/>
      <c r="P142" s="13"/>
      <c r="Q142" s="13"/>
      <c r="R142" s="13"/>
      <c r="S142" s="13"/>
      <c r="T142" s="13"/>
      <c r="U142" s="13"/>
      <c r="V142" s="13">
        <v>1</v>
      </c>
      <c r="W142" s="13">
        <v>1</v>
      </c>
      <c r="X142" s="13"/>
      <c r="Y142" s="13"/>
      <c r="Z142" s="13"/>
      <c r="AA142" s="13"/>
      <c r="AB142" s="13">
        <v>1</v>
      </c>
      <c r="AC142" s="13">
        <v>1</v>
      </c>
      <c r="AD142" s="13">
        <v>2</v>
      </c>
    </row>
    <row r="143" spans="1:30" x14ac:dyDescent="0.2">
      <c r="A143" s="3" t="s">
        <v>633</v>
      </c>
      <c r="B143" s="13">
        <v>4</v>
      </c>
      <c r="C143" s="13"/>
      <c r="D143" s="13"/>
      <c r="E143" s="13"/>
      <c r="F143" s="13">
        <v>8</v>
      </c>
      <c r="G143" s="13">
        <v>12</v>
      </c>
      <c r="H143" s="13">
        <v>2</v>
      </c>
      <c r="I143" s="13"/>
      <c r="J143" s="13"/>
      <c r="K143" s="13">
        <v>1</v>
      </c>
      <c r="L143" s="13">
        <v>8</v>
      </c>
      <c r="M143" s="13">
        <v>7</v>
      </c>
      <c r="N143" s="13">
        <v>18</v>
      </c>
      <c r="O143" s="13">
        <v>3</v>
      </c>
      <c r="P143" s="13">
        <v>1</v>
      </c>
      <c r="Q143" s="13">
        <v>4</v>
      </c>
      <c r="R143" s="13">
        <v>3</v>
      </c>
      <c r="S143" s="13"/>
      <c r="T143" s="13"/>
      <c r="U143" s="13">
        <v>1</v>
      </c>
      <c r="V143" s="13">
        <v>7</v>
      </c>
      <c r="W143" s="13">
        <v>11</v>
      </c>
      <c r="X143" s="13">
        <v>2</v>
      </c>
      <c r="Y143" s="13"/>
      <c r="Z143" s="13"/>
      <c r="AA143" s="13">
        <v>2</v>
      </c>
      <c r="AB143" s="13">
        <v>9</v>
      </c>
      <c r="AC143" s="13">
        <v>7</v>
      </c>
      <c r="AD143" s="13">
        <v>20</v>
      </c>
    </row>
    <row r="144" spans="1:30" x14ac:dyDescent="0.2">
      <c r="A144" s="23" t="s">
        <v>916</v>
      </c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>
        <v>0</v>
      </c>
      <c r="AC144" s="13"/>
      <c r="AD144" s="13">
        <v>0</v>
      </c>
    </row>
    <row r="145" spans="1:30" x14ac:dyDescent="0.2">
      <c r="A145" s="23" t="s">
        <v>171</v>
      </c>
      <c r="B145" s="13"/>
      <c r="C145" s="13"/>
      <c r="D145" s="13"/>
      <c r="E145" s="13"/>
      <c r="F145" s="13">
        <v>1</v>
      </c>
      <c r="G145" s="13">
        <v>1</v>
      </c>
      <c r="H145" s="13"/>
      <c r="I145" s="13"/>
      <c r="J145" s="13"/>
      <c r="K145" s="13"/>
      <c r="L145" s="13">
        <v>1</v>
      </c>
      <c r="M145" s="13">
        <v>1</v>
      </c>
      <c r="N145" s="13">
        <v>2</v>
      </c>
      <c r="O145" s="13"/>
      <c r="P145" s="13"/>
      <c r="Q145" s="13"/>
      <c r="R145" s="13"/>
      <c r="S145" s="13"/>
      <c r="T145" s="13"/>
      <c r="U145" s="13"/>
      <c r="V145" s="13">
        <v>1</v>
      </c>
      <c r="W145" s="13">
        <v>1</v>
      </c>
      <c r="X145" s="13"/>
      <c r="Y145" s="13"/>
      <c r="Z145" s="13"/>
      <c r="AA145" s="13"/>
      <c r="AB145" s="13">
        <v>1</v>
      </c>
      <c r="AC145" s="13">
        <v>1</v>
      </c>
      <c r="AD145" s="13">
        <v>2</v>
      </c>
    </row>
    <row r="146" spans="1:30" x14ac:dyDescent="0.2">
      <c r="A146" s="23" t="s">
        <v>113</v>
      </c>
      <c r="B146" s="13"/>
      <c r="C146" s="13"/>
      <c r="D146" s="13"/>
      <c r="E146" s="13"/>
      <c r="F146" s="13">
        <v>1</v>
      </c>
      <c r="G146" s="13">
        <v>1</v>
      </c>
      <c r="H146" s="13"/>
      <c r="I146" s="13"/>
      <c r="J146" s="13"/>
      <c r="K146" s="13"/>
      <c r="L146" s="13">
        <v>1</v>
      </c>
      <c r="M146" s="13">
        <v>1</v>
      </c>
      <c r="N146" s="13">
        <v>2</v>
      </c>
      <c r="O146" s="13"/>
      <c r="P146" s="13"/>
      <c r="Q146" s="13"/>
      <c r="R146" s="13"/>
      <c r="S146" s="13"/>
      <c r="T146" s="13"/>
      <c r="U146" s="13"/>
      <c r="V146" s="13">
        <v>1</v>
      </c>
      <c r="W146" s="13">
        <v>1</v>
      </c>
      <c r="X146" s="13"/>
      <c r="Y146" s="13"/>
      <c r="Z146" s="13"/>
      <c r="AA146" s="13"/>
      <c r="AB146" s="13">
        <v>1</v>
      </c>
      <c r="AC146" s="13">
        <v>1</v>
      </c>
      <c r="AD146" s="13">
        <v>2</v>
      </c>
    </row>
    <row r="147" spans="1:30" x14ac:dyDescent="0.2">
      <c r="A147" s="23" t="s">
        <v>114</v>
      </c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>
        <v>1</v>
      </c>
      <c r="M147" s="13"/>
      <c r="N147" s="13">
        <v>1</v>
      </c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>
        <v>1</v>
      </c>
      <c r="AC147" s="13"/>
      <c r="AD147" s="13">
        <v>1</v>
      </c>
    </row>
    <row r="148" spans="1:30" x14ac:dyDescent="0.2">
      <c r="A148" s="23" t="s">
        <v>118</v>
      </c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>
        <v>1</v>
      </c>
      <c r="M148" s="13">
        <v>1</v>
      </c>
      <c r="N148" s="13">
        <v>2</v>
      </c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>
        <v>1</v>
      </c>
      <c r="AC148" s="13">
        <v>1</v>
      </c>
      <c r="AD148" s="13">
        <v>2</v>
      </c>
    </row>
    <row r="149" spans="1:30" x14ac:dyDescent="0.2">
      <c r="A149" s="23" t="s">
        <v>52</v>
      </c>
      <c r="B149" s="13">
        <v>1</v>
      </c>
      <c r="C149" s="13"/>
      <c r="D149" s="13"/>
      <c r="E149" s="13"/>
      <c r="F149" s="13">
        <v>1</v>
      </c>
      <c r="G149" s="13">
        <v>2</v>
      </c>
      <c r="H149" s="13"/>
      <c r="I149" s="13"/>
      <c r="J149" s="13"/>
      <c r="K149" s="13">
        <v>1</v>
      </c>
      <c r="L149" s="13"/>
      <c r="M149" s="13"/>
      <c r="N149" s="13">
        <v>1</v>
      </c>
      <c r="O149" s="13"/>
      <c r="P149" s="13"/>
      <c r="Q149" s="13"/>
      <c r="R149" s="13"/>
      <c r="S149" s="13"/>
      <c r="T149" s="13"/>
      <c r="U149" s="13">
        <v>1</v>
      </c>
      <c r="V149" s="13"/>
      <c r="W149" s="13">
        <v>1</v>
      </c>
      <c r="X149" s="13"/>
      <c r="Y149" s="13"/>
      <c r="Z149" s="13"/>
      <c r="AA149" s="13">
        <v>1</v>
      </c>
      <c r="AB149" s="13">
        <v>1</v>
      </c>
      <c r="AC149" s="13"/>
      <c r="AD149" s="13">
        <v>2</v>
      </c>
    </row>
    <row r="150" spans="1:30" x14ac:dyDescent="0.2">
      <c r="A150" s="23" t="s">
        <v>54</v>
      </c>
      <c r="B150" s="13">
        <v>1</v>
      </c>
      <c r="C150" s="13"/>
      <c r="D150" s="13"/>
      <c r="E150" s="13"/>
      <c r="F150" s="13">
        <v>1</v>
      </c>
      <c r="G150" s="13">
        <v>2</v>
      </c>
      <c r="H150" s="13">
        <v>1</v>
      </c>
      <c r="I150" s="13"/>
      <c r="J150" s="13"/>
      <c r="K150" s="13"/>
      <c r="L150" s="13">
        <v>1</v>
      </c>
      <c r="M150" s="13">
        <v>1</v>
      </c>
      <c r="N150" s="13">
        <v>3</v>
      </c>
      <c r="O150" s="13">
        <v>1</v>
      </c>
      <c r="P150" s="13"/>
      <c r="Q150" s="13">
        <v>1</v>
      </c>
      <c r="R150" s="13">
        <v>1</v>
      </c>
      <c r="S150" s="13"/>
      <c r="T150" s="13"/>
      <c r="U150" s="13"/>
      <c r="V150" s="13">
        <v>1</v>
      </c>
      <c r="W150" s="13">
        <v>2</v>
      </c>
      <c r="X150" s="13">
        <v>1</v>
      </c>
      <c r="Y150" s="13"/>
      <c r="Z150" s="13"/>
      <c r="AA150" s="13"/>
      <c r="AB150" s="13">
        <v>1</v>
      </c>
      <c r="AC150" s="13">
        <v>1</v>
      </c>
      <c r="AD150" s="13">
        <v>3</v>
      </c>
    </row>
    <row r="151" spans="1:30" x14ac:dyDescent="0.2">
      <c r="A151" s="23" t="s">
        <v>120</v>
      </c>
      <c r="B151" s="13">
        <v>1</v>
      </c>
      <c r="C151" s="13"/>
      <c r="D151" s="13"/>
      <c r="E151" s="13"/>
      <c r="F151" s="13">
        <v>1</v>
      </c>
      <c r="G151" s="13">
        <v>2</v>
      </c>
      <c r="H151" s="13">
        <v>1</v>
      </c>
      <c r="I151" s="13"/>
      <c r="J151" s="13"/>
      <c r="K151" s="13"/>
      <c r="L151" s="13">
        <v>1</v>
      </c>
      <c r="M151" s="13">
        <v>1</v>
      </c>
      <c r="N151" s="13">
        <v>3</v>
      </c>
      <c r="O151" s="13">
        <v>1</v>
      </c>
      <c r="P151" s="13"/>
      <c r="Q151" s="13">
        <v>1</v>
      </c>
      <c r="R151" s="13">
        <v>1</v>
      </c>
      <c r="S151" s="13"/>
      <c r="T151" s="13"/>
      <c r="U151" s="13"/>
      <c r="V151" s="13">
        <v>1</v>
      </c>
      <c r="W151" s="13">
        <v>2</v>
      </c>
      <c r="X151" s="13">
        <v>1</v>
      </c>
      <c r="Y151" s="13"/>
      <c r="Z151" s="13"/>
      <c r="AA151" s="13"/>
      <c r="AB151" s="13">
        <v>1</v>
      </c>
      <c r="AC151" s="13">
        <v>1</v>
      </c>
      <c r="AD151" s="13">
        <v>3</v>
      </c>
    </row>
    <row r="152" spans="1:30" x14ac:dyDescent="0.2">
      <c r="A152" s="23" t="s">
        <v>60</v>
      </c>
      <c r="B152" s="13"/>
      <c r="C152" s="13"/>
      <c r="D152" s="13"/>
      <c r="E152" s="13"/>
      <c r="F152" s="13">
        <v>1</v>
      </c>
      <c r="G152" s="13">
        <v>1</v>
      </c>
      <c r="H152" s="13"/>
      <c r="I152" s="13"/>
      <c r="J152" s="13"/>
      <c r="K152" s="13"/>
      <c r="L152" s="13">
        <v>1</v>
      </c>
      <c r="M152" s="13">
        <v>1</v>
      </c>
      <c r="N152" s="13">
        <v>2</v>
      </c>
      <c r="O152" s="13"/>
      <c r="P152" s="13"/>
      <c r="Q152" s="13"/>
      <c r="R152" s="13"/>
      <c r="S152" s="13"/>
      <c r="T152" s="13"/>
      <c r="U152" s="13"/>
      <c r="V152" s="13">
        <v>1</v>
      </c>
      <c r="W152" s="13">
        <v>1</v>
      </c>
      <c r="X152" s="13"/>
      <c r="Y152" s="13"/>
      <c r="Z152" s="13"/>
      <c r="AA152" s="13"/>
      <c r="AB152" s="13">
        <v>1</v>
      </c>
      <c r="AC152" s="13">
        <v>1</v>
      </c>
      <c r="AD152" s="13">
        <v>2</v>
      </c>
    </row>
    <row r="153" spans="1:30" x14ac:dyDescent="0.2">
      <c r="A153" s="23" t="s">
        <v>121</v>
      </c>
      <c r="B153" s="13">
        <v>1</v>
      </c>
      <c r="C153" s="13"/>
      <c r="D153" s="13"/>
      <c r="E153" s="13"/>
      <c r="F153" s="13">
        <v>1</v>
      </c>
      <c r="G153" s="13">
        <v>2</v>
      </c>
      <c r="H153" s="13"/>
      <c r="I153" s="13"/>
      <c r="J153" s="13"/>
      <c r="K153" s="13"/>
      <c r="L153" s="13">
        <v>0</v>
      </c>
      <c r="M153" s="13"/>
      <c r="N153" s="13">
        <v>0</v>
      </c>
      <c r="O153" s="13">
        <v>1</v>
      </c>
      <c r="P153" s="13">
        <v>1</v>
      </c>
      <c r="Q153" s="13">
        <v>2</v>
      </c>
      <c r="R153" s="13">
        <v>1</v>
      </c>
      <c r="S153" s="13"/>
      <c r="T153" s="13"/>
      <c r="U153" s="13"/>
      <c r="V153" s="13">
        <v>1</v>
      </c>
      <c r="W153" s="13">
        <v>2</v>
      </c>
      <c r="X153" s="13"/>
      <c r="Y153" s="13"/>
      <c r="Z153" s="13"/>
      <c r="AA153" s="13">
        <v>1</v>
      </c>
      <c r="AB153" s="13">
        <v>0</v>
      </c>
      <c r="AC153" s="13"/>
      <c r="AD153" s="13">
        <v>1</v>
      </c>
    </row>
    <row r="154" spans="1:30" x14ac:dyDescent="0.2">
      <c r="A154" s="23" t="s">
        <v>172</v>
      </c>
      <c r="B154" s="13"/>
      <c r="C154" s="13"/>
      <c r="D154" s="13"/>
      <c r="E154" s="13"/>
      <c r="F154" s="13">
        <v>1</v>
      </c>
      <c r="G154" s="13">
        <v>1</v>
      </c>
      <c r="H154" s="13"/>
      <c r="I154" s="13"/>
      <c r="J154" s="13"/>
      <c r="K154" s="13"/>
      <c r="L154" s="13">
        <v>1</v>
      </c>
      <c r="M154" s="13">
        <v>1</v>
      </c>
      <c r="N154" s="13">
        <v>2</v>
      </c>
      <c r="O154" s="13"/>
      <c r="P154" s="13"/>
      <c r="Q154" s="13"/>
      <c r="R154" s="13"/>
      <c r="S154" s="13"/>
      <c r="T154" s="13"/>
      <c r="U154" s="13"/>
      <c r="V154" s="13">
        <v>1</v>
      </c>
      <c r="W154" s="13">
        <v>1</v>
      </c>
      <c r="X154" s="13"/>
      <c r="Y154" s="13"/>
      <c r="Z154" s="13"/>
      <c r="AA154" s="13"/>
      <c r="AB154" s="13">
        <v>1</v>
      </c>
      <c r="AC154" s="13">
        <v>1</v>
      </c>
      <c r="AD154" s="13">
        <v>2</v>
      </c>
    </row>
    <row r="155" spans="1:30" x14ac:dyDescent="0.2">
      <c r="A155" s="109" t="s">
        <v>168</v>
      </c>
      <c r="B155" s="13">
        <v>4</v>
      </c>
      <c r="C155" s="13">
        <v>1</v>
      </c>
      <c r="D155" s="13">
        <v>0</v>
      </c>
      <c r="E155" s="13">
        <v>5</v>
      </c>
      <c r="F155" s="13">
        <v>16</v>
      </c>
      <c r="G155" s="13">
        <v>26</v>
      </c>
      <c r="H155" s="13">
        <v>4</v>
      </c>
      <c r="I155" s="13">
        <v>2</v>
      </c>
      <c r="J155" s="13">
        <v>1</v>
      </c>
      <c r="K155" s="13">
        <v>3</v>
      </c>
      <c r="L155" s="13">
        <v>17</v>
      </c>
      <c r="M155" s="13">
        <v>13</v>
      </c>
      <c r="N155" s="13">
        <v>40</v>
      </c>
      <c r="O155" s="13">
        <v>4</v>
      </c>
      <c r="P155" s="13">
        <v>5</v>
      </c>
      <c r="Q155" s="13">
        <v>9</v>
      </c>
      <c r="R155" s="13">
        <v>4</v>
      </c>
      <c r="S155" s="13">
        <v>1</v>
      </c>
      <c r="T155" s="13">
        <v>1</v>
      </c>
      <c r="U155" s="13">
        <v>4</v>
      </c>
      <c r="V155" s="13">
        <v>18</v>
      </c>
      <c r="W155" s="13">
        <v>28</v>
      </c>
      <c r="X155" s="13">
        <v>4</v>
      </c>
      <c r="Y155" s="13">
        <v>1</v>
      </c>
      <c r="Z155" s="13">
        <v>1</v>
      </c>
      <c r="AA155" s="13">
        <v>5</v>
      </c>
      <c r="AB155" s="13">
        <v>19</v>
      </c>
      <c r="AC155" s="13">
        <v>14</v>
      </c>
      <c r="AD155" s="13">
        <v>44</v>
      </c>
    </row>
    <row r="156" spans="1:30" x14ac:dyDescent="0.2">
      <c r="A156" s="3" t="s">
        <v>633</v>
      </c>
      <c r="B156" s="13">
        <v>4</v>
      </c>
      <c r="C156" s="13">
        <v>1</v>
      </c>
      <c r="D156" s="13">
        <v>0</v>
      </c>
      <c r="E156" s="13">
        <v>5</v>
      </c>
      <c r="F156" s="13">
        <v>16</v>
      </c>
      <c r="G156" s="13">
        <v>26</v>
      </c>
      <c r="H156" s="13">
        <v>4</v>
      </c>
      <c r="I156" s="13">
        <v>2</v>
      </c>
      <c r="J156" s="13">
        <v>1</v>
      </c>
      <c r="K156" s="13">
        <v>3</v>
      </c>
      <c r="L156" s="13">
        <v>17</v>
      </c>
      <c r="M156" s="13">
        <v>13</v>
      </c>
      <c r="N156" s="13">
        <v>40</v>
      </c>
      <c r="O156" s="13">
        <v>4</v>
      </c>
      <c r="P156" s="13">
        <v>5</v>
      </c>
      <c r="Q156" s="13">
        <v>9</v>
      </c>
      <c r="R156" s="13">
        <v>4</v>
      </c>
      <c r="S156" s="13">
        <v>1</v>
      </c>
      <c r="T156" s="13">
        <v>1</v>
      </c>
      <c r="U156" s="13">
        <v>4</v>
      </c>
      <c r="V156" s="13">
        <v>18</v>
      </c>
      <c r="W156" s="13">
        <v>28</v>
      </c>
      <c r="X156" s="13">
        <v>4</v>
      </c>
      <c r="Y156" s="13">
        <v>1</v>
      </c>
      <c r="Z156" s="13">
        <v>1</v>
      </c>
      <c r="AA156" s="13">
        <v>5</v>
      </c>
      <c r="AB156" s="13">
        <v>19</v>
      </c>
      <c r="AC156" s="13">
        <v>14</v>
      </c>
      <c r="AD156" s="13">
        <v>44</v>
      </c>
    </row>
    <row r="157" spans="1:30" x14ac:dyDescent="0.2">
      <c r="A157" s="23" t="s">
        <v>46</v>
      </c>
      <c r="B157" s="13"/>
      <c r="C157" s="13"/>
      <c r="D157" s="13"/>
      <c r="E157" s="13"/>
      <c r="F157" s="13">
        <v>1</v>
      </c>
      <c r="G157" s="13">
        <v>1</v>
      </c>
      <c r="H157" s="13"/>
      <c r="I157" s="13"/>
      <c r="J157" s="13"/>
      <c r="K157" s="13"/>
      <c r="L157" s="13">
        <v>1</v>
      </c>
      <c r="M157" s="13"/>
      <c r="N157" s="13">
        <v>1</v>
      </c>
      <c r="O157" s="13"/>
      <c r="P157" s="13"/>
      <c r="Q157" s="13"/>
      <c r="R157" s="13"/>
      <c r="S157" s="13"/>
      <c r="T157" s="13"/>
      <c r="U157" s="13"/>
      <c r="V157" s="13">
        <v>1</v>
      </c>
      <c r="W157" s="13">
        <v>1</v>
      </c>
      <c r="X157" s="13"/>
      <c r="Y157" s="13"/>
      <c r="Z157" s="13"/>
      <c r="AA157" s="13"/>
      <c r="AB157" s="13">
        <v>1</v>
      </c>
      <c r="AC157" s="13"/>
      <c r="AD157" s="13">
        <v>1</v>
      </c>
    </row>
    <row r="158" spans="1:30" x14ac:dyDescent="0.2">
      <c r="A158" s="23" t="s">
        <v>47</v>
      </c>
      <c r="B158" s="13"/>
      <c r="C158" s="13"/>
      <c r="D158" s="13"/>
      <c r="E158" s="13"/>
      <c r="F158" s="13">
        <v>1</v>
      </c>
      <c r="G158" s="13">
        <v>1</v>
      </c>
      <c r="H158" s="13"/>
      <c r="I158" s="13"/>
      <c r="J158" s="13"/>
      <c r="K158" s="13"/>
      <c r="L158" s="13">
        <v>1</v>
      </c>
      <c r="M158" s="13">
        <v>1</v>
      </c>
      <c r="N158" s="13">
        <v>2</v>
      </c>
      <c r="O158" s="13"/>
      <c r="P158" s="13"/>
      <c r="Q158" s="13"/>
      <c r="R158" s="13"/>
      <c r="S158" s="13"/>
      <c r="T158" s="13"/>
      <c r="U158" s="13"/>
      <c r="V158" s="13">
        <v>1</v>
      </c>
      <c r="W158" s="13">
        <v>1</v>
      </c>
      <c r="X158" s="13"/>
      <c r="Y158" s="13"/>
      <c r="Z158" s="13"/>
      <c r="AA158" s="13"/>
      <c r="AB158" s="13">
        <v>1</v>
      </c>
      <c r="AC158" s="13">
        <v>1</v>
      </c>
      <c r="AD158" s="13">
        <v>2</v>
      </c>
    </row>
    <row r="159" spans="1:30" x14ac:dyDescent="0.2">
      <c r="A159" s="23" t="s">
        <v>917</v>
      </c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>
        <v>0</v>
      </c>
      <c r="AC159" s="13"/>
      <c r="AD159" s="13">
        <v>0</v>
      </c>
    </row>
    <row r="160" spans="1:30" x14ac:dyDescent="0.2">
      <c r="A160" s="23" t="s">
        <v>48</v>
      </c>
      <c r="B160" s="13"/>
      <c r="C160" s="13"/>
      <c r="D160" s="13"/>
      <c r="E160" s="13"/>
      <c r="F160" s="13">
        <v>1</v>
      </c>
      <c r="G160" s="13">
        <v>1</v>
      </c>
      <c r="H160" s="13"/>
      <c r="I160" s="13"/>
      <c r="J160" s="13"/>
      <c r="K160" s="13"/>
      <c r="L160" s="13">
        <v>1</v>
      </c>
      <c r="M160" s="13"/>
      <c r="N160" s="13">
        <v>1</v>
      </c>
      <c r="O160" s="13"/>
      <c r="P160" s="13"/>
      <c r="Q160" s="13"/>
      <c r="R160" s="13"/>
      <c r="S160" s="13"/>
      <c r="T160" s="13"/>
      <c r="U160" s="13"/>
      <c r="V160" s="13">
        <v>1</v>
      </c>
      <c r="W160" s="13">
        <v>1</v>
      </c>
      <c r="X160" s="13"/>
      <c r="Y160" s="13"/>
      <c r="Z160" s="13"/>
      <c r="AA160" s="13"/>
      <c r="AB160" s="13">
        <v>1</v>
      </c>
      <c r="AC160" s="13"/>
      <c r="AD160" s="13">
        <v>1</v>
      </c>
    </row>
    <row r="161" spans="1:30" x14ac:dyDescent="0.2">
      <c r="A161" s="23" t="s">
        <v>918</v>
      </c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>
        <v>0</v>
      </c>
      <c r="AC161" s="13"/>
      <c r="AD161" s="13">
        <v>0</v>
      </c>
    </row>
    <row r="162" spans="1:30" x14ac:dyDescent="0.2">
      <c r="A162" s="23" t="s">
        <v>111</v>
      </c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>
        <v>1</v>
      </c>
      <c r="M162" s="13">
        <v>1</v>
      </c>
      <c r="N162" s="13">
        <v>2</v>
      </c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>
        <v>1</v>
      </c>
      <c r="AC162" s="13"/>
      <c r="AD162" s="13">
        <v>1</v>
      </c>
    </row>
    <row r="163" spans="1:30" x14ac:dyDescent="0.2">
      <c r="A163" s="23" t="s">
        <v>173</v>
      </c>
      <c r="B163" s="13"/>
      <c r="C163" s="13"/>
      <c r="D163" s="13"/>
      <c r="E163" s="13"/>
      <c r="F163" s="13">
        <v>1</v>
      </c>
      <c r="G163" s="13">
        <v>1</v>
      </c>
      <c r="H163" s="13"/>
      <c r="I163" s="13"/>
      <c r="J163" s="13"/>
      <c r="K163" s="13"/>
      <c r="L163" s="13">
        <v>1</v>
      </c>
      <c r="M163" s="13">
        <v>1</v>
      </c>
      <c r="N163" s="13">
        <v>2</v>
      </c>
      <c r="O163" s="13"/>
      <c r="P163" s="13"/>
      <c r="Q163" s="13"/>
      <c r="R163" s="13"/>
      <c r="S163" s="13"/>
      <c r="T163" s="13"/>
      <c r="U163" s="13"/>
      <c r="V163" s="13">
        <v>1</v>
      </c>
      <c r="W163" s="13">
        <v>1</v>
      </c>
      <c r="X163" s="13"/>
      <c r="Y163" s="13"/>
      <c r="Z163" s="13"/>
      <c r="AA163" s="13"/>
      <c r="AB163" s="13">
        <v>1</v>
      </c>
      <c r="AC163" s="13">
        <v>1</v>
      </c>
      <c r="AD163" s="13">
        <v>2</v>
      </c>
    </row>
    <row r="164" spans="1:30" x14ac:dyDescent="0.2">
      <c r="A164" s="23" t="s">
        <v>112</v>
      </c>
      <c r="B164" s="13"/>
      <c r="C164" s="13"/>
      <c r="D164" s="13"/>
      <c r="E164" s="13"/>
      <c r="F164" s="13">
        <v>1</v>
      </c>
      <c r="G164" s="13">
        <v>1</v>
      </c>
      <c r="H164" s="13"/>
      <c r="I164" s="13"/>
      <c r="J164" s="13"/>
      <c r="K164" s="13"/>
      <c r="L164" s="13">
        <v>1</v>
      </c>
      <c r="M164" s="13">
        <v>1</v>
      </c>
      <c r="N164" s="13">
        <v>2</v>
      </c>
      <c r="O164" s="13"/>
      <c r="P164" s="13"/>
      <c r="Q164" s="13"/>
      <c r="R164" s="13"/>
      <c r="S164" s="13"/>
      <c r="T164" s="13"/>
      <c r="U164" s="13"/>
      <c r="V164" s="13">
        <v>1</v>
      </c>
      <c r="W164" s="13">
        <v>1</v>
      </c>
      <c r="X164" s="13"/>
      <c r="Y164" s="13"/>
      <c r="Z164" s="13"/>
      <c r="AA164" s="13"/>
      <c r="AB164" s="13">
        <v>1</v>
      </c>
      <c r="AC164" s="13">
        <v>1</v>
      </c>
      <c r="AD164" s="13">
        <v>2</v>
      </c>
    </row>
    <row r="165" spans="1:30" x14ac:dyDescent="0.2">
      <c r="A165" s="23" t="s">
        <v>831</v>
      </c>
      <c r="B165" s="13">
        <v>1</v>
      </c>
      <c r="C165" s="13"/>
      <c r="D165" s="13"/>
      <c r="E165" s="13">
        <v>1</v>
      </c>
      <c r="F165" s="13"/>
      <c r="G165" s="13">
        <v>2</v>
      </c>
      <c r="H165" s="13">
        <v>1</v>
      </c>
      <c r="I165" s="13"/>
      <c r="J165" s="13"/>
      <c r="K165" s="13">
        <v>1</v>
      </c>
      <c r="L165" s="13">
        <v>1</v>
      </c>
      <c r="M165" s="13"/>
      <c r="N165" s="13">
        <v>3</v>
      </c>
      <c r="O165" s="13">
        <v>1</v>
      </c>
      <c r="P165" s="13">
        <v>1</v>
      </c>
      <c r="Q165" s="13">
        <v>2</v>
      </c>
      <c r="R165" s="13">
        <v>1</v>
      </c>
      <c r="S165" s="13"/>
      <c r="T165" s="13"/>
      <c r="U165" s="13">
        <v>1</v>
      </c>
      <c r="V165" s="13">
        <v>1</v>
      </c>
      <c r="W165" s="13">
        <v>3</v>
      </c>
      <c r="X165" s="13">
        <v>1</v>
      </c>
      <c r="Y165" s="13"/>
      <c r="Z165" s="13"/>
      <c r="AA165" s="13">
        <v>1</v>
      </c>
      <c r="AB165" s="13">
        <v>1</v>
      </c>
      <c r="AC165" s="13"/>
      <c r="AD165" s="13">
        <v>3</v>
      </c>
    </row>
    <row r="166" spans="1:30" x14ac:dyDescent="0.2">
      <c r="A166" s="23" t="s">
        <v>116</v>
      </c>
      <c r="B166" s="13"/>
      <c r="C166" s="13"/>
      <c r="D166" s="13"/>
      <c r="E166" s="13"/>
      <c r="F166" s="13">
        <v>1</v>
      </c>
      <c r="G166" s="13">
        <v>1</v>
      </c>
      <c r="H166" s="13"/>
      <c r="I166" s="13"/>
      <c r="J166" s="13"/>
      <c r="K166" s="13"/>
      <c r="L166" s="13">
        <v>1</v>
      </c>
      <c r="M166" s="13">
        <v>1</v>
      </c>
      <c r="N166" s="13">
        <v>2</v>
      </c>
      <c r="O166" s="13"/>
      <c r="P166" s="13"/>
      <c r="Q166" s="13"/>
      <c r="R166" s="13"/>
      <c r="S166" s="13"/>
      <c r="T166" s="13"/>
      <c r="U166" s="13"/>
      <c r="V166" s="13">
        <v>1</v>
      </c>
      <c r="W166" s="13">
        <v>1</v>
      </c>
      <c r="X166" s="13"/>
      <c r="Y166" s="13"/>
      <c r="Z166" s="13"/>
      <c r="AA166" s="13"/>
      <c r="AB166" s="13">
        <v>1</v>
      </c>
      <c r="AC166" s="13">
        <v>1</v>
      </c>
      <c r="AD166" s="13">
        <v>2</v>
      </c>
    </row>
    <row r="167" spans="1:30" x14ac:dyDescent="0.2">
      <c r="A167" s="23" t="s">
        <v>117</v>
      </c>
      <c r="B167" s="13"/>
      <c r="C167" s="13"/>
      <c r="D167" s="13"/>
      <c r="E167" s="13"/>
      <c r="F167" s="13">
        <v>1</v>
      </c>
      <c r="G167" s="13">
        <v>1</v>
      </c>
      <c r="H167" s="13"/>
      <c r="I167" s="13"/>
      <c r="J167" s="13"/>
      <c r="K167" s="13"/>
      <c r="L167" s="13">
        <v>1</v>
      </c>
      <c r="M167" s="13">
        <v>1</v>
      </c>
      <c r="N167" s="13">
        <v>2</v>
      </c>
      <c r="O167" s="13"/>
      <c r="P167" s="13"/>
      <c r="Q167" s="13"/>
      <c r="R167" s="13"/>
      <c r="S167" s="13"/>
      <c r="T167" s="13"/>
      <c r="U167" s="13"/>
      <c r="V167" s="13">
        <v>1</v>
      </c>
      <c r="W167" s="13">
        <v>1</v>
      </c>
      <c r="X167" s="13"/>
      <c r="Y167" s="13"/>
      <c r="Z167" s="13"/>
      <c r="AA167" s="13"/>
      <c r="AB167" s="13"/>
      <c r="AC167" s="13">
        <v>1</v>
      </c>
      <c r="AD167" s="13">
        <v>1</v>
      </c>
    </row>
    <row r="168" spans="1:30" x14ac:dyDescent="0.2">
      <c r="A168" s="23" t="s">
        <v>50</v>
      </c>
      <c r="B168" s="13"/>
      <c r="C168" s="13"/>
      <c r="D168" s="13"/>
      <c r="E168" s="13"/>
      <c r="F168" s="13">
        <v>1</v>
      </c>
      <c r="G168" s="13">
        <v>1</v>
      </c>
      <c r="H168" s="13"/>
      <c r="I168" s="13"/>
      <c r="J168" s="13"/>
      <c r="K168" s="13"/>
      <c r="L168" s="13">
        <v>1</v>
      </c>
      <c r="M168" s="13">
        <v>1</v>
      </c>
      <c r="N168" s="13">
        <v>2</v>
      </c>
      <c r="O168" s="13"/>
      <c r="P168" s="13"/>
      <c r="Q168" s="13"/>
      <c r="R168" s="13"/>
      <c r="S168" s="13"/>
      <c r="T168" s="13"/>
      <c r="U168" s="13"/>
      <c r="V168" s="13">
        <v>1</v>
      </c>
      <c r="W168" s="13">
        <v>1</v>
      </c>
      <c r="X168" s="13"/>
      <c r="Y168" s="13"/>
      <c r="Z168" s="13"/>
      <c r="AA168" s="13"/>
      <c r="AB168" s="13">
        <v>1</v>
      </c>
      <c r="AC168" s="13">
        <v>1</v>
      </c>
      <c r="AD168" s="13">
        <v>2</v>
      </c>
    </row>
    <row r="169" spans="1:30" x14ac:dyDescent="0.2">
      <c r="A169" s="23" t="s">
        <v>51</v>
      </c>
      <c r="B169" s="13">
        <v>1</v>
      </c>
      <c r="C169" s="13"/>
      <c r="D169" s="13"/>
      <c r="E169" s="13">
        <v>1</v>
      </c>
      <c r="F169" s="13">
        <v>1</v>
      </c>
      <c r="G169" s="13">
        <v>3</v>
      </c>
      <c r="H169" s="13">
        <v>1</v>
      </c>
      <c r="I169" s="13">
        <v>1</v>
      </c>
      <c r="J169" s="13"/>
      <c r="K169" s="13">
        <v>0</v>
      </c>
      <c r="L169" s="13">
        <v>0</v>
      </c>
      <c r="M169" s="13"/>
      <c r="N169" s="13">
        <v>2</v>
      </c>
      <c r="O169" s="13">
        <v>1</v>
      </c>
      <c r="P169" s="13">
        <v>1</v>
      </c>
      <c r="Q169" s="13">
        <v>2</v>
      </c>
      <c r="R169" s="13">
        <v>1</v>
      </c>
      <c r="S169" s="13"/>
      <c r="T169" s="13"/>
      <c r="U169" s="13">
        <v>1</v>
      </c>
      <c r="V169" s="13">
        <v>1</v>
      </c>
      <c r="W169" s="13">
        <v>3</v>
      </c>
      <c r="X169" s="13">
        <v>1</v>
      </c>
      <c r="Y169" s="13"/>
      <c r="Z169" s="13"/>
      <c r="AA169" s="13">
        <v>1</v>
      </c>
      <c r="AB169" s="13">
        <v>1</v>
      </c>
      <c r="AC169" s="13"/>
      <c r="AD169" s="13">
        <v>3</v>
      </c>
    </row>
    <row r="170" spans="1:30" x14ac:dyDescent="0.2">
      <c r="A170" s="23" t="s">
        <v>919</v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>
        <v>0</v>
      </c>
      <c r="AC170" s="13"/>
      <c r="AD170" s="13">
        <v>0</v>
      </c>
    </row>
    <row r="171" spans="1:30" x14ac:dyDescent="0.2">
      <c r="A171" s="23" t="s">
        <v>887</v>
      </c>
      <c r="B171" s="13"/>
      <c r="C171" s="13"/>
      <c r="D171" s="13"/>
      <c r="E171" s="13"/>
      <c r="F171" s="13">
        <v>1</v>
      </c>
      <c r="G171" s="13">
        <v>1</v>
      </c>
      <c r="H171" s="13"/>
      <c r="I171" s="13"/>
      <c r="J171" s="13"/>
      <c r="K171" s="13"/>
      <c r="L171" s="13">
        <v>1</v>
      </c>
      <c r="M171" s="13">
        <v>1</v>
      </c>
      <c r="N171" s="13">
        <v>2</v>
      </c>
      <c r="O171" s="13"/>
      <c r="P171" s="13"/>
      <c r="Q171" s="13"/>
      <c r="R171" s="13"/>
      <c r="S171" s="13"/>
      <c r="T171" s="13"/>
      <c r="U171" s="13"/>
      <c r="V171" s="13">
        <v>1</v>
      </c>
      <c r="W171" s="13">
        <v>1</v>
      </c>
      <c r="X171" s="13"/>
      <c r="Y171" s="13"/>
      <c r="Z171" s="13"/>
      <c r="AA171" s="13"/>
      <c r="AB171" s="13">
        <v>1</v>
      </c>
      <c r="AC171" s="13">
        <v>1</v>
      </c>
      <c r="AD171" s="13">
        <v>2</v>
      </c>
    </row>
    <row r="172" spans="1:30" x14ac:dyDescent="0.2">
      <c r="A172" s="23" t="s">
        <v>53</v>
      </c>
      <c r="B172" s="13"/>
      <c r="C172" s="13"/>
      <c r="D172" s="13"/>
      <c r="E172" s="13"/>
      <c r="F172" s="13">
        <v>1</v>
      </c>
      <c r="G172" s="13">
        <v>1</v>
      </c>
      <c r="H172" s="13"/>
      <c r="I172" s="13"/>
      <c r="J172" s="13"/>
      <c r="K172" s="13"/>
      <c r="L172" s="13">
        <v>1</v>
      </c>
      <c r="M172" s="13">
        <v>1</v>
      </c>
      <c r="N172" s="13">
        <v>2</v>
      </c>
      <c r="O172" s="13"/>
      <c r="P172" s="13"/>
      <c r="Q172" s="13"/>
      <c r="R172" s="13"/>
      <c r="S172" s="13"/>
      <c r="T172" s="13"/>
      <c r="U172" s="13"/>
      <c r="V172" s="13">
        <v>1</v>
      </c>
      <c r="W172" s="13">
        <v>1</v>
      </c>
      <c r="X172" s="13"/>
      <c r="Y172" s="13"/>
      <c r="Z172" s="13"/>
      <c r="AA172" s="13"/>
      <c r="AB172" s="13">
        <v>0</v>
      </c>
      <c r="AC172" s="13">
        <v>1</v>
      </c>
      <c r="AD172" s="13">
        <v>1</v>
      </c>
    </row>
    <row r="173" spans="1:30" x14ac:dyDescent="0.2">
      <c r="A173" s="23" t="s">
        <v>119</v>
      </c>
      <c r="B173" s="13"/>
      <c r="C173" s="13"/>
      <c r="D173" s="13"/>
      <c r="E173" s="13"/>
      <c r="F173" s="13">
        <v>1</v>
      </c>
      <c r="G173" s="13">
        <v>1</v>
      </c>
      <c r="H173" s="13"/>
      <c r="I173" s="13"/>
      <c r="J173" s="13"/>
      <c r="K173" s="13"/>
      <c r="L173" s="13">
        <v>1</v>
      </c>
      <c r="M173" s="13">
        <v>1</v>
      </c>
      <c r="N173" s="13">
        <v>2</v>
      </c>
      <c r="O173" s="13"/>
      <c r="P173" s="13"/>
      <c r="Q173" s="13"/>
      <c r="R173" s="13"/>
      <c r="S173" s="13"/>
      <c r="T173" s="13"/>
      <c r="U173" s="13"/>
      <c r="V173" s="13">
        <v>1</v>
      </c>
      <c r="W173" s="13">
        <v>1</v>
      </c>
      <c r="X173" s="13"/>
      <c r="Y173" s="13"/>
      <c r="Z173" s="13"/>
      <c r="AA173" s="13"/>
      <c r="AB173" s="13">
        <v>1</v>
      </c>
      <c r="AC173" s="13">
        <v>1</v>
      </c>
      <c r="AD173" s="13">
        <v>2</v>
      </c>
    </row>
    <row r="174" spans="1:30" x14ac:dyDescent="0.2">
      <c r="A174" s="23" t="s">
        <v>55</v>
      </c>
      <c r="B174" s="13"/>
      <c r="C174" s="13"/>
      <c r="D174" s="13"/>
      <c r="E174" s="13"/>
      <c r="F174" s="13">
        <v>1</v>
      </c>
      <c r="G174" s="13">
        <v>1</v>
      </c>
      <c r="H174" s="13"/>
      <c r="I174" s="13"/>
      <c r="J174" s="13"/>
      <c r="K174" s="13"/>
      <c r="L174" s="13">
        <v>1</v>
      </c>
      <c r="M174" s="13">
        <v>1</v>
      </c>
      <c r="N174" s="13">
        <v>2</v>
      </c>
      <c r="O174" s="13"/>
      <c r="P174" s="13"/>
      <c r="Q174" s="13"/>
      <c r="R174" s="13"/>
      <c r="S174" s="13"/>
      <c r="T174" s="13"/>
      <c r="U174" s="13"/>
      <c r="V174" s="13">
        <v>1</v>
      </c>
      <c r="W174" s="13">
        <v>1</v>
      </c>
      <c r="X174" s="13"/>
      <c r="Y174" s="13"/>
      <c r="Z174" s="13"/>
      <c r="AA174" s="13"/>
      <c r="AB174" s="13">
        <v>1</v>
      </c>
      <c r="AC174" s="13">
        <v>1</v>
      </c>
      <c r="AD174" s="13">
        <v>2</v>
      </c>
    </row>
    <row r="175" spans="1:30" x14ac:dyDescent="0.2">
      <c r="A175" s="23" t="s">
        <v>56</v>
      </c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>
        <v>1</v>
      </c>
      <c r="M175" s="13">
        <v>1</v>
      </c>
      <c r="N175" s="13">
        <v>2</v>
      </c>
      <c r="O175" s="13"/>
      <c r="P175" s="13"/>
      <c r="Q175" s="13"/>
      <c r="R175" s="13"/>
      <c r="S175" s="13"/>
      <c r="T175" s="13"/>
      <c r="U175" s="13"/>
      <c r="V175" s="13">
        <v>1</v>
      </c>
      <c r="W175" s="13">
        <v>1</v>
      </c>
      <c r="X175" s="13"/>
      <c r="Y175" s="13"/>
      <c r="Z175" s="13"/>
      <c r="AA175" s="13"/>
      <c r="AB175" s="13">
        <v>1</v>
      </c>
      <c r="AC175" s="13">
        <v>1</v>
      </c>
      <c r="AD175" s="13">
        <v>2</v>
      </c>
    </row>
    <row r="176" spans="1:30" x14ac:dyDescent="0.2">
      <c r="A176" s="23" t="s">
        <v>174</v>
      </c>
      <c r="B176" s="13"/>
      <c r="C176" s="13"/>
      <c r="D176" s="13"/>
      <c r="E176" s="13">
        <v>1</v>
      </c>
      <c r="F176" s="13">
        <v>1</v>
      </c>
      <c r="G176" s="13">
        <v>2</v>
      </c>
      <c r="H176" s="13"/>
      <c r="I176" s="13"/>
      <c r="J176" s="13"/>
      <c r="K176" s="13"/>
      <c r="L176" s="13">
        <v>0</v>
      </c>
      <c r="M176" s="13"/>
      <c r="N176" s="13">
        <v>0</v>
      </c>
      <c r="O176" s="13"/>
      <c r="P176" s="13">
        <v>1</v>
      </c>
      <c r="Q176" s="13">
        <v>1</v>
      </c>
      <c r="R176" s="13"/>
      <c r="S176" s="13"/>
      <c r="T176" s="13"/>
      <c r="U176" s="13"/>
      <c r="V176" s="13">
        <v>0</v>
      </c>
      <c r="W176" s="13">
        <v>0</v>
      </c>
      <c r="X176" s="13"/>
      <c r="Y176" s="13"/>
      <c r="Z176" s="13"/>
      <c r="AA176" s="13">
        <v>1</v>
      </c>
      <c r="AB176" s="13">
        <v>1</v>
      </c>
      <c r="AC176" s="13"/>
      <c r="AD176" s="13">
        <v>2</v>
      </c>
    </row>
    <row r="177" spans="1:30" x14ac:dyDescent="0.2">
      <c r="A177" s="23" t="s">
        <v>59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>
        <v>1</v>
      </c>
      <c r="M177" s="13">
        <v>1</v>
      </c>
      <c r="N177" s="13">
        <v>2</v>
      </c>
      <c r="O177" s="13"/>
      <c r="P177" s="13"/>
      <c r="Q177" s="13"/>
      <c r="R177" s="13"/>
      <c r="S177" s="13"/>
      <c r="T177" s="13"/>
      <c r="U177" s="13"/>
      <c r="V177" s="13">
        <v>1</v>
      </c>
      <c r="W177" s="13">
        <v>1</v>
      </c>
      <c r="X177" s="13"/>
      <c r="Y177" s="13"/>
      <c r="Z177" s="13"/>
      <c r="AA177" s="13"/>
      <c r="AB177" s="13">
        <v>1</v>
      </c>
      <c r="AC177" s="13">
        <v>1</v>
      </c>
      <c r="AD177" s="13">
        <v>2</v>
      </c>
    </row>
    <row r="178" spans="1:30" x14ac:dyDescent="0.2">
      <c r="A178" s="23" t="s">
        <v>61</v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>
        <v>1</v>
      </c>
      <c r="AC178" s="13">
        <v>1</v>
      </c>
      <c r="AD178" s="13">
        <v>2</v>
      </c>
    </row>
    <row r="179" spans="1:30" x14ac:dyDescent="0.2">
      <c r="A179" s="23" t="s">
        <v>122</v>
      </c>
      <c r="B179" s="13">
        <v>1</v>
      </c>
      <c r="C179" s="13"/>
      <c r="D179" s="13"/>
      <c r="E179" s="13">
        <v>1</v>
      </c>
      <c r="F179" s="13">
        <v>1</v>
      </c>
      <c r="G179" s="13">
        <v>3</v>
      </c>
      <c r="H179" s="13">
        <v>1</v>
      </c>
      <c r="I179" s="13"/>
      <c r="J179" s="13"/>
      <c r="K179" s="13">
        <v>1</v>
      </c>
      <c r="L179" s="13">
        <v>1</v>
      </c>
      <c r="M179" s="13"/>
      <c r="N179" s="13">
        <v>3</v>
      </c>
      <c r="O179" s="13">
        <v>1</v>
      </c>
      <c r="P179" s="13">
        <v>1</v>
      </c>
      <c r="Q179" s="13">
        <v>2</v>
      </c>
      <c r="R179" s="13">
        <v>1</v>
      </c>
      <c r="S179" s="13"/>
      <c r="T179" s="13"/>
      <c r="U179" s="13">
        <v>1</v>
      </c>
      <c r="V179" s="13">
        <v>1</v>
      </c>
      <c r="W179" s="13">
        <v>3</v>
      </c>
      <c r="X179" s="13">
        <v>1</v>
      </c>
      <c r="Y179" s="13"/>
      <c r="Z179" s="13"/>
      <c r="AA179" s="13">
        <v>1</v>
      </c>
      <c r="AB179" s="13">
        <v>1</v>
      </c>
      <c r="AC179" s="13"/>
      <c r="AD179" s="13">
        <v>3</v>
      </c>
    </row>
    <row r="180" spans="1:30" x14ac:dyDescent="0.2">
      <c r="A180" s="23" t="s">
        <v>62</v>
      </c>
      <c r="B180" s="13"/>
      <c r="C180" s="13"/>
      <c r="D180" s="13"/>
      <c r="E180" s="13"/>
      <c r="F180" s="13">
        <v>1</v>
      </c>
      <c r="G180" s="13">
        <v>1</v>
      </c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>
        <v>1</v>
      </c>
      <c r="W180" s="13">
        <v>1</v>
      </c>
      <c r="X180" s="13"/>
      <c r="Y180" s="13"/>
      <c r="Z180" s="13"/>
      <c r="AA180" s="13"/>
      <c r="AB180" s="13">
        <v>1</v>
      </c>
      <c r="AC180" s="13">
        <v>1</v>
      </c>
      <c r="AD180" s="13">
        <v>2</v>
      </c>
    </row>
    <row r="181" spans="1:30" x14ac:dyDescent="0.2">
      <c r="A181" s="23" t="s">
        <v>63</v>
      </c>
      <c r="B181" s="13">
        <v>1</v>
      </c>
      <c r="C181" s="13">
        <v>1</v>
      </c>
      <c r="D181" s="13">
        <v>0</v>
      </c>
      <c r="E181" s="13">
        <v>1</v>
      </c>
      <c r="F181" s="13"/>
      <c r="G181" s="13">
        <v>3</v>
      </c>
      <c r="H181" s="13">
        <v>1</v>
      </c>
      <c r="I181" s="13">
        <v>1</v>
      </c>
      <c r="J181" s="13">
        <v>1</v>
      </c>
      <c r="K181" s="13">
        <v>1</v>
      </c>
      <c r="L181" s="13"/>
      <c r="M181" s="13"/>
      <c r="N181" s="13">
        <v>4</v>
      </c>
      <c r="O181" s="13">
        <v>1</v>
      </c>
      <c r="P181" s="13">
        <v>1</v>
      </c>
      <c r="Q181" s="13">
        <v>2</v>
      </c>
      <c r="R181" s="13">
        <v>1</v>
      </c>
      <c r="S181" s="13">
        <v>1</v>
      </c>
      <c r="T181" s="13">
        <v>1</v>
      </c>
      <c r="U181" s="13">
        <v>1</v>
      </c>
      <c r="V181" s="13"/>
      <c r="W181" s="13">
        <v>4</v>
      </c>
      <c r="X181" s="13">
        <v>1</v>
      </c>
      <c r="Y181" s="13">
        <v>1</v>
      </c>
      <c r="Z181" s="13">
        <v>1</v>
      </c>
      <c r="AA181" s="13">
        <v>1</v>
      </c>
      <c r="AB181" s="13"/>
      <c r="AC181" s="13"/>
      <c r="AD181" s="13">
        <v>4</v>
      </c>
    </row>
    <row r="182" spans="1:30" x14ac:dyDescent="0.2">
      <c r="A182" s="109" t="s">
        <v>44</v>
      </c>
      <c r="B182" s="13">
        <v>7</v>
      </c>
      <c r="C182" s="13">
        <v>6</v>
      </c>
      <c r="D182" s="13">
        <v>5</v>
      </c>
      <c r="E182" s="13">
        <v>9</v>
      </c>
      <c r="F182" s="13">
        <v>14</v>
      </c>
      <c r="G182" s="13">
        <v>41</v>
      </c>
      <c r="H182" s="13">
        <v>8</v>
      </c>
      <c r="I182" s="13">
        <v>7</v>
      </c>
      <c r="J182" s="13">
        <v>5</v>
      </c>
      <c r="K182" s="13">
        <v>7</v>
      </c>
      <c r="L182" s="13">
        <v>14</v>
      </c>
      <c r="M182" s="13">
        <v>14</v>
      </c>
      <c r="N182" s="13">
        <v>55</v>
      </c>
      <c r="O182" s="13">
        <v>9</v>
      </c>
      <c r="P182" s="13">
        <v>9</v>
      </c>
      <c r="Q182" s="13">
        <v>18</v>
      </c>
      <c r="R182" s="13">
        <v>8</v>
      </c>
      <c r="S182" s="13">
        <v>5</v>
      </c>
      <c r="T182" s="13">
        <v>4</v>
      </c>
      <c r="U182" s="13">
        <v>9</v>
      </c>
      <c r="V182" s="13">
        <v>18</v>
      </c>
      <c r="W182" s="13">
        <v>44</v>
      </c>
      <c r="X182" s="13">
        <v>8</v>
      </c>
      <c r="Y182" s="13">
        <v>5</v>
      </c>
      <c r="Z182" s="13">
        <v>4</v>
      </c>
      <c r="AA182" s="13">
        <v>8</v>
      </c>
      <c r="AB182" s="13">
        <v>18</v>
      </c>
      <c r="AC182" s="13">
        <v>10</v>
      </c>
      <c r="AD182" s="13">
        <v>53</v>
      </c>
    </row>
    <row r="183" spans="1:30" x14ac:dyDescent="0.2">
      <c r="A183" s="3" t="s">
        <v>623</v>
      </c>
      <c r="B183" s="13">
        <v>5</v>
      </c>
      <c r="C183" s="13">
        <v>4</v>
      </c>
      <c r="D183" s="13">
        <v>4</v>
      </c>
      <c r="E183" s="13">
        <v>6</v>
      </c>
      <c r="F183" s="13">
        <v>8</v>
      </c>
      <c r="G183" s="13">
        <v>27</v>
      </c>
      <c r="H183" s="13">
        <v>5</v>
      </c>
      <c r="I183" s="13">
        <v>5</v>
      </c>
      <c r="J183" s="13">
        <v>4</v>
      </c>
      <c r="K183" s="13">
        <v>5</v>
      </c>
      <c r="L183" s="13">
        <v>8</v>
      </c>
      <c r="M183" s="13">
        <v>9</v>
      </c>
      <c r="N183" s="13">
        <v>36</v>
      </c>
      <c r="O183" s="13">
        <v>6</v>
      </c>
      <c r="P183" s="13">
        <v>5</v>
      </c>
      <c r="Q183" s="13">
        <v>11</v>
      </c>
      <c r="R183" s="13">
        <v>5</v>
      </c>
      <c r="S183" s="13">
        <v>3</v>
      </c>
      <c r="T183" s="13">
        <v>3</v>
      </c>
      <c r="U183" s="13">
        <v>6</v>
      </c>
      <c r="V183" s="13">
        <v>12</v>
      </c>
      <c r="W183" s="13">
        <v>29</v>
      </c>
      <c r="X183" s="13">
        <v>5</v>
      </c>
      <c r="Y183" s="13">
        <v>3</v>
      </c>
      <c r="Z183" s="13">
        <v>3</v>
      </c>
      <c r="AA183" s="13">
        <v>6</v>
      </c>
      <c r="AB183" s="13">
        <v>12</v>
      </c>
      <c r="AC183" s="13">
        <v>6</v>
      </c>
      <c r="AD183" s="13">
        <v>35</v>
      </c>
    </row>
    <row r="184" spans="1:30" x14ac:dyDescent="0.2">
      <c r="A184" s="23" t="s">
        <v>64</v>
      </c>
      <c r="B184" s="13">
        <v>1</v>
      </c>
      <c r="C184" s="13">
        <v>1</v>
      </c>
      <c r="D184" s="13">
        <v>1</v>
      </c>
      <c r="E184" s="13">
        <v>1</v>
      </c>
      <c r="F184" s="13"/>
      <c r="G184" s="13">
        <v>4</v>
      </c>
      <c r="H184" s="13">
        <v>1</v>
      </c>
      <c r="I184" s="13">
        <v>1</v>
      </c>
      <c r="J184" s="13">
        <v>1</v>
      </c>
      <c r="K184" s="13">
        <v>1</v>
      </c>
      <c r="L184" s="13"/>
      <c r="M184" s="13"/>
      <c r="N184" s="13">
        <v>4</v>
      </c>
      <c r="O184" s="13">
        <v>1</v>
      </c>
      <c r="P184" s="13">
        <v>1</v>
      </c>
      <c r="Q184" s="13">
        <v>2</v>
      </c>
      <c r="R184" s="13">
        <v>1</v>
      </c>
      <c r="S184" s="13"/>
      <c r="T184" s="13"/>
      <c r="U184" s="13">
        <v>1</v>
      </c>
      <c r="V184" s="13">
        <v>1</v>
      </c>
      <c r="W184" s="13">
        <v>3</v>
      </c>
      <c r="X184" s="13">
        <v>1</v>
      </c>
      <c r="Y184" s="13">
        <v>1</v>
      </c>
      <c r="Z184" s="13">
        <v>1</v>
      </c>
      <c r="AA184" s="13">
        <v>1</v>
      </c>
      <c r="AB184" s="13"/>
      <c r="AC184" s="13"/>
      <c r="AD184" s="13">
        <v>4</v>
      </c>
    </row>
    <row r="185" spans="1:30" x14ac:dyDescent="0.2">
      <c r="A185" s="23" t="s">
        <v>65</v>
      </c>
      <c r="B185" s="13">
        <v>1</v>
      </c>
      <c r="C185" s="13"/>
      <c r="D185" s="13"/>
      <c r="E185" s="13">
        <v>1</v>
      </c>
      <c r="F185" s="13">
        <v>1</v>
      </c>
      <c r="G185" s="13">
        <v>3</v>
      </c>
      <c r="H185" s="13">
        <v>1</v>
      </c>
      <c r="I185" s="13">
        <v>1</v>
      </c>
      <c r="J185" s="13">
        <v>0</v>
      </c>
      <c r="K185" s="13">
        <v>0</v>
      </c>
      <c r="L185" s="13">
        <v>0</v>
      </c>
      <c r="M185" s="13"/>
      <c r="N185" s="13">
        <v>2</v>
      </c>
      <c r="O185" s="13">
        <v>1</v>
      </c>
      <c r="P185" s="13">
        <v>1</v>
      </c>
      <c r="Q185" s="13">
        <v>2</v>
      </c>
      <c r="R185" s="13">
        <v>1</v>
      </c>
      <c r="S185" s="13"/>
      <c r="T185" s="13"/>
      <c r="U185" s="13">
        <v>1</v>
      </c>
      <c r="V185" s="13">
        <v>1</v>
      </c>
      <c r="W185" s="13">
        <v>3</v>
      </c>
      <c r="X185" s="13">
        <v>1</v>
      </c>
      <c r="Y185" s="13"/>
      <c r="Z185" s="13"/>
      <c r="AA185" s="13">
        <v>1</v>
      </c>
      <c r="AB185" s="13">
        <v>1</v>
      </c>
      <c r="AC185" s="13"/>
      <c r="AD185" s="13">
        <v>3</v>
      </c>
    </row>
    <row r="186" spans="1:30" x14ac:dyDescent="0.2">
      <c r="A186" s="23" t="s">
        <v>89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>
        <v>1</v>
      </c>
      <c r="M186" s="13">
        <v>1</v>
      </c>
      <c r="N186" s="13">
        <v>2</v>
      </c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>
        <v>1</v>
      </c>
      <c r="AC186" s="13"/>
      <c r="AD186" s="13">
        <v>1</v>
      </c>
    </row>
    <row r="187" spans="1:30" x14ac:dyDescent="0.2">
      <c r="A187" s="23" t="s">
        <v>69</v>
      </c>
      <c r="B187" s="13"/>
      <c r="C187" s="13"/>
      <c r="D187" s="13"/>
      <c r="E187" s="13">
        <v>1</v>
      </c>
      <c r="F187" s="13">
        <v>1</v>
      </c>
      <c r="G187" s="13">
        <v>2</v>
      </c>
      <c r="H187" s="13"/>
      <c r="I187" s="13"/>
      <c r="J187" s="13"/>
      <c r="K187" s="13">
        <v>1</v>
      </c>
      <c r="L187" s="13">
        <v>1</v>
      </c>
      <c r="M187" s="13"/>
      <c r="N187" s="13">
        <v>2</v>
      </c>
      <c r="O187" s="13"/>
      <c r="P187" s="13"/>
      <c r="Q187" s="13"/>
      <c r="R187" s="13"/>
      <c r="S187" s="13"/>
      <c r="T187" s="13"/>
      <c r="U187" s="13">
        <v>1</v>
      </c>
      <c r="V187" s="13">
        <v>1</v>
      </c>
      <c r="W187" s="13">
        <v>2</v>
      </c>
      <c r="X187" s="13"/>
      <c r="Y187" s="13"/>
      <c r="Z187" s="13"/>
      <c r="AA187" s="13">
        <v>1</v>
      </c>
      <c r="AB187" s="13">
        <v>1</v>
      </c>
      <c r="AC187" s="13"/>
      <c r="AD187" s="13">
        <v>2</v>
      </c>
    </row>
    <row r="188" spans="1:30" x14ac:dyDescent="0.2">
      <c r="A188" s="23" t="s">
        <v>920</v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>
        <v>0</v>
      </c>
      <c r="AC188" s="13"/>
      <c r="AD188" s="13">
        <v>0</v>
      </c>
    </row>
    <row r="189" spans="1:30" x14ac:dyDescent="0.2">
      <c r="A189" s="23" t="s">
        <v>91</v>
      </c>
      <c r="B189" s="13"/>
      <c r="C189" s="13"/>
      <c r="D189" s="13"/>
      <c r="E189" s="13"/>
      <c r="F189" s="13">
        <v>1</v>
      </c>
      <c r="G189" s="13">
        <v>1</v>
      </c>
      <c r="H189" s="13"/>
      <c r="I189" s="13"/>
      <c r="J189" s="13"/>
      <c r="K189" s="13"/>
      <c r="L189" s="13">
        <v>1</v>
      </c>
      <c r="M189" s="13">
        <v>1</v>
      </c>
      <c r="N189" s="13">
        <v>2</v>
      </c>
      <c r="O189" s="13">
        <v>1</v>
      </c>
      <c r="P189" s="13">
        <v>1</v>
      </c>
      <c r="Q189" s="13">
        <v>2</v>
      </c>
      <c r="R189" s="13"/>
      <c r="S189" s="13"/>
      <c r="T189" s="13"/>
      <c r="U189" s="13"/>
      <c r="V189" s="13">
        <v>1</v>
      </c>
      <c r="W189" s="13">
        <v>1</v>
      </c>
      <c r="X189" s="13"/>
      <c r="Y189" s="13"/>
      <c r="Z189" s="13"/>
      <c r="AA189" s="13"/>
      <c r="AB189" s="13">
        <v>1</v>
      </c>
      <c r="AC189" s="13">
        <v>1</v>
      </c>
      <c r="AD189" s="13">
        <v>2</v>
      </c>
    </row>
    <row r="190" spans="1:30" x14ac:dyDescent="0.2">
      <c r="A190" s="23" t="s">
        <v>95</v>
      </c>
      <c r="B190" s="13">
        <v>1</v>
      </c>
      <c r="C190" s="13">
        <v>1</v>
      </c>
      <c r="D190" s="13">
        <v>1</v>
      </c>
      <c r="E190" s="13">
        <v>1</v>
      </c>
      <c r="F190" s="13"/>
      <c r="G190" s="13">
        <v>4</v>
      </c>
      <c r="H190" s="13">
        <v>1</v>
      </c>
      <c r="I190" s="13">
        <v>1</v>
      </c>
      <c r="J190" s="13">
        <v>1</v>
      </c>
      <c r="K190" s="13">
        <v>1</v>
      </c>
      <c r="L190" s="13"/>
      <c r="M190" s="13"/>
      <c r="N190" s="13">
        <v>4</v>
      </c>
      <c r="O190" s="13">
        <v>1</v>
      </c>
      <c r="P190" s="13">
        <v>1</v>
      </c>
      <c r="Q190" s="13">
        <v>2</v>
      </c>
      <c r="R190" s="13">
        <v>1</v>
      </c>
      <c r="S190" s="13">
        <v>1</v>
      </c>
      <c r="T190" s="13">
        <v>1</v>
      </c>
      <c r="U190" s="13">
        <v>1</v>
      </c>
      <c r="V190" s="13"/>
      <c r="W190" s="13">
        <v>4</v>
      </c>
      <c r="X190" s="13">
        <v>1</v>
      </c>
      <c r="Y190" s="13">
        <v>0</v>
      </c>
      <c r="Z190" s="13">
        <v>0</v>
      </c>
      <c r="AA190" s="13">
        <v>1</v>
      </c>
      <c r="AB190" s="13">
        <v>1</v>
      </c>
      <c r="AC190" s="13"/>
      <c r="AD190" s="13">
        <v>3</v>
      </c>
    </row>
    <row r="191" spans="1:30" x14ac:dyDescent="0.2">
      <c r="A191" s="23" t="s">
        <v>98</v>
      </c>
      <c r="B191" s="13"/>
      <c r="C191" s="13"/>
      <c r="D191" s="13"/>
      <c r="E191" s="13"/>
      <c r="F191" s="13">
        <v>1</v>
      </c>
      <c r="G191" s="13">
        <v>1</v>
      </c>
      <c r="H191" s="13"/>
      <c r="I191" s="13"/>
      <c r="J191" s="13"/>
      <c r="K191" s="13"/>
      <c r="L191" s="13">
        <v>1</v>
      </c>
      <c r="M191" s="13">
        <v>1</v>
      </c>
      <c r="N191" s="13">
        <v>2</v>
      </c>
      <c r="O191" s="13"/>
      <c r="P191" s="13"/>
      <c r="Q191" s="13"/>
      <c r="R191" s="13"/>
      <c r="S191" s="13"/>
      <c r="T191" s="13"/>
      <c r="U191" s="13"/>
      <c r="V191" s="13">
        <v>1</v>
      </c>
      <c r="W191" s="13">
        <v>1</v>
      </c>
      <c r="X191" s="13"/>
      <c r="Y191" s="13"/>
      <c r="Z191" s="13"/>
      <c r="AA191" s="13"/>
      <c r="AB191" s="13">
        <v>1</v>
      </c>
      <c r="AC191" s="13">
        <v>1</v>
      </c>
      <c r="AD191" s="13">
        <v>2</v>
      </c>
    </row>
    <row r="192" spans="1:30" x14ac:dyDescent="0.2">
      <c r="A192" s="23" t="s">
        <v>921</v>
      </c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>
        <v>0</v>
      </c>
      <c r="AC192" s="13"/>
      <c r="AD192" s="13">
        <v>0</v>
      </c>
    </row>
    <row r="193" spans="1:30" x14ac:dyDescent="0.2">
      <c r="A193" s="23" t="s">
        <v>144</v>
      </c>
      <c r="B193" s="13"/>
      <c r="C193" s="13"/>
      <c r="D193" s="13"/>
      <c r="E193" s="13"/>
      <c r="F193" s="13">
        <v>1</v>
      </c>
      <c r="G193" s="13">
        <v>1</v>
      </c>
      <c r="H193" s="13"/>
      <c r="I193" s="13"/>
      <c r="J193" s="13"/>
      <c r="K193" s="13"/>
      <c r="L193" s="13">
        <v>1</v>
      </c>
      <c r="M193" s="13">
        <v>1</v>
      </c>
      <c r="N193" s="13">
        <v>2</v>
      </c>
      <c r="O193" s="13"/>
      <c r="P193" s="13"/>
      <c r="Q193" s="13"/>
      <c r="R193" s="13"/>
      <c r="S193" s="13"/>
      <c r="T193" s="13"/>
      <c r="U193" s="13"/>
      <c r="V193" s="13">
        <v>1</v>
      </c>
      <c r="W193" s="13">
        <v>1</v>
      </c>
      <c r="X193" s="13"/>
      <c r="Y193" s="13"/>
      <c r="Z193" s="13"/>
      <c r="AA193" s="13"/>
      <c r="AB193" s="13">
        <v>1</v>
      </c>
      <c r="AC193" s="13">
        <v>1</v>
      </c>
      <c r="AD193" s="13">
        <v>2</v>
      </c>
    </row>
    <row r="194" spans="1:30" x14ac:dyDescent="0.2">
      <c r="A194" s="23" t="s">
        <v>102</v>
      </c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>
        <v>1</v>
      </c>
      <c r="N194" s="13">
        <v>1</v>
      </c>
      <c r="O194" s="13"/>
      <c r="P194" s="13"/>
      <c r="Q194" s="13"/>
      <c r="R194" s="13"/>
      <c r="S194" s="13"/>
      <c r="T194" s="13"/>
      <c r="U194" s="13"/>
      <c r="V194" s="13">
        <v>1</v>
      </c>
      <c r="W194" s="13">
        <v>1</v>
      </c>
      <c r="X194" s="13"/>
      <c r="Y194" s="13"/>
      <c r="Z194" s="13"/>
      <c r="AA194" s="13"/>
      <c r="AB194" s="13"/>
      <c r="AC194" s="13">
        <v>0</v>
      </c>
      <c r="AD194" s="13">
        <v>0</v>
      </c>
    </row>
    <row r="195" spans="1:30" x14ac:dyDescent="0.2">
      <c r="A195" s="23" t="s">
        <v>76</v>
      </c>
      <c r="B195" s="13">
        <v>1</v>
      </c>
      <c r="C195" s="13">
        <v>1</v>
      </c>
      <c r="D195" s="13">
        <v>1</v>
      </c>
      <c r="E195" s="13">
        <v>1</v>
      </c>
      <c r="F195" s="13"/>
      <c r="G195" s="13">
        <v>4</v>
      </c>
      <c r="H195" s="13">
        <v>1</v>
      </c>
      <c r="I195" s="13">
        <v>1</v>
      </c>
      <c r="J195" s="13">
        <v>1</v>
      </c>
      <c r="K195" s="13">
        <v>1</v>
      </c>
      <c r="L195" s="13"/>
      <c r="M195" s="13"/>
      <c r="N195" s="13">
        <v>4</v>
      </c>
      <c r="O195" s="13">
        <v>1</v>
      </c>
      <c r="P195" s="13">
        <v>1</v>
      </c>
      <c r="Q195" s="13">
        <v>2</v>
      </c>
      <c r="R195" s="13">
        <v>1</v>
      </c>
      <c r="S195" s="13">
        <v>1</v>
      </c>
      <c r="T195" s="13">
        <v>1</v>
      </c>
      <c r="U195" s="13">
        <v>1</v>
      </c>
      <c r="V195" s="13"/>
      <c r="W195" s="13">
        <v>4</v>
      </c>
      <c r="X195" s="13">
        <v>1</v>
      </c>
      <c r="Y195" s="13">
        <v>1</v>
      </c>
      <c r="Z195" s="13">
        <v>1</v>
      </c>
      <c r="AA195" s="13">
        <v>1</v>
      </c>
      <c r="AB195" s="13"/>
      <c r="AC195" s="13"/>
      <c r="AD195" s="13">
        <v>4</v>
      </c>
    </row>
    <row r="196" spans="1:30" x14ac:dyDescent="0.2">
      <c r="A196" s="23" t="s">
        <v>77</v>
      </c>
      <c r="B196" s="13">
        <v>1</v>
      </c>
      <c r="C196" s="13">
        <v>1</v>
      </c>
      <c r="D196" s="13">
        <v>1</v>
      </c>
      <c r="E196" s="13">
        <v>1</v>
      </c>
      <c r="F196" s="13"/>
      <c r="G196" s="13">
        <v>4</v>
      </c>
      <c r="H196" s="13">
        <v>1</v>
      </c>
      <c r="I196" s="13">
        <v>1</v>
      </c>
      <c r="J196" s="13">
        <v>1</v>
      </c>
      <c r="K196" s="13">
        <v>1</v>
      </c>
      <c r="L196" s="13"/>
      <c r="M196" s="13"/>
      <c r="N196" s="13">
        <v>4</v>
      </c>
      <c r="O196" s="13">
        <v>1</v>
      </c>
      <c r="P196" s="13"/>
      <c r="Q196" s="13">
        <v>1</v>
      </c>
      <c r="R196" s="13">
        <v>1</v>
      </c>
      <c r="S196" s="13">
        <v>1</v>
      </c>
      <c r="T196" s="13">
        <v>1</v>
      </c>
      <c r="U196" s="13">
        <v>1</v>
      </c>
      <c r="V196" s="13"/>
      <c r="W196" s="13">
        <v>4</v>
      </c>
      <c r="X196" s="13">
        <v>1</v>
      </c>
      <c r="Y196" s="13">
        <v>1</v>
      </c>
      <c r="Z196" s="13">
        <v>1</v>
      </c>
      <c r="AA196" s="13">
        <v>1</v>
      </c>
      <c r="AB196" s="13"/>
      <c r="AC196" s="13"/>
      <c r="AD196" s="13">
        <v>4</v>
      </c>
    </row>
    <row r="197" spans="1:30" x14ac:dyDescent="0.2">
      <c r="A197" s="23" t="s">
        <v>78</v>
      </c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>
        <v>1</v>
      </c>
      <c r="W197" s="13">
        <v>1</v>
      </c>
      <c r="X197" s="13"/>
      <c r="Y197" s="13"/>
      <c r="Z197" s="13"/>
      <c r="AA197" s="13"/>
      <c r="AB197" s="13">
        <v>1</v>
      </c>
      <c r="AC197" s="13">
        <v>1</v>
      </c>
      <c r="AD197" s="13">
        <v>2</v>
      </c>
    </row>
    <row r="198" spans="1:30" x14ac:dyDescent="0.2">
      <c r="A198" s="23" t="s">
        <v>149</v>
      </c>
      <c r="B198" s="13"/>
      <c r="C198" s="13"/>
      <c r="D198" s="13"/>
      <c r="E198" s="13"/>
      <c r="F198" s="13">
        <v>1</v>
      </c>
      <c r="G198" s="13">
        <v>1</v>
      </c>
      <c r="H198" s="13"/>
      <c r="I198" s="13"/>
      <c r="J198" s="13"/>
      <c r="K198" s="13"/>
      <c r="L198" s="13">
        <v>1</v>
      </c>
      <c r="M198" s="13">
        <v>1</v>
      </c>
      <c r="N198" s="13">
        <v>2</v>
      </c>
      <c r="O198" s="13"/>
      <c r="P198" s="13"/>
      <c r="Q198" s="13"/>
      <c r="R198" s="13"/>
      <c r="S198" s="13"/>
      <c r="T198" s="13"/>
      <c r="U198" s="13"/>
      <c r="V198" s="13">
        <v>1</v>
      </c>
      <c r="W198" s="13">
        <v>1</v>
      </c>
      <c r="X198" s="13"/>
      <c r="Y198" s="13"/>
      <c r="Z198" s="13"/>
      <c r="AA198" s="13"/>
      <c r="AB198" s="13">
        <v>1</v>
      </c>
      <c r="AC198" s="13">
        <v>0</v>
      </c>
      <c r="AD198" s="13">
        <v>1</v>
      </c>
    </row>
    <row r="199" spans="1:30" x14ac:dyDescent="0.2">
      <c r="A199" s="23" t="s">
        <v>104</v>
      </c>
      <c r="B199" s="13"/>
      <c r="C199" s="13"/>
      <c r="D199" s="13"/>
      <c r="E199" s="13"/>
      <c r="F199" s="13">
        <v>1</v>
      </c>
      <c r="G199" s="13">
        <v>1</v>
      </c>
      <c r="H199" s="13"/>
      <c r="I199" s="13"/>
      <c r="J199" s="13"/>
      <c r="K199" s="13"/>
      <c r="L199" s="13">
        <v>1</v>
      </c>
      <c r="M199" s="13">
        <v>1</v>
      </c>
      <c r="N199" s="13">
        <v>2</v>
      </c>
      <c r="O199" s="13"/>
      <c r="P199" s="13"/>
      <c r="Q199" s="13"/>
      <c r="R199" s="13"/>
      <c r="S199" s="13"/>
      <c r="T199" s="13"/>
      <c r="U199" s="13"/>
      <c r="V199" s="13">
        <v>1</v>
      </c>
      <c r="W199" s="13">
        <v>1</v>
      </c>
      <c r="X199" s="13"/>
      <c r="Y199" s="13"/>
      <c r="Z199" s="13"/>
      <c r="AA199" s="13"/>
      <c r="AB199" s="13">
        <v>1</v>
      </c>
      <c r="AC199" s="13">
        <v>1</v>
      </c>
      <c r="AD199" s="13">
        <v>2</v>
      </c>
    </row>
    <row r="200" spans="1:30" x14ac:dyDescent="0.2">
      <c r="A200" s="23" t="s">
        <v>81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>
        <v>0</v>
      </c>
      <c r="M200" s="13">
        <v>1</v>
      </c>
      <c r="N200" s="13">
        <v>1</v>
      </c>
      <c r="O200" s="13"/>
      <c r="P200" s="13"/>
      <c r="Q200" s="13"/>
      <c r="R200" s="13"/>
      <c r="S200" s="13"/>
      <c r="T200" s="13"/>
      <c r="U200" s="13"/>
      <c r="V200" s="13">
        <v>1</v>
      </c>
      <c r="W200" s="13">
        <v>1</v>
      </c>
      <c r="X200" s="13"/>
      <c r="Y200" s="13"/>
      <c r="Z200" s="13"/>
      <c r="AA200" s="13"/>
      <c r="AB200" s="13">
        <v>1</v>
      </c>
      <c r="AC200" s="13"/>
      <c r="AD200" s="13">
        <v>1</v>
      </c>
    </row>
    <row r="201" spans="1:30" x14ac:dyDescent="0.2">
      <c r="A201" s="23" t="s">
        <v>83</v>
      </c>
      <c r="B201" s="13"/>
      <c r="C201" s="13"/>
      <c r="D201" s="13"/>
      <c r="E201" s="13"/>
      <c r="F201" s="13">
        <v>1</v>
      </c>
      <c r="G201" s="13">
        <v>1</v>
      </c>
      <c r="H201" s="13"/>
      <c r="I201" s="13"/>
      <c r="J201" s="13"/>
      <c r="K201" s="13"/>
      <c r="L201" s="13">
        <v>1</v>
      </c>
      <c r="M201" s="13">
        <v>1</v>
      </c>
      <c r="N201" s="13">
        <v>2</v>
      </c>
      <c r="O201" s="13"/>
      <c r="P201" s="13"/>
      <c r="Q201" s="13"/>
      <c r="R201" s="13"/>
      <c r="S201" s="13"/>
      <c r="T201" s="13"/>
      <c r="U201" s="13"/>
      <c r="V201" s="13">
        <v>1</v>
      </c>
      <c r="W201" s="13">
        <v>1</v>
      </c>
      <c r="X201" s="13"/>
      <c r="Y201" s="13"/>
      <c r="Z201" s="13"/>
      <c r="AA201" s="13"/>
      <c r="AB201" s="13">
        <v>1</v>
      </c>
      <c r="AC201" s="13">
        <v>1</v>
      </c>
      <c r="AD201" s="13">
        <v>2</v>
      </c>
    </row>
    <row r="202" spans="1:30" x14ac:dyDescent="0.2">
      <c r="A202" s="3" t="s">
        <v>640</v>
      </c>
      <c r="B202" s="13">
        <v>2</v>
      </c>
      <c r="C202" s="13">
        <v>2</v>
      </c>
      <c r="D202" s="13">
        <v>1</v>
      </c>
      <c r="E202" s="13">
        <v>3</v>
      </c>
      <c r="F202" s="13">
        <v>6</v>
      </c>
      <c r="G202" s="13">
        <v>14</v>
      </c>
      <c r="H202" s="13">
        <v>3</v>
      </c>
      <c r="I202" s="13">
        <v>2</v>
      </c>
      <c r="J202" s="13">
        <v>1</v>
      </c>
      <c r="K202" s="13">
        <v>2</v>
      </c>
      <c r="L202" s="13">
        <v>6</v>
      </c>
      <c r="M202" s="13">
        <v>5</v>
      </c>
      <c r="N202" s="13">
        <v>19</v>
      </c>
      <c r="O202" s="13">
        <v>3</v>
      </c>
      <c r="P202" s="13">
        <v>4</v>
      </c>
      <c r="Q202" s="13">
        <v>7</v>
      </c>
      <c r="R202" s="13">
        <v>3</v>
      </c>
      <c r="S202" s="13">
        <v>2</v>
      </c>
      <c r="T202" s="13">
        <v>1</v>
      </c>
      <c r="U202" s="13">
        <v>3</v>
      </c>
      <c r="V202" s="13">
        <v>6</v>
      </c>
      <c r="W202" s="13">
        <v>15</v>
      </c>
      <c r="X202" s="13">
        <v>3</v>
      </c>
      <c r="Y202" s="13">
        <v>2</v>
      </c>
      <c r="Z202" s="13">
        <v>1</v>
      </c>
      <c r="AA202" s="13">
        <v>2</v>
      </c>
      <c r="AB202" s="13">
        <v>6</v>
      </c>
      <c r="AC202" s="13">
        <v>4</v>
      </c>
      <c r="AD202" s="13">
        <v>18</v>
      </c>
    </row>
    <row r="203" spans="1:30" x14ac:dyDescent="0.2">
      <c r="A203" s="23" t="s">
        <v>128</v>
      </c>
      <c r="B203" s="13"/>
      <c r="C203" s="13"/>
      <c r="D203" s="13"/>
      <c r="E203" s="13"/>
      <c r="F203" s="13">
        <v>1</v>
      </c>
      <c r="G203" s="13">
        <v>1</v>
      </c>
      <c r="H203" s="13"/>
      <c r="I203" s="13"/>
      <c r="J203" s="13"/>
      <c r="K203" s="13"/>
      <c r="L203" s="13">
        <v>1</v>
      </c>
      <c r="M203" s="13">
        <v>1</v>
      </c>
      <c r="N203" s="13">
        <v>2</v>
      </c>
      <c r="O203" s="13"/>
      <c r="P203" s="13"/>
      <c r="Q203" s="13"/>
      <c r="R203" s="13"/>
      <c r="S203" s="13"/>
      <c r="T203" s="13"/>
      <c r="U203" s="13"/>
      <c r="V203" s="13">
        <v>1</v>
      </c>
      <c r="W203" s="13">
        <v>1</v>
      </c>
      <c r="X203" s="13"/>
      <c r="Y203" s="13"/>
      <c r="Z203" s="13"/>
      <c r="AA203" s="13"/>
      <c r="AB203" s="13">
        <v>1</v>
      </c>
      <c r="AC203" s="13">
        <v>1</v>
      </c>
      <c r="AD203" s="13">
        <v>2</v>
      </c>
    </row>
    <row r="204" spans="1:30" x14ac:dyDescent="0.2">
      <c r="A204" s="23" t="s">
        <v>129</v>
      </c>
      <c r="B204" s="13"/>
      <c r="C204" s="13"/>
      <c r="D204" s="13"/>
      <c r="E204" s="13"/>
      <c r="F204" s="13">
        <v>1</v>
      </c>
      <c r="G204" s="13">
        <v>1</v>
      </c>
      <c r="H204" s="13"/>
      <c r="I204" s="13"/>
      <c r="J204" s="13"/>
      <c r="K204" s="13"/>
      <c r="L204" s="13">
        <v>1</v>
      </c>
      <c r="M204" s="13">
        <v>1</v>
      </c>
      <c r="N204" s="13">
        <v>2</v>
      </c>
      <c r="O204" s="13"/>
      <c r="P204" s="13"/>
      <c r="Q204" s="13"/>
      <c r="R204" s="13"/>
      <c r="S204" s="13"/>
      <c r="T204" s="13"/>
      <c r="U204" s="13"/>
      <c r="V204" s="13">
        <v>1</v>
      </c>
      <c r="W204" s="13">
        <v>1</v>
      </c>
      <c r="X204" s="13"/>
      <c r="Y204" s="13"/>
      <c r="Z204" s="13"/>
      <c r="AA204" s="13"/>
      <c r="AB204" s="13">
        <v>1</v>
      </c>
      <c r="AC204" s="13">
        <v>1</v>
      </c>
      <c r="AD204" s="13">
        <v>2</v>
      </c>
    </row>
    <row r="205" spans="1:30" x14ac:dyDescent="0.2">
      <c r="A205" s="23" t="s">
        <v>922</v>
      </c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>
        <v>0</v>
      </c>
      <c r="AC205" s="13"/>
      <c r="AD205" s="13">
        <v>0</v>
      </c>
    </row>
    <row r="206" spans="1:30" x14ac:dyDescent="0.2">
      <c r="A206" s="23" t="s">
        <v>132</v>
      </c>
      <c r="B206" s="13"/>
      <c r="C206" s="13"/>
      <c r="D206" s="13"/>
      <c r="E206" s="13"/>
      <c r="F206" s="13">
        <v>1</v>
      </c>
      <c r="G206" s="13">
        <v>1</v>
      </c>
      <c r="H206" s="13"/>
      <c r="I206" s="13"/>
      <c r="J206" s="13"/>
      <c r="K206" s="13"/>
      <c r="L206" s="13">
        <v>0</v>
      </c>
      <c r="M206" s="13"/>
      <c r="N206" s="13">
        <v>0</v>
      </c>
      <c r="O206" s="13"/>
      <c r="P206" s="13"/>
      <c r="Q206" s="13"/>
      <c r="R206" s="13"/>
      <c r="S206" s="13"/>
      <c r="T206" s="13"/>
      <c r="U206" s="13"/>
      <c r="V206" s="13">
        <v>1</v>
      </c>
      <c r="W206" s="13">
        <v>1</v>
      </c>
      <c r="X206" s="13"/>
      <c r="Y206" s="13"/>
      <c r="Z206" s="13"/>
      <c r="AA206" s="13"/>
      <c r="AB206" s="13">
        <v>1</v>
      </c>
      <c r="AC206" s="13"/>
      <c r="AD206" s="13">
        <v>1</v>
      </c>
    </row>
    <row r="207" spans="1:30" x14ac:dyDescent="0.2">
      <c r="A207" s="23" t="s">
        <v>135</v>
      </c>
      <c r="B207" s="13">
        <v>0</v>
      </c>
      <c r="C207" s="13"/>
      <c r="D207" s="13"/>
      <c r="E207" s="13">
        <v>1</v>
      </c>
      <c r="F207" s="13">
        <v>0</v>
      </c>
      <c r="G207" s="13">
        <v>1</v>
      </c>
      <c r="H207" s="13">
        <v>1</v>
      </c>
      <c r="I207" s="13"/>
      <c r="J207" s="13"/>
      <c r="K207" s="13">
        <v>1</v>
      </c>
      <c r="L207" s="13">
        <v>1</v>
      </c>
      <c r="M207" s="13"/>
      <c r="N207" s="13">
        <v>3</v>
      </c>
      <c r="O207" s="13">
        <v>1</v>
      </c>
      <c r="P207" s="13">
        <v>1</v>
      </c>
      <c r="Q207" s="13">
        <v>2</v>
      </c>
      <c r="R207" s="13">
        <v>1</v>
      </c>
      <c r="S207" s="13"/>
      <c r="T207" s="13"/>
      <c r="U207" s="13">
        <v>1</v>
      </c>
      <c r="V207" s="13">
        <v>0</v>
      </c>
      <c r="W207" s="13">
        <v>2</v>
      </c>
      <c r="X207" s="13">
        <v>1</v>
      </c>
      <c r="Y207" s="13"/>
      <c r="Z207" s="13"/>
      <c r="AA207" s="13">
        <v>1</v>
      </c>
      <c r="AB207" s="13">
        <v>1</v>
      </c>
      <c r="AC207" s="13"/>
      <c r="AD207" s="13">
        <v>3</v>
      </c>
    </row>
    <row r="208" spans="1:30" x14ac:dyDescent="0.2">
      <c r="A208" s="23" t="s">
        <v>138</v>
      </c>
      <c r="B208" s="13">
        <v>1</v>
      </c>
      <c r="C208" s="13"/>
      <c r="D208" s="13"/>
      <c r="E208" s="13">
        <v>1</v>
      </c>
      <c r="F208" s="13">
        <v>1</v>
      </c>
      <c r="G208" s="13">
        <v>3</v>
      </c>
      <c r="H208" s="13">
        <v>1</v>
      </c>
      <c r="I208" s="13"/>
      <c r="J208" s="13"/>
      <c r="K208" s="13">
        <v>0</v>
      </c>
      <c r="L208" s="13">
        <v>1</v>
      </c>
      <c r="M208" s="13">
        <v>1</v>
      </c>
      <c r="N208" s="13">
        <v>3</v>
      </c>
      <c r="O208" s="13">
        <v>1</v>
      </c>
      <c r="P208" s="13">
        <v>1</v>
      </c>
      <c r="Q208" s="13">
        <v>2</v>
      </c>
      <c r="R208" s="13">
        <v>1</v>
      </c>
      <c r="S208" s="13"/>
      <c r="T208" s="13"/>
      <c r="U208" s="13">
        <v>1</v>
      </c>
      <c r="V208" s="13">
        <v>1</v>
      </c>
      <c r="W208" s="13">
        <v>3</v>
      </c>
      <c r="X208" s="13">
        <v>1</v>
      </c>
      <c r="Y208" s="13"/>
      <c r="Z208" s="13"/>
      <c r="AA208" s="13">
        <v>0</v>
      </c>
      <c r="AB208" s="13">
        <v>1</v>
      </c>
      <c r="AC208" s="13">
        <v>1</v>
      </c>
      <c r="AD208" s="13">
        <v>3</v>
      </c>
    </row>
    <row r="209" spans="1:30" x14ac:dyDescent="0.2">
      <c r="A209" s="23" t="s">
        <v>586</v>
      </c>
      <c r="B209" s="13">
        <v>0</v>
      </c>
      <c r="C209" s="13">
        <v>1</v>
      </c>
      <c r="D209" s="13"/>
      <c r="E209" s="13"/>
      <c r="F209" s="13"/>
      <c r="G209" s="13">
        <v>1</v>
      </c>
      <c r="H209" s="13">
        <v>0</v>
      </c>
      <c r="I209" s="13">
        <v>1</v>
      </c>
      <c r="J209" s="13"/>
      <c r="K209" s="13"/>
      <c r="L209" s="13"/>
      <c r="M209" s="13"/>
      <c r="N209" s="13">
        <v>1</v>
      </c>
      <c r="O209" s="13">
        <v>0</v>
      </c>
      <c r="P209" s="13">
        <v>1</v>
      </c>
      <c r="Q209" s="13">
        <v>1</v>
      </c>
      <c r="R209" s="13">
        <v>0</v>
      </c>
      <c r="S209" s="13">
        <v>1</v>
      </c>
      <c r="T209" s="13"/>
      <c r="U209" s="13"/>
      <c r="V209" s="13"/>
      <c r="W209" s="13">
        <v>1</v>
      </c>
      <c r="X209" s="13">
        <v>0</v>
      </c>
      <c r="Y209" s="13">
        <v>1</v>
      </c>
      <c r="Z209" s="13"/>
      <c r="AA209" s="13"/>
      <c r="AB209" s="13"/>
      <c r="AC209" s="13"/>
      <c r="AD209" s="13">
        <v>1</v>
      </c>
    </row>
    <row r="210" spans="1:30" x14ac:dyDescent="0.2">
      <c r="A210" s="23" t="s">
        <v>175</v>
      </c>
      <c r="B210" s="13"/>
      <c r="C210" s="13"/>
      <c r="D210" s="13"/>
      <c r="E210" s="13"/>
      <c r="F210" s="13">
        <v>1</v>
      </c>
      <c r="G210" s="13">
        <v>1</v>
      </c>
      <c r="H210" s="13"/>
      <c r="I210" s="13"/>
      <c r="J210" s="13"/>
      <c r="K210" s="13"/>
      <c r="L210" s="13">
        <v>1</v>
      </c>
      <c r="M210" s="13">
        <v>1</v>
      </c>
      <c r="N210" s="13">
        <v>2</v>
      </c>
      <c r="O210" s="13"/>
      <c r="P210" s="13"/>
      <c r="Q210" s="13"/>
      <c r="R210" s="13"/>
      <c r="S210" s="13"/>
      <c r="T210" s="13"/>
      <c r="U210" s="13"/>
      <c r="V210" s="13">
        <v>1</v>
      </c>
      <c r="W210" s="13">
        <v>1</v>
      </c>
      <c r="X210" s="13"/>
      <c r="Y210" s="13"/>
      <c r="Z210" s="13"/>
      <c r="AA210" s="13"/>
      <c r="AB210" s="13"/>
      <c r="AC210" s="13"/>
      <c r="AD210" s="13"/>
    </row>
    <row r="211" spans="1:30" x14ac:dyDescent="0.2">
      <c r="A211" s="23" t="s">
        <v>153</v>
      </c>
      <c r="B211" s="13">
        <v>1</v>
      </c>
      <c r="C211" s="13">
        <v>1</v>
      </c>
      <c r="D211" s="13">
        <v>1</v>
      </c>
      <c r="E211" s="13">
        <v>1</v>
      </c>
      <c r="F211" s="13"/>
      <c r="G211" s="13">
        <v>4</v>
      </c>
      <c r="H211" s="13">
        <v>1</v>
      </c>
      <c r="I211" s="13">
        <v>1</v>
      </c>
      <c r="J211" s="13">
        <v>1</v>
      </c>
      <c r="K211" s="13">
        <v>1</v>
      </c>
      <c r="L211" s="13"/>
      <c r="M211" s="13"/>
      <c r="N211" s="13">
        <v>4</v>
      </c>
      <c r="O211" s="13">
        <v>1</v>
      </c>
      <c r="P211" s="13">
        <v>1</v>
      </c>
      <c r="Q211" s="13">
        <v>2</v>
      </c>
      <c r="R211" s="13">
        <v>1</v>
      </c>
      <c r="S211" s="13">
        <v>1</v>
      </c>
      <c r="T211" s="13">
        <v>1</v>
      </c>
      <c r="U211" s="13">
        <v>1</v>
      </c>
      <c r="V211" s="13"/>
      <c r="W211" s="13">
        <v>4</v>
      </c>
      <c r="X211" s="13">
        <v>1</v>
      </c>
      <c r="Y211" s="13">
        <v>1</v>
      </c>
      <c r="Z211" s="13">
        <v>1</v>
      </c>
      <c r="AA211" s="13">
        <v>1</v>
      </c>
      <c r="AB211" s="13"/>
      <c r="AC211" s="13"/>
      <c r="AD211" s="13">
        <v>4</v>
      </c>
    </row>
    <row r="212" spans="1:30" x14ac:dyDescent="0.2">
      <c r="A212" s="23" t="s">
        <v>154</v>
      </c>
      <c r="B212" s="13"/>
      <c r="C212" s="13"/>
      <c r="D212" s="13"/>
      <c r="E212" s="13"/>
      <c r="F212" s="13">
        <v>1</v>
      </c>
      <c r="G212" s="13">
        <v>1</v>
      </c>
      <c r="H212" s="13"/>
      <c r="I212" s="13"/>
      <c r="J212" s="13"/>
      <c r="K212" s="13"/>
      <c r="L212" s="13">
        <v>1</v>
      </c>
      <c r="M212" s="13">
        <v>1</v>
      </c>
      <c r="N212" s="13">
        <v>2</v>
      </c>
      <c r="O212" s="13"/>
      <c r="P212" s="13"/>
      <c r="Q212" s="13"/>
      <c r="R212" s="13"/>
      <c r="S212" s="13"/>
      <c r="T212" s="13"/>
      <c r="U212" s="13"/>
      <c r="V212" s="13">
        <v>1</v>
      </c>
      <c r="W212" s="13">
        <v>1</v>
      </c>
      <c r="X212" s="13"/>
      <c r="Y212" s="13"/>
      <c r="Z212" s="13"/>
      <c r="AA212" s="13"/>
      <c r="AB212" s="13">
        <v>1</v>
      </c>
      <c r="AC212" s="13">
        <v>1</v>
      </c>
      <c r="AD212" s="13">
        <v>2</v>
      </c>
    </row>
    <row r="213" spans="1:30" x14ac:dyDescent="0.2">
      <c r="A213" s="109" t="s">
        <v>169</v>
      </c>
      <c r="B213" s="13">
        <v>3</v>
      </c>
      <c r="C213" s="13">
        <v>1</v>
      </c>
      <c r="D213" s="13">
        <v>1</v>
      </c>
      <c r="E213" s="13">
        <v>4</v>
      </c>
      <c r="F213" s="13">
        <v>16</v>
      </c>
      <c r="G213" s="13">
        <v>25</v>
      </c>
      <c r="H213" s="13">
        <v>1</v>
      </c>
      <c r="I213" s="13">
        <v>1</v>
      </c>
      <c r="J213" s="13">
        <v>1</v>
      </c>
      <c r="K213" s="13">
        <v>2</v>
      </c>
      <c r="L213" s="13">
        <v>17</v>
      </c>
      <c r="M213" s="13">
        <v>14</v>
      </c>
      <c r="N213" s="13">
        <v>36</v>
      </c>
      <c r="O213" s="13">
        <v>3</v>
      </c>
      <c r="P213" s="13">
        <v>4</v>
      </c>
      <c r="Q213" s="13">
        <v>7</v>
      </c>
      <c r="R213" s="13">
        <v>4</v>
      </c>
      <c r="S213" s="13">
        <v>2</v>
      </c>
      <c r="T213" s="13">
        <v>2</v>
      </c>
      <c r="U213" s="13">
        <v>5</v>
      </c>
      <c r="V213" s="13">
        <v>14</v>
      </c>
      <c r="W213" s="13">
        <v>27</v>
      </c>
      <c r="X213" s="13">
        <v>3</v>
      </c>
      <c r="Y213" s="13">
        <v>2</v>
      </c>
      <c r="Z213" s="13">
        <v>2</v>
      </c>
      <c r="AA213" s="13">
        <v>4</v>
      </c>
      <c r="AB213" s="13">
        <v>13</v>
      </c>
      <c r="AC213" s="13">
        <v>9</v>
      </c>
      <c r="AD213" s="13">
        <v>33</v>
      </c>
    </row>
    <row r="214" spans="1:30" x14ac:dyDescent="0.2">
      <c r="A214" s="3" t="s">
        <v>629</v>
      </c>
      <c r="B214" s="13">
        <v>3</v>
      </c>
      <c r="C214" s="13">
        <v>1</v>
      </c>
      <c r="D214" s="13">
        <v>1</v>
      </c>
      <c r="E214" s="13">
        <v>4</v>
      </c>
      <c r="F214" s="13">
        <v>13</v>
      </c>
      <c r="G214" s="13">
        <v>22</v>
      </c>
      <c r="H214" s="13">
        <v>1</v>
      </c>
      <c r="I214" s="13">
        <v>1</v>
      </c>
      <c r="J214" s="13">
        <v>1</v>
      </c>
      <c r="K214" s="13">
        <v>2</v>
      </c>
      <c r="L214" s="13">
        <v>14</v>
      </c>
      <c r="M214" s="13">
        <v>10</v>
      </c>
      <c r="N214" s="13">
        <v>29</v>
      </c>
      <c r="O214" s="13">
        <v>3</v>
      </c>
      <c r="P214" s="13">
        <v>4</v>
      </c>
      <c r="Q214" s="13">
        <v>7</v>
      </c>
      <c r="R214" s="13">
        <v>4</v>
      </c>
      <c r="S214" s="13">
        <v>2</v>
      </c>
      <c r="T214" s="13">
        <v>2</v>
      </c>
      <c r="U214" s="13">
        <v>5</v>
      </c>
      <c r="V214" s="13">
        <v>11</v>
      </c>
      <c r="W214" s="13">
        <v>24</v>
      </c>
      <c r="X214" s="13">
        <v>3</v>
      </c>
      <c r="Y214" s="13">
        <v>2</v>
      </c>
      <c r="Z214" s="13">
        <v>2</v>
      </c>
      <c r="AA214" s="13">
        <v>4</v>
      </c>
      <c r="AB214" s="13">
        <v>11</v>
      </c>
      <c r="AC214" s="13">
        <v>6</v>
      </c>
      <c r="AD214" s="13">
        <v>28</v>
      </c>
    </row>
    <row r="215" spans="1:30" x14ac:dyDescent="0.2">
      <c r="A215" s="23" t="s">
        <v>45</v>
      </c>
      <c r="B215" s="13">
        <v>0</v>
      </c>
      <c r="C215" s="13"/>
      <c r="D215" s="13"/>
      <c r="E215" s="13"/>
      <c r="F215" s="13">
        <v>0</v>
      </c>
      <c r="G215" s="13">
        <v>0</v>
      </c>
      <c r="H215" s="13">
        <v>0</v>
      </c>
      <c r="I215" s="13"/>
      <c r="J215" s="13"/>
      <c r="K215" s="13">
        <v>0</v>
      </c>
      <c r="L215" s="13">
        <v>0</v>
      </c>
      <c r="M215" s="13"/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/>
      <c r="T215" s="13"/>
      <c r="U215" s="13"/>
      <c r="V215" s="13">
        <v>0</v>
      </c>
      <c r="W215" s="13">
        <v>0</v>
      </c>
      <c r="X215" s="13">
        <v>0</v>
      </c>
      <c r="Y215" s="13"/>
      <c r="Z215" s="13"/>
      <c r="AA215" s="13">
        <v>0</v>
      </c>
      <c r="AB215" s="13">
        <v>0</v>
      </c>
      <c r="AC215" s="13"/>
      <c r="AD215" s="13">
        <v>0</v>
      </c>
    </row>
    <row r="216" spans="1:30" x14ac:dyDescent="0.2">
      <c r="A216" s="23" t="s">
        <v>107</v>
      </c>
      <c r="B216" s="13"/>
      <c r="C216" s="13"/>
      <c r="D216" s="13"/>
      <c r="E216" s="13"/>
      <c r="F216" s="13">
        <v>1</v>
      </c>
      <c r="G216" s="13">
        <v>1</v>
      </c>
      <c r="H216" s="13"/>
      <c r="I216" s="13"/>
      <c r="J216" s="13"/>
      <c r="K216" s="13"/>
      <c r="L216" s="13">
        <v>1</v>
      </c>
      <c r="M216" s="13">
        <v>1</v>
      </c>
      <c r="N216" s="13">
        <v>2</v>
      </c>
      <c r="O216" s="13"/>
      <c r="P216" s="13"/>
      <c r="Q216" s="13"/>
      <c r="R216" s="13"/>
      <c r="S216" s="13"/>
      <c r="T216" s="13"/>
      <c r="U216" s="13"/>
      <c r="V216" s="13">
        <v>1</v>
      </c>
      <c r="W216" s="13">
        <v>1</v>
      </c>
      <c r="X216" s="13"/>
      <c r="Y216" s="13"/>
      <c r="Z216" s="13"/>
      <c r="AA216" s="13"/>
      <c r="AB216" s="13">
        <v>0</v>
      </c>
      <c r="AC216" s="13"/>
      <c r="AD216" s="13">
        <v>0</v>
      </c>
    </row>
    <row r="217" spans="1:30" x14ac:dyDescent="0.2">
      <c r="A217" s="23" t="s">
        <v>108</v>
      </c>
      <c r="B217" s="13"/>
      <c r="C217" s="13"/>
      <c r="D217" s="13"/>
      <c r="E217" s="13"/>
      <c r="F217" s="13">
        <v>1</v>
      </c>
      <c r="G217" s="13">
        <v>1</v>
      </c>
      <c r="H217" s="13"/>
      <c r="I217" s="13"/>
      <c r="J217" s="13"/>
      <c r="K217" s="13"/>
      <c r="L217" s="13">
        <v>1</v>
      </c>
      <c r="M217" s="13"/>
      <c r="N217" s="13">
        <v>1</v>
      </c>
      <c r="O217" s="13"/>
      <c r="P217" s="13"/>
      <c r="Q217" s="13"/>
      <c r="R217" s="13"/>
      <c r="S217" s="13"/>
      <c r="T217" s="13"/>
      <c r="U217" s="13"/>
      <c r="V217" s="13">
        <v>0</v>
      </c>
      <c r="W217" s="13">
        <v>0</v>
      </c>
      <c r="X217" s="13"/>
      <c r="Y217" s="13"/>
      <c r="Z217" s="13"/>
      <c r="AA217" s="13"/>
      <c r="AB217" s="13">
        <v>1</v>
      </c>
      <c r="AC217" s="13"/>
      <c r="AD217" s="13">
        <v>1</v>
      </c>
    </row>
    <row r="218" spans="1:30" x14ac:dyDescent="0.2">
      <c r="A218" s="23" t="s">
        <v>923</v>
      </c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>
        <v>0</v>
      </c>
      <c r="AC218" s="13"/>
      <c r="AD218" s="13">
        <v>0</v>
      </c>
    </row>
    <row r="219" spans="1:30" x14ac:dyDescent="0.2">
      <c r="A219" s="23" t="s">
        <v>68</v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>
        <v>1</v>
      </c>
      <c r="M219" s="13">
        <v>1</v>
      </c>
      <c r="N219" s="13">
        <v>2</v>
      </c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>
        <v>1</v>
      </c>
      <c r="AC219" s="13"/>
      <c r="AD219" s="13">
        <v>1</v>
      </c>
    </row>
    <row r="220" spans="1:30" x14ac:dyDescent="0.2">
      <c r="A220" s="23" t="s">
        <v>115</v>
      </c>
      <c r="B220" s="13">
        <v>1</v>
      </c>
      <c r="C220" s="13">
        <v>1</v>
      </c>
      <c r="D220" s="13">
        <v>1</v>
      </c>
      <c r="E220" s="13">
        <v>1</v>
      </c>
      <c r="F220" s="13"/>
      <c r="G220" s="13">
        <v>4</v>
      </c>
      <c r="H220" s="13">
        <v>0</v>
      </c>
      <c r="I220" s="13">
        <v>1</v>
      </c>
      <c r="J220" s="13">
        <v>1</v>
      </c>
      <c r="K220" s="13">
        <v>1</v>
      </c>
      <c r="L220" s="13"/>
      <c r="M220" s="13"/>
      <c r="N220" s="13">
        <v>3</v>
      </c>
      <c r="O220" s="13">
        <v>1</v>
      </c>
      <c r="P220" s="13">
        <v>1</v>
      </c>
      <c r="Q220" s="13">
        <v>2</v>
      </c>
      <c r="R220" s="13">
        <v>1</v>
      </c>
      <c r="S220" s="13">
        <v>1</v>
      </c>
      <c r="T220" s="13">
        <v>1</v>
      </c>
      <c r="U220" s="13">
        <v>1</v>
      </c>
      <c r="V220" s="13"/>
      <c r="W220" s="13">
        <v>4</v>
      </c>
      <c r="X220" s="13">
        <v>1</v>
      </c>
      <c r="Y220" s="13">
        <v>1</v>
      </c>
      <c r="Z220" s="13">
        <v>1</v>
      </c>
      <c r="AA220" s="13">
        <v>1</v>
      </c>
      <c r="AB220" s="13"/>
      <c r="AC220" s="13"/>
      <c r="AD220" s="13">
        <v>4</v>
      </c>
    </row>
    <row r="221" spans="1:30" x14ac:dyDescent="0.2">
      <c r="A221" s="23" t="s">
        <v>96</v>
      </c>
      <c r="B221" s="13"/>
      <c r="C221" s="13"/>
      <c r="D221" s="13"/>
      <c r="E221" s="13"/>
      <c r="F221" s="13">
        <v>1</v>
      </c>
      <c r="G221" s="13">
        <v>1</v>
      </c>
      <c r="H221" s="13"/>
      <c r="I221" s="13"/>
      <c r="J221" s="13"/>
      <c r="K221" s="13"/>
      <c r="L221" s="13">
        <v>1</v>
      </c>
      <c r="M221" s="13">
        <v>1</v>
      </c>
      <c r="N221" s="13">
        <v>2</v>
      </c>
      <c r="O221" s="13"/>
      <c r="P221" s="13"/>
      <c r="Q221" s="13"/>
      <c r="R221" s="13"/>
      <c r="S221" s="13"/>
      <c r="T221" s="13"/>
      <c r="U221" s="13"/>
      <c r="V221" s="13">
        <v>1</v>
      </c>
      <c r="W221" s="13">
        <v>1</v>
      </c>
      <c r="X221" s="13"/>
      <c r="Y221" s="13"/>
      <c r="Z221" s="13"/>
      <c r="AA221" s="13"/>
      <c r="AB221" s="13">
        <v>1</v>
      </c>
      <c r="AC221" s="13">
        <v>1</v>
      </c>
      <c r="AD221" s="13">
        <v>2</v>
      </c>
    </row>
    <row r="222" spans="1:30" x14ac:dyDescent="0.2">
      <c r="A222" s="23" t="s">
        <v>97</v>
      </c>
      <c r="B222" s="13"/>
      <c r="C222" s="13"/>
      <c r="D222" s="13"/>
      <c r="E222" s="13"/>
      <c r="F222" s="13">
        <v>1</v>
      </c>
      <c r="G222" s="13">
        <v>1</v>
      </c>
      <c r="H222" s="13"/>
      <c r="I222" s="13"/>
      <c r="J222" s="13"/>
      <c r="K222" s="13"/>
      <c r="L222" s="13">
        <v>1</v>
      </c>
      <c r="M222" s="13">
        <v>1</v>
      </c>
      <c r="N222" s="13">
        <v>2</v>
      </c>
      <c r="O222" s="13"/>
      <c r="P222" s="13"/>
      <c r="Q222" s="13"/>
      <c r="R222" s="13"/>
      <c r="S222" s="13"/>
      <c r="T222" s="13"/>
      <c r="U222" s="13"/>
      <c r="V222" s="13">
        <v>1</v>
      </c>
      <c r="W222" s="13">
        <v>1</v>
      </c>
      <c r="X222" s="13"/>
      <c r="Y222" s="13"/>
      <c r="Z222" s="13"/>
      <c r="AA222" s="13"/>
      <c r="AB222" s="13"/>
      <c r="AC222" s="13">
        <v>1</v>
      </c>
      <c r="AD222" s="13">
        <v>1</v>
      </c>
    </row>
    <row r="223" spans="1:30" x14ac:dyDescent="0.2">
      <c r="A223" s="23" t="s">
        <v>139</v>
      </c>
      <c r="B223" s="13"/>
      <c r="C223" s="13"/>
      <c r="D223" s="13"/>
      <c r="E223" s="13"/>
      <c r="F223" s="13">
        <v>1</v>
      </c>
      <c r="G223" s="13">
        <v>1</v>
      </c>
      <c r="H223" s="13"/>
      <c r="I223" s="13"/>
      <c r="J223" s="13"/>
      <c r="K223" s="13"/>
      <c r="L223" s="13">
        <v>1</v>
      </c>
      <c r="M223" s="13">
        <v>1</v>
      </c>
      <c r="N223" s="13">
        <v>2</v>
      </c>
      <c r="O223" s="13"/>
      <c r="P223" s="13"/>
      <c r="Q223" s="13"/>
      <c r="R223" s="13"/>
      <c r="S223" s="13"/>
      <c r="T223" s="13"/>
      <c r="U223" s="13"/>
      <c r="V223" s="13">
        <v>1</v>
      </c>
      <c r="W223" s="13">
        <v>1</v>
      </c>
      <c r="X223" s="13"/>
      <c r="Y223" s="13"/>
      <c r="Z223" s="13"/>
      <c r="AA223" s="13"/>
      <c r="AB223" s="13">
        <v>1</v>
      </c>
      <c r="AC223" s="13">
        <v>1</v>
      </c>
      <c r="AD223" s="13">
        <v>2</v>
      </c>
    </row>
    <row r="224" spans="1:30" x14ac:dyDescent="0.2">
      <c r="A224" s="23" t="s">
        <v>73</v>
      </c>
      <c r="B224" s="13"/>
      <c r="C224" s="13"/>
      <c r="D224" s="13"/>
      <c r="E224" s="13">
        <v>1</v>
      </c>
      <c r="F224" s="13">
        <v>1</v>
      </c>
      <c r="G224" s="13">
        <v>2</v>
      </c>
      <c r="H224" s="13"/>
      <c r="I224" s="13"/>
      <c r="J224" s="13"/>
      <c r="K224" s="13">
        <v>1</v>
      </c>
      <c r="L224" s="13">
        <v>1</v>
      </c>
      <c r="M224" s="13"/>
      <c r="N224" s="13">
        <v>2</v>
      </c>
      <c r="O224" s="13"/>
      <c r="P224" s="13">
        <v>1</v>
      </c>
      <c r="Q224" s="13">
        <v>1</v>
      </c>
      <c r="R224" s="13"/>
      <c r="S224" s="13"/>
      <c r="T224" s="13"/>
      <c r="U224" s="13">
        <v>1</v>
      </c>
      <c r="V224" s="13">
        <v>1</v>
      </c>
      <c r="W224" s="13">
        <v>2</v>
      </c>
      <c r="X224" s="13"/>
      <c r="Y224" s="13"/>
      <c r="Z224" s="13"/>
      <c r="AA224" s="13">
        <v>1</v>
      </c>
      <c r="AB224" s="13">
        <v>1</v>
      </c>
      <c r="AC224" s="13"/>
      <c r="AD224" s="13">
        <v>2</v>
      </c>
    </row>
    <row r="225" spans="1:30" x14ac:dyDescent="0.2">
      <c r="A225" s="23" t="s">
        <v>99</v>
      </c>
      <c r="B225" s="13"/>
      <c r="C225" s="13"/>
      <c r="D225" s="13"/>
      <c r="E225" s="13"/>
      <c r="F225" s="13">
        <v>1</v>
      </c>
      <c r="G225" s="13">
        <v>1</v>
      </c>
      <c r="H225" s="13"/>
      <c r="I225" s="13"/>
      <c r="J225" s="13"/>
      <c r="K225" s="13"/>
      <c r="L225" s="13">
        <v>1</v>
      </c>
      <c r="M225" s="13">
        <v>1</v>
      </c>
      <c r="N225" s="13">
        <v>2</v>
      </c>
      <c r="O225" s="13"/>
      <c r="P225" s="13"/>
      <c r="Q225" s="13"/>
      <c r="R225" s="13"/>
      <c r="S225" s="13"/>
      <c r="T225" s="13"/>
      <c r="U225" s="13"/>
      <c r="V225" s="13">
        <v>1</v>
      </c>
      <c r="W225" s="13">
        <v>1</v>
      </c>
      <c r="X225" s="13"/>
      <c r="Y225" s="13"/>
      <c r="Z225" s="13"/>
      <c r="AA225" s="13"/>
      <c r="AB225" s="13">
        <v>1</v>
      </c>
      <c r="AC225" s="13">
        <v>1</v>
      </c>
      <c r="AD225" s="13">
        <v>2</v>
      </c>
    </row>
    <row r="226" spans="1:30" x14ac:dyDescent="0.2">
      <c r="A226" s="23" t="s">
        <v>49</v>
      </c>
      <c r="B226" s="13"/>
      <c r="C226" s="13"/>
      <c r="D226" s="13"/>
      <c r="E226" s="13"/>
      <c r="F226" s="13">
        <v>1</v>
      </c>
      <c r="G226" s="13">
        <v>1</v>
      </c>
      <c r="H226" s="13"/>
      <c r="I226" s="13"/>
      <c r="J226" s="13"/>
      <c r="K226" s="13"/>
      <c r="L226" s="13">
        <v>1</v>
      </c>
      <c r="M226" s="13">
        <v>1</v>
      </c>
      <c r="N226" s="13">
        <v>2</v>
      </c>
      <c r="O226" s="13">
        <v>1</v>
      </c>
      <c r="P226" s="13">
        <v>1</v>
      </c>
      <c r="Q226" s="13">
        <v>2</v>
      </c>
      <c r="R226" s="13">
        <v>1</v>
      </c>
      <c r="S226" s="13">
        <v>1</v>
      </c>
      <c r="T226" s="13">
        <v>1</v>
      </c>
      <c r="U226" s="13">
        <v>1</v>
      </c>
      <c r="V226" s="13">
        <v>0</v>
      </c>
      <c r="W226" s="13">
        <v>4</v>
      </c>
      <c r="X226" s="13">
        <v>1</v>
      </c>
      <c r="Y226" s="13">
        <v>1</v>
      </c>
      <c r="Z226" s="13">
        <v>1</v>
      </c>
      <c r="AA226" s="13">
        <v>1</v>
      </c>
      <c r="AB226" s="13">
        <v>0</v>
      </c>
      <c r="AC226" s="13"/>
      <c r="AD226" s="13">
        <v>4</v>
      </c>
    </row>
    <row r="227" spans="1:30" x14ac:dyDescent="0.2">
      <c r="A227" s="23" t="s">
        <v>924</v>
      </c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>
        <v>0</v>
      </c>
      <c r="AC227" s="13"/>
      <c r="AD227" s="13">
        <v>0</v>
      </c>
    </row>
    <row r="228" spans="1:30" x14ac:dyDescent="0.2">
      <c r="A228" s="23" t="s">
        <v>925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>
        <v>0</v>
      </c>
      <c r="AC228" s="13"/>
      <c r="AD228" s="13">
        <v>0</v>
      </c>
    </row>
    <row r="229" spans="1:30" x14ac:dyDescent="0.2">
      <c r="A229" s="23" t="s">
        <v>143</v>
      </c>
      <c r="B229" s="13">
        <v>1</v>
      </c>
      <c r="C229" s="13"/>
      <c r="D229" s="13"/>
      <c r="E229" s="13">
        <v>1</v>
      </c>
      <c r="F229" s="13">
        <v>1</v>
      </c>
      <c r="G229" s="13">
        <v>3</v>
      </c>
      <c r="H229" s="13">
        <v>1</v>
      </c>
      <c r="I229" s="13"/>
      <c r="J229" s="13"/>
      <c r="K229" s="13">
        <v>0</v>
      </c>
      <c r="L229" s="13">
        <v>1</v>
      </c>
      <c r="M229" s="13">
        <v>1</v>
      </c>
      <c r="N229" s="13">
        <v>3</v>
      </c>
      <c r="O229" s="13">
        <v>1</v>
      </c>
      <c r="P229" s="13">
        <v>1</v>
      </c>
      <c r="Q229" s="13">
        <v>2</v>
      </c>
      <c r="R229" s="13">
        <v>1</v>
      </c>
      <c r="S229" s="13"/>
      <c r="T229" s="13"/>
      <c r="U229" s="13">
        <v>1</v>
      </c>
      <c r="V229" s="13">
        <v>1</v>
      </c>
      <c r="W229" s="13">
        <v>3</v>
      </c>
      <c r="X229" s="13">
        <v>1</v>
      </c>
      <c r="Y229" s="13"/>
      <c r="Z229" s="13"/>
      <c r="AA229" s="13">
        <v>0</v>
      </c>
      <c r="AB229" s="13">
        <v>1</v>
      </c>
      <c r="AC229" s="13">
        <v>1</v>
      </c>
      <c r="AD229" s="13">
        <v>3</v>
      </c>
    </row>
    <row r="230" spans="1:30" x14ac:dyDescent="0.2">
      <c r="A230" s="23" t="s">
        <v>101</v>
      </c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>
        <v>1</v>
      </c>
      <c r="AC230" s="13"/>
      <c r="AD230" s="13">
        <v>1</v>
      </c>
    </row>
    <row r="231" spans="1:30" x14ac:dyDescent="0.2">
      <c r="A231" s="23" t="s">
        <v>80</v>
      </c>
      <c r="B231" s="13"/>
      <c r="C231" s="13"/>
      <c r="D231" s="13"/>
      <c r="E231" s="13"/>
      <c r="F231" s="13">
        <v>1</v>
      </c>
      <c r="G231" s="13">
        <v>1</v>
      </c>
      <c r="H231" s="13"/>
      <c r="I231" s="13"/>
      <c r="J231" s="13"/>
      <c r="K231" s="13"/>
      <c r="L231" s="13">
        <v>1</v>
      </c>
      <c r="M231" s="13">
        <v>1</v>
      </c>
      <c r="N231" s="13">
        <v>2</v>
      </c>
      <c r="O231" s="13"/>
      <c r="P231" s="13"/>
      <c r="Q231" s="13"/>
      <c r="R231" s="13"/>
      <c r="S231" s="13"/>
      <c r="T231" s="13"/>
      <c r="U231" s="13"/>
      <c r="V231" s="13">
        <v>1</v>
      </c>
      <c r="W231" s="13">
        <v>1</v>
      </c>
      <c r="X231" s="13"/>
      <c r="Y231" s="13"/>
      <c r="Z231" s="13"/>
      <c r="AA231" s="13"/>
      <c r="AB231" s="13"/>
      <c r="AC231" s="13"/>
      <c r="AD231" s="13"/>
    </row>
    <row r="232" spans="1:30" x14ac:dyDescent="0.2">
      <c r="A232" s="23" t="s">
        <v>177</v>
      </c>
      <c r="B232" s="13">
        <v>1</v>
      </c>
      <c r="C232" s="13"/>
      <c r="D232" s="13"/>
      <c r="E232" s="13">
        <v>1</v>
      </c>
      <c r="F232" s="13">
        <v>1</v>
      </c>
      <c r="G232" s="13">
        <v>3</v>
      </c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>
        <v>1</v>
      </c>
      <c r="S232" s="13"/>
      <c r="T232" s="13"/>
      <c r="U232" s="13">
        <v>1</v>
      </c>
      <c r="V232" s="13">
        <v>1</v>
      </c>
      <c r="W232" s="13">
        <v>3</v>
      </c>
      <c r="X232" s="13">
        <v>0</v>
      </c>
      <c r="Y232" s="13"/>
      <c r="Z232" s="13"/>
      <c r="AA232" s="13">
        <v>1</v>
      </c>
      <c r="AB232" s="13">
        <v>0</v>
      </c>
      <c r="AC232" s="13"/>
      <c r="AD232" s="13">
        <v>1</v>
      </c>
    </row>
    <row r="233" spans="1:30" x14ac:dyDescent="0.2">
      <c r="A233" s="23" t="s">
        <v>888</v>
      </c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>
        <v>1</v>
      </c>
      <c r="M233" s="13"/>
      <c r="N233" s="13">
        <v>1</v>
      </c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>
        <v>1</v>
      </c>
      <c r="AC233" s="13"/>
      <c r="AD233" s="13">
        <v>1</v>
      </c>
    </row>
    <row r="234" spans="1:30" x14ac:dyDescent="0.2">
      <c r="A234" s="23" t="s">
        <v>178</v>
      </c>
      <c r="B234" s="13"/>
      <c r="C234" s="13"/>
      <c r="D234" s="13"/>
      <c r="E234" s="13"/>
      <c r="F234" s="13">
        <v>1</v>
      </c>
      <c r="G234" s="13">
        <v>1</v>
      </c>
      <c r="H234" s="13"/>
      <c r="I234" s="13"/>
      <c r="J234" s="13"/>
      <c r="K234" s="13"/>
      <c r="L234" s="13">
        <v>1</v>
      </c>
      <c r="M234" s="13"/>
      <c r="N234" s="13">
        <v>1</v>
      </c>
      <c r="O234" s="13"/>
      <c r="P234" s="13"/>
      <c r="Q234" s="13"/>
      <c r="R234" s="13"/>
      <c r="S234" s="13"/>
      <c r="T234" s="13"/>
      <c r="U234" s="13"/>
      <c r="V234" s="13">
        <v>1</v>
      </c>
      <c r="W234" s="13">
        <v>1</v>
      </c>
      <c r="X234" s="13"/>
      <c r="Y234" s="13"/>
      <c r="Z234" s="13"/>
      <c r="AA234" s="13"/>
      <c r="AB234" s="13">
        <v>1</v>
      </c>
      <c r="AC234" s="13"/>
      <c r="AD234" s="13">
        <v>1</v>
      </c>
    </row>
    <row r="235" spans="1:30" x14ac:dyDescent="0.2">
      <c r="A235" s="23" t="s">
        <v>125</v>
      </c>
      <c r="B235" s="13"/>
      <c r="C235" s="13"/>
      <c r="D235" s="13"/>
      <c r="E235" s="13"/>
      <c r="F235" s="13">
        <v>1</v>
      </c>
      <c r="G235" s="13">
        <v>1</v>
      </c>
      <c r="H235" s="13"/>
      <c r="I235" s="13"/>
      <c r="J235" s="13"/>
      <c r="K235" s="13"/>
      <c r="L235" s="13">
        <v>1</v>
      </c>
      <c r="M235" s="13">
        <v>1</v>
      </c>
      <c r="N235" s="13">
        <v>2</v>
      </c>
      <c r="O235" s="13"/>
      <c r="P235" s="13"/>
      <c r="Q235" s="13"/>
      <c r="R235" s="13"/>
      <c r="S235" s="13"/>
      <c r="T235" s="13"/>
      <c r="U235" s="13"/>
      <c r="V235" s="13">
        <v>1</v>
      </c>
      <c r="W235" s="13">
        <v>1</v>
      </c>
      <c r="X235" s="13"/>
      <c r="Y235" s="13"/>
      <c r="Z235" s="13"/>
      <c r="AA235" s="13"/>
      <c r="AB235" s="13">
        <v>1</v>
      </c>
      <c r="AC235" s="13">
        <v>1</v>
      </c>
      <c r="AD235" s="13">
        <v>2</v>
      </c>
    </row>
    <row r="236" spans="1:30" x14ac:dyDescent="0.2">
      <c r="A236" s="3" t="s">
        <v>640</v>
      </c>
      <c r="B236" s="13"/>
      <c r="C236" s="13"/>
      <c r="D236" s="13"/>
      <c r="E236" s="13"/>
      <c r="F236" s="13">
        <v>3</v>
      </c>
      <c r="G236" s="13">
        <v>3</v>
      </c>
      <c r="H236" s="13"/>
      <c r="I236" s="13"/>
      <c r="J236" s="13"/>
      <c r="K236" s="13"/>
      <c r="L236" s="13">
        <v>3</v>
      </c>
      <c r="M236" s="13">
        <v>4</v>
      </c>
      <c r="N236" s="13">
        <v>7</v>
      </c>
      <c r="O236" s="13"/>
      <c r="P236" s="13"/>
      <c r="Q236" s="13"/>
      <c r="R236" s="13"/>
      <c r="S236" s="13"/>
      <c r="T236" s="13"/>
      <c r="U236" s="13"/>
      <c r="V236" s="13">
        <v>3</v>
      </c>
      <c r="W236" s="13">
        <v>3</v>
      </c>
      <c r="X236" s="13"/>
      <c r="Y236" s="13"/>
      <c r="Z236" s="13"/>
      <c r="AA236" s="13"/>
      <c r="AB236" s="13">
        <v>2</v>
      </c>
      <c r="AC236" s="13">
        <v>3</v>
      </c>
      <c r="AD236" s="13">
        <v>5</v>
      </c>
    </row>
    <row r="237" spans="1:30" x14ac:dyDescent="0.2">
      <c r="A237" s="23" t="s">
        <v>829</v>
      </c>
      <c r="B237" s="13"/>
      <c r="C237" s="13"/>
      <c r="D237" s="13"/>
      <c r="E237" s="13"/>
      <c r="F237" s="13">
        <v>0</v>
      </c>
      <c r="G237" s="13">
        <v>0</v>
      </c>
      <c r="H237" s="13"/>
      <c r="I237" s="13"/>
      <c r="J237" s="13"/>
      <c r="K237" s="13"/>
      <c r="L237" s="13"/>
      <c r="M237" s="13">
        <v>1</v>
      </c>
      <c r="N237" s="13">
        <v>1</v>
      </c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>
        <v>1</v>
      </c>
      <c r="AD237" s="13">
        <v>1</v>
      </c>
    </row>
    <row r="238" spans="1:30" x14ac:dyDescent="0.2">
      <c r="A238" s="23" t="s">
        <v>176</v>
      </c>
      <c r="B238" s="13"/>
      <c r="C238" s="13"/>
      <c r="D238" s="13"/>
      <c r="E238" s="13"/>
      <c r="F238" s="13">
        <v>1</v>
      </c>
      <c r="G238" s="13">
        <v>1</v>
      </c>
      <c r="H238" s="13"/>
      <c r="I238" s="13"/>
      <c r="J238" s="13"/>
      <c r="K238" s="13"/>
      <c r="L238" s="13">
        <v>1</v>
      </c>
      <c r="M238" s="13"/>
      <c r="N238" s="13">
        <v>1</v>
      </c>
      <c r="O238" s="13"/>
      <c r="P238" s="13"/>
      <c r="Q238" s="13"/>
      <c r="R238" s="13"/>
      <c r="S238" s="13"/>
      <c r="T238" s="13"/>
      <c r="U238" s="13"/>
      <c r="V238" s="13">
        <v>1</v>
      </c>
      <c r="W238" s="13">
        <v>1</v>
      </c>
      <c r="X238" s="13"/>
      <c r="Y238" s="13"/>
      <c r="Z238" s="13"/>
      <c r="AA238" s="13"/>
      <c r="AB238" s="13">
        <v>1</v>
      </c>
      <c r="AC238" s="13"/>
      <c r="AD238" s="13">
        <v>1</v>
      </c>
    </row>
    <row r="239" spans="1:30" x14ac:dyDescent="0.2">
      <c r="A239" s="23" t="s">
        <v>136</v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>
        <v>1</v>
      </c>
      <c r="N239" s="13">
        <v>1</v>
      </c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>
        <v>1</v>
      </c>
      <c r="AD239" s="13">
        <v>1</v>
      </c>
    </row>
    <row r="240" spans="1:30" x14ac:dyDescent="0.2">
      <c r="A240" s="23" t="s">
        <v>142</v>
      </c>
      <c r="B240" s="13"/>
      <c r="C240" s="13"/>
      <c r="D240" s="13"/>
      <c r="E240" s="13"/>
      <c r="F240" s="13">
        <v>1</v>
      </c>
      <c r="G240" s="13">
        <v>1</v>
      </c>
      <c r="H240" s="13"/>
      <c r="I240" s="13"/>
      <c r="J240" s="13"/>
      <c r="K240" s="13"/>
      <c r="L240" s="13">
        <v>1</v>
      </c>
      <c r="M240" s="13">
        <v>1</v>
      </c>
      <c r="N240" s="13">
        <v>2</v>
      </c>
      <c r="O240" s="13"/>
      <c r="P240" s="13"/>
      <c r="Q240" s="13"/>
      <c r="R240" s="13"/>
      <c r="S240" s="13"/>
      <c r="T240" s="13"/>
      <c r="U240" s="13"/>
      <c r="V240" s="13">
        <v>1</v>
      </c>
      <c r="W240" s="13">
        <v>1</v>
      </c>
      <c r="X240" s="13"/>
      <c r="Y240" s="13"/>
      <c r="Z240" s="13"/>
      <c r="AA240" s="13"/>
      <c r="AB240" s="13">
        <v>0</v>
      </c>
      <c r="AC240" s="13">
        <v>0</v>
      </c>
      <c r="AD240" s="13">
        <v>0</v>
      </c>
    </row>
    <row r="241" spans="1:30" x14ac:dyDescent="0.2">
      <c r="A241" s="23" t="s">
        <v>926</v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>
        <v>0</v>
      </c>
      <c r="AC241" s="13"/>
      <c r="AD241" s="13">
        <v>0</v>
      </c>
    </row>
    <row r="242" spans="1:30" x14ac:dyDescent="0.2">
      <c r="A242" s="23" t="s">
        <v>147</v>
      </c>
      <c r="B242" s="13"/>
      <c r="C242" s="13"/>
      <c r="D242" s="13"/>
      <c r="E242" s="13"/>
      <c r="F242" s="13">
        <v>1</v>
      </c>
      <c r="G242" s="13">
        <v>1</v>
      </c>
      <c r="H242" s="13"/>
      <c r="I242" s="13"/>
      <c r="J242" s="13"/>
      <c r="K242" s="13"/>
      <c r="L242" s="13">
        <v>1</v>
      </c>
      <c r="M242" s="13">
        <v>1</v>
      </c>
      <c r="N242" s="13">
        <v>2</v>
      </c>
      <c r="O242" s="13"/>
      <c r="P242" s="13"/>
      <c r="Q242" s="13"/>
      <c r="R242" s="13"/>
      <c r="S242" s="13"/>
      <c r="T242" s="13"/>
      <c r="U242" s="13"/>
      <c r="V242" s="13">
        <v>1</v>
      </c>
      <c r="W242" s="13">
        <v>1</v>
      </c>
      <c r="X242" s="13"/>
      <c r="Y242" s="13"/>
      <c r="Z242" s="13"/>
      <c r="AA242" s="13"/>
      <c r="AB242" s="13">
        <v>1</v>
      </c>
      <c r="AC242" s="13">
        <v>1</v>
      </c>
      <c r="AD242" s="13">
        <v>2</v>
      </c>
    </row>
    <row r="243" spans="1:30" x14ac:dyDescent="0.2">
      <c r="A243" s="109" t="s">
        <v>170</v>
      </c>
      <c r="B243" s="13">
        <v>6</v>
      </c>
      <c r="C243" s="13"/>
      <c r="D243" s="13"/>
      <c r="E243" s="13">
        <v>5</v>
      </c>
      <c r="F243" s="13">
        <v>17</v>
      </c>
      <c r="G243" s="13">
        <v>28</v>
      </c>
      <c r="H243" s="13">
        <v>7</v>
      </c>
      <c r="I243" s="13"/>
      <c r="J243" s="13"/>
      <c r="K243" s="13">
        <v>3</v>
      </c>
      <c r="L243" s="13">
        <v>20</v>
      </c>
      <c r="M243" s="13">
        <v>12</v>
      </c>
      <c r="N243" s="13">
        <v>42</v>
      </c>
      <c r="O243" s="13">
        <v>8</v>
      </c>
      <c r="P243" s="13">
        <v>6</v>
      </c>
      <c r="Q243" s="13">
        <v>14</v>
      </c>
      <c r="R243" s="13">
        <v>7</v>
      </c>
      <c r="S243" s="13">
        <v>1</v>
      </c>
      <c r="T243" s="13">
        <v>1</v>
      </c>
      <c r="U243" s="13">
        <v>6</v>
      </c>
      <c r="V243" s="13">
        <v>19</v>
      </c>
      <c r="W243" s="13">
        <v>34</v>
      </c>
      <c r="X243" s="13">
        <v>7</v>
      </c>
      <c r="Y243" s="13"/>
      <c r="Z243" s="13"/>
      <c r="AA243" s="13">
        <v>4</v>
      </c>
      <c r="AB243" s="13">
        <v>19</v>
      </c>
      <c r="AC243" s="13">
        <v>11</v>
      </c>
      <c r="AD243" s="13">
        <v>41</v>
      </c>
    </row>
    <row r="244" spans="1:30" x14ac:dyDescent="0.2">
      <c r="A244" s="3" t="s">
        <v>629</v>
      </c>
      <c r="B244" s="13">
        <v>3</v>
      </c>
      <c r="C244" s="13"/>
      <c r="D244" s="13"/>
      <c r="E244" s="13">
        <v>2</v>
      </c>
      <c r="F244" s="13">
        <v>13</v>
      </c>
      <c r="G244" s="13">
        <v>18</v>
      </c>
      <c r="H244" s="13">
        <v>4</v>
      </c>
      <c r="I244" s="13"/>
      <c r="J244" s="13"/>
      <c r="K244" s="13">
        <v>2</v>
      </c>
      <c r="L244" s="13">
        <v>16</v>
      </c>
      <c r="M244" s="13">
        <v>9</v>
      </c>
      <c r="N244" s="13">
        <v>31</v>
      </c>
      <c r="O244" s="13">
        <v>4</v>
      </c>
      <c r="P244" s="13">
        <v>3</v>
      </c>
      <c r="Q244" s="13">
        <v>7</v>
      </c>
      <c r="R244" s="13">
        <v>4</v>
      </c>
      <c r="S244" s="13"/>
      <c r="T244" s="13"/>
      <c r="U244" s="13">
        <v>2</v>
      </c>
      <c r="V244" s="13">
        <v>15</v>
      </c>
      <c r="W244" s="13">
        <v>21</v>
      </c>
      <c r="X244" s="13">
        <v>4</v>
      </c>
      <c r="Y244" s="13"/>
      <c r="Z244" s="13"/>
      <c r="AA244" s="13">
        <v>2</v>
      </c>
      <c r="AB244" s="13">
        <v>15</v>
      </c>
      <c r="AC244" s="13">
        <v>9</v>
      </c>
      <c r="AD244" s="13">
        <v>30</v>
      </c>
    </row>
    <row r="245" spans="1:30" x14ac:dyDescent="0.2">
      <c r="A245" s="23" t="s">
        <v>86</v>
      </c>
      <c r="B245" s="13"/>
      <c r="C245" s="13"/>
      <c r="D245" s="13"/>
      <c r="E245" s="13"/>
      <c r="F245" s="13">
        <v>1</v>
      </c>
      <c r="G245" s="13">
        <v>1</v>
      </c>
      <c r="H245" s="13"/>
      <c r="I245" s="13"/>
      <c r="J245" s="13"/>
      <c r="K245" s="13"/>
      <c r="L245" s="13">
        <v>1</v>
      </c>
      <c r="M245" s="13">
        <v>0</v>
      </c>
      <c r="N245" s="13">
        <v>1</v>
      </c>
      <c r="O245" s="13"/>
      <c r="P245" s="13"/>
      <c r="Q245" s="13"/>
      <c r="R245" s="13"/>
      <c r="S245" s="13"/>
      <c r="T245" s="13"/>
      <c r="U245" s="13"/>
      <c r="V245" s="13">
        <v>1</v>
      </c>
      <c r="W245" s="13">
        <v>1</v>
      </c>
      <c r="X245" s="13"/>
      <c r="Y245" s="13"/>
      <c r="Z245" s="13"/>
      <c r="AA245" s="13"/>
      <c r="AB245" s="13">
        <v>1</v>
      </c>
      <c r="AC245" s="13">
        <v>1</v>
      </c>
      <c r="AD245" s="13">
        <v>2</v>
      </c>
    </row>
    <row r="246" spans="1:30" x14ac:dyDescent="0.2">
      <c r="A246" s="23" t="s">
        <v>87</v>
      </c>
      <c r="B246" s="13"/>
      <c r="C246" s="13"/>
      <c r="D246" s="13"/>
      <c r="E246" s="13"/>
      <c r="F246" s="13">
        <v>1</v>
      </c>
      <c r="G246" s="13">
        <v>1</v>
      </c>
      <c r="H246" s="13"/>
      <c r="I246" s="13"/>
      <c r="J246" s="13"/>
      <c r="K246" s="13"/>
      <c r="L246" s="13">
        <v>1</v>
      </c>
      <c r="M246" s="13">
        <v>1</v>
      </c>
      <c r="N246" s="13">
        <v>2</v>
      </c>
      <c r="O246" s="13"/>
      <c r="P246" s="13"/>
      <c r="Q246" s="13"/>
      <c r="R246" s="13"/>
      <c r="S246" s="13"/>
      <c r="T246" s="13"/>
      <c r="U246" s="13"/>
      <c r="V246" s="13">
        <v>1</v>
      </c>
      <c r="W246" s="13">
        <v>1</v>
      </c>
      <c r="X246" s="13"/>
      <c r="Y246" s="13"/>
      <c r="Z246" s="13"/>
      <c r="AA246" s="13"/>
      <c r="AB246" s="13">
        <v>1</v>
      </c>
      <c r="AC246" s="13">
        <v>1</v>
      </c>
      <c r="AD246" s="13">
        <v>2</v>
      </c>
    </row>
    <row r="247" spans="1:30" x14ac:dyDescent="0.2">
      <c r="A247" s="23" t="s">
        <v>109</v>
      </c>
      <c r="B247" s="13"/>
      <c r="C247" s="13"/>
      <c r="D247" s="13"/>
      <c r="E247" s="13"/>
      <c r="F247" s="13">
        <v>1</v>
      </c>
      <c r="G247" s="13">
        <v>1</v>
      </c>
      <c r="H247" s="13"/>
      <c r="I247" s="13"/>
      <c r="J247" s="13"/>
      <c r="K247" s="13"/>
      <c r="L247" s="13">
        <v>1</v>
      </c>
      <c r="M247" s="13"/>
      <c r="N247" s="13">
        <v>1</v>
      </c>
      <c r="O247" s="13"/>
      <c r="P247" s="13"/>
      <c r="Q247" s="13"/>
      <c r="R247" s="13"/>
      <c r="S247" s="13"/>
      <c r="T247" s="13"/>
      <c r="U247" s="13"/>
      <c r="V247" s="13">
        <v>0</v>
      </c>
      <c r="W247" s="13">
        <v>0</v>
      </c>
      <c r="X247" s="13"/>
      <c r="Y247" s="13"/>
      <c r="Z247" s="13"/>
      <c r="AA247" s="13"/>
      <c r="AB247" s="13">
        <v>1</v>
      </c>
      <c r="AC247" s="13"/>
      <c r="AD247" s="13">
        <v>1</v>
      </c>
    </row>
    <row r="248" spans="1:30" x14ac:dyDescent="0.2">
      <c r="A248" s="23" t="s">
        <v>110</v>
      </c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>
        <v>1</v>
      </c>
      <c r="W248" s="13">
        <v>1</v>
      </c>
      <c r="X248" s="13"/>
      <c r="Y248" s="13"/>
      <c r="Z248" s="13"/>
      <c r="AA248" s="13"/>
      <c r="AB248" s="13"/>
      <c r="AC248" s="13"/>
      <c r="AD248" s="13"/>
    </row>
    <row r="249" spans="1:30" x14ac:dyDescent="0.2">
      <c r="A249" s="23" t="s">
        <v>66</v>
      </c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>
        <v>1</v>
      </c>
      <c r="M249" s="13">
        <v>1</v>
      </c>
      <c r="N249" s="13">
        <v>2</v>
      </c>
      <c r="O249" s="13"/>
      <c r="P249" s="13"/>
      <c r="Q249" s="13"/>
      <c r="R249" s="13"/>
      <c r="S249" s="13"/>
      <c r="T249" s="13"/>
      <c r="U249" s="13"/>
      <c r="V249" s="13">
        <v>1</v>
      </c>
      <c r="W249" s="13">
        <v>1</v>
      </c>
      <c r="X249" s="13"/>
      <c r="Y249" s="13"/>
      <c r="Z249" s="13"/>
      <c r="AA249" s="13"/>
      <c r="AB249" s="13">
        <v>1</v>
      </c>
      <c r="AC249" s="13">
        <v>1</v>
      </c>
      <c r="AD249" s="13">
        <v>2</v>
      </c>
    </row>
    <row r="250" spans="1:30" x14ac:dyDescent="0.2">
      <c r="A250" s="23" t="s">
        <v>88</v>
      </c>
      <c r="B250" s="13">
        <v>0</v>
      </c>
      <c r="C250" s="13"/>
      <c r="D250" s="13"/>
      <c r="E250" s="13"/>
      <c r="F250" s="13">
        <v>0</v>
      </c>
      <c r="G250" s="13">
        <v>0</v>
      </c>
      <c r="H250" s="13">
        <v>1</v>
      </c>
      <c r="I250" s="13"/>
      <c r="J250" s="13"/>
      <c r="K250" s="13"/>
      <c r="L250" s="13">
        <v>1</v>
      </c>
      <c r="M250" s="13">
        <v>1</v>
      </c>
      <c r="N250" s="13">
        <v>3</v>
      </c>
      <c r="O250" s="13">
        <v>1</v>
      </c>
      <c r="P250" s="13"/>
      <c r="Q250" s="13">
        <v>1</v>
      </c>
      <c r="R250" s="13">
        <v>1</v>
      </c>
      <c r="S250" s="13"/>
      <c r="T250" s="13"/>
      <c r="U250" s="13"/>
      <c r="V250" s="13"/>
      <c r="W250" s="13">
        <v>1</v>
      </c>
      <c r="X250" s="13">
        <v>1</v>
      </c>
      <c r="Y250" s="13"/>
      <c r="Z250" s="13"/>
      <c r="AA250" s="13"/>
      <c r="AB250" s="13">
        <v>1</v>
      </c>
      <c r="AC250" s="13">
        <v>1</v>
      </c>
      <c r="AD250" s="13">
        <v>3</v>
      </c>
    </row>
    <row r="251" spans="1:30" x14ac:dyDescent="0.2">
      <c r="A251" s="23" t="s">
        <v>70</v>
      </c>
      <c r="B251" s="13"/>
      <c r="C251" s="13"/>
      <c r="D251" s="13"/>
      <c r="E251" s="13"/>
      <c r="F251" s="13">
        <v>1</v>
      </c>
      <c r="G251" s="13">
        <v>1</v>
      </c>
      <c r="H251" s="13"/>
      <c r="I251" s="13"/>
      <c r="J251" s="13"/>
      <c r="K251" s="13"/>
      <c r="L251" s="13">
        <v>1</v>
      </c>
      <c r="M251" s="13"/>
      <c r="N251" s="13">
        <v>1</v>
      </c>
      <c r="O251" s="13"/>
      <c r="P251" s="13"/>
      <c r="Q251" s="13"/>
      <c r="R251" s="13"/>
      <c r="S251" s="13"/>
      <c r="T251" s="13"/>
      <c r="U251" s="13"/>
      <c r="V251" s="13">
        <v>1</v>
      </c>
      <c r="W251" s="13">
        <v>1</v>
      </c>
      <c r="X251" s="13"/>
      <c r="Y251" s="13"/>
      <c r="Z251" s="13"/>
      <c r="AA251" s="13"/>
      <c r="AB251" s="13">
        <v>1</v>
      </c>
      <c r="AC251" s="13"/>
      <c r="AD251" s="13">
        <v>1</v>
      </c>
    </row>
    <row r="252" spans="1:30" x14ac:dyDescent="0.2">
      <c r="A252" s="23" t="s">
        <v>134</v>
      </c>
      <c r="B252" s="13">
        <v>1</v>
      </c>
      <c r="C252" s="13"/>
      <c r="D252" s="13"/>
      <c r="E252" s="13"/>
      <c r="F252" s="13">
        <v>1</v>
      </c>
      <c r="G252" s="13">
        <v>2</v>
      </c>
      <c r="H252" s="13">
        <v>1</v>
      </c>
      <c r="I252" s="13"/>
      <c r="J252" s="13"/>
      <c r="K252" s="13"/>
      <c r="L252" s="13">
        <v>1</v>
      </c>
      <c r="M252" s="13">
        <v>1</v>
      </c>
      <c r="N252" s="13">
        <v>3</v>
      </c>
      <c r="O252" s="13">
        <v>1</v>
      </c>
      <c r="P252" s="13">
        <v>1</v>
      </c>
      <c r="Q252" s="13">
        <v>2</v>
      </c>
      <c r="R252" s="13">
        <v>1</v>
      </c>
      <c r="S252" s="13"/>
      <c r="T252" s="13"/>
      <c r="U252" s="13"/>
      <c r="V252" s="13">
        <v>1</v>
      </c>
      <c r="W252" s="13">
        <v>2</v>
      </c>
      <c r="X252" s="13">
        <v>1</v>
      </c>
      <c r="Y252" s="13"/>
      <c r="Z252" s="13"/>
      <c r="AA252" s="13"/>
      <c r="AB252" s="13">
        <v>1</v>
      </c>
      <c r="AC252" s="13">
        <v>1</v>
      </c>
      <c r="AD252" s="13">
        <v>3</v>
      </c>
    </row>
    <row r="253" spans="1:30" x14ac:dyDescent="0.2">
      <c r="A253" s="23" t="s">
        <v>72</v>
      </c>
      <c r="B253" s="13"/>
      <c r="C253" s="13"/>
      <c r="D253" s="13"/>
      <c r="E253" s="13"/>
      <c r="F253" s="13">
        <v>0</v>
      </c>
      <c r="G253" s="13">
        <v>0</v>
      </c>
      <c r="H253" s="13"/>
      <c r="I253" s="13"/>
      <c r="J253" s="13"/>
      <c r="K253" s="13"/>
      <c r="L253" s="13">
        <v>0</v>
      </c>
      <c r="M253" s="13">
        <v>1</v>
      </c>
      <c r="N253" s="13">
        <v>1</v>
      </c>
      <c r="O253" s="13"/>
      <c r="P253" s="13"/>
      <c r="Q253" s="13"/>
      <c r="R253" s="13"/>
      <c r="S253" s="13"/>
      <c r="T253" s="13"/>
      <c r="U253" s="13"/>
      <c r="V253" s="13">
        <v>1</v>
      </c>
      <c r="W253" s="13">
        <v>1</v>
      </c>
      <c r="X253" s="13"/>
      <c r="Y253" s="13"/>
      <c r="Z253" s="13"/>
      <c r="AA253" s="13"/>
      <c r="AB253" s="13"/>
      <c r="AC253" s="13"/>
      <c r="AD253" s="13"/>
    </row>
    <row r="254" spans="1:30" x14ac:dyDescent="0.2">
      <c r="A254" s="23" t="s">
        <v>179</v>
      </c>
      <c r="B254" s="13"/>
      <c r="C254" s="13"/>
      <c r="D254" s="13"/>
      <c r="E254" s="13"/>
      <c r="F254" s="13">
        <v>1</v>
      </c>
      <c r="G254" s="13">
        <v>1</v>
      </c>
      <c r="H254" s="13"/>
      <c r="I254" s="13"/>
      <c r="J254" s="13"/>
      <c r="K254" s="13"/>
      <c r="L254" s="13">
        <v>1</v>
      </c>
      <c r="M254" s="13">
        <v>1</v>
      </c>
      <c r="N254" s="13">
        <v>2</v>
      </c>
      <c r="O254" s="13"/>
      <c r="P254" s="13"/>
      <c r="Q254" s="13"/>
      <c r="R254" s="13"/>
      <c r="S254" s="13"/>
      <c r="T254" s="13"/>
      <c r="U254" s="13"/>
      <c r="V254" s="13">
        <v>1</v>
      </c>
      <c r="W254" s="13">
        <v>1</v>
      </c>
      <c r="X254" s="13"/>
      <c r="Y254" s="13"/>
      <c r="Z254" s="13"/>
      <c r="AA254" s="13"/>
      <c r="AB254" s="13">
        <v>1</v>
      </c>
      <c r="AC254" s="13">
        <v>1</v>
      </c>
      <c r="AD254" s="13">
        <v>2</v>
      </c>
    </row>
    <row r="255" spans="1:30" x14ac:dyDescent="0.2">
      <c r="A255" s="23" t="s">
        <v>180</v>
      </c>
      <c r="B255" s="13"/>
      <c r="C255" s="13"/>
      <c r="D255" s="13"/>
      <c r="E255" s="13"/>
      <c r="F255" s="13">
        <v>1</v>
      </c>
      <c r="G255" s="13">
        <v>1</v>
      </c>
      <c r="H255" s="13"/>
      <c r="I255" s="13"/>
      <c r="J255" s="13"/>
      <c r="K255" s="13"/>
      <c r="L255" s="13">
        <v>1</v>
      </c>
      <c r="M255" s="13"/>
      <c r="N255" s="13">
        <v>1</v>
      </c>
      <c r="O255" s="13"/>
      <c r="P255" s="13"/>
      <c r="Q255" s="13"/>
      <c r="R255" s="13"/>
      <c r="S255" s="13"/>
      <c r="T255" s="13"/>
      <c r="U255" s="13"/>
      <c r="V255" s="13">
        <v>1</v>
      </c>
      <c r="W255" s="13">
        <v>1</v>
      </c>
      <c r="X255" s="13"/>
      <c r="Y255" s="13"/>
      <c r="Z255" s="13"/>
      <c r="AA255" s="13"/>
      <c r="AB255" s="13">
        <v>1</v>
      </c>
      <c r="AC255" s="13"/>
      <c r="AD255" s="13">
        <v>1</v>
      </c>
    </row>
    <row r="256" spans="1:30" x14ac:dyDescent="0.2">
      <c r="A256" s="23" t="s">
        <v>927</v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>
        <v>0</v>
      </c>
      <c r="AC256" s="13"/>
      <c r="AD256" s="13">
        <v>0</v>
      </c>
    </row>
    <row r="257" spans="1:30" x14ac:dyDescent="0.2">
      <c r="A257" s="23" t="s">
        <v>928</v>
      </c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>
        <v>0</v>
      </c>
      <c r="AC257" s="13"/>
      <c r="AD257" s="13">
        <v>0</v>
      </c>
    </row>
    <row r="258" spans="1:30" x14ac:dyDescent="0.2">
      <c r="A258" s="23" t="s">
        <v>929</v>
      </c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>
        <v>0</v>
      </c>
      <c r="AC258" s="13"/>
      <c r="AD258" s="13">
        <v>0</v>
      </c>
    </row>
    <row r="259" spans="1:30" x14ac:dyDescent="0.2">
      <c r="A259" s="23" t="s">
        <v>75</v>
      </c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>
        <v>1</v>
      </c>
      <c r="M259" s="13"/>
      <c r="N259" s="13">
        <v>1</v>
      </c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>
        <v>1</v>
      </c>
      <c r="AC259" s="13"/>
      <c r="AD259" s="13">
        <v>1</v>
      </c>
    </row>
    <row r="260" spans="1:30" x14ac:dyDescent="0.2">
      <c r="A260" s="23" t="s">
        <v>141</v>
      </c>
      <c r="B260" s="13"/>
      <c r="C260" s="13"/>
      <c r="D260" s="13"/>
      <c r="E260" s="13"/>
      <c r="F260" s="13">
        <v>1</v>
      </c>
      <c r="G260" s="13">
        <v>1</v>
      </c>
      <c r="H260" s="13"/>
      <c r="I260" s="13"/>
      <c r="J260" s="13"/>
      <c r="K260" s="13"/>
      <c r="L260" s="13">
        <v>1</v>
      </c>
      <c r="M260" s="13">
        <v>1</v>
      </c>
      <c r="N260" s="13">
        <v>2</v>
      </c>
      <c r="O260" s="13"/>
      <c r="P260" s="13"/>
      <c r="Q260" s="13"/>
      <c r="R260" s="13"/>
      <c r="S260" s="13"/>
      <c r="T260" s="13"/>
      <c r="U260" s="13"/>
      <c r="V260" s="13">
        <v>1</v>
      </c>
      <c r="W260" s="13">
        <v>1</v>
      </c>
      <c r="X260" s="13"/>
      <c r="Y260" s="13"/>
      <c r="Z260" s="13"/>
      <c r="AA260" s="13"/>
      <c r="AB260" s="13">
        <v>1</v>
      </c>
      <c r="AC260" s="13">
        <v>1</v>
      </c>
      <c r="AD260" s="13">
        <v>2</v>
      </c>
    </row>
    <row r="261" spans="1:30" x14ac:dyDescent="0.2">
      <c r="A261" s="23" t="s">
        <v>184</v>
      </c>
      <c r="B261" s="13"/>
      <c r="C261" s="13"/>
      <c r="D261" s="13"/>
      <c r="E261" s="13"/>
      <c r="F261" s="13">
        <v>1</v>
      </c>
      <c r="G261" s="13">
        <v>1</v>
      </c>
      <c r="H261" s="13"/>
      <c r="I261" s="13"/>
      <c r="J261" s="13"/>
      <c r="K261" s="13"/>
      <c r="L261" s="13">
        <v>1</v>
      </c>
      <c r="M261" s="13">
        <v>1</v>
      </c>
      <c r="N261" s="13">
        <v>2</v>
      </c>
      <c r="O261" s="13"/>
      <c r="P261" s="13"/>
      <c r="Q261" s="13"/>
      <c r="R261" s="13"/>
      <c r="S261" s="13"/>
      <c r="T261" s="13"/>
      <c r="U261" s="13"/>
      <c r="V261" s="13">
        <v>1</v>
      </c>
      <c r="W261" s="13">
        <v>1</v>
      </c>
      <c r="X261" s="13"/>
      <c r="Y261" s="13"/>
      <c r="Z261" s="13"/>
      <c r="AA261" s="13"/>
      <c r="AB261" s="13"/>
      <c r="AC261" s="13"/>
      <c r="AD261" s="13"/>
    </row>
    <row r="262" spans="1:30" x14ac:dyDescent="0.2">
      <c r="A262" s="23" t="s">
        <v>57</v>
      </c>
      <c r="B262" s="13">
        <v>1</v>
      </c>
      <c r="C262" s="13"/>
      <c r="D262" s="13"/>
      <c r="E262" s="13">
        <v>1</v>
      </c>
      <c r="F262" s="13">
        <v>1</v>
      </c>
      <c r="G262" s="13">
        <v>3</v>
      </c>
      <c r="H262" s="13">
        <v>1</v>
      </c>
      <c r="I262" s="13"/>
      <c r="J262" s="13"/>
      <c r="K262" s="13">
        <v>1</v>
      </c>
      <c r="L262" s="13">
        <v>1</v>
      </c>
      <c r="M262" s="13"/>
      <c r="N262" s="13">
        <v>3</v>
      </c>
      <c r="O262" s="13">
        <v>1</v>
      </c>
      <c r="P262" s="13">
        <v>1</v>
      </c>
      <c r="Q262" s="13">
        <v>2</v>
      </c>
      <c r="R262" s="13">
        <v>1</v>
      </c>
      <c r="S262" s="13"/>
      <c r="T262" s="13"/>
      <c r="U262" s="13">
        <v>1</v>
      </c>
      <c r="V262" s="13">
        <v>1</v>
      </c>
      <c r="W262" s="13">
        <v>3</v>
      </c>
      <c r="X262" s="13">
        <v>1</v>
      </c>
      <c r="Y262" s="13"/>
      <c r="Z262" s="13"/>
      <c r="AA262" s="13">
        <v>1</v>
      </c>
      <c r="AB262" s="13">
        <v>1</v>
      </c>
      <c r="AC262" s="13"/>
      <c r="AD262" s="13">
        <v>3</v>
      </c>
    </row>
    <row r="263" spans="1:30" x14ac:dyDescent="0.2">
      <c r="A263" s="23" t="s">
        <v>58</v>
      </c>
      <c r="B263" s="13"/>
      <c r="C263" s="13"/>
      <c r="D263" s="13"/>
      <c r="E263" s="13"/>
      <c r="F263" s="13">
        <v>1</v>
      </c>
      <c r="G263" s="13">
        <v>1</v>
      </c>
      <c r="H263" s="13"/>
      <c r="I263" s="13"/>
      <c r="J263" s="13"/>
      <c r="K263" s="13"/>
      <c r="L263" s="13">
        <v>1</v>
      </c>
      <c r="M263" s="13">
        <v>1</v>
      </c>
      <c r="N263" s="13">
        <v>2</v>
      </c>
      <c r="O263" s="13"/>
      <c r="P263" s="13"/>
      <c r="Q263" s="13"/>
      <c r="R263" s="13"/>
      <c r="S263" s="13"/>
      <c r="T263" s="13"/>
      <c r="U263" s="13"/>
      <c r="V263" s="13">
        <v>1</v>
      </c>
      <c r="W263" s="13">
        <v>1</v>
      </c>
      <c r="X263" s="13"/>
      <c r="Y263" s="13"/>
      <c r="Z263" s="13"/>
      <c r="AA263" s="13"/>
      <c r="AB263" s="13">
        <v>1</v>
      </c>
      <c r="AC263" s="13">
        <v>1</v>
      </c>
      <c r="AD263" s="13">
        <v>2</v>
      </c>
    </row>
    <row r="264" spans="1:30" x14ac:dyDescent="0.2">
      <c r="A264" s="23" t="s">
        <v>123</v>
      </c>
      <c r="B264" s="13"/>
      <c r="C264" s="13"/>
      <c r="D264" s="13"/>
      <c r="E264" s="13"/>
      <c r="F264" s="13">
        <v>0</v>
      </c>
      <c r="G264" s="13">
        <v>0</v>
      </c>
      <c r="H264" s="13"/>
      <c r="I264" s="13"/>
      <c r="J264" s="13"/>
      <c r="K264" s="13"/>
      <c r="L264" s="13">
        <v>1</v>
      </c>
      <c r="M264" s="13"/>
      <c r="N264" s="13">
        <v>1</v>
      </c>
      <c r="O264" s="13"/>
      <c r="P264" s="13"/>
      <c r="Q264" s="13"/>
      <c r="R264" s="13"/>
      <c r="S264" s="13"/>
      <c r="T264" s="13"/>
      <c r="U264" s="13"/>
      <c r="V264" s="13">
        <v>0</v>
      </c>
      <c r="W264" s="13">
        <v>0</v>
      </c>
      <c r="X264" s="13"/>
      <c r="Y264" s="13"/>
      <c r="Z264" s="13"/>
      <c r="AA264" s="13"/>
      <c r="AB264" s="13"/>
      <c r="AC264" s="13"/>
      <c r="AD264" s="13"/>
    </row>
    <row r="265" spans="1:30" x14ac:dyDescent="0.2">
      <c r="A265" s="23" t="s">
        <v>124</v>
      </c>
      <c r="B265" s="13">
        <v>1</v>
      </c>
      <c r="C265" s="13"/>
      <c r="D265" s="13"/>
      <c r="E265" s="13">
        <v>1</v>
      </c>
      <c r="F265" s="13">
        <v>1</v>
      </c>
      <c r="G265" s="13">
        <v>3</v>
      </c>
      <c r="H265" s="13">
        <v>1</v>
      </c>
      <c r="I265" s="13"/>
      <c r="J265" s="13"/>
      <c r="K265" s="13">
        <v>1</v>
      </c>
      <c r="L265" s="13">
        <v>1</v>
      </c>
      <c r="M265" s="13"/>
      <c r="N265" s="13">
        <v>3</v>
      </c>
      <c r="O265" s="13">
        <v>1</v>
      </c>
      <c r="P265" s="13">
        <v>1</v>
      </c>
      <c r="Q265" s="13">
        <v>2</v>
      </c>
      <c r="R265" s="13">
        <v>1</v>
      </c>
      <c r="S265" s="13"/>
      <c r="T265" s="13"/>
      <c r="U265" s="13">
        <v>1</v>
      </c>
      <c r="V265" s="13">
        <v>1</v>
      </c>
      <c r="W265" s="13">
        <v>3</v>
      </c>
      <c r="X265" s="13">
        <v>1</v>
      </c>
      <c r="Y265" s="13"/>
      <c r="Z265" s="13"/>
      <c r="AA265" s="13">
        <v>1</v>
      </c>
      <c r="AB265" s="13">
        <v>1</v>
      </c>
      <c r="AC265" s="13"/>
      <c r="AD265" s="13">
        <v>3</v>
      </c>
    </row>
    <row r="266" spans="1:30" x14ac:dyDescent="0.2">
      <c r="A266" s="23" t="s">
        <v>84</v>
      </c>
      <c r="B266" s="13"/>
      <c r="C266" s="13"/>
      <c r="D266" s="13"/>
      <c r="E266" s="13"/>
      <c r="F266" s="13">
        <v>1</v>
      </c>
      <c r="G266" s="13">
        <v>1</v>
      </c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>
        <v>1</v>
      </c>
      <c r="W266" s="13">
        <v>1</v>
      </c>
      <c r="X266" s="13"/>
      <c r="Y266" s="13"/>
      <c r="Z266" s="13"/>
      <c r="AA266" s="13"/>
      <c r="AB266" s="13">
        <v>1</v>
      </c>
      <c r="AC266" s="13">
        <v>1</v>
      </c>
      <c r="AD266" s="13">
        <v>2</v>
      </c>
    </row>
    <row r="267" spans="1:30" x14ac:dyDescent="0.2">
      <c r="A267" s="3" t="s">
        <v>640</v>
      </c>
      <c r="B267" s="13">
        <v>3</v>
      </c>
      <c r="C267" s="13"/>
      <c r="D267" s="13"/>
      <c r="E267" s="13">
        <v>3</v>
      </c>
      <c r="F267" s="13">
        <v>4</v>
      </c>
      <c r="G267" s="13">
        <v>10</v>
      </c>
      <c r="H267" s="13">
        <v>3</v>
      </c>
      <c r="I267" s="13"/>
      <c r="J267" s="13"/>
      <c r="K267" s="13">
        <v>1</v>
      </c>
      <c r="L267" s="13">
        <v>4</v>
      </c>
      <c r="M267" s="13">
        <v>3</v>
      </c>
      <c r="N267" s="13">
        <v>11</v>
      </c>
      <c r="O267" s="13">
        <v>4</v>
      </c>
      <c r="P267" s="13">
        <v>3</v>
      </c>
      <c r="Q267" s="13">
        <v>7</v>
      </c>
      <c r="R267" s="13">
        <v>3</v>
      </c>
      <c r="S267" s="13">
        <v>1</v>
      </c>
      <c r="T267" s="13">
        <v>1</v>
      </c>
      <c r="U267" s="13">
        <v>4</v>
      </c>
      <c r="V267" s="13">
        <v>4</v>
      </c>
      <c r="W267" s="13">
        <v>13</v>
      </c>
      <c r="X267" s="13">
        <v>3</v>
      </c>
      <c r="Y267" s="13"/>
      <c r="Z267" s="13"/>
      <c r="AA267" s="13">
        <v>2</v>
      </c>
      <c r="AB267" s="13">
        <v>4</v>
      </c>
      <c r="AC267" s="13">
        <v>2</v>
      </c>
      <c r="AD267" s="13">
        <v>11</v>
      </c>
    </row>
    <row r="268" spans="1:30" x14ac:dyDescent="0.2">
      <c r="A268" s="23" t="s">
        <v>930</v>
      </c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>
        <v>0</v>
      </c>
      <c r="AC268" s="13"/>
      <c r="AD268" s="13">
        <v>0</v>
      </c>
    </row>
    <row r="269" spans="1:30" x14ac:dyDescent="0.2">
      <c r="A269" s="23" t="s">
        <v>131</v>
      </c>
      <c r="B269" s="13">
        <v>1</v>
      </c>
      <c r="C269" s="13"/>
      <c r="D269" s="13"/>
      <c r="E269" s="13">
        <v>1</v>
      </c>
      <c r="F269" s="13">
        <v>1</v>
      </c>
      <c r="G269" s="13">
        <v>3</v>
      </c>
      <c r="H269" s="13">
        <v>1</v>
      </c>
      <c r="I269" s="13"/>
      <c r="J269" s="13"/>
      <c r="K269" s="13"/>
      <c r="L269" s="13">
        <v>1</v>
      </c>
      <c r="M269" s="13">
        <v>1</v>
      </c>
      <c r="N269" s="13">
        <v>3</v>
      </c>
      <c r="O269" s="13">
        <v>1</v>
      </c>
      <c r="P269" s="13">
        <v>1</v>
      </c>
      <c r="Q269" s="13">
        <v>2</v>
      </c>
      <c r="R269" s="13">
        <v>0</v>
      </c>
      <c r="S269" s="13">
        <v>1</v>
      </c>
      <c r="T269" s="13">
        <v>1</v>
      </c>
      <c r="U269" s="13">
        <v>1</v>
      </c>
      <c r="V269" s="13"/>
      <c r="W269" s="13">
        <v>3</v>
      </c>
      <c r="X269" s="13">
        <v>1</v>
      </c>
      <c r="Y269" s="13"/>
      <c r="Z269" s="13"/>
      <c r="AA269" s="13"/>
      <c r="AB269" s="13">
        <v>1</v>
      </c>
      <c r="AC269" s="13">
        <v>1</v>
      </c>
      <c r="AD269" s="13">
        <v>3</v>
      </c>
    </row>
    <row r="270" spans="1:30" x14ac:dyDescent="0.2">
      <c r="A270" s="23" t="s">
        <v>137</v>
      </c>
      <c r="B270" s="13">
        <v>1</v>
      </c>
      <c r="C270" s="13"/>
      <c r="D270" s="13"/>
      <c r="E270" s="13">
        <v>1</v>
      </c>
      <c r="F270" s="13">
        <v>1</v>
      </c>
      <c r="G270" s="13">
        <v>3</v>
      </c>
      <c r="H270" s="13">
        <v>1</v>
      </c>
      <c r="I270" s="13"/>
      <c r="J270" s="13"/>
      <c r="K270" s="13"/>
      <c r="L270" s="13">
        <v>1</v>
      </c>
      <c r="M270" s="13">
        <v>1</v>
      </c>
      <c r="N270" s="13">
        <v>3</v>
      </c>
      <c r="O270" s="13">
        <v>1</v>
      </c>
      <c r="P270" s="13"/>
      <c r="Q270" s="13">
        <v>1</v>
      </c>
      <c r="R270" s="13">
        <v>1</v>
      </c>
      <c r="S270" s="13"/>
      <c r="T270" s="13"/>
      <c r="U270" s="13">
        <v>1</v>
      </c>
      <c r="V270" s="13">
        <v>1</v>
      </c>
      <c r="W270" s="13">
        <v>3</v>
      </c>
      <c r="X270" s="13">
        <v>1</v>
      </c>
      <c r="Y270" s="13"/>
      <c r="Z270" s="13"/>
      <c r="AA270" s="13">
        <v>1</v>
      </c>
      <c r="AB270" s="13">
        <v>1</v>
      </c>
      <c r="AC270" s="13"/>
      <c r="AD270" s="13">
        <v>3</v>
      </c>
    </row>
    <row r="271" spans="1:30" x14ac:dyDescent="0.2">
      <c r="A271" s="23" t="s">
        <v>181</v>
      </c>
      <c r="B271" s="13"/>
      <c r="C271" s="13"/>
      <c r="D271" s="13"/>
      <c r="E271" s="13"/>
      <c r="F271" s="13">
        <v>1</v>
      </c>
      <c r="G271" s="13">
        <v>1</v>
      </c>
      <c r="H271" s="13"/>
      <c r="I271" s="13"/>
      <c r="J271" s="13"/>
      <c r="K271" s="13"/>
      <c r="L271" s="13">
        <v>1</v>
      </c>
      <c r="M271" s="13">
        <v>1</v>
      </c>
      <c r="N271" s="13">
        <v>2</v>
      </c>
      <c r="O271" s="13"/>
      <c r="P271" s="13"/>
      <c r="Q271" s="13"/>
      <c r="R271" s="13"/>
      <c r="S271" s="13"/>
      <c r="T271" s="13"/>
      <c r="U271" s="13"/>
      <c r="V271" s="13">
        <v>1</v>
      </c>
      <c r="W271" s="13">
        <v>1</v>
      </c>
      <c r="X271" s="13"/>
      <c r="Y271" s="13"/>
      <c r="Z271" s="13"/>
      <c r="AA271" s="13"/>
      <c r="AB271" s="13">
        <v>1</v>
      </c>
      <c r="AC271" s="13">
        <v>1</v>
      </c>
      <c r="AD271" s="13">
        <v>2</v>
      </c>
    </row>
    <row r="272" spans="1:30" x14ac:dyDescent="0.2">
      <c r="A272" s="23" t="s">
        <v>150</v>
      </c>
      <c r="B272" s="13">
        <v>0</v>
      </c>
      <c r="C272" s="13"/>
      <c r="D272" s="13"/>
      <c r="E272" s="13"/>
      <c r="F272" s="13">
        <v>0</v>
      </c>
      <c r="G272" s="13">
        <v>0</v>
      </c>
      <c r="H272" s="13">
        <v>0</v>
      </c>
      <c r="I272" s="13"/>
      <c r="J272" s="13"/>
      <c r="K272" s="13"/>
      <c r="L272" s="13">
        <v>0</v>
      </c>
      <c r="M272" s="13"/>
      <c r="N272" s="13">
        <v>0</v>
      </c>
      <c r="O272" s="13">
        <v>1</v>
      </c>
      <c r="P272" s="13">
        <v>1</v>
      </c>
      <c r="Q272" s="13">
        <v>2</v>
      </c>
      <c r="R272" s="13">
        <v>1</v>
      </c>
      <c r="S272" s="13">
        <v>0</v>
      </c>
      <c r="T272" s="13">
        <v>0</v>
      </c>
      <c r="U272" s="13">
        <v>1</v>
      </c>
      <c r="V272" s="13">
        <v>1</v>
      </c>
      <c r="W272" s="13">
        <v>3</v>
      </c>
      <c r="X272" s="13"/>
      <c r="Y272" s="13"/>
      <c r="Z272" s="13"/>
      <c r="AA272" s="13"/>
      <c r="AB272" s="13">
        <v>0</v>
      </c>
      <c r="AC272" s="13"/>
      <c r="AD272" s="13">
        <v>0</v>
      </c>
    </row>
    <row r="273" spans="1:30" x14ac:dyDescent="0.2">
      <c r="A273" s="23" t="s">
        <v>152</v>
      </c>
      <c r="B273" s="13">
        <v>1</v>
      </c>
      <c r="C273" s="13"/>
      <c r="D273" s="13"/>
      <c r="E273" s="13">
        <v>1</v>
      </c>
      <c r="F273" s="13">
        <v>1</v>
      </c>
      <c r="G273" s="13">
        <v>3</v>
      </c>
      <c r="H273" s="13">
        <v>1</v>
      </c>
      <c r="I273" s="13"/>
      <c r="J273" s="13"/>
      <c r="K273" s="13">
        <v>1</v>
      </c>
      <c r="L273" s="13">
        <v>1</v>
      </c>
      <c r="M273" s="13"/>
      <c r="N273" s="13">
        <v>3</v>
      </c>
      <c r="O273" s="13">
        <v>1</v>
      </c>
      <c r="P273" s="13">
        <v>1</v>
      </c>
      <c r="Q273" s="13">
        <v>2</v>
      </c>
      <c r="R273" s="13">
        <v>1</v>
      </c>
      <c r="S273" s="13"/>
      <c r="T273" s="13"/>
      <c r="U273" s="13">
        <v>1</v>
      </c>
      <c r="V273" s="13">
        <v>1</v>
      </c>
      <c r="W273" s="13">
        <v>3</v>
      </c>
      <c r="X273" s="13">
        <v>1</v>
      </c>
      <c r="Y273" s="13"/>
      <c r="Z273" s="13"/>
      <c r="AA273" s="13">
        <v>1</v>
      </c>
      <c r="AB273" s="13">
        <v>1</v>
      </c>
      <c r="AC273" s="13"/>
      <c r="AD273" s="13">
        <v>3</v>
      </c>
    </row>
    <row r="274" spans="1:30" x14ac:dyDescent="0.2">
      <c r="A274" s="109" t="s">
        <v>106</v>
      </c>
      <c r="B274" s="13">
        <v>6</v>
      </c>
      <c r="C274" s="13">
        <v>3</v>
      </c>
      <c r="D274" s="13">
        <v>2</v>
      </c>
      <c r="E274" s="13">
        <v>5</v>
      </c>
      <c r="F274" s="13">
        <v>12</v>
      </c>
      <c r="G274" s="13">
        <v>28</v>
      </c>
      <c r="H274" s="13">
        <v>7</v>
      </c>
      <c r="I274" s="13">
        <v>3</v>
      </c>
      <c r="J274" s="13">
        <v>2</v>
      </c>
      <c r="K274" s="13">
        <v>3</v>
      </c>
      <c r="L274" s="13">
        <v>16</v>
      </c>
      <c r="M274" s="13">
        <v>12</v>
      </c>
      <c r="N274" s="13">
        <v>43</v>
      </c>
      <c r="O274" s="13">
        <v>6</v>
      </c>
      <c r="P274" s="13">
        <v>4</v>
      </c>
      <c r="Q274" s="13">
        <v>10</v>
      </c>
      <c r="R274" s="13">
        <v>6</v>
      </c>
      <c r="S274" s="13">
        <v>3</v>
      </c>
      <c r="T274" s="13">
        <v>2</v>
      </c>
      <c r="U274" s="13">
        <v>4</v>
      </c>
      <c r="V274" s="13">
        <v>14</v>
      </c>
      <c r="W274" s="13">
        <v>29</v>
      </c>
      <c r="X274" s="13">
        <v>7</v>
      </c>
      <c r="Y274" s="13">
        <v>3</v>
      </c>
      <c r="Z274" s="13">
        <v>2</v>
      </c>
      <c r="AA274" s="13">
        <v>5</v>
      </c>
      <c r="AB274" s="13">
        <v>15</v>
      </c>
      <c r="AC274" s="13">
        <v>9</v>
      </c>
      <c r="AD274" s="13">
        <v>41</v>
      </c>
    </row>
    <row r="275" spans="1:30" x14ac:dyDescent="0.2">
      <c r="A275" s="3" t="s">
        <v>623</v>
      </c>
      <c r="B275" s="13">
        <v>5</v>
      </c>
      <c r="C275" s="13">
        <v>2</v>
      </c>
      <c r="D275" s="13">
        <v>2</v>
      </c>
      <c r="E275" s="13">
        <v>5</v>
      </c>
      <c r="F275" s="13">
        <v>8</v>
      </c>
      <c r="G275" s="13">
        <v>22</v>
      </c>
      <c r="H275" s="13">
        <v>6</v>
      </c>
      <c r="I275" s="13">
        <v>2</v>
      </c>
      <c r="J275" s="13">
        <v>2</v>
      </c>
      <c r="K275" s="13">
        <v>3</v>
      </c>
      <c r="L275" s="13">
        <v>12</v>
      </c>
      <c r="M275" s="13">
        <v>9</v>
      </c>
      <c r="N275" s="13">
        <v>34</v>
      </c>
      <c r="O275" s="13">
        <v>5</v>
      </c>
      <c r="P275" s="13">
        <v>3</v>
      </c>
      <c r="Q275" s="13">
        <v>8</v>
      </c>
      <c r="R275" s="13">
        <v>5</v>
      </c>
      <c r="S275" s="13">
        <v>2</v>
      </c>
      <c r="T275" s="13">
        <v>2</v>
      </c>
      <c r="U275" s="13">
        <v>4</v>
      </c>
      <c r="V275" s="13">
        <v>9</v>
      </c>
      <c r="W275" s="13">
        <v>22</v>
      </c>
      <c r="X275" s="13">
        <v>6</v>
      </c>
      <c r="Y275" s="13">
        <v>2</v>
      </c>
      <c r="Z275" s="13">
        <v>2</v>
      </c>
      <c r="AA275" s="13">
        <v>5</v>
      </c>
      <c r="AB275" s="13">
        <v>10</v>
      </c>
      <c r="AC275" s="13">
        <v>7</v>
      </c>
      <c r="AD275" s="13">
        <v>32</v>
      </c>
    </row>
    <row r="276" spans="1:30" x14ac:dyDescent="0.2">
      <c r="A276" s="23" t="s">
        <v>85</v>
      </c>
      <c r="B276" s="13">
        <v>1</v>
      </c>
      <c r="C276" s="13"/>
      <c r="D276" s="13"/>
      <c r="E276" s="13"/>
      <c r="F276" s="13">
        <v>0</v>
      </c>
      <c r="G276" s="13">
        <v>1</v>
      </c>
      <c r="H276" s="13">
        <v>1</v>
      </c>
      <c r="I276" s="13"/>
      <c r="J276" s="13"/>
      <c r="K276" s="13"/>
      <c r="L276" s="13">
        <v>1</v>
      </c>
      <c r="M276" s="13">
        <v>1</v>
      </c>
      <c r="N276" s="13">
        <v>3</v>
      </c>
      <c r="O276" s="13">
        <v>1</v>
      </c>
      <c r="P276" s="13"/>
      <c r="Q276" s="13">
        <v>1</v>
      </c>
      <c r="R276" s="13">
        <v>1</v>
      </c>
      <c r="S276" s="13"/>
      <c r="T276" s="13"/>
      <c r="U276" s="13"/>
      <c r="V276" s="13">
        <v>1</v>
      </c>
      <c r="W276" s="13">
        <v>2</v>
      </c>
      <c r="X276" s="13">
        <v>1</v>
      </c>
      <c r="Y276" s="13"/>
      <c r="Z276" s="13"/>
      <c r="AA276" s="13"/>
      <c r="AB276" s="13">
        <v>1</v>
      </c>
      <c r="AC276" s="13">
        <v>1</v>
      </c>
      <c r="AD276" s="13">
        <v>3</v>
      </c>
    </row>
    <row r="277" spans="1:30" x14ac:dyDescent="0.2">
      <c r="A277" s="23" t="s">
        <v>931</v>
      </c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>
        <v>0</v>
      </c>
      <c r="AC277" s="13"/>
      <c r="AD277" s="13">
        <v>0</v>
      </c>
    </row>
    <row r="278" spans="1:30" x14ac:dyDescent="0.2">
      <c r="A278" s="23" t="s">
        <v>67</v>
      </c>
      <c r="B278" s="13"/>
      <c r="C278" s="13"/>
      <c r="D278" s="13"/>
      <c r="E278" s="13"/>
      <c r="F278" s="13">
        <v>0</v>
      </c>
      <c r="G278" s="13">
        <v>0</v>
      </c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>
        <v>1</v>
      </c>
      <c r="W278" s="13">
        <v>1</v>
      </c>
      <c r="X278" s="13"/>
      <c r="Y278" s="13"/>
      <c r="Z278" s="13"/>
      <c r="AA278" s="13"/>
      <c r="AB278" s="13"/>
      <c r="AC278" s="13"/>
      <c r="AD278" s="13"/>
    </row>
    <row r="279" spans="1:30" x14ac:dyDescent="0.2">
      <c r="A279" s="23" t="s">
        <v>90</v>
      </c>
      <c r="B279" s="13"/>
      <c r="C279" s="13"/>
      <c r="D279" s="13"/>
      <c r="E279" s="13"/>
      <c r="F279" s="13">
        <v>1</v>
      </c>
      <c r="G279" s="13">
        <v>1</v>
      </c>
      <c r="H279" s="13"/>
      <c r="I279" s="13"/>
      <c r="J279" s="13"/>
      <c r="K279" s="13"/>
      <c r="L279" s="13">
        <v>1</v>
      </c>
      <c r="M279" s="13">
        <v>1</v>
      </c>
      <c r="N279" s="13">
        <v>2</v>
      </c>
      <c r="O279" s="13"/>
      <c r="P279" s="13"/>
      <c r="Q279" s="13"/>
      <c r="R279" s="13"/>
      <c r="S279" s="13"/>
      <c r="T279" s="13"/>
      <c r="U279" s="13"/>
      <c r="V279" s="13">
        <v>1</v>
      </c>
      <c r="W279" s="13">
        <v>1</v>
      </c>
      <c r="X279" s="13"/>
      <c r="Y279" s="13"/>
      <c r="Z279" s="13"/>
      <c r="AA279" s="13"/>
      <c r="AB279" s="13">
        <v>1</v>
      </c>
      <c r="AC279" s="13">
        <v>1</v>
      </c>
      <c r="AD279" s="13">
        <v>2</v>
      </c>
    </row>
    <row r="280" spans="1:30" x14ac:dyDescent="0.2">
      <c r="A280" s="23" t="s">
        <v>182</v>
      </c>
      <c r="B280" s="13">
        <v>1</v>
      </c>
      <c r="C280" s="13"/>
      <c r="D280" s="13"/>
      <c r="E280" s="13">
        <v>1</v>
      </c>
      <c r="F280" s="13">
        <v>1</v>
      </c>
      <c r="G280" s="13">
        <v>3</v>
      </c>
      <c r="H280" s="13">
        <v>1</v>
      </c>
      <c r="I280" s="13"/>
      <c r="J280" s="13"/>
      <c r="K280" s="13">
        <v>0</v>
      </c>
      <c r="L280" s="13">
        <v>1</v>
      </c>
      <c r="M280" s="13">
        <v>1</v>
      </c>
      <c r="N280" s="13">
        <v>3</v>
      </c>
      <c r="O280" s="13">
        <v>1</v>
      </c>
      <c r="P280" s="13">
        <v>1</v>
      </c>
      <c r="Q280" s="13">
        <v>2</v>
      </c>
      <c r="R280" s="13">
        <v>1</v>
      </c>
      <c r="S280" s="13"/>
      <c r="T280" s="13"/>
      <c r="U280" s="13">
        <v>1</v>
      </c>
      <c r="V280" s="13">
        <v>1</v>
      </c>
      <c r="W280" s="13">
        <v>3</v>
      </c>
      <c r="X280" s="13">
        <v>1</v>
      </c>
      <c r="Y280" s="13"/>
      <c r="Z280" s="13"/>
      <c r="AA280" s="13">
        <v>1</v>
      </c>
      <c r="AB280" s="13">
        <v>1</v>
      </c>
      <c r="AC280" s="13"/>
      <c r="AD280" s="13">
        <v>3</v>
      </c>
    </row>
    <row r="281" spans="1:30" x14ac:dyDescent="0.2">
      <c r="A281" s="23" t="s">
        <v>71</v>
      </c>
      <c r="B281" s="13"/>
      <c r="C281" s="13"/>
      <c r="D281" s="13"/>
      <c r="E281" s="13">
        <v>0</v>
      </c>
      <c r="F281" s="13">
        <v>1</v>
      </c>
      <c r="G281" s="13">
        <v>1</v>
      </c>
      <c r="H281" s="13"/>
      <c r="I281" s="13"/>
      <c r="J281" s="13"/>
      <c r="K281" s="13"/>
      <c r="L281" s="13">
        <v>1</v>
      </c>
      <c r="M281" s="13">
        <v>1</v>
      </c>
      <c r="N281" s="13">
        <v>2</v>
      </c>
      <c r="O281" s="13"/>
      <c r="P281" s="13">
        <v>0</v>
      </c>
      <c r="Q281" s="13">
        <v>0</v>
      </c>
      <c r="R281" s="13"/>
      <c r="S281" s="13"/>
      <c r="T281" s="13"/>
      <c r="U281" s="13">
        <v>0</v>
      </c>
      <c r="V281" s="13">
        <v>1</v>
      </c>
      <c r="W281" s="13">
        <v>1</v>
      </c>
      <c r="X281" s="13"/>
      <c r="Y281" s="13"/>
      <c r="Z281" s="13"/>
      <c r="AA281" s="13">
        <v>0</v>
      </c>
      <c r="AB281" s="13">
        <v>1</v>
      </c>
      <c r="AC281" s="13">
        <v>1</v>
      </c>
      <c r="AD281" s="13">
        <v>2</v>
      </c>
    </row>
    <row r="282" spans="1:30" x14ac:dyDescent="0.2">
      <c r="A282" s="23" t="s">
        <v>92</v>
      </c>
      <c r="B282" s="13">
        <v>1</v>
      </c>
      <c r="C282" s="13"/>
      <c r="D282" s="13"/>
      <c r="E282" s="13">
        <v>1</v>
      </c>
      <c r="F282" s="13">
        <v>1</v>
      </c>
      <c r="G282" s="13">
        <v>3</v>
      </c>
      <c r="H282" s="13">
        <v>1</v>
      </c>
      <c r="I282" s="13"/>
      <c r="J282" s="13"/>
      <c r="K282" s="13"/>
      <c r="L282" s="13">
        <v>1</v>
      </c>
      <c r="M282" s="13">
        <v>1</v>
      </c>
      <c r="N282" s="13">
        <v>3</v>
      </c>
      <c r="O282" s="13">
        <v>1</v>
      </c>
      <c r="P282" s="13"/>
      <c r="Q282" s="13">
        <v>1</v>
      </c>
      <c r="R282" s="13">
        <v>1</v>
      </c>
      <c r="S282" s="13"/>
      <c r="T282" s="13"/>
      <c r="U282" s="13">
        <v>1</v>
      </c>
      <c r="V282" s="13">
        <v>1</v>
      </c>
      <c r="W282" s="13">
        <v>3</v>
      </c>
      <c r="X282" s="13">
        <v>1</v>
      </c>
      <c r="Y282" s="13"/>
      <c r="Z282" s="13"/>
      <c r="AA282" s="13">
        <v>1</v>
      </c>
      <c r="AB282" s="13">
        <v>1</v>
      </c>
      <c r="AC282" s="13"/>
      <c r="AD282" s="13">
        <v>3</v>
      </c>
    </row>
    <row r="283" spans="1:30" x14ac:dyDescent="0.2">
      <c r="A283" s="23" t="s">
        <v>93</v>
      </c>
      <c r="B283" s="13">
        <v>1</v>
      </c>
      <c r="C283" s="13">
        <v>1</v>
      </c>
      <c r="D283" s="13">
        <v>1</v>
      </c>
      <c r="E283" s="13">
        <v>1</v>
      </c>
      <c r="F283" s="13">
        <v>0</v>
      </c>
      <c r="G283" s="13">
        <v>4</v>
      </c>
      <c r="H283" s="13">
        <v>1</v>
      </c>
      <c r="I283" s="13">
        <v>1</v>
      </c>
      <c r="J283" s="13">
        <v>1</v>
      </c>
      <c r="K283" s="13">
        <v>1</v>
      </c>
      <c r="L283" s="13">
        <v>0</v>
      </c>
      <c r="M283" s="13"/>
      <c r="N283" s="13">
        <v>4</v>
      </c>
      <c r="O283" s="13">
        <v>1</v>
      </c>
      <c r="P283" s="13">
        <v>1</v>
      </c>
      <c r="Q283" s="13">
        <v>2</v>
      </c>
      <c r="R283" s="13">
        <v>1</v>
      </c>
      <c r="S283" s="13">
        <v>1</v>
      </c>
      <c r="T283" s="13">
        <v>1</v>
      </c>
      <c r="U283" s="13">
        <v>1</v>
      </c>
      <c r="V283" s="13">
        <v>0</v>
      </c>
      <c r="W283" s="13">
        <v>4</v>
      </c>
      <c r="X283" s="13">
        <v>1</v>
      </c>
      <c r="Y283" s="13">
        <v>1</v>
      </c>
      <c r="Z283" s="13">
        <v>1</v>
      </c>
      <c r="AA283" s="13">
        <v>1</v>
      </c>
      <c r="AB283" s="13">
        <v>0</v>
      </c>
      <c r="AC283" s="13"/>
      <c r="AD283" s="13">
        <v>4</v>
      </c>
    </row>
    <row r="284" spans="1:30" x14ac:dyDescent="0.2">
      <c r="A284" s="23" t="s">
        <v>94</v>
      </c>
      <c r="B284" s="13"/>
      <c r="C284" s="13"/>
      <c r="D284" s="13"/>
      <c r="E284" s="13">
        <v>1</v>
      </c>
      <c r="F284" s="13">
        <v>1</v>
      </c>
      <c r="G284" s="13">
        <v>2</v>
      </c>
      <c r="H284" s="13">
        <v>1</v>
      </c>
      <c r="I284" s="13"/>
      <c r="J284" s="13"/>
      <c r="K284" s="13">
        <v>1</v>
      </c>
      <c r="L284" s="13">
        <v>1</v>
      </c>
      <c r="M284" s="13"/>
      <c r="N284" s="13">
        <v>3</v>
      </c>
      <c r="O284" s="13">
        <v>0</v>
      </c>
      <c r="P284" s="13">
        <v>0</v>
      </c>
      <c r="Q284" s="13">
        <v>0</v>
      </c>
      <c r="R284" s="13">
        <v>0</v>
      </c>
      <c r="S284" s="13"/>
      <c r="T284" s="13"/>
      <c r="U284" s="13">
        <v>0</v>
      </c>
      <c r="V284" s="13">
        <v>0</v>
      </c>
      <c r="W284" s="13">
        <v>0</v>
      </c>
      <c r="X284" s="13">
        <v>1</v>
      </c>
      <c r="Y284" s="13"/>
      <c r="Z284" s="13"/>
      <c r="AA284" s="13">
        <v>1</v>
      </c>
      <c r="AB284" s="13">
        <v>1</v>
      </c>
      <c r="AC284" s="13"/>
      <c r="AD284" s="13">
        <v>3</v>
      </c>
    </row>
    <row r="285" spans="1:30" x14ac:dyDescent="0.2">
      <c r="A285" s="23" t="s">
        <v>74</v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>
        <v>1</v>
      </c>
      <c r="M285" s="13"/>
      <c r="N285" s="13">
        <v>1</v>
      </c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>
        <v>1</v>
      </c>
      <c r="AC285" s="13"/>
      <c r="AD285" s="13">
        <v>1</v>
      </c>
    </row>
    <row r="286" spans="1:30" x14ac:dyDescent="0.2">
      <c r="A286" s="23" t="s">
        <v>100</v>
      </c>
      <c r="B286" s="13"/>
      <c r="C286" s="13"/>
      <c r="D286" s="13"/>
      <c r="E286" s="13"/>
      <c r="F286" s="13">
        <v>1</v>
      </c>
      <c r="G286" s="13">
        <v>1</v>
      </c>
      <c r="H286" s="13"/>
      <c r="I286" s="13"/>
      <c r="J286" s="13"/>
      <c r="K286" s="13"/>
      <c r="L286" s="13">
        <v>1</v>
      </c>
      <c r="M286" s="13">
        <v>1</v>
      </c>
      <c r="N286" s="13">
        <v>2</v>
      </c>
      <c r="O286" s="13"/>
      <c r="P286" s="13"/>
      <c r="Q286" s="13"/>
      <c r="R286" s="13"/>
      <c r="S286" s="13"/>
      <c r="T286" s="13"/>
      <c r="U286" s="13"/>
      <c r="V286" s="13">
        <v>1</v>
      </c>
      <c r="W286" s="13">
        <v>1</v>
      </c>
      <c r="X286" s="13"/>
      <c r="Y286" s="13"/>
      <c r="Z286" s="13"/>
      <c r="AA286" s="13"/>
      <c r="AB286" s="13">
        <v>1</v>
      </c>
      <c r="AC286" s="13">
        <v>1</v>
      </c>
      <c r="AD286" s="13">
        <v>2</v>
      </c>
    </row>
    <row r="287" spans="1:30" x14ac:dyDescent="0.2">
      <c r="A287" s="23" t="s">
        <v>868</v>
      </c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>
        <v>1</v>
      </c>
      <c r="M287" s="13"/>
      <c r="N287" s="13">
        <v>1</v>
      </c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</row>
    <row r="288" spans="1:30" x14ac:dyDescent="0.2">
      <c r="A288" s="23" t="s">
        <v>79</v>
      </c>
      <c r="B288" s="13"/>
      <c r="C288" s="13"/>
      <c r="D288" s="13"/>
      <c r="E288" s="13"/>
      <c r="F288" s="13">
        <v>1</v>
      </c>
      <c r="G288" s="13">
        <v>1</v>
      </c>
      <c r="H288" s="13"/>
      <c r="I288" s="13"/>
      <c r="J288" s="13"/>
      <c r="K288" s="13"/>
      <c r="L288" s="13">
        <v>1</v>
      </c>
      <c r="M288" s="13">
        <v>1</v>
      </c>
      <c r="N288" s="13">
        <v>2</v>
      </c>
      <c r="O288" s="13"/>
      <c r="P288" s="13"/>
      <c r="Q288" s="13"/>
      <c r="R288" s="13"/>
      <c r="S288" s="13"/>
      <c r="T288" s="13"/>
      <c r="U288" s="13"/>
      <c r="V288" s="13">
        <v>1</v>
      </c>
      <c r="W288" s="13">
        <v>1</v>
      </c>
      <c r="X288" s="13"/>
      <c r="Y288" s="13"/>
      <c r="Z288" s="13"/>
      <c r="AA288" s="13"/>
      <c r="AB288" s="13">
        <v>1</v>
      </c>
      <c r="AC288" s="13">
        <v>1</v>
      </c>
      <c r="AD288" s="13">
        <v>2</v>
      </c>
    </row>
    <row r="289" spans="1:30" x14ac:dyDescent="0.2">
      <c r="A289" s="23" t="s">
        <v>103</v>
      </c>
      <c r="B289" s="13"/>
      <c r="C289" s="13"/>
      <c r="D289" s="13"/>
      <c r="E289" s="13"/>
      <c r="F289" s="13">
        <v>0</v>
      </c>
      <c r="G289" s="13">
        <v>0</v>
      </c>
      <c r="H289" s="13"/>
      <c r="I289" s="13"/>
      <c r="J289" s="13"/>
      <c r="K289" s="13"/>
      <c r="L289" s="13">
        <v>1</v>
      </c>
      <c r="M289" s="13">
        <v>1</v>
      </c>
      <c r="N289" s="13">
        <v>2</v>
      </c>
      <c r="O289" s="13"/>
      <c r="P289" s="13"/>
      <c r="Q289" s="13"/>
      <c r="R289" s="13"/>
      <c r="S289" s="13"/>
      <c r="T289" s="13"/>
      <c r="U289" s="13"/>
      <c r="V289" s="13">
        <v>0</v>
      </c>
      <c r="W289" s="13">
        <v>0</v>
      </c>
      <c r="X289" s="13"/>
      <c r="Y289" s="13"/>
      <c r="Z289" s="13"/>
      <c r="AA289" s="13"/>
      <c r="AB289" s="13"/>
      <c r="AC289" s="13">
        <v>1</v>
      </c>
      <c r="AD289" s="13">
        <v>1</v>
      </c>
    </row>
    <row r="290" spans="1:30" x14ac:dyDescent="0.2">
      <c r="A290" s="23" t="s">
        <v>932</v>
      </c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>
        <v>0</v>
      </c>
      <c r="AC290" s="13"/>
      <c r="AD290" s="13">
        <v>0</v>
      </c>
    </row>
    <row r="291" spans="1:30" x14ac:dyDescent="0.2">
      <c r="A291" s="23" t="s">
        <v>82</v>
      </c>
      <c r="B291" s="13"/>
      <c r="C291" s="13"/>
      <c r="D291" s="13"/>
      <c r="E291" s="13"/>
      <c r="F291" s="13">
        <v>1</v>
      </c>
      <c r="G291" s="13">
        <v>1</v>
      </c>
      <c r="H291" s="13"/>
      <c r="I291" s="13"/>
      <c r="J291" s="13"/>
      <c r="K291" s="13"/>
      <c r="L291" s="13">
        <v>1</v>
      </c>
      <c r="M291" s="13">
        <v>1</v>
      </c>
      <c r="N291" s="13">
        <v>2</v>
      </c>
      <c r="O291" s="13"/>
      <c r="P291" s="13"/>
      <c r="Q291" s="13"/>
      <c r="R291" s="13"/>
      <c r="S291" s="13"/>
      <c r="T291" s="13"/>
      <c r="U291" s="13"/>
      <c r="V291" s="13">
        <v>1</v>
      </c>
      <c r="W291" s="13">
        <v>1</v>
      </c>
      <c r="X291" s="13"/>
      <c r="Y291" s="13"/>
      <c r="Z291" s="13"/>
      <c r="AA291" s="13"/>
      <c r="AB291" s="13">
        <v>1</v>
      </c>
      <c r="AC291" s="13">
        <v>1</v>
      </c>
      <c r="AD291" s="13">
        <v>2</v>
      </c>
    </row>
    <row r="292" spans="1:30" x14ac:dyDescent="0.2">
      <c r="A292" s="23" t="s">
        <v>105</v>
      </c>
      <c r="B292" s="13">
        <v>1</v>
      </c>
      <c r="C292" s="13">
        <v>1</v>
      </c>
      <c r="D292" s="13">
        <v>1</v>
      </c>
      <c r="E292" s="13">
        <v>1</v>
      </c>
      <c r="F292" s="13"/>
      <c r="G292" s="13">
        <v>4</v>
      </c>
      <c r="H292" s="13">
        <v>1</v>
      </c>
      <c r="I292" s="13">
        <v>1</v>
      </c>
      <c r="J292" s="13">
        <v>1</v>
      </c>
      <c r="K292" s="13">
        <v>1</v>
      </c>
      <c r="L292" s="13"/>
      <c r="M292" s="13"/>
      <c r="N292" s="13">
        <v>4</v>
      </c>
      <c r="O292" s="13">
        <v>1</v>
      </c>
      <c r="P292" s="13">
        <v>1</v>
      </c>
      <c r="Q292" s="13">
        <v>2</v>
      </c>
      <c r="R292" s="13">
        <v>1</v>
      </c>
      <c r="S292" s="13">
        <v>1</v>
      </c>
      <c r="T292" s="13">
        <v>1</v>
      </c>
      <c r="U292" s="13">
        <v>1</v>
      </c>
      <c r="V292" s="13">
        <v>0</v>
      </c>
      <c r="W292" s="13">
        <v>4</v>
      </c>
      <c r="X292" s="13">
        <v>1</v>
      </c>
      <c r="Y292" s="13">
        <v>1</v>
      </c>
      <c r="Z292" s="13">
        <v>1</v>
      </c>
      <c r="AA292" s="13">
        <v>1</v>
      </c>
      <c r="AB292" s="13"/>
      <c r="AC292" s="13"/>
      <c r="AD292" s="13">
        <v>4</v>
      </c>
    </row>
    <row r="293" spans="1:30" x14ac:dyDescent="0.2">
      <c r="A293" s="3" t="s">
        <v>640</v>
      </c>
      <c r="B293" s="13">
        <v>1</v>
      </c>
      <c r="C293" s="13">
        <v>1</v>
      </c>
      <c r="D293" s="13"/>
      <c r="E293" s="13"/>
      <c r="F293" s="13">
        <v>4</v>
      </c>
      <c r="G293" s="13">
        <v>6</v>
      </c>
      <c r="H293" s="13">
        <v>1</v>
      </c>
      <c r="I293" s="13">
        <v>1</v>
      </c>
      <c r="J293" s="13"/>
      <c r="K293" s="13"/>
      <c r="L293" s="13">
        <v>4</v>
      </c>
      <c r="M293" s="13">
        <v>3</v>
      </c>
      <c r="N293" s="13">
        <v>9</v>
      </c>
      <c r="O293" s="13">
        <v>1</v>
      </c>
      <c r="P293" s="13">
        <v>1</v>
      </c>
      <c r="Q293" s="13">
        <v>2</v>
      </c>
      <c r="R293" s="13">
        <v>1</v>
      </c>
      <c r="S293" s="13">
        <v>1</v>
      </c>
      <c r="T293" s="13"/>
      <c r="U293" s="13"/>
      <c r="V293" s="13">
        <v>5</v>
      </c>
      <c r="W293" s="13">
        <v>7</v>
      </c>
      <c r="X293" s="13">
        <v>1</v>
      </c>
      <c r="Y293" s="13">
        <v>1</v>
      </c>
      <c r="Z293" s="13"/>
      <c r="AA293" s="13"/>
      <c r="AB293" s="13">
        <v>5</v>
      </c>
      <c r="AC293" s="13">
        <v>2</v>
      </c>
      <c r="AD293" s="13">
        <v>9</v>
      </c>
    </row>
    <row r="294" spans="1:30" x14ac:dyDescent="0.2">
      <c r="A294" s="23" t="s">
        <v>127</v>
      </c>
      <c r="B294" s="13"/>
      <c r="C294" s="13"/>
      <c r="D294" s="13"/>
      <c r="E294" s="13"/>
      <c r="F294" s="13">
        <v>1</v>
      </c>
      <c r="G294" s="13">
        <v>1</v>
      </c>
      <c r="H294" s="13"/>
      <c r="I294" s="13"/>
      <c r="J294" s="13"/>
      <c r="K294" s="13"/>
      <c r="L294" s="13">
        <v>1</v>
      </c>
      <c r="M294" s="13"/>
      <c r="N294" s="13">
        <v>1</v>
      </c>
      <c r="O294" s="13"/>
      <c r="P294" s="13"/>
      <c r="Q294" s="13"/>
      <c r="R294" s="13"/>
      <c r="S294" s="13"/>
      <c r="T294" s="13"/>
      <c r="U294" s="13"/>
      <c r="V294" s="13">
        <v>1</v>
      </c>
      <c r="W294" s="13">
        <v>1</v>
      </c>
      <c r="X294" s="13"/>
      <c r="Y294" s="13"/>
      <c r="Z294" s="13"/>
      <c r="AA294" s="13"/>
      <c r="AB294" s="13"/>
      <c r="AC294" s="13"/>
      <c r="AD294" s="13"/>
    </row>
    <row r="295" spans="1:30" x14ac:dyDescent="0.2">
      <c r="A295" s="23" t="s">
        <v>130</v>
      </c>
      <c r="B295" s="13"/>
      <c r="C295" s="13"/>
      <c r="D295" s="13"/>
      <c r="E295" s="13"/>
      <c r="F295" s="13">
        <v>1</v>
      </c>
      <c r="G295" s="13">
        <v>1</v>
      </c>
      <c r="H295" s="13"/>
      <c r="I295" s="13"/>
      <c r="J295" s="13"/>
      <c r="K295" s="13"/>
      <c r="L295" s="13">
        <v>1</v>
      </c>
      <c r="M295" s="13">
        <v>1</v>
      </c>
      <c r="N295" s="13">
        <v>2</v>
      </c>
      <c r="O295" s="13"/>
      <c r="P295" s="13"/>
      <c r="Q295" s="13"/>
      <c r="R295" s="13"/>
      <c r="S295" s="13"/>
      <c r="T295" s="13"/>
      <c r="U295" s="13"/>
      <c r="V295" s="13">
        <v>1</v>
      </c>
      <c r="W295" s="13">
        <v>1</v>
      </c>
      <c r="X295" s="13"/>
      <c r="Y295" s="13"/>
      <c r="Z295" s="13"/>
      <c r="AA295" s="13"/>
      <c r="AB295" s="13">
        <v>1</v>
      </c>
      <c r="AC295" s="13">
        <v>1</v>
      </c>
      <c r="AD295" s="13">
        <v>2</v>
      </c>
    </row>
    <row r="296" spans="1:30" x14ac:dyDescent="0.2">
      <c r="A296" s="23" t="s">
        <v>713</v>
      </c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>
        <v>1</v>
      </c>
      <c r="AC296" s="13"/>
      <c r="AD296" s="13">
        <v>1</v>
      </c>
    </row>
    <row r="297" spans="1:30" x14ac:dyDescent="0.2">
      <c r="A297" s="23" t="s">
        <v>933</v>
      </c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>
        <v>0</v>
      </c>
      <c r="AC297" s="13"/>
      <c r="AD297" s="13">
        <v>0</v>
      </c>
    </row>
    <row r="298" spans="1:30" x14ac:dyDescent="0.2">
      <c r="A298" s="23" t="s">
        <v>934</v>
      </c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>
        <v>0</v>
      </c>
      <c r="AC298" s="13"/>
      <c r="AD298" s="13">
        <v>0</v>
      </c>
    </row>
    <row r="299" spans="1:30" x14ac:dyDescent="0.2">
      <c r="A299" s="23" t="s">
        <v>935</v>
      </c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>
        <v>0</v>
      </c>
      <c r="AC299" s="13"/>
      <c r="AD299" s="13">
        <v>0</v>
      </c>
    </row>
    <row r="300" spans="1:30" x14ac:dyDescent="0.2">
      <c r="A300" s="23" t="s">
        <v>145</v>
      </c>
      <c r="B300" s="13">
        <v>1</v>
      </c>
      <c r="C300" s="13">
        <v>1</v>
      </c>
      <c r="D300" s="13"/>
      <c r="E300" s="13"/>
      <c r="F300" s="13"/>
      <c r="G300" s="13">
        <v>2</v>
      </c>
      <c r="H300" s="13">
        <v>1</v>
      </c>
      <c r="I300" s="13">
        <v>1</v>
      </c>
      <c r="J300" s="13"/>
      <c r="K300" s="13"/>
      <c r="L300" s="13"/>
      <c r="M300" s="13"/>
      <c r="N300" s="13">
        <v>2</v>
      </c>
      <c r="O300" s="13">
        <v>1</v>
      </c>
      <c r="P300" s="13">
        <v>1</v>
      </c>
      <c r="Q300" s="13">
        <v>2</v>
      </c>
      <c r="R300" s="13">
        <v>1</v>
      </c>
      <c r="S300" s="13">
        <v>1</v>
      </c>
      <c r="T300" s="13"/>
      <c r="U300" s="13"/>
      <c r="V300" s="13"/>
      <c r="W300" s="13">
        <v>2</v>
      </c>
      <c r="X300" s="13">
        <v>1</v>
      </c>
      <c r="Y300" s="13">
        <v>1</v>
      </c>
      <c r="Z300" s="13"/>
      <c r="AA300" s="13"/>
      <c r="AB300" s="13"/>
      <c r="AC300" s="13"/>
      <c r="AD300" s="13">
        <v>2</v>
      </c>
    </row>
    <row r="301" spans="1:30" x14ac:dyDescent="0.2">
      <c r="A301" s="23" t="s">
        <v>146</v>
      </c>
      <c r="B301" s="13"/>
      <c r="C301" s="13"/>
      <c r="D301" s="13"/>
      <c r="E301" s="13"/>
      <c r="F301" s="13">
        <v>1</v>
      </c>
      <c r="G301" s="13">
        <v>1</v>
      </c>
      <c r="H301" s="13"/>
      <c r="I301" s="13"/>
      <c r="J301" s="13"/>
      <c r="K301" s="13"/>
      <c r="L301" s="13">
        <v>1</v>
      </c>
      <c r="M301" s="13">
        <v>1</v>
      </c>
      <c r="N301" s="13">
        <v>2</v>
      </c>
      <c r="O301" s="13"/>
      <c r="P301" s="13"/>
      <c r="Q301" s="13"/>
      <c r="R301" s="13"/>
      <c r="S301" s="13"/>
      <c r="T301" s="13"/>
      <c r="U301" s="13"/>
      <c r="V301" s="13">
        <v>1</v>
      </c>
      <c r="W301" s="13">
        <v>1</v>
      </c>
      <c r="X301" s="13"/>
      <c r="Y301" s="13"/>
      <c r="Z301" s="13"/>
      <c r="AA301" s="13"/>
      <c r="AB301" s="13">
        <v>1</v>
      </c>
      <c r="AC301" s="13">
        <v>1</v>
      </c>
      <c r="AD301" s="13">
        <v>2</v>
      </c>
    </row>
    <row r="302" spans="1:30" x14ac:dyDescent="0.2">
      <c r="A302" s="23" t="s">
        <v>151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>
        <v>0</v>
      </c>
      <c r="M302" s="13"/>
      <c r="N302" s="13">
        <v>0</v>
      </c>
      <c r="O302" s="13"/>
      <c r="P302" s="13"/>
      <c r="Q302" s="13"/>
      <c r="R302" s="13"/>
      <c r="S302" s="13"/>
      <c r="T302" s="13"/>
      <c r="U302" s="13"/>
      <c r="V302" s="13">
        <v>1</v>
      </c>
      <c r="W302" s="13">
        <v>1</v>
      </c>
      <c r="X302" s="13"/>
      <c r="Y302" s="13"/>
      <c r="Z302" s="13"/>
      <c r="AA302" s="13"/>
      <c r="AB302" s="13">
        <v>1</v>
      </c>
      <c r="AC302" s="13"/>
      <c r="AD302" s="13">
        <v>1</v>
      </c>
    </row>
    <row r="303" spans="1:30" x14ac:dyDescent="0.2">
      <c r="A303" s="23" t="s">
        <v>936</v>
      </c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>
        <v>0</v>
      </c>
      <c r="AC303" s="13"/>
      <c r="AD303" s="13">
        <v>0</v>
      </c>
    </row>
    <row r="304" spans="1:30" x14ac:dyDescent="0.2">
      <c r="A304" s="23" t="s">
        <v>183</v>
      </c>
      <c r="B304" s="13"/>
      <c r="C304" s="13"/>
      <c r="D304" s="13"/>
      <c r="E304" s="13"/>
      <c r="F304" s="13">
        <v>1</v>
      </c>
      <c r="G304" s="13">
        <v>1</v>
      </c>
      <c r="H304" s="13"/>
      <c r="I304" s="13"/>
      <c r="J304" s="13"/>
      <c r="K304" s="13"/>
      <c r="L304" s="13">
        <v>1</v>
      </c>
      <c r="M304" s="13">
        <v>1</v>
      </c>
      <c r="N304" s="13">
        <v>2</v>
      </c>
      <c r="O304" s="13"/>
      <c r="P304" s="13"/>
      <c r="Q304" s="13"/>
      <c r="R304" s="13"/>
      <c r="S304" s="13"/>
      <c r="T304" s="13"/>
      <c r="U304" s="13"/>
      <c r="V304" s="13">
        <v>1</v>
      </c>
      <c r="W304" s="13">
        <v>1</v>
      </c>
      <c r="X304" s="13"/>
      <c r="Y304" s="13"/>
      <c r="Z304" s="13"/>
      <c r="AA304" s="13"/>
      <c r="AB304" s="13">
        <v>1</v>
      </c>
      <c r="AC304" s="13">
        <v>0</v>
      </c>
      <c r="AD304" s="13">
        <v>1</v>
      </c>
    </row>
    <row r="305" spans="1:30" x14ac:dyDescent="0.2">
      <c r="A305" s="109" t="s">
        <v>847</v>
      </c>
      <c r="B305" s="13"/>
      <c r="C305" s="13"/>
      <c r="D305" s="13"/>
      <c r="E305" s="13"/>
      <c r="F305" s="13">
        <v>1</v>
      </c>
      <c r="G305" s="13">
        <v>1</v>
      </c>
      <c r="H305" s="13"/>
      <c r="I305" s="13"/>
      <c r="J305" s="13"/>
      <c r="K305" s="13"/>
      <c r="L305" s="13">
        <v>1</v>
      </c>
      <c r="M305" s="13"/>
      <c r="N305" s="13">
        <v>1</v>
      </c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>
        <v>1</v>
      </c>
      <c r="AC305" s="13"/>
      <c r="AD305" s="13">
        <v>1</v>
      </c>
    </row>
    <row r="306" spans="1:30" x14ac:dyDescent="0.2">
      <c r="A306" s="3" t="s">
        <v>863</v>
      </c>
      <c r="B306" s="13"/>
      <c r="C306" s="13"/>
      <c r="D306" s="13"/>
      <c r="E306" s="13"/>
      <c r="F306" s="13">
        <v>1</v>
      </c>
      <c r="G306" s="13">
        <v>1</v>
      </c>
      <c r="H306" s="13"/>
      <c r="I306" s="13"/>
      <c r="J306" s="13"/>
      <c r="K306" s="13"/>
      <c r="L306" s="13">
        <v>1</v>
      </c>
      <c r="M306" s="13"/>
      <c r="N306" s="13">
        <v>1</v>
      </c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>
        <v>1</v>
      </c>
      <c r="AC306" s="13"/>
      <c r="AD306" s="13">
        <v>1</v>
      </c>
    </row>
    <row r="307" spans="1:30" x14ac:dyDescent="0.2">
      <c r="A307" s="23" t="s">
        <v>896</v>
      </c>
      <c r="B307" s="13"/>
      <c r="C307" s="13"/>
      <c r="D307" s="13"/>
      <c r="E307" s="13"/>
      <c r="F307" s="13">
        <v>1</v>
      </c>
      <c r="G307" s="13">
        <v>1</v>
      </c>
      <c r="H307" s="13"/>
      <c r="I307" s="13"/>
      <c r="J307" s="13"/>
      <c r="K307" s="13"/>
      <c r="L307" s="13">
        <v>1</v>
      </c>
      <c r="M307" s="13"/>
      <c r="N307" s="13">
        <v>1</v>
      </c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>
        <v>1</v>
      </c>
      <c r="AC307" s="13"/>
      <c r="AD307" s="13">
        <v>1</v>
      </c>
    </row>
    <row r="308" spans="1:30" x14ac:dyDescent="0.2">
      <c r="A308" s="23" t="s">
        <v>869</v>
      </c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>
        <v>0</v>
      </c>
      <c r="M308" s="13"/>
      <c r="N308" s="13">
        <v>0</v>
      </c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</row>
  </sheetData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R94"/>
  <sheetViews>
    <sheetView zoomScaleNormal="100" workbookViewId="0">
      <selection activeCell="H23" sqref="H23"/>
    </sheetView>
  </sheetViews>
  <sheetFormatPr baseColWidth="10" defaultRowHeight="12.75" x14ac:dyDescent="0.2"/>
  <cols>
    <col min="1" max="1" width="21.140625" customWidth="1"/>
    <col min="2" max="2" width="24" customWidth="1"/>
    <col min="3" max="3" width="12.140625" customWidth="1"/>
    <col min="4" max="4" width="9.28515625" customWidth="1"/>
    <col min="5" max="5" width="15.28515625" customWidth="1"/>
    <col min="6" max="7" width="12.140625" customWidth="1"/>
    <col min="8" max="8" width="9.28515625" customWidth="1"/>
    <col min="9" max="9" width="15.28515625" customWidth="1"/>
    <col min="10" max="11" width="12.140625" customWidth="1"/>
    <col min="12" max="12" width="9.28515625" customWidth="1"/>
    <col min="13" max="13" width="15.28515625" customWidth="1"/>
    <col min="14" max="15" width="12.140625" customWidth="1"/>
    <col min="16" max="16" width="9.28515625" customWidth="1"/>
    <col min="17" max="17" width="15.28515625" customWidth="1"/>
    <col min="18" max="19" width="13.140625" customWidth="1"/>
    <col min="20" max="20" width="5.140625" customWidth="1"/>
    <col min="21" max="21" width="15.28515625" bestFit="1" customWidth="1"/>
    <col min="22" max="22" width="13.140625" bestFit="1" customWidth="1"/>
  </cols>
  <sheetData>
    <row r="1" spans="1:18" x14ac:dyDescent="0.2">
      <c r="A1" s="12" t="s">
        <v>192</v>
      </c>
      <c r="B1" t="s">
        <v>7</v>
      </c>
    </row>
    <row r="3" spans="1:18" x14ac:dyDescent="0.2">
      <c r="A3" s="12" t="s">
        <v>0</v>
      </c>
      <c r="B3" s="12" t="s">
        <v>1</v>
      </c>
    </row>
    <row r="4" spans="1:18" x14ac:dyDescent="0.2">
      <c r="B4" s="1">
        <v>42989</v>
      </c>
      <c r="E4" s="1" t="s">
        <v>880</v>
      </c>
      <c r="F4" s="1">
        <v>42990</v>
      </c>
      <c r="I4" s="1" t="s">
        <v>881</v>
      </c>
      <c r="J4" s="1">
        <v>42992</v>
      </c>
      <c r="M4" s="1" t="s">
        <v>883</v>
      </c>
      <c r="N4" s="1">
        <v>42993</v>
      </c>
      <c r="Q4" s="1" t="s">
        <v>884</v>
      </c>
      <c r="R4" s="1" t="s">
        <v>162</v>
      </c>
    </row>
    <row r="5" spans="1:18" x14ac:dyDescent="0.2">
      <c r="A5" s="12" t="s">
        <v>2</v>
      </c>
      <c r="B5" t="s">
        <v>627</v>
      </c>
      <c r="C5" t="s">
        <v>639</v>
      </c>
      <c r="D5" t="s">
        <v>622</v>
      </c>
      <c r="F5" t="s">
        <v>627</v>
      </c>
      <c r="G5" t="s">
        <v>639</v>
      </c>
      <c r="H5" t="s">
        <v>622</v>
      </c>
      <c r="J5" t="s">
        <v>627</v>
      </c>
      <c r="K5" t="s">
        <v>639</v>
      </c>
      <c r="L5" t="s">
        <v>622</v>
      </c>
      <c r="N5" t="s">
        <v>627</v>
      </c>
      <c r="O5" t="s">
        <v>639</v>
      </c>
      <c r="P5" t="s">
        <v>622</v>
      </c>
    </row>
    <row r="6" spans="1:18" x14ac:dyDescent="0.2">
      <c r="A6" s="109" t="s">
        <v>163</v>
      </c>
      <c r="B6" s="13">
        <v>1</v>
      </c>
      <c r="C6" s="13"/>
      <c r="D6" s="13">
        <v>15</v>
      </c>
      <c r="E6" s="13">
        <v>16</v>
      </c>
      <c r="F6" s="13">
        <v>1</v>
      </c>
      <c r="G6" s="13"/>
      <c r="H6" s="13">
        <v>20</v>
      </c>
      <c r="I6" s="13">
        <v>21</v>
      </c>
      <c r="J6" s="13">
        <v>1</v>
      </c>
      <c r="K6" s="13"/>
      <c r="L6" s="13">
        <v>18</v>
      </c>
      <c r="M6" s="13">
        <v>19</v>
      </c>
      <c r="N6" s="13">
        <v>1</v>
      </c>
      <c r="O6" s="13"/>
      <c r="P6" s="13">
        <v>18</v>
      </c>
      <c r="Q6" s="13">
        <v>19</v>
      </c>
      <c r="R6" s="13">
        <v>75</v>
      </c>
    </row>
    <row r="7" spans="1:18" x14ac:dyDescent="0.2">
      <c r="A7" s="109" t="s">
        <v>164</v>
      </c>
      <c r="B7" s="13">
        <v>2</v>
      </c>
      <c r="C7" s="13">
        <v>1</v>
      </c>
      <c r="D7" s="13">
        <v>12</v>
      </c>
      <c r="E7" s="13">
        <v>15</v>
      </c>
      <c r="F7" s="13">
        <v>2</v>
      </c>
      <c r="G7" s="13">
        <v>1</v>
      </c>
      <c r="H7" s="13">
        <v>13</v>
      </c>
      <c r="I7" s="13">
        <v>16</v>
      </c>
      <c r="J7" s="13">
        <v>2</v>
      </c>
      <c r="K7" s="13">
        <v>1</v>
      </c>
      <c r="L7" s="13">
        <v>10</v>
      </c>
      <c r="M7" s="13">
        <v>13</v>
      </c>
      <c r="N7" s="13">
        <v>2</v>
      </c>
      <c r="O7" s="13">
        <v>1</v>
      </c>
      <c r="P7" s="13">
        <v>12</v>
      </c>
      <c r="Q7" s="13">
        <v>15</v>
      </c>
      <c r="R7" s="13">
        <v>59</v>
      </c>
    </row>
    <row r="8" spans="1:18" x14ac:dyDescent="0.2">
      <c r="A8" s="109" t="s">
        <v>165</v>
      </c>
      <c r="B8" s="13"/>
      <c r="C8" s="13">
        <v>2</v>
      </c>
      <c r="D8" s="13">
        <v>18</v>
      </c>
      <c r="E8" s="13">
        <v>20</v>
      </c>
      <c r="F8" s="13"/>
      <c r="G8" s="13">
        <v>3</v>
      </c>
      <c r="H8" s="13">
        <v>17</v>
      </c>
      <c r="I8" s="13">
        <v>20</v>
      </c>
      <c r="J8" s="13">
        <v>2</v>
      </c>
      <c r="K8" s="13">
        <v>3</v>
      </c>
      <c r="L8" s="13">
        <v>18</v>
      </c>
      <c r="M8" s="13">
        <v>23</v>
      </c>
      <c r="N8" s="13">
        <v>1</v>
      </c>
      <c r="O8" s="13">
        <v>3</v>
      </c>
      <c r="P8" s="13">
        <v>18</v>
      </c>
      <c r="Q8" s="13">
        <v>22</v>
      </c>
      <c r="R8" s="13">
        <v>85</v>
      </c>
    </row>
    <row r="9" spans="1:18" x14ac:dyDescent="0.2">
      <c r="A9" s="109" t="s">
        <v>166</v>
      </c>
      <c r="B9" s="13">
        <v>2</v>
      </c>
      <c r="C9" s="13"/>
      <c r="D9" s="13">
        <v>11</v>
      </c>
      <c r="E9" s="13">
        <v>13</v>
      </c>
      <c r="F9" s="13">
        <v>2</v>
      </c>
      <c r="G9" s="13"/>
      <c r="H9" s="13">
        <v>10</v>
      </c>
      <c r="I9" s="13">
        <v>12</v>
      </c>
      <c r="J9" s="13">
        <v>3</v>
      </c>
      <c r="K9" s="13"/>
      <c r="L9" s="13">
        <v>14</v>
      </c>
      <c r="M9" s="13">
        <v>17</v>
      </c>
      <c r="N9" s="13">
        <v>2</v>
      </c>
      <c r="O9" s="13"/>
      <c r="P9" s="13">
        <v>11</v>
      </c>
      <c r="Q9" s="13">
        <v>13</v>
      </c>
      <c r="R9" s="13">
        <v>55</v>
      </c>
    </row>
    <row r="10" spans="1:18" x14ac:dyDescent="0.2">
      <c r="A10" s="109" t="s">
        <v>167</v>
      </c>
      <c r="B10" s="13">
        <v>1</v>
      </c>
      <c r="C10" s="13">
        <v>1</v>
      </c>
      <c r="D10" s="13">
        <v>13</v>
      </c>
      <c r="E10" s="13">
        <v>15</v>
      </c>
      <c r="F10" s="13">
        <v>1</v>
      </c>
      <c r="G10" s="13">
        <v>1</v>
      </c>
      <c r="H10" s="13">
        <v>12</v>
      </c>
      <c r="I10" s="13">
        <v>14</v>
      </c>
      <c r="J10" s="13">
        <v>1</v>
      </c>
      <c r="K10" s="13">
        <v>1</v>
      </c>
      <c r="L10" s="13">
        <v>12</v>
      </c>
      <c r="M10" s="13">
        <v>14</v>
      </c>
      <c r="N10" s="13">
        <v>1</v>
      </c>
      <c r="O10" s="13">
        <v>1</v>
      </c>
      <c r="P10" s="13">
        <v>14</v>
      </c>
      <c r="Q10" s="13">
        <v>16</v>
      </c>
      <c r="R10" s="13">
        <v>59</v>
      </c>
    </row>
    <row r="11" spans="1:18" x14ac:dyDescent="0.2">
      <c r="A11" s="109" t="s">
        <v>168</v>
      </c>
      <c r="B11" s="13">
        <v>1</v>
      </c>
      <c r="C11" s="13"/>
      <c r="D11" s="13">
        <v>15</v>
      </c>
      <c r="E11" s="13">
        <v>16</v>
      </c>
      <c r="F11" s="13">
        <v>1</v>
      </c>
      <c r="G11" s="13"/>
      <c r="H11" s="13">
        <v>16</v>
      </c>
      <c r="I11" s="13">
        <v>17</v>
      </c>
      <c r="J11" s="13">
        <v>1</v>
      </c>
      <c r="K11" s="13"/>
      <c r="L11" s="13">
        <v>17</v>
      </c>
      <c r="M11" s="13">
        <v>18</v>
      </c>
      <c r="N11" s="13">
        <v>1</v>
      </c>
      <c r="O11" s="13"/>
      <c r="P11" s="13">
        <v>18</v>
      </c>
      <c r="Q11" s="13">
        <v>19</v>
      </c>
      <c r="R11" s="13">
        <v>70</v>
      </c>
    </row>
    <row r="12" spans="1:18" x14ac:dyDescent="0.2">
      <c r="A12" s="109" t="s">
        <v>44</v>
      </c>
      <c r="B12" s="13">
        <v>1</v>
      </c>
      <c r="C12" s="13"/>
      <c r="D12" s="13">
        <v>13</v>
      </c>
      <c r="E12" s="13">
        <v>14</v>
      </c>
      <c r="F12" s="13">
        <v>1</v>
      </c>
      <c r="G12" s="13"/>
      <c r="H12" s="13">
        <v>13</v>
      </c>
      <c r="I12" s="13">
        <v>14</v>
      </c>
      <c r="J12" s="13">
        <v>2</v>
      </c>
      <c r="K12" s="13"/>
      <c r="L12" s="13">
        <v>16</v>
      </c>
      <c r="M12" s="13">
        <v>18</v>
      </c>
      <c r="N12" s="13">
        <v>1</v>
      </c>
      <c r="O12" s="13">
        <v>1</v>
      </c>
      <c r="P12" s="13">
        <v>16</v>
      </c>
      <c r="Q12" s="13">
        <v>18</v>
      </c>
      <c r="R12" s="13">
        <v>64</v>
      </c>
    </row>
    <row r="13" spans="1:18" x14ac:dyDescent="0.2">
      <c r="A13" s="109" t="s">
        <v>169</v>
      </c>
      <c r="B13" s="13">
        <v>0</v>
      </c>
      <c r="C13" s="13"/>
      <c r="D13" s="13">
        <v>16</v>
      </c>
      <c r="E13" s="13">
        <v>16</v>
      </c>
      <c r="F13" s="13"/>
      <c r="G13" s="13"/>
      <c r="H13" s="13">
        <v>17</v>
      </c>
      <c r="I13" s="13">
        <v>17</v>
      </c>
      <c r="J13" s="13"/>
      <c r="K13" s="13"/>
      <c r="L13" s="13">
        <v>14</v>
      </c>
      <c r="M13" s="13">
        <v>14</v>
      </c>
      <c r="N13" s="13"/>
      <c r="O13" s="13"/>
      <c r="P13" s="13">
        <v>13</v>
      </c>
      <c r="Q13" s="13">
        <v>13</v>
      </c>
      <c r="R13" s="13">
        <v>60</v>
      </c>
    </row>
    <row r="14" spans="1:18" x14ac:dyDescent="0.2">
      <c r="A14" s="109" t="s">
        <v>170</v>
      </c>
      <c r="B14" s="13">
        <v>2</v>
      </c>
      <c r="C14" s="13"/>
      <c r="D14" s="13">
        <v>15</v>
      </c>
      <c r="E14" s="13">
        <v>17</v>
      </c>
      <c r="F14" s="13">
        <v>2</v>
      </c>
      <c r="G14" s="13"/>
      <c r="H14" s="13">
        <v>18</v>
      </c>
      <c r="I14" s="13">
        <v>20</v>
      </c>
      <c r="J14" s="13">
        <v>2</v>
      </c>
      <c r="K14" s="13"/>
      <c r="L14" s="13">
        <v>17</v>
      </c>
      <c r="M14" s="13">
        <v>19</v>
      </c>
      <c r="N14" s="13">
        <v>2</v>
      </c>
      <c r="O14" s="13"/>
      <c r="P14" s="13">
        <v>17</v>
      </c>
      <c r="Q14" s="13">
        <v>19</v>
      </c>
      <c r="R14" s="13">
        <v>75</v>
      </c>
    </row>
    <row r="15" spans="1:18" x14ac:dyDescent="0.2">
      <c r="A15" s="109" t="s">
        <v>106</v>
      </c>
      <c r="B15" s="13"/>
      <c r="C15" s="13"/>
      <c r="D15" s="13">
        <v>12</v>
      </c>
      <c r="E15" s="13">
        <v>12</v>
      </c>
      <c r="F15" s="13"/>
      <c r="G15" s="13"/>
      <c r="H15" s="13">
        <v>16</v>
      </c>
      <c r="I15" s="13">
        <v>16</v>
      </c>
      <c r="J15" s="13"/>
      <c r="K15" s="13">
        <v>0</v>
      </c>
      <c r="L15" s="13">
        <v>14</v>
      </c>
      <c r="M15" s="13">
        <v>14</v>
      </c>
      <c r="N15" s="13">
        <v>1</v>
      </c>
      <c r="O15" s="13"/>
      <c r="P15" s="13">
        <v>14</v>
      </c>
      <c r="Q15" s="13">
        <v>15</v>
      </c>
      <c r="R15" s="13">
        <v>57</v>
      </c>
    </row>
    <row r="16" spans="1:18" x14ac:dyDescent="0.2">
      <c r="A16" s="109" t="s">
        <v>847</v>
      </c>
      <c r="B16" s="13"/>
      <c r="C16" s="13"/>
      <c r="D16" s="13">
        <v>1</v>
      </c>
      <c r="E16" s="13">
        <v>1</v>
      </c>
      <c r="F16" s="13"/>
      <c r="G16" s="13"/>
      <c r="H16" s="13">
        <v>1</v>
      </c>
      <c r="I16" s="13">
        <v>1</v>
      </c>
      <c r="J16" s="13"/>
      <c r="K16" s="13"/>
      <c r="L16" s="13"/>
      <c r="M16" s="13"/>
      <c r="N16" s="13"/>
      <c r="O16" s="13"/>
      <c r="P16" s="13">
        <v>1</v>
      </c>
      <c r="Q16" s="13">
        <v>1</v>
      </c>
      <c r="R16" s="13">
        <v>3</v>
      </c>
    </row>
    <row r="17" spans="1:18" x14ac:dyDescent="0.2">
      <c r="A17" s="109" t="s">
        <v>162</v>
      </c>
      <c r="B17" s="13">
        <v>10</v>
      </c>
      <c r="C17" s="13">
        <v>4</v>
      </c>
      <c r="D17" s="13">
        <v>141</v>
      </c>
      <c r="E17" s="13">
        <v>155</v>
      </c>
      <c r="F17" s="13">
        <v>10</v>
      </c>
      <c r="G17" s="13">
        <v>5</v>
      </c>
      <c r="H17" s="13">
        <v>153</v>
      </c>
      <c r="I17" s="13">
        <v>168</v>
      </c>
      <c r="J17" s="13">
        <v>14</v>
      </c>
      <c r="K17" s="13">
        <v>5</v>
      </c>
      <c r="L17" s="13">
        <v>150</v>
      </c>
      <c r="M17" s="13">
        <v>169</v>
      </c>
      <c r="N17" s="13">
        <v>12</v>
      </c>
      <c r="O17" s="13">
        <v>6</v>
      </c>
      <c r="P17" s="13">
        <v>152</v>
      </c>
      <c r="Q17" s="13">
        <v>170</v>
      </c>
      <c r="R17" s="13">
        <v>662</v>
      </c>
    </row>
    <row r="19" spans="1:18" x14ac:dyDescent="0.2">
      <c r="B19" s="113">
        <f>B4</f>
        <v>42989</v>
      </c>
      <c r="C19" s="114"/>
      <c r="D19" s="114"/>
      <c r="E19" s="114"/>
      <c r="F19" s="115"/>
      <c r="R19" s="1"/>
    </row>
    <row r="20" spans="1:18" x14ac:dyDescent="0.2">
      <c r="B20" s="15" t="s">
        <v>627</v>
      </c>
      <c r="C20" s="15" t="s">
        <v>639</v>
      </c>
      <c r="D20" s="15" t="s">
        <v>622</v>
      </c>
      <c r="E20" s="15" t="s">
        <v>708</v>
      </c>
      <c r="F20" s="15" t="s">
        <v>707</v>
      </c>
      <c r="R20" s="9"/>
    </row>
    <row r="21" spans="1:18" x14ac:dyDescent="0.2">
      <c r="A21" s="6" t="s">
        <v>163</v>
      </c>
      <c r="B21" s="26">
        <v>1</v>
      </c>
      <c r="C21" s="26"/>
      <c r="D21" s="26">
        <v>15</v>
      </c>
      <c r="E21" s="27">
        <f>SUM(B21:D21)</f>
        <v>16</v>
      </c>
      <c r="F21" s="74">
        <v>2</v>
      </c>
    </row>
    <row r="22" spans="1:18" x14ac:dyDescent="0.2">
      <c r="A22" s="6" t="s">
        <v>164</v>
      </c>
      <c r="B22" s="26">
        <v>2</v>
      </c>
      <c r="C22" s="26">
        <v>1</v>
      </c>
      <c r="D22" s="26">
        <v>12</v>
      </c>
      <c r="E22" s="27">
        <f t="shared" ref="E22:E26" si="0">SUM(B22:D22)</f>
        <v>15</v>
      </c>
      <c r="F22" s="74">
        <v>2</v>
      </c>
    </row>
    <row r="23" spans="1:18" x14ac:dyDescent="0.2">
      <c r="A23" s="6" t="s">
        <v>165</v>
      </c>
      <c r="B23" s="26"/>
      <c r="C23" s="26">
        <v>2</v>
      </c>
      <c r="D23" s="26">
        <v>18</v>
      </c>
      <c r="E23" s="27">
        <f t="shared" si="0"/>
        <v>20</v>
      </c>
      <c r="F23" s="74">
        <v>2</v>
      </c>
    </row>
    <row r="24" spans="1:18" x14ac:dyDescent="0.2">
      <c r="A24" s="6" t="s">
        <v>166</v>
      </c>
      <c r="B24" s="26">
        <v>2</v>
      </c>
      <c r="C24" s="26"/>
      <c r="D24" s="26">
        <v>11</v>
      </c>
      <c r="E24" s="27">
        <f t="shared" si="0"/>
        <v>13</v>
      </c>
      <c r="F24" s="74">
        <v>2</v>
      </c>
    </row>
    <row r="25" spans="1:18" x14ac:dyDescent="0.2">
      <c r="A25" s="6" t="s">
        <v>167</v>
      </c>
      <c r="B25" s="26">
        <v>1</v>
      </c>
      <c r="C25" s="26">
        <v>1</v>
      </c>
      <c r="D25" s="26">
        <v>13</v>
      </c>
      <c r="E25" s="27">
        <f t="shared" si="0"/>
        <v>15</v>
      </c>
      <c r="F25" s="74">
        <v>2</v>
      </c>
    </row>
    <row r="26" spans="1:18" ht="13.5" thickBot="1" x14ac:dyDescent="0.25">
      <c r="A26" s="46" t="s">
        <v>168</v>
      </c>
      <c r="B26" s="47">
        <v>1</v>
      </c>
      <c r="C26" s="47"/>
      <c r="D26" s="47">
        <v>15</v>
      </c>
      <c r="E26" s="48">
        <f t="shared" si="0"/>
        <v>16</v>
      </c>
      <c r="F26" s="75">
        <v>1</v>
      </c>
    </row>
    <row r="27" spans="1:18" ht="13.5" thickBot="1" x14ac:dyDescent="0.25">
      <c r="A27" s="52" t="s">
        <v>705</v>
      </c>
      <c r="B27" s="53">
        <f>SUM(B21:B26)</f>
        <v>7</v>
      </c>
      <c r="C27" s="53">
        <f t="shared" ref="C27:E27" si="1">SUM(C21:C26)</f>
        <v>4</v>
      </c>
      <c r="D27" s="53">
        <f t="shared" si="1"/>
        <v>84</v>
      </c>
      <c r="E27" s="54">
        <f t="shared" si="1"/>
        <v>95</v>
      </c>
      <c r="F27" s="60"/>
      <c r="R27" s="7"/>
    </row>
    <row r="28" spans="1:18" x14ac:dyDescent="0.2">
      <c r="A28" s="49" t="s">
        <v>44</v>
      </c>
      <c r="B28" s="50">
        <v>1</v>
      </c>
      <c r="C28" s="50"/>
      <c r="D28" s="50">
        <v>13</v>
      </c>
      <c r="E28" s="51">
        <f t="shared" ref="E28:E32" si="2">SUM(B28:D28)</f>
        <v>14</v>
      </c>
      <c r="F28" s="75">
        <v>1</v>
      </c>
    </row>
    <row r="29" spans="1:18" x14ac:dyDescent="0.2">
      <c r="A29" s="6" t="s">
        <v>169</v>
      </c>
      <c r="B29" s="26">
        <v>0</v>
      </c>
      <c r="C29" s="26"/>
      <c r="D29" s="26">
        <v>16</v>
      </c>
      <c r="E29" s="27">
        <f t="shared" si="2"/>
        <v>16</v>
      </c>
      <c r="F29" s="74">
        <v>1</v>
      </c>
    </row>
    <row r="30" spans="1:18" x14ac:dyDescent="0.2">
      <c r="A30" s="6" t="s">
        <v>170</v>
      </c>
      <c r="B30" s="26">
        <v>2</v>
      </c>
      <c r="C30" s="26"/>
      <c r="D30" s="26">
        <v>15</v>
      </c>
      <c r="E30" s="27">
        <f t="shared" si="2"/>
        <v>17</v>
      </c>
      <c r="F30" s="74">
        <v>1</v>
      </c>
    </row>
    <row r="31" spans="1:18" x14ac:dyDescent="0.2">
      <c r="A31" s="6" t="s">
        <v>106</v>
      </c>
      <c r="B31" s="47"/>
      <c r="C31" s="47"/>
      <c r="D31" s="47">
        <v>12</v>
      </c>
      <c r="E31" s="48">
        <f t="shared" ref="E31" si="3">SUM(B31:D31)</f>
        <v>12</v>
      </c>
      <c r="F31" s="74">
        <v>1</v>
      </c>
    </row>
    <row r="32" spans="1:18" ht="13.5" thickBot="1" x14ac:dyDescent="0.25">
      <c r="A32" s="2" t="s">
        <v>847</v>
      </c>
      <c r="B32" s="47"/>
      <c r="C32" s="47"/>
      <c r="D32" s="47">
        <v>1</v>
      </c>
      <c r="E32" s="48">
        <f t="shared" si="2"/>
        <v>1</v>
      </c>
      <c r="F32" s="74">
        <v>1</v>
      </c>
    </row>
    <row r="33" spans="1:18" ht="13.5" thickBot="1" x14ac:dyDescent="0.25">
      <c r="A33" s="52" t="s">
        <v>706</v>
      </c>
      <c r="B33" s="53">
        <f>SUM(B28:B32)</f>
        <v>3</v>
      </c>
      <c r="C33" s="53">
        <f t="shared" ref="C33:E33" si="4">SUM(C28:C32)</f>
        <v>0</v>
      </c>
      <c r="D33" s="53">
        <f t="shared" si="4"/>
        <v>57</v>
      </c>
      <c r="E33" s="54">
        <f t="shared" si="4"/>
        <v>60</v>
      </c>
      <c r="R33" s="7"/>
    </row>
    <row r="34" spans="1:18" ht="15" x14ac:dyDescent="0.2">
      <c r="A34" s="55" t="s">
        <v>162</v>
      </c>
      <c r="B34" s="55">
        <f>B27+B33</f>
        <v>10</v>
      </c>
      <c r="C34" s="55">
        <f t="shared" ref="C34:E34" si="5">C27+C33</f>
        <v>4</v>
      </c>
      <c r="D34" s="55">
        <f t="shared" si="5"/>
        <v>141</v>
      </c>
      <c r="E34" s="56">
        <f t="shared" si="5"/>
        <v>155</v>
      </c>
      <c r="R34" s="7"/>
    </row>
    <row r="35" spans="1:18" x14ac:dyDescent="0.2">
      <c r="A35" s="28" t="s">
        <v>734</v>
      </c>
      <c r="B35" s="16">
        <f>SUMIF(F21:F32,1,B21:B32)</f>
        <v>4</v>
      </c>
      <c r="C35" s="16">
        <f>SUMIF(F21:F32,1,C21:C32)</f>
        <v>0</v>
      </c>
      <c r="D35" s="16">
        <f>SUMIF(F21:F32,1,D21:D32)</f>
        <v>72</v>
      </c>
      <c r="E35" s="31">
        <f>SUMIF(F21:F32,1,E21:E32)</f>
        <v>76</v>
      </c>
    </row>
    <row r="36" spans="1:18" x14ac:dyDescent="0.2">
      <c r="A36" s="28" t="s">
        <v>735</v>
      </c>
      <c r="B36" s="16">
        <f>SUMIF(F21:F32,2,B21:B32)</f>
        <v>6</v>
      </c>
      <c r="C36" s="16">
        <f>SUMIF(F21:F32,2,C21:C32)</f>
        <v>4</v>
      </c>
      <c r="D36" s="16">
        <f>SUMIF(F21:F32,2,D21:D32)</f>
        <v>69</v>
      </c>
      <c r="E36" s="25">
        <f>SUMIF(F21:F32,2,E21:E32)</f>
        <v>79</v>
      </c>
    </row>
    <row r="38" spans="1:18" x14ac:dyDescent="0.2">
      <c r="B38" s="113">
        <f>F4</f>
        <v>42990</v>
      </c>
      <c r="C38" s="114"/>
      <c r="D38" s="114"/>
      <c r="E38" s="114"/>
      <c r="F38" s="115"/>
    </row>
    <row r="39" spans="1:18" x14ac:dyDescent="0.2">
      <c r="B39" s="15" t="s">
        <v>627</v>
      </c>
      <c r="C39" s="15" t="s">
        <v>639</v>
      </c>
      <c r="D39" s="15" t="s">
        <v>622</v>
      </c>
      <c r="E39" s="15" t="s">
        <v>708</v>
      </c>
      <c r="F39" s="15" t="s">
        <v>707</v>
      </c>
    </row>
    <row r="40" spans="1:18" x14ac:dyDescent="0.2">
      <c r="A40" s="6" t="s">
        <v>163</v>
      </c>
      <c r="B40" s="29">
        <v>1</v>
      </c>
      <c r="C40" s="29"/>
      <c r="D40" s="29">
        <v>20</v>
      </c>
      <c r="E40" s="27">
        <f>SUM(B40:D40)</f>
        <v>21</v>
      </c>
      <c r="F40" s="75">
        <v>2</v>
      </c>
    </row>
    <row r="41" spans="1:18" x14ac:dyDescent="0.2">
      <c r="A41" s="6" t="s">
        <v>164</v>
      </c>
      <c r="B41" s="29">
        <v>2</v>
      </c>
      <c r="C41" s="29">
        <v>1</v>
      </c>
      <c r="D41" s="29">
        <v>13</v>
      </c>
      <c r="E41" s="27">
        <f t="shared" ref="E41:E45" si="6">SUM(B41:D41)</f>
        <v>16</v>
      </c>
      <c r="F41" s="75">
        <v>2</v>
      </c>
    </row>
    <row r="42" spans="1:18" x14ac:dyDescent="0.2">
      <c r="A42" s="6" t="s">
        <v>165</v>
      </c>
      <c r="B42" s="29"/>
      <c r="C42" s="29">
        <v>3</v>
      </c>
      <c r="D42" s="29">
        <v>17</v>
      </c>
      <c r="E42" s="27">
        <f t="shared" si="6"/>
        <v>20</v>
      </c>
      <c r="F42" s="75">
        <v>2</v>
      </c>
    </row>
    <row r="43" spans="1:18" x14ac:dyDescent="0.2">
      <c r="A43" s="6" t="s">
        <v>166</v>
      </c>
      <c r="B43" s="29">
        <v>2</v>
      </c>
      <c r="C43" s="29"/>
      <c r="D43" s="29">
        <v>10</v>
      </c>
      <c r="E43" s="27">
        <f t="shared" si="6"/>
        <v>12</v>
      </c>
      <c r="F43" s="75">
        <v>2</v>
      </c>
    </row>
    <row r="44" spans="1:18" x14ac:dyDescent="0.2">
      <c r="A44" s="6" t="s">
        <v>167</v>
      </c>
      <c r="B44" s="29">
        <v>1</v>
      </c>
      <c r="C44" s="29">
        <v>1</v>
      </c>
      <c r="D44" s="29">
        <v>12</v>
      </c>
      <c r="E44" s="27">
        <f t="shared" si="6"/>
        <v>14</v>
      </c>
      <c r="F44" s="75">
        <v>1</v>
      </c>
    </row>
    <row r="45" spans="1:18" ht="13.5" thickBot="1" x14ac:dyDescent="0.25">
      <c r="A45" s="46" t="s">
        <v>168</v>
      </c>
      <c r="B45" s="57">
        <v>1</v>
      </c>
      <c r="C45" s="57"/>
      <c r="D45" s="57">
        <v>16</v>
      </c>
      <c r="E45" s="48">
        <f t="shared" si="6"/>
        <v>17</v>
      </c>
      <c r="F45" s="75">
        <v>2</v>
      </c>
    </row>
    <row r="46" spans="1:18" ht="13.5" thickBot="1" x14ac:dyDescent="0.25">
      <c r="A46" s="52" t="s">
        <v>705</v>
      </c>
      <c r="B46" s="59">
        <f>SUM(B40:B45)</f>
        <v>7</v>
      </c>
      <c r="C46" s="59">
        <f>SUM(C40:C45)</f>
        <v>5</v>
      </c>
      <c r="D46" s="59">
        <f>SUM(D40:D45)</f>
        <v>88</v>
      </c>
      <c r="E46" s="54">
        <f t="shared" ref="E46" si="7">SUM(E40:E45)</f>
        <v>100</v>
      </c>
      <c r="F46" s="60"/>
    </row>
    <row r="47" spans="1:18" x14ac:dyDescent="0.2">
      <c r="A47" s="49" t="s">
        <v>44</v>
      </c>
      <c r="B47" s="58">
        <v>1</v>
      </c>
      <c r="C47" s="58"/>
      <c r="D47" s="58">
        <v>13</v>
      </c>
      <c r="E47" s="51">
        <f t="shared" ref="E47:E51" si="8">SUM(B47:D47)</f>
        <v>14</v>
      </c>
      <c r="F47" s="75">
        <v>1</v>
      </c>
    </row>
    <row r="48" spans="1:18" x14ac:dyDescent="0.2">
      <c r="A48" s="6" t="s">
        <v>169</v>
      </c>
      <c r="B48" s="29"/>
      <c r="C48" s="29"/>
      <c r="D48" s="29">
        <v>17</v>
      </c>
      <c r="E48" s="27">
        <f t="shared" si="8"/>
        <v>17</v>
      </c>
      <c r="F48" s="75">
        <v>1</v>
      </c>
    </row>
    <row r="49" spans="1:6" x14ac:dyDescent="0.2">
      <c r="A49" s="6" t="s">
        <v>170</v>
      </c>
      <c r="B49" s="29">
        <v>2</v>
      </c>
      <c r="C49" s="29"/>
      <c r="D49" s="29">
        <v>18</v>
      </c>
      <c r="E49" s="27">
        <f t="shared" si="8"/>
        <v>20</v>
      </c>
      <c r="F49" s="75">
        <v>1</v>
      </c>
    </row>
    <row r="50" spans="1:6" x14ac:dyDescent="0.2">
      <c r="A50" s="6" t="s">
        <v>106</v>
      </c>
      <c r="B50" s="57"/>
      <c r="C50" s="57"/>
      <c r="D50" s="57">
        <v>16</v>
      </c>
      <c r="E50" s="48">
        <f t="shared" ref="E50" si="9">SUM(B50:D50)</f>
        <v>16</v>
      </c>
      <c r="F50" s="75">
        <v>1</v>
      </c>
    </row>
    <row r="51" spans="1:6" ht="13.5" thickBot="1" x14ac:dyDescent="0.25">
      <c r="A51" s="2" t="s">
        <v>847</v>
      </c>
      <c r="B51" s="57"/>
      <c r="C51" s="57"/>
      <c r="D51" s="57">
        <v>1</v>
      </c>
      <c r="E51" s="48">
        <f t="shared" si="8"/>
        <v>1</v>
      </c>
      <c r="F51" s="75">
        <v>1</v>
      </c>
    </row>
    <row r="52" spans="1:6" ht="13.5" thickBot="1" x14ac:dyDescent="0.25">
      <c r="A52" s="52" t="s">
        <v>706</v>
      </c>
      <c r="B52" s="59">
        <f>SUM(B47:B51)</f>
        <v>3</v>
      </c>
      <c r="C52" s="59">
        <f>SUM(C47:C51)</f>
        <v>0</v>
      </c>
      <c r="D52" s="59">
        <f>SUM(D47:D51)</f>
        <v>65</v>
      </c>
      <c r="E52" s="54">
        <f t="shared" ref="E52" si="10">SUM(E47:E51)</f>
        <v>68</v>
      </c>
      <c r="F52" s="30"/>
    </row>
    <row r="53" spans="1:6" ht="15" x14ac:dyDescent="0.2">
      <c r="A53" s="55" t="s">
        <v>162</v>
      </c>
      <c r="B53" s="55">
        <f>B46+B52</f>
        <v>10</v>
      </c>
      <c r="C53" s="55">
        <f t="shared" ref="C53" si="11">C46+C52</f>
        <v>5</v>
      </c>
      <c r="D53" s="55">
        <f t="shared" ref="D53" si="12">D46+D52</f>
        <v>153</v>
      </c>
      <c r="E53" s="56">
        <f t="shared" ref="E53" si="13">E46+E52</f>
        <v>168</v>
      </c>
      <c r="F53" s="30"/>
    </row>
    <row r="54" spans="1:6" x14ac:dyDescent="0.2">
      <c r="A54" s="28" t="s">
        <v>734</v>
      </c>
      <c r="B54" s="16">
        <f>SUMIF(F40:F51,1,B40:B51)</f>
        <v>4</v>
      </c>
      <c r="C54" s="16">
        <f>SUMIF(F40:F51,1,C40:C51)</f>
        <v>1</v>
      </c>
      <c r="D54" s="16">
        <f>SUMIF(F40:F51,1,D40:D51)</f>
        <v>77</v>
      </c>
      <c r="E54" s="31">
        <f>SUMIF(F40:F51,1,E40:E51)</f>
        <v>82</v>
      </c>
    </row>
    <row r="55" spans="1:6" x14ac:dyDescent="0.2">
      <c r="A55" s="28" t="s">
        <v>735</v>
      </c>
      <c r="B55" s="16">
        <f>SUMIF(F40:F51,2,B40:B51)</f>
        <v>6</v>
      </c>
      <c r="C55" s="16">
        <f>SUMIF(F40:F51,2,C40:C51)</f>
        <v>4</v>
      </c>
      <c r="D55" s="16">
        <f>SUMIF(F40:F51,2,D40:D51)</f>
        <v>76</v>
      </c>
      <c r="E55" s="25">
        <f>SUMIF(F40:F51,2,E40:E51)</f>
        <v>86</v>
      </c>
    </row>
    <row r="58" spans="1:6" x14ac:dyDescent="0.2">
      <c r="B58" s="113">
        <f>J4</f>
        <v>42992</v>
      </c>
      <c r="C58" s="114"/>
      <c r="D58" s="114"/>
      <c r="E58" s="114"/>
      <c r="F58" s="115"/>
    </row>
    <row r="59" spans="1:6" x14ac:dyDescent="0.2">
      <c r="B59" s="15" t="s">
        <v>627</v>
      </c>
      <c r="C59" s="15" t="s">
        <v>639</v>
      </c>
      <c r="D59" s="15" t="s">
        <v>622</v>
      </c>
      <c r="E59" s="15" t="s">
        <v>708</v>
      </c>
      <c r="F59" s="15" t="s">
        <v>707</v>
      </c>
    </row>
    <row r="60" spans="1:6" x14ac:dyDescent="0.2">
      <c r="A60" s="6" t="s">
        <v>163</v>
      </c>
      <c r="B60" s="29">
        <v>1</v>
      </c>
      <c r="C60" s="29"/>
      <c r="D60" s="29">
        <v>18</v>
      </c>
      <c r="E60" s="27">
        <f>SUM(B60:D60)</f>
        <v>19</v>
      </c>
      <c r="F60" s="75">
        <v>2</v>
      </c>
    </row>
    <row r="61" spans="1:6" x14ac:dyDescent="0.2">
      <c r="A61" s="6" t="s">
        <v>164</v>
      </c>
      <c r="B61" s="29">
        <v>2</v>
      </c>
      <c r="C61" s="29">
        <v>1</v>
      </c>
      <c r="D61" s="29">
        <v>10</v>
      </c>
      <c r="E61" s="27">
        <f t="shared" ref="E61:E65" si="14">SUM(B61:D61)</f>
        <v>13</v>
      </c>
      <c r="F61" s="75">
        <v>2</v>
      </c>
    </row>
    <row r="62" spans="1:6" x14ac:dyDescent="0.2">
      <c r="A62" s="6" t="s">
        <v>165</v>
      </c>
      <c r="B62" s="29">
        <v>2</v>
      </c>
      <c r="C62" s="29">
        <v>3</v>
      </c>
      <c r="D62" s="29">
        <v>18</v>
      </c>
      <c r="E62" s="27">
        <f t="shared" si="14"/>
        <v>23</v>
      </c>
      <c r="F62" s="75">
        <v>1</v>
      </c>
    </row>
    <row r="63" spans="1:6" x14ac:dyDescent="0.2">
      <c r="A63" s="6" t="s">
        <v>166</v>
      </c>
      <c r="B63" s="29">
        <v>3</v>
      </c>
      <c r="C63" s="29"/>
      <c r="D63" s="29">
        <v>14</v>
      </c>
      <c r="E63" s="27">
        <f t="shared" si="14"/>
        <v>17</v>
      </c>
      <c r="F63" s="75">
        <v>2</v>
      </c>
    </row>
    <row r="64" spans="1:6" x14ac:dyDescent="0.2">
      <c r="A64" s="6" t="s">
        <v>167</v>
      </c>
      <c r="B64" s="29">
        <v>1</v>
      </c>
      <c r="C64" s="29">
        <v>1</v>
      </c>
      <c r="D64" s="29">
        <v>12</v>
      </c>
      <c r="E64" s="27">
        <f t="shared" si="14"/>
        <v>14</v>
      </c>
      <c r="F64" s="75">
        <v>2</v>
      </c>
    </row>
    <row r="65" spans="1:6" ht="13.5" thickBot="1" x14ac:dyDescent="0.25">
      <c r="A65" s="46" t="s">
        <v>168</v>
      </c>
      <c r="B65" s="57">
        <v>1</v>
      </c>
      <c r="C65" s="57"/>
      <c r="D65" s="57">
        <v>17</v>
      </c>
      <c r="E65" s="48">
        <f t="shared" si="14"/>
        <v>18</v>
      </c>
      <c r="F65" s="75">
        <v>2</v>
      </c>
    </row>
    <row r="66" spans="1:6" ht="13.5" thickBot="1" x14ac:dyDescent="0.25">
      <c r="A66" s="52" t="s">
        <v>705</v>
      </c>
      <c r="B66" s="59">
        <f>SUM(B60:B65)</f>
        <v>10</v>
      </c>
      <c r="C66" s="59">
        <f>SUM(C60:C65)</f>
        <v>5</v>
      </c>
      <c r="D66" s="59">
        <f>SUM(D60:D65)</f>
        <v>89</v>
      </c>
      <c r="E66" s="54">
        <f t="shared" ref="E66" si="15">SUM(E60:E65)</f>
        <v>104</v>
      </c>
      <c r="F66" s="60"/>
    </row>
    <row r="67" spans="1:6" x14ac:dyDescent="0.2">
      <c r="A67" s="49" t="s">
        <v>44</v>
      </c>
      <c r="B67" s="58">
        <v>2</v>
      </c>
      <c r="C67" s="58"/>
      <c r="D67" s="58">
        <v>16</v>
      </c>
      <c r="E67" s="51">
        <f t="shared" ref="E67:E71" si="16">SUM(B67:D67)</f>
        <v>18</v>
      </c>
      <c r="F67" s="75">
        <v>1</v>
      </c>
    </row>
    <row r="68" spans="1:6" x14ac:dyDescent="0.2">
      <c r="A68" s="6" t="s">
        <v>169</v>
      </c>
      <c r="B68" s="29"/>
      <c r="C68" s="29"/>
      <c r="D68" s="29">
        <v>14</v>
      </c>
      <c r="E68" s="27">
        <f t="shared" si="16"/>
        <v>14</v>
      </c>
      <c r="F68" s="75">
        <v>1</v>
      </c>
    </row>
    <row r="69" spans="1:6" x14ac:dyDescent="0.2">
      <c r="A69" s="6" t="s">
        <v>170</v>
      </c>
      <c r="B69" s="29">
        <v>2</v>
      </c>
      <c r="C69" s="29"/>
      <c r="D69" s="29">
        <v>17</v>
      </c>
      <c r="E69" s="27">
        <f t="shared" si="16"/>
        <v>19</v>
      </c>
      <c r="F69" s="75">
        <v>1</v>
      </c>
    </row>
    <row r="70" spans="1:6" x14ac:dyDescent="0.2">
      <c r="A70" s="6" t="s">
        <v>106</v>
      </c>
      <c r="B70" s="57"/>
      <c r="C70" s="57">
        <v>0</v>
      </c>
      <c r="D70" s="57">
        <v>14</v>
      </c>
      <c r="E70" s="48">
        <f t="shared" ref="E70" si="17">SUM(B70:D70)</f>
        <v>14</v>
      </c>
      <c r="F70" s="75">
        <v>1</v>
      </c>
    </row>
    <row r="71" spans="1:6" ht="13.5" thickBot="1" x14ac:dyDescent="0.25">
      <c r="A71" s="2" t="s">
        <v>847</v>
      </c>
      <c r="B71" s="57"/>
      <c r="C71" s="57"/>
      <c r="D71" s="57"/>
      <c r="E71" s="48">
        <f t="shared" si="16"/>
        <v>0</v>
      </c>
      <c r="F71" s="75">
        <v>1</v>
      </c>
    </row>
    <row r="72" spans="1:6" ht="13.5" thickBot="1" x14ac:dyDescent="0.25">
      <c r="A72" s="52" t="s">
        <v>706</v>
      </c>
      <c r="B72" s="59">
        <f>SUM(B67:B71)</f>
        <v>4</v>
      </c>
      <c r="C72" s="59">
        <f>SUM(C67:C71)</f>
        <v>0</v>
      </c>
      <c r="D72" s="59">
        <f>SUM(D67:D71)</f>
        <v>61</v>
      </c>
      <c r="E72" s="54">
        <f t="shared" ref="E72" si="18">SUM(E67:E71)</f>
        <v>65</v>
      </c>
    </row>
    <row r="73" spans="1:6" ht="15" x14ac:dyDescent="0.2">
      <c r="A73" s="55" t="s">
        <v>162</v>
      </c>
      <c r="B73" s="55">
        <f>B66+B72</f>
        <v>14</v>
      </c>
      <c r="C73" s="55">
        <f t="shared" ref="C73" si="19">C66+C72</f>
        <v>5</v>
      </c>
      <c r="D73" s="55">
        <f t="shared" ref="D73" si="20">D66+D72</f>
        <v>150</v>
      </c>
      <c r="E73" s="56">
        <f t="shared" ref="E73" si="21">E66+E72</f>
        <v>169</v>
      </c>
    </row>
    <row r="74" spans="1:6" x14ac:dyDescent="0.2">
      <c r="A74" s="28" t="s">
        <v>734</v>
      </c>
      <c r="B74" s="16">
        <f>SUMIF(F60:F71,1,B60:B71)</f>
        <v>6</v>
      </c>
      <c r="C74" s="16">
        <f>SUMIF(F60:F71,1,C60:C71)</f>
        <v>3</v>
      </c>
      <c r="D74" s="16">
        <f>SUMIF(F60:F71,1,D60:D71)</f>
        <v>79</v>
      </c>
      <c r="E74" s="31">
        <f>SUMIF(F60:F71,1,E60:E71)</f>
        <v>88</v>
      </c>
    </row>
    <row r="75" spans="1:6" x14ac:dyDescent="0.2">
      <c r="A75" s="28" t="s">
        <v>735</v>
      </c>
      <c r="B75" s="16">
        <f>SUMIF(F60:F71,2,B60:B71)</f>
        <v>8</v>
      </c>
      <c r="C75" s="16">
        <f>SUMIF(F60:F71,2,C60:C71)</f>
        <v>2</v>
      </c>
      <c r="D75" s="16">
        <f>SUMIF(F60:F71,2,D60:D71)</f>
        <v>71</v>
      </c>
      <c r="E75" s="25">
        <f>SUMIF(F60:F71,2,E60:E71)</f>
        <v>81</v>
      </c>
    </row>
    <row r="77" spans="1:6" x14ac:dyDescent="0.2">
      <c r="B77" s="113">
        <f>N4</f>
        <v>42993</v>
      </c>
      <c r="C77" s="114"/>
      <c r="D77" s="114"/>
      <c r="E77" s="114"/>
      <c r="F77" s="115"/>
    </row>
    <row r="78" spans="1:6" x14ac:dyDescent="0.2">
      <c r="B78" s="15" t="s">
        <v>627</v>
      </c>
      <c r="C78" s="15" t="s">
        <v>639</v>
      </c>
      <c r="D78" s="15" t="s">
        <v>622</v>
      </c>
      <c r="E78" s="15" t="s">
        <v>708</v>
      </c>
      <c r="F78" s="15" t="s">
        <v>707</v>
      </c>
    </row>
    <row r="79" spans="1:6" x14ac:dyDescent="0.2">
      <c r="A79" s="6" t="s">
        <v>163</v>
      </c>
      <c r="B79" s="29">
        <v>1</v>
      </c>
      <c r="C79" s="29"/>
      <c r="D79" s="29">
        <v>18</v>
      </c>
      <c r="E79" s="27">
        <f>SUM(B79:D79)</f>
        <v>19</v>
      </c>
      <c r="F79" s="75">
        <v>2</v>
      </c>
    </row>
    <row r="80" spans="1:6" x14ac:dyDescent="0.2">
      <c r="A80" s="6" t="s">
        <v>164</v>
      </c>
      <c r="B80" s="29">
        <v>2</v>
      </c>
      <c r="C80" s="29">
        <v>1</v>
      </c>
      <c r="D80" s="29">
        <v>12</v>
      </c>
      <c r="E80" s="27">
        <f t="shared" ref="E80:E84" si="22">SUM(B80:D80)</f>
        <v>15</v>
      </c>
      <c r="F80" s="75">
        <v>2</v>
      </c>
    </row>
    <row r="81" spans="1:6" x14ac:dyDescent="0.2">
      <c r="A81" s="6" t="s">
        <v>165</v>
      </c>
      <c r="B81" s="29">
        <v>1</v>
      </c>
      <c r="C81" s="29">
        <v>3</v>
      </c>
      <c r="D81" s="29">
        <v>18</v>
      </c>
      <c r="E81" s="27">
        <f t="shared" si="22"/>
        <v>22</v>
      </c>
      <c r="F81" s="75">
        <v>1</v>
      </c>
    </row>
    <row r="82" spans="1:6" x14ac:dyDescent="0.2">
      <c r="A82" s="6" t="s">
        <v>166</v>
      </c>
      <c r="B82" s="29">
        <v>2</v>
      </c>
      <c r="C82" s="29"/>
      <c r="D82" s="29">
        <v>11</v>
      </c>
      <c r="E82" s="27">
        <f t="shared" si="22"/>
        <v>13</v>
      </c>
      <c r="F82" s="75">
        <v>2</v>
      </c>
    </row>
    <row r="83" spans="1:6" x14ac:dyDescent="0.2">
      <c r="A83" s="6" t="s">
        <v>167</v>
      </c>
      <c r="B83" s="29">
        <v>1</v>
      </c>
      <c r="C83" s="29">
        <v>1</v>
      </c>
      <c r="D83" s="29">
        <v>14</v>
      </c>
      <c r="E83" s="27">
        <f t="shared" si="22"/>
        <v>16</v>
      </c>
      <c r="F83" s="75">
        <v>2</v>
      </c>
    </row>
    <row r="84" spans="1:6" ht="13.5" thickBot="1" x14ac:dyDescent="0.25">
      <c r="A84" s="46" t="s">
        <v>168</v>
      </c>
      <c r="B84" s="57">
        <v>1</v>
      </c>
      <c r="C84" s="57"/>
      <c r="D84" s="57">
        <v>18</v>
      </c>
      <c r="E84" s="48">
        <f t="shared" si="22"/>
        <v>19</v>
      </c>
      <c r="F84" s="75">
        <v>2</v>
      </c>
    </row>
    <row r="85" spans="1:6" ht="13.5" thickBot="1" x14ac:dyDescent="0.25">
      <c r="A85" s="52" t="s">
        <v>705</v>
      </c>
      <c r="B85" s="59">
        <f>SUM(B79:B84)</f>
        <v>8</v>
      </c>
      <c r="C85" s="59">
        <f>SUM(C79:C84)</f>
        <v>5</v>
      </c>
      <c r="D85" s="59">
        <f>SUM(D79:D84)</f>
        <v>91</v>
      </c>
      <c r="E85" s="54">
        <f t="shared" ref="E85" si="23">SUM(E79:E84)</f>
        <v>104</v>
      </c>
      <c r="F85" s="60"/>
    </row>
    <row r="86" spans="1:6" x14ac:dyDescent="0.2">
      <c r="A86" s="49" t="s">
        <v>44</v>
      </c>
      <c r="B86" s="58">
        <v>1</v>
      </c>
      <c r="C86" s="58">
        <v>1</v>
      </c>
      <c r="D86" s="58">
        <v>16</v>
      </c>
      <c r="E86" s="51">
        <f t="shared" ref="E86:E90" si="24">SUM(B86:D86)</f>
        <v>18</v>
      </c>
      <c r="F86" s="75">
        <v>1</v>
      </c>
    </row>
    <row r="87" spans="1:6" x14ac:dyDescent="0.2">
      <c r="A87" s="6" t="s">
        <v>169</v>
      </c>
      <c r="B87" s="29"/>
      <c r="C87" s="29"/>
      <c r="D87" s="29">
        <v>13</v>
      </c>
      <c r="E87" s="27">
        <f t="shared" si="24"/>
        <v>13</v>
      </c>
      <c r="F87" s="75">
        <v>1</v>
      </c>
    </row>
    <row r="88" spans="1:6" x14ac:dyDescent="0.2">
      <c r="A88" s="6" t="s">
        <v>170</v>
      </c>
      <c r="B88" s="29">
        <v>2</v>
      </c>
      <c r="C88" s="29"/>
      <c r="D88" s="29">
        <v>17</v>
      </c>
      <c r="E88" s="27">
        <f t="shared" si="24"/>
        <v>19</v>
      </c>
      <c r="F88" s="75">
        <v>1</v>
      </c>
    </row>
    <row r="89" spans="1:6" x14ac:dyDescent="0.2">
      <c r="A89" s="6" t="s">
        <v>106</v>
      </c>
      <c r="B89" s="57">
        <v>1</v>
      </c>
      <c r="C89" s="57"/>
      <c r="D89" s="57">
        <v>14</v>
      </c>
      <c r="E89" s="48">
        <f t="shared" ref="E89" si="25">SUM(B89:D89)</f>
        <v>15</v>
      </c>
      <c r="F89" s="75">
        <v>1</v>
      </c>
    </row>
    <row r="90" spans="1:6" ht="13.5" thickBot="1" x14ac:dyDescent="0.25">
      <c r="A90" s="2" t="s">
        <v>847</v>
      </c>
      <c r="B90" s="57"/>
      <c r="C90" s="57"/>
      <c r="D90" s="57">
        <v>1</v>
      </c>
      <c r="E90" s="48">
        <f t="shared" si="24"/>
        <v>1</v>
      </c>
      <c r="F90" s="75">
        <v>1</v>
      </c>
    </row>
    <row r="91" spans="1:6" ht="13.5" thickBot="1" x14ac:dyDescent="0.25">
      <c r="A91" s="52" t="s">
        <v>706</v>
      </c>
      <c r="B91" s="59">
        <f>SUM(B86:B90)</f>
        <v>4</v>
      </c>
      <c r="C91" s="59">
        <f>SUM(C86:C90)</f>
        <v>1</v>
      </c>
      <c r="D91" s="59">
        <f>SUM(D86:D90)</f>
        <v>61</v>
      </c>
      <c r="E91" s="54">
        <f t="shared" ref="E91" si="26">SUM(E86:E90)</f>
        <v>66</v>
      </c>
    </row>
    <row r="92" spans="1:6" ht="15" x14ac:dyDescent="0.2">
      <c r="A92" s="55" t="s">
        <v>162</v>
      </c>
      <c r="B92" s="55">
        <f>B85+B91</f>
        <v>12</v>
      </c>
      <c r="C92" s="55">
        <f t="shared" ref="C92" si="27">C85+C91</f>
        <v>6</v>
      </c>
      <c r="D92" s="55">
        <f t="shared" ref="D92" si="28">D85+D91</f>
        <v>152</v>
      </c>
      <c r="E92" s="56">
        <f t="shared" ref="E92" si="29">E85+E91</f>
        <v>170</v>
      </c>
    </row>
    <row r="93" spans="1:6" x14ac:dyDescent="0.2">
      <c r="A93" s="28" t="s">
        <v>734</v>
      </c>
      <c r="B93" s="16">
        <f>SUMIF(F79:F90,1,B79:B90)</f>
        <v>5</v>
      </c>
      <c r="C93" s="16">
        <f>SUMIF(F79:F90,1,C79:C90)</f>
        <v>4</v>
      </c>
      <c r="D93" s="16">
        <f>SUMIF(F79:F90,1,D79:D90)</f>
        <v>79</v>
      </c>
      <c r="E93" s="31">
        <f>SUMIF(F79:F90,1,E79:E90)</f>
        <v>88</v>
      </c>
    </row>
    <row r="94" spans="1:6" x14ac:dyDescent="0.2">
      <c r="A94" s="28" t="s">
        <v>735</v>
      </c>
      <c r="B94" s="16">
        <f>SUMIF(F79:F90,2,B79:B90)</f>
        <v>7</v>
      </c>
      <c r="C94" s="16">
        <f>SUMIF(F79:F90,2,C79:C90)</f>
        <v>2</v>
      </c>
      <c r="D94" s="16">
        <f>SUMIF(F79:F90,2,D79:D90)</f>
        <v>73</v>
      </c>
      <c r="E94" s="25">
        <f>SUMIF(F79:F90,2,E79:E90)</f>
        <v>82</v>
      </c>
    </row>
  </sheetData>
  <sheetProtection sheet="1" objects="1" scenarios="1"/>
  <mergeCells count="4">
    <mergeCell ref="B19:F19"/>
    <mergeCell ref="B38:F38"/>
    <mergeCell ref="B58:F58"/>
    <mergeCell ref="B77:F77"/>
  </mergeCells>
  <pageMargins left="0.23622047244094491" right="0.23622047244094491" top="0.74803149606299213" bottom="0.74803149606299213" header="0.31496062992125984" footer="0.31496062992125984"/>
  <pageSetup paperSize="9" scale="98" fitToHeight="2" orientation="landscape" horizontalDpi="1200" verticalDpi="1200" r:id="rId2"/>
  <headerFooter>
    <oddHeader>&amp;LEcole de Neuvecelle&amp;C&amp;"Arial,Gras"&amp;11Guichet périscolaire&amp;R&amp;D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F1408"/>
  <sheetViews>
    <sheetView topLeftCell="A7" workbookViewId="0">
      <selection activeCell="F398" sqref="F398"/>
    </sheetView>
  </sheetViews>
  <sheetFormatPr baseColWidth="10" defaultRowHeight="12.75" x14ac:dyDescent="0.2"/>
  <cols>
    <col min="1" max="1" width="45.42578125" style="77" customWidth="1"/>
    <col min="2" max="2" width="4.28515625" customWidth="1"/>
    <col min="3" max="6" width="30.7109375" customWidth="1"/>
  </cols>
  <sheetData>
    <row r="1" spans="1:6" x14ac:dyDescent="0.2">
      <c r="A1" s="12" t="s">
        <v>198</v>
      </c>
      <c r="B1" s="109">
        <v>1</v>
      </c>
    </row>
    <row r="2" spans="1:6" ht="21.95" customHeight="1" thickBot="1" x14ac:dyDescent="0.25">
      <c r="C2" s="116">
        <v>42989</v>
      </c>
      <c r="D2" s="116"/>
      <c r="E2" s="116"/>
      <c r="F2" s="116"/>
    </row>
    <row r="3" spans="1:6" ht="20.100000000000001" customHeight="1" thickBot="1" x14ac:dyDescent="0.25">
      <c r="A3" s="12" t="s">
        <v>2</v>
      </c>
      <c r="B3" s="12"/>
      <c r="C3" s="63" t="s">
        <v>3</v>
      </c>
      <c r="D3" s="63" t="s">
        <v>4</v>
      </c>
      <c r="E3" s="63" t="s">
        <v>5</v>
      </c>
      <c r="F3" s="62" t="s">
        <v>6</v>
      </c>
    </row>
    <row r="4" spans="1:6" ht="18" customHeight="1" x14ac:dyDescent="0.25">
      <c r="A4" s="22">
        <v>42989</v>
      </c>
      <c r="B4" s="22"/>
      <c r="C4" s="78" t="s">
        <v>714</v>
      </c>
      <c r="D4" s="78" t="s">
        <v>720</v>
      </c>
      <c r="E4" s="78" t="s">
        <v>714</v>
      </c>
      <c r="F4" s="78" t="s">
        <v>720</v>
      </c>
    </row>
    <row r="5" spans="1:6" ht="18" customHeight="1" x14ac:dyDescent="0.2">
      <c r="A5" s="3" t="s">
        <v>3</v>
      </c>
      <c r="B5" s="3"/>
      <c r="C5" s="79" t="s">
        <v>85</v>
      </c>
      <c r="D5" s="79" t="s">
        <v>93</v>
      </c>
      <c r="E5" s="79" t="s">
        <v>32</v>
      </c>
      <c r="F5" s="79" t="s">
        <v>131</v>
      </c>
    </row>
    <row r="6" spans="1:6" ht="18" customHeight="1" x14ac:dyDescent="0.2">
      <c r="A6" s="23" t="s">
        <v>770</v>
      </c>
      <c r="B6" s="23"/>
      <c r="C6" s="79" t="s">
        <v>29</v>
      </c>
      <c r="D6" s="79" t="s">
        <v>76</v>
      </c>
      <c r="E6" s="79" t="s">
        <v>573</v>
      </c>
      <c r="F6" s="79" t="s">
        <v>93</v>
      </c>
    </row>
    <row r="7" spans="1:6" ht="18" customHeight="1" x14ac:dyDescent="0.2">
      <c r="A7" s="24" t="s">
        <v>714</v>
      </c>
      <c r="B7" s="24"/>
      <c r="C7" s="79" t="s">
        <v>65</v>
      </c>
      <c r="D7" s="79" t="s">
        <v>145</v>
      </c>
      <c r="E7" s="79" t="s">
        <v>95</v>
      </c>
      <c r="F7" s="79" t="s">
        <v>76</v>
      </c>
    </row>
    <row r="8" spans="1:6" ht="18" customHeight="1" x14ac:dyDescent="0.25">
      <c r="A8" s="45" t="s">
        <v>85</v>
      </c>
      <c r="B8" s="45"/>
      <c r="C8" s="79" t="s">
        <v>32</v>
      </c>
      <c r="D8" s="79" t="s">
        <v>63</v>
      </c>
      <c r="E8" s="78" t="s">
        <v>718</v>
      </c>
      <c r="F8" s="79" t="s">
        <v>63</v>
      </c>
    </row>
    <row r="9" spans="1:6" ht="18" customHeight="1" x14ac:dyDescent="0.2">
      <c r="A9" s="45" t="s">
        <v>29</v>
      </c>
      <c r="B9" s="45"/>
      <c r="C9" s="79" t="s">
        <v>573</v>
      </c>
      <c r="D9" s="79" t="s">
        <v>22</v>
      </c>
      <c r="E9" s="79" t="s">
        <v>584</v>
      </c>
      <c r="F9" s="79" t="s">
        <v>22</v>
      </c>
    </row>
    <row r="10" spans="1:6" ht="18" customHeight="1" x14ac:dyDescent="0.25">
      <c r="A10" s="45" t="s">
        <v>65</v>
      </c>
      <c r="B10" s="45"/>
      <c r="C10" s="79" t="s">
        <v>38</v>
      </c>
      <c r="D10" s="78" t="s">
        <v>715</v>
      </c>
      <c r="E10" s="78" t="s">
        <v>757</v>
      </c>
      <c r="F10" s="78" t="s">
        <v>715</v>
      </c>
    </row>
    <row r="11" spans="1:6" ht="18" customHeight="1" x14ac:dyDescent="0.2">
      <c r="A11" s="45" t="s">
        <v>32</v>
      </c>
      <c r="B11" s="45"/>
      <c r="C11" s="79" t="s">
        <v>138</v>
      </c>
      <c r="D11" s="79" t="s">
        <v>17</v>
      </c>
      <c r="E11" s="79" t="s">
        <v>77</v>
      </c>
      <c r="F11" s="79" t="s">
        <v>10</v>
      </c>
    </row>
    <row r="12" spans="1:6" ht="18" customHeight="1" x14ac:dyDescent="0.25">
      <c r="A12" s="45" t="s">
        <v>573</v>
      </c>
      <c r="B12" s="45"/>
      <c r="C12" s="79" t="s">
        <v>95</v>
      </c>
      <c r="D12" s="78" t="s">
        <v>723</v>
      </c>
      <c r="E12" s="79" t="s">
        <v>600</v>
      </c>
      <c r="F12" s="79" t="s">
        <v>17</v>
      </c>
    </row>
    <row r="13" spans="1:6" ht="18" customHeight="1" x14ac:dyDescent="0.25">
      <c r="A13" s="45" t="s">
        <v>38</v>
      </c>
      <c r="B13" s="45"/>
      <c r="C13" s="79" t="s">
        <v>51</v>
      </c>
      <c r="D13" s="79" t="s">
        <v>36</v>
      </c>
      <c r="E13" s="78" t="s">
        <v>716</v>
      </c>
      <c r="F13" s="78" t="s">
        <v>723</v>
      </c>
    </row>
    <row r="14" spans="1:6" ht="18" customHeight="1" x14ac:dyDescent="0.25">
      <c r="A14" s="45" t="s">
        <v>138</v>
      </c>
      <c r="B14" s="45"/>
      <c r="C14" s="78" t="s">
        <v>727</v>
      </c>
      <c r="D14" s="78" t="s">
        <v>717</v>
      </c>
      <c r="E14" s="79" t="s">
        <v>556</v>
      </c>
      <c r="F14" s="79" t="s">
        <v>36</v>
      </c>
    </row>
    <row r="15" spans="1:6" ht="18" customHeight="1" x14ac:dyDescent="0.25">
      <c r="A15" s="45" t="s">
        <v>95</v>
      </c>
      <c r="B15" s="45"/>
      <c r="C15" s="79" t="s">
        <v>570</v>
      </c>
      <c r="D15" s="79" t="s">
        <v>64</v>
      </c>
      <c r="E15" s="78" t="s">
        <v>724</v>
      </c>
      <c r="F15" s="78" t="s">
        <v>725</v>
      </c>
    </row>
    <row r="16" spans="1:6" ht="18" customHeight="1" x14ac:dyDescent="0.2">
      <c r="A16" s="45" t="s">
        <v>51</v>
      </c>
      <c r="B16" s="45"/>
      <c r="C16" s="79" t="s">
        <v>571</v>
      </c>
      <c r="D16" s="79" t="s">
        <v>30</v>
      </c>
      <c r="E16" s="79" t="s">
        <v>115</v>
      </c>
      <c r="F16" s="79" t="s">
        <v>590</v>
      </c>
    </row>
    <row r="17" spans="1:6" ht="18" customHeight="1" x14ac:dyDescent="0.25">
      <c r="A17" s="23" t="s">
        <v>769</v>
      </c>
      <c r="B17" s="45"/>
      <c r="C17" s="79" t="s">
        <v>21</v>
      </c>
      <c r="D17" s="79" t="s">
        <v>597</v>
      </c>
      <c r="E17" s="78" t="s">
        <v>717</v>
      </c>
      <c r="F17" s="79" t="s">
        <v>143</v>
      </c>
    </row>
    <row r="18" spans="1:6" ht="18" customHeight="1" x14ac:dyDescent="0.25">
      <c r="A18" s="24" t="s">
        <v>727</v>
      </c>
      <c r="B18" s="45"/>
      <c r="C18" s="78" t="s">
        <v>718</v>
      </c>
      <c r="D18" s="79" t="s">
        <v>153</v>
      </c>
      <c r="E18" s="79" t="s">
        <v>64</v>
      </c>
      <c r="F18" s="79" t="s">
        <v>602</v>
      </c>
    </row>
    <row r="19" spans="1:6" ht="18" customHeight="1" x14ac:dyDescent="0.25">
      <c r="A19" s="45" t="s">
        <v>570</v>
      </c>
      <c r="B19" s="23"/>
      <c r="C19" s="79" t="s">
        <v>560</v>
      </c>
      <c r="D19" s="79" t="s">
        <v>105</v>
      </c>
      <c r="E19" s="79" t="s">
        <v>30</v>
      </c>
      <c r="F19" s="78" t="s">
        <v>717</v>
      </c>
    </row>
    <row r="20" spans="1:6" ht="18" customHeight="1" x14ac:dyDescent="0.2">
      <c r="A20" s="45" t="s">
        <v>571</v>
      </c>
      <c r="B20" s="24"/>
      <c r="C20" s="79" t="s">
        <v>133</v>
      </c>
      <c r="D20" s="79" t="s">
        <v>614</v>
      </c>
      <c r="E20" s="79" t="s">
        <v>597</v>
      </c>
      <c r="F20" s="79" t="s">
        <v>64</v>
      </c>
    </row>
    <row r="21" spans="1:6" ht="18" customHeight="1" x14ac:dyDescent="0.25">
      <c r="A21" s="45" t="s">
        <v>21</v>
      </c>
      <c r="B21" s="45"/>
      <c r="C21" s="79" t="s">
        <v>134</v>
      </c>
      <c r="D21" s="78" t="s">
        <v>722</v>
      </c>
      <c r="E21" s="79" t="s">
        <v>153</v>
      </c>
      <c r="F21" s="79" t="s">
        <v>30</v>
      </c>
    </row>
    <row r="22" spans="1:6" ht="18" customHeight="1" x14ac:dyDescent="0.2">
      <c r="A22" s="23" t="s">
        <v>764</v>
      </c>
      <c r="B22" s="23"/>
      <c r="C22" s="79" t="s">
        <v>569</v>
      </c>
      <c r="D22" s="79" t="s">
        <v>33</v>
      </c>
      <c r="E22" s="79" t="s">
        <v>105</v>
      </c>
      <c r="F22" s="79" t="s">
        <v>557</v>
      </c>
    </row>
    <row r="23" spans="1:6" ht="18" customHeight="1" x14ac:dyDescent="0.25">
      <c r="A23" s="24" t="s">
        <v>718</v>
      </c>
      <c r="B23" s="24"/>
      <c r="C23" s="79" t="s">
        <v>584</v>
      </c>
      <c r="D23" s="78" t="s">
        <v>719</v>
      </c>
      <c r="E23" s="79" t="s">
        <v>614</v>
      </c>
      <c r="F23" s="79" t="s">
        <v>182</v>
      </c>
    </row>
    <row r="24" spans="1:6" ht="18" customHeight="1" x14ac:dyDescent="0.25">
      <c r="A24" s="45" t="s">
        <v>560</v>
      </c>
      <c r="B24" s="45"/>
      <c r="C24" s="79" t="s">
        <v>28</v>
      </c>
      <c r="D24" s="79" t="s">
        <v>24</v>
      </c>
      <c r="E24" s="78" t="s">
        <v>719</v>
      </c>
      <c r="F24" s="79" t="s">
        <v>575</v>
      </c>
    </row>
    <row r="25" spans="1:6" ht="18" customHeight="1" x14ac:dyDescent="0.2">
      <c r="A25" s="45" t="s">
        <v>133</v>
      </c>
      <c r="B25" s="45"/>
      <c r="C25" s="79" t="s">
        <v>124</v>
      </c>
      <c r="D25" s="79" t="s">
        <v>550</v>
      </c>
      <c r="E25" s="79" t="s">
        <v>24</v>
      </c>
      <c r="F25" s="79" t="s">
        <v>137</v>
      </c>
    </row>
    <row r="26" spans="1:6" ht="18" customHeight="1" x14ac:dyDescent="0.2">
      <c r="A26" s="45" t="s">
        <v>134</v>
      </c>
      <c r="B26" s="45"/>
      <c r="C26" s="79" t="s">
        <v>25</v>
      </c>
      <c r="D26" s="79" t="s">
        <v>9</v>
      </c>
      <c r="E26" s="79" t="s">
        <v>550</v>
      </c>
      <c r="F26" s="79" t="s">
        <v>92</v>
      </c>
    </row>
    <row r="27" spans="1:6" ht="18" customHeight="1" x14ac:dyDescent="0.2">
      <c r="A27" s="45" t="s">
        <v>569</v>
      </c>
      <c r="B27" s="45"/>
      <c r="C27" s="79" t="s">
        <v>23</v>
      </c>
      <c r="D27" s="79" t="s">
        <v>552</v>
      </c>
      <c r="E27" s="79" t="s">
        <v>9</v>
      </c>
      <c r="F27" s="79" t="s">
        <v>94</v>
      </c>
    </row>
    <row r="28" spans="1:6" ht="18" customHeight="1" x14ac:dyDescent="0.2">
      <c r="A28" s="45" t="s">
        <v>584</v>
      </c>
      <c r="B28" s="45"/>
      <c r="C28" s="79" t="s">
        <v>831</v>
      </c>
      <c r="D28" s="79" t="s">
        <v>586</v>
      </c>
      <c r="E28" s="79" t="s">
        <v>552</v>
      </c>
      <c r="F28" s="79" t="s">
        <v>177</v>
      </c>
    </row>
    <row r="29" spans="1:6" ht="18" customHeight="1" x14ac:dyDescent="0.25">
      <c r="A29" s="45" t="s">
        <v>28</v>
      </c>
      <c r="B29" s="45"/>
      <c r="C29" s="78" t="s">
        <v>757</v>
      </c>
      <c r="D29" s="78" t="s">
        <v>724</v>
      </c>
      <c r="E29" s="78" t="s">
        <v>722</v>
      </c>
      <c r="F29" s="79" t="s">
        <v>611</v>
      </c>
    </row>
    <row r="30" spans="1:6" ht="18" customHeight="1" x14ac:dyDescent="0.2">
      <c r="A30" s="45" t="s">
        <v>124</v>
      </c>
      <c r="B30" s="45"/>
      <c r="C30" s="79" t="s">
        <v>77</v>
      </c>
      <c r="D30" s="79" t="s">
        <v>115</v>
      </c>
      <c r="E30" s="79" t="s">
        <v>33</v>
      </c>
      <c r="F30" s="79" t="s">
        <v>153</v>
      </c>
    </row>
    <row r="31" spans="1:6" ht="18" customHeight="1" x14ac:dyDescent="0.25">
      <c r="A31" s="45" t="s">
        <v>25</v>
      </c>
      <c r="B31" s="45"/>
      <c r="C31" s="79" t="s">
        <v>600</v>
      </c>
      <c r="D31" s="78" t="s">
        <v>757</v>
      </c>
      <c r="E31" s="78" t="s">
        <v>720</v>
      </c>
      <c r="F31" s="79" t="s">
        <v>105</v>
      </c>
    </row>
    <row r="32" spans="1:6" ht="18" customHeight="1" x14ac:dyDescent="0.25">
      <c r="A32" s="45" t="s">
        <v>23</v>
      </c>
      <c r="B32" s="45"/>
      <c r="C32" s="78" t="s">
        <v>716</v>
      </c>
      <c r="D32" s="79" t="s">
        <v>77</v>
      </c>
      <c r="E32" s="79" t="s">
        <v>93</v>
      </c>
      <c r="F32" s="79" t="s">
        <v>614</v>
      </c>
    </row>
    <row r="33" spans="1:6" ht="18" customHeight="1" x14ac:dyDescent="0.25">
      <c r="A33" s="45" t="s">
        <v>831</v>
      </c>
      <c r="B33" s="45"/>
      <c r="C33" s="79" t="s">
        <v>556</v>
      </c>
      <c r="D33" s="79" t="s">
        <v>600</v>
      </c>
      <c r="E33" s="79" t="s">
        <v>76</v>
      </c>
      <c r="F33" s="78" t="s">
        <v>722</v>
      </c>
    </row>
    <row r="34" spans="1:6" s="76" customFormat="1" ht="18" customHeight="1" x14ac:dyDescent="0.25">
      <c r="A34" s="23" t="s">
        <v>765</v>
      </c>
      <c r="C34" s="79" t="s">
        <v>57</v>
      </c>
      <c r="D34" s="78" t="s">
        <v>716</v>
      </c>
      <c r="E34" s="79" t="s">
        <v>22</v>
      </c>
      <c r="F34" s="79" t="s">
        <v>33</v>
      </c>
    </row>
    <row r="35" spans="1:6" ht="18" customHeight="1" x14ac:dyDescent="0.25">
      <c r="A35" s="24" t="s">
        <v>757</v>
      </c>
      <c r="B35" s="45"/>
      <c r="C35" s="78" t="s">
        <v>724</v>
      </c>
      <c r="D35" s="79" t="s">
        <v>556</v>
      </c>
      <c r="E35" s="78" t="s">
        <v>715</v>
      </c>
      <c r="F35" s="78" t="s">
        <v>719</v>
      </c>
    </row>
    <row r="36" spans="1:6" s="76" customFormat="1" ht="18" customHeight="1" x14ac:dyDescent="0.25">
      <c r="A36" s="45" t="s">
        <v>77</v>
      </c>
      <c r="C36" s="79" t="s">
        <v>115</v>
      </c>
      <c r="D36" s="78" t="s">
        <v>718</v>
      </c>
      <c r="E36" s="79" t="s">
        <v>17</v>
      </c>
      <c r="F36" s="79" t="s">
        <v>24</v>
      </c>
    </row>
    <row r="37" spans="1:6" ht="18" customHeight="1" x14ac:dyDescent="0.25">
      <c r="A37" s="45" t="s">
        <v>600</v>
      </c>
      <c r="B37" s="45"/>
      <c r="C37" s="78" t="s">
        <v>717</v>
      </c>
      <c r="D37" s="79" t="s">
        <v>584</v>
      </c>
      <c r="E37" s="78" t="s">
        <v>723</v>
      </c>
      <c r="F37" s="79" t="s">
        <v>550</v>
      </c>
    </row>
    <row r="38" spans="1:6" ht="18" customHeight="1" x14ac:dyDescent="0.25">
      <c r="A38" s="23" t="s">
        <v>766</v>
      </c>
      <c r="B38" s="45"/>
      <c r="C38" s="79" t="s">
        <v>64</v>
      </c>
      <c r="D38" s="78" t="s">
        <v>714</v>
      </c>
      <c r="E38" s="79" t="s">
        <v>36</v>
      </c>
      <c r="F38" s="79" t="s">
        <v>9</v>
      </c>
    </row>
    <row r="39" spans="1:6" ht="18" customHeight="1" x14ac:dyDescent="0.25">
      <c r="A39" s="24" t="s">
        <v>716</v>
      </c>
      <c r="B39" s="23"/>
      <c r="C39" s="79" t="s">
        <v>30</v>
      </c>
      <c r="D39" s="79" t="s">
        <v>32</v>
      </c>
      <c r="E39" s="76" t="s">
        <v>872</v>
      </c>
      <c r="F39" s="79" t="s">
        <v>552</v>
      </c>
    </row>
    <row r="40" spans="1:6" ht="18" customHeight="1" x14ac:dyDescent="0.2">
      <c r="A40" s="45" t="s">
        <v>556</v>
      </c>
      <c r="B40" s="24"/>
      <c r="C40" s="79" t="s">
        <v>182</v>
      </c>
      <c r="D40" s="79" t="s">
        <v>573</v>
      </c>
      <c r="F40" s="79" t="s">
        <v>122</v>
      </c>
    </row>
    <row r="41" spans="1:6" ht="18" customHeight="1" x14ac:dyDescent="0.2">
      <c r="A41" s="45" t="s">
        <v>57</v>
      </c>
      <c r="B41" s="45"/>
      <c r="C41" s="79" t="s">
        <v>575</v>
      </c>
      <c r="D41" s="79" t="s">
        <v>95</v>
      </c>
      <c r="F41" s="79" t="s">
        <v>152</v>
      </c>
    </row>
    <row r="42" spans="1:6" ht="18" customHeight="1" x14ac:dyDescent="0.25">
      <c r="A42" s="23" t="s">
        <v>767</v>
      </c>
      <c r="B42" s="45"/>
      <c r="C42" s="79" t="s">
        <v>137</v>
      </c>
      <c r="D42" s="76" t="s">
        <v>889</v>
      </c>
      <c r="F42" s="79" t="s">
        <v>608</v>
      </c>
    </row>
    <row r="43" spans="1:6" ht="18" customHeight="1" x14ac:dyDescent="0.25">
      <c r="A43" s="24" t="s">
        <v>724</v>
      </c>
      <c r="B43" s="23"/>
      <c r="C43" s="79" t="s">
        <v>92</v>
      </c>
      <c r="F43" s="78" t="s">
        <v>724</v>
      </c>
    </row>
    <row r="44" spans="1:6" ht="18" customHeight="1" x14ac:dyDescent="0.2">
      <c r="A44" s="45" t="s">
        <v>115</v>
      </c>
      <c r="B44" s="24"/>
      <c r="C44" s="79" t="s">
        <v>597</v>
      </c>
      <c r="F44" s="79" t="s">
        <v>115</v>
      </c>
    </row>
    <row r="45" spans="1:6" ht="18" customHeight="1" x14ac:dyDescent="0.25">
      <c r="A45" s="23" t="s">
        <v>768</v>
      </c>
      <c r="B45" s="45"/>
      <c r="C45" s="79" t="s">
        <v>54</v>
      </c>
      <c r="F45" s="78" t="s">
        <v>757</v>
      </c>
    </row>
    <row r="46" spans="1:6" ht="18" customHeight="1" x14ac:dyDescent="0.2">
      <c r="A46" s="24" t="s">
        <v>717</v>
      </c>
      <c r="B46" s="45"/>
      <c r="C46" s="79" t="s">
        <v>120</v>
      </c>
      <c r="F46" s="79" t="s">
        <v>77</v>
      </c>
    </row>
    <row r="47" spans="1:6" ht="18" customHeight="1" x14ac:dyDescent="0.2">
      <c r="A47" s="45" t="s">
        <v>64</v>
      </c>
      <c r="B47" s="45"/>
      <c r="C47" s="79" t="s">
        <v>121</v>
      </c>
      <c r="F47" s="79" t="s">
        <v>600</v>
      </c>
    </row>
    <row r="48" spans="1:6" ht="18" customHeight="1" x14ac:dyDescent="0.25">
      <c r="A48" s="45" t="s">
        <v>30</v>
      </c>
      <c r="B48" s="23"/>
      <c r="C48" s="79" t="s">
        <v>20</v>
      </c>
      <c r="F48" s="78" t="s">
        <v>716</v>
      </c>
    </row>
    <row r="49" spans="1:6" ht="18" customHeight="1" x14ac:dyDescent="0.2">
      <c r="A49" s="45" t="s">
        <v>182</v>
      </c>
      <c r="B49" s="24"/>
      <c r="C49" s="79" t="s">
        <v>177</v>
      </c>
      <c r="F49" s="79" t="s">
        <v>556</v>
      </c>
    </row>
    <row r="50" spans="1:6" ht="18" customHeight="1" x14ac:dyDescent="0.2">
      <c r="A50" s="45" t="s">
        <v>575</v>
      </c>
      <c r="B50" s="45"/>
      <c r="C50" s="79" t="s">
        <v>611</v>
      </c>
      <c r="F50" s="79" t="s">
        <v>57</v>
      </c>
    </row>
    <row r="51" spans="1:6" ht="18" customHeight="1" x14ac:dyDescent="0.25">
      <c r="A51" s="45" t="s">
        <v>137</v>
      </c>
      <c r="B51" s="23"/>
      <c r="C51" s="79" t="s">
        <v>153</v>
      </c>
      <c r="F51" s="78" t="s">
        <v>727</v>
      </c>
    </row>
    <row r="52" spans="1:6" ht="18" customHeight="1" x14ac:dyDescent="0.2">
      <c r="A52" s="45" t="s">
        <v>92</v>
      </c>
      <c r="B52" s="24"/>
      <c r="C52" s="79" t="s">
        <v>105</v>
      </c>
      <c r="F52" s="79" t="s">
        <v>135</v>
      </c>
    </row>
    <row r="53" spans="1:6" ht="18" customHeight="1" x14ac:dyDescent="0.2">
      <c r="A53" s="45" t="s">
        <v>597</v>
      </c>
      <c r="B53" s="45"/>
      <c r="C53" s="79" t="s">
        <v>614</v>
      </c>
      <c r="F53" s="79" t="s">
        <v>570</v>
      </c>
    </row>
    <row r="54" spans="1:6" ht="18" customHeight="1" x14ac:dyDescent="0.25">
      <c r="A54" s="45" t="s">
        <v>54</v>
      </c>
      <c r="B54" s="45"/>
      <c r="C54" s="78" t="s">
        <v>725</v>
      </c>
      <c r="F54" s="79" t="s">
        <v>571</v>
      </c>
    </row>
    <row r="55" spans="1:6" ht="18" customHeight="1" x14ac:dyDescent="0.2">
      <c r="A55" s="45" t="s">
        <v>120</v>
      </c>
      <c r="B55" s="45"/>
      <c r="C55" s="79" t="s">
        <v>590</v>
      </c>
      <c r="F55" s="79" t="s">
        <v>21</v>
      </c>
    </row>
    <row r="56" spans="1:6" ht="18" customHeight="1" x14ac:dyDescent="0.25">
      <c r="A56" s="45" t="s">
        <v>121</v>
      </c>
      <c r="B56" s="45"/>
      <c r="C56" s="79" t="s">
        <v>143</v>
      </c>
      <c r="F56" s="78" t="s">
        <v>718</v>
      </c>
    </row>
    <row r="57" spans="1:6" ht="18" customHeight="1" x14ac:dyDescent="0.2">
      <c r="A57" s="45" t="s">
        <v>20</v>
      </c>
      <c r="B57" s="45"/>
      <c r="C57" s="79" t="s">
        <v>602</v>
      </c>
      <c r="F57" s="79" t="s">
        <v>560</v>
      </c>
    </row>
    <row r="58" spans="1:6" ht="18" customHeight="1" x14ac:dyDescent="0.25">
      <c r="A58" s="45" t="s">
        <v>177</v>
      </c>
      <c r="B58" s="45"/>
      <c r="C58" s="78" t="s">
        <v>719</v>
      </c>
      <c r="F58" s="79" t="s">
        <v>569</v>
      </c>
    </row>
    <row r="59" spans="1:6" ht="18" customHeight="1" x14ac:dyDescent="0.2">
      <c r="A59" s="45" t="s">
        <v>611</v>
      </c>
      <c r="B59" s="45"/>
      <c r="C59" s="79" t="s">
        <v>24</v>
      </c>
      <c r="F59" s="79" t="s">
        <v>73</v>
      </c>
    </row>
    <row r="60" spans="1:6" ht="18" customHeight="1" x14ac:dyDescent="0.2">
      <c r="A60" s="45" t="s">
        <v>153</v>
      </c>
      <c r="B60" s="45"/>
      <c r="C60" s="79" t="s">
        <v>550</v>
      </c>
      <c r="F60" s="79" t="s">
        <v>584</v>
      </c>
    </row>
    <row r="61" spans="1:6" ht="18" customHeight="1" x14ac:dyDescent="0.2">
      <c r="A61" s="45" t="s">
        <v>105</v>
      </c>
      <c r="B61" s="45"/>
      <c r="C61" s="79" t="s">
        <v>552</v>
      </c>
      <c r="F61" s="79" t="s">
        <v>605</v>
      </c>
    </row>
    <row r="62" spans="1:6" ht="18" customHeight="1" x14ac:dyDescent="0.2">
      <c r="A62" s="45" t="s">
        <v>614</v>
      </c>
      <c r="B62" s="45"/>
      <c r="C62" s="79" t="s">
        <v>122</v>
      </c>
      <c r="F62" s="79" t="s">
        <v>174</v>
      </c>
    </row>
    <row r="63" spans="1:6" s="76" customFormat="1" ht="18" customHeight="1" x14ac:dyDescent="0.25">
      <c r="A63" s="23" t="s">
        <v>772</v>
      </c>
      <c r="C63" s="79" t="s">
        <v>152</v>
      </c>
      <c r="F63" s="79" t="s">
        <v>28</v>
      </c>
    </row>
    <row r="64" spans="1:6" ht="18" customHeight="1" x14ac:dyDescent="0.2">
      <c r="A64" s="24" t="s">
        <v>725</v>
      </c>
      <c r="B64" s="45"/>
      <c r="C64" s="79" t="s">
        <v>608</v>
      </c>
      <c r="F64" s="79" t="s">
        <v>124</v>
      </c>
    </row>
    <row r="65" spans="1:6" ht="18" customHeight="1" x14ac:dyDescent="0.25">
      <c r="A65" s="45" t="s">
        <v>590</v>
      </c>
      <c r="B65" s="45"/>
      <c r="C65" s="78" t="s">
        <v>722</v>
      </c>
      <c r="F65" s="79" t="s">
        <v>25</v>
      </c>
    </row>
    <row r="66" spans="1:6" ht="18" customHeight="1" x14ac:dyDescent="0.2">
      <c r="A66" s="45" t="s">
        <v>143</v>
      </c>
      <c r="B66" s="45"/>
      <c r="C66" s="79" t="s">
        <v>33</v>
      </c>
      <c r="F66" s="79" t="s">
        <v>23</v>
      </c>
    </row>
    <row r="67" spans="1:6" ht="18" customHeight="1" x14ac:dyDescent="0.25">
      <c r="A67" s="45" t="s">
        <v>602</v>
      </c>
      <c r="B67" s="23"/>
      <c r="C67" s="78" t="s">
        <v>726</v>
      </c>
      <c r="F67" s="79" t="s">
        <v>831</v>
      </c>
    </row>
    <row r="68" spans="1:6" ht="18" customHeight="1" x14ac:dyDescent="0.25">
      <c r="A68" s="23" t="s">
        <v>774</v>
      </c>
      <c r="B68" s="24"/>
      <c r="C68" s="79" t="s">
        <v>587</v>
      </c>
      <c r="F68" s="78" t="s">
        <v>714</v>
      </c>
    </row>
    <row r="69" spans="1:6" ht="18" customHeight="1" x14ac:dyDescent="0.2">
      <c r="A69" s="24" t="s">
        <v>719</v>
      </c>
      <c r="B69" s="45"/>
      <c r="C69" s="79" t="s">
        <v>52</v>
      </c>
      <c r="F69" s="79" t="s">
        <v>65</v>
      </c>
    </row>
    <row r="70" spans="1:6" ht="18" customHeight="1" x14ac:dyDescent="0.25">
      <c r="A70" s="45" t="s">
        <v>24</v>
      </c>
      <c r="B70" s="45"/>
      <c r="C70" s="78" t="s">
        <v>720</v>
      </c>
      <c r="F70" s="79" t="s">
        <v>69</v>
      </c>
    </row>
    <row r="71" spans="1:6" ht="18" customHeight="1" x14ac:dyDescent="0.2">
      <c r="A71" s="45" t="s">
        <v>550</v>
      </c>
      <c r="B71" s="23"/>
      <c r="C71" s="79" t="s">
        <v>131</v>
      </c>
      <c r="F71" s="79" t="s">
        <v>38</v>
      </c>
    </row>
    <row r="72" spans="1:6" ht="18" customHeight="1" x14ac:dyDescent="0.2">
      <c r="A72" s="45" t="s">
        <v>552</v>
      </c>
      <c r="B72" s="24"/>
      <c r="C72" s="79" t="s">
        <v>93</v>
      </c>
      <c r="F72" s="79" t="s">
        <v>138</v>
      </c>
    </row>
    <row r="73" spans="1:6" ht="18" customHeight="1" x14ac:dyDescent="0.2">
      <c r="A73" s="45" t="s">
        <v>122</v>
      </c>
      <c r="B73" s="45"/>
      <c r="C73" s="79" t="s">
        <v>76</v>
      </c>
      <c r="F73" s="79" t="s">
        <v>95</v>
      </c>
    </row>
    <row r="74" spans="1:6" ht="18" customHeight="1" x14ac:dyDescent="0.2">
      <c r="A74" s="45" t="s">
        <v>152</v>
      </c>
      <c r="B74" s="23"/>
      <c r="C74" s="79" t="s">
        <v>145</v>
      </c>
      <c r="F74" s="79" t="s">
        <v>51</v>
      </c>
    </row>
    <row r="75" spans="1:6" ht="18" customHeight="1" x14ac:dyDescent="0.25">
      <c r="A75" s="45" t="s">
        <v>608</v>
      </c>
      <c r="B75" s="24"/>
      <c r="C75" s="79" t="s">
        <v>63</v>
      </c>
      <c r="F75" s="76" t="s">
        <v>890</v>
      </c>
    </row>
    <row r="76" spans="1:6" ht="18" customHeight="1" x14ac:dyDescent="0.2">
      <c r="A76" s="23" t="s">
        <v>775</v>
      </c>
      <c r="B76" s="45"/>
      <c r="C76" s="79" t="s">
        <v>22</v>
      </c>
    </row>
    <row r="77" spans="1:6" ht="18" customHeight="1" x14ac:dyDescent="0.25">
      <c r="A77" s="24" t="s">
        <v>722</v>
      </c>
      <c r="B77" s="45"/>
      <c r="C77" s="78" t="s">
        <v>715</v>
      </c>
    </row>
    <row r="78" spans="1:6" ht="18" customHeight="1" x14ac:dyDescent="0.2">
      <c r="A78" s="45" t="s">
        <v>33</v>
      </c>
      <c r="B78" s="45"/>
      <c r="C78" s="79" t="s">
        <v>10</v>
      </c>
    </row>
    <row r="79" spans="1:6" ht="18" customHeight="1" x14ac:dyDescent="0.2">
      <c r="A79" s="23" t="s">
        <v>776</v>
      </c>
      <c r="B79" s="45"/>
      <c r="C79" s="79" t="s">
        <v>17</v>
      </c>
    </row>
    <row r="80" spans="1:6" ht="18" customHeight="1" x14ac:dyDescent="0.25">
      <c r="A80" s="24" t="s">
        <v>726</v>
      </c>
      <c r="B80" s="45"/>
      <c r="C80" s="78" t="s">
        <v>723</v>
      </c>
    </row>
    <row r="81" spans="1:6" ht="18" customHeight="1" x14ac:dyDescent="0.2">
      <c r="A81" s="45" t="s">
        <v>587</v>
      </c>
      <c r="B81" s="45"/>
      <c r="C81" s="79" t="s">
        <v>36</v>
      </c>
    </row>
    <row r="82" spans="1:6" ht="18" customHeight="1" x14ac:dyDescent="0.25">
      <c r="A82" s="45" t="s">
        <v>52</v>
      </c>
      <c r="B82" s="45"/>
      <c r="C82" s="76" t="s">
        <v>875</v>
      </c>
    </row>
    <row r="83" spans="1:6" ht="18" customHeight="1" x14ac:dyDescent="0.2">
      <c r="A83" s="23" t="s">
        <v>778</v>
      </c>
      <c r="B83" s="45"/>
    </row>
    <row r="84" spans="1:6" ht="21.95" customHeight="1" thickBot="1" x14ac:dyDescent="0.25">
      <c r="A84" s="24" t="s">
        <v>720</v>
      </c>
      <c r="B84" s="23"/>
      <c r="C84" s="116">
        <v>42990</v>
      </c>
      <c r="D84" s="116"/>
      <c r="E84" s="116"/>
      <c r="F84" s="116"/>
    </row>
    <row r="85" spans="1:6" ht="20.100000000000001" customHeight="1" thickBot="1" x14ac:dyDescent="0.25">
      <c r="A85" s="45" t="s">
        <v>131</v>
      </c>
      <c r="B85" s="24"/>
      <c r="C85" s="63" t="s">
        <v>3</v>
      </c>
      <c r="D85" s="63" t="s">
        <v>4</v>
      </c>
      <c r="E85" s="63" t="s">
        <v>5</v>
      </c>
      <c r="F85" s="62" t="s">
        <v>6</v>
      </c>
    </row>
    <row r="86" spans="1:6" ht="18" customHeight="1" x14ac:dyDescent="0.25">
      <c r="A86" s="45" t="s">
        <v>93</v>
      </c>
      <c r="B86" s="45"/>
      <c r="C86" s="78" t="s">
        <v>714</v>
      </c>
      <c r="D86" s="78" t="s">
        <v>720</v>
      </c>
      <c r="E86" s="78" t="s">
        <v>714</v>
      </c>
      <c r="F86" s="78" t="s">
        <v>726</v>
      </c>
    </row>
    <row r="87" spans="1:6" ht="18" customHeight="1" x14ac:dyDescent="0.2">
      <c r="A87" s="45" t="s">
        <v>76</v>
      </c>
      <c r="B87" s="23"/>
      <c r="C87" s="79" t="s">
        <v>85</v>
      </c>
      <c r="D87" s="79" t="s">
        <v>93</v>
      </c>
      <c r="E87" s="79" t="s">
        <v>32</v>
      </c>
      <c r="F87" s="79" t="s">
        <v>587</v>
      </c>
    </row>
    <row r="88" spans="1:6" ht="18" customHeight="1" x14ac:dyDescent="0.2">
      <c r="A88" s="45" t="s">
        <v>145</v>
      </c>
      <c r="B88" s="24"/>
      <c r="C88" s="79" t="s">
        <v>29</v>
      </c>
      <c r="D88" s="79" t="s">
        <v>76</v>
      </c>
      <c r="E88" s="79" t="s">
        <v>573</v>
      </c>
      <c r="F88" s="79" t="s">
        <v>52</v>
      </c>
    </row>
    <row r="89" spans="1:6" ht="18" customHeight="1" x14ac:dyDescent="0.25">
      <c r="A89" s="45" t="s">
        <v>63</v>
      </c>
      <c r="B89" s="45"/>
      <c r="C89" s="79" t="s">
        <v>65</v>
      </c>
      <c r="D89" s="79" t="s">
        <v>145</v>
      </c>
      <c r="E89" s="79" t="s">
        <v>95</v>
      </c>
      <c r="F89" s="78" t="s">
        <v>720</v>
      </c>
    </row>
    <row r="90" spans="1:6" ht="18" customHeight="1" x14ac:dyDescent="0.25">
      <c r="A90" s="45" t="s">
        <v>22</v>
      </c>
      <c r="B90" s="45"/>
      <c r="C90" s="79" t="s">
        <v>32</v>
      </c>
      <c r="D90" s="79" t="s">
        <v>63</v>
      </c>
      <c r="E90" s="78" t="s">
        <v>727</v>
      </c>
      <c r="F90" s="79" t="s">
        <v>93</v>
      </c>
    </row>
    <row r="91" spans="1:6" ht="18" customHeight="1" x14ac:dyDescent="0.2">
      <c r="A91" s="23" t="s">
        <v>779</v>
      </c>
      <c r="B91" s="45"/>
      <c r="C91" s="79" t="s">
        <v>573</v>
      </c>
      <c r="D91" s="79" t="s">
        <v>22</v>
      </c>
      <c r="E91" s="79" t="s">
        <v>21</v>
      </c>
      <c r="F91" s="79" t="s">
        <v>76</v>
      </c>
    </row>
    <row r="92" spans="1:6" ht="18" customHeight="1" x14ac:dyDescent="0.25">
      <c r="A92" s="24" t="s">
        <v>715</v>
      </c>
      <c r="B92" s="45"/>
      <c r="C92" s="79" t="s">
        <v>38</v>
      </c>
      <c r="D92" s="78" t="s">
        <v>715</v>
      </c>
      <c r="E92" s="78" t="s">
        <v>718</v>
      </c>
      <c r="F92" s="79" t="s">
        <v>63</v>
      </c>
    </row>
    <row r="93" spans="1:6" ht="18" customHeight="1" x14ac:dyDescent="0.2">
      <c r="A93" s="45" t="s">
        <v>10</v>
      </c>
      <c r="B93" s="45"/>
      <c r="C93" s="79" t="s">
        <v>138</v>
      </c>
      <c r="D93" s="79" t="s">
        <v>17</v>
      </c>
      <c r="E93" s="79" t="s">
        <v>584</v>
      </c>
      <c r="F93" s="79" t="s">
        <v>22</v>
      </c>
    </row>
    <row r="94" spans="1:6" ht="18" customHeight="1" x14ac:dyDescent="0.25">
      <c r="A94" s="45" t="s">
        <v>17</v>
      </c>
      <c r="B94" s="45"/>
      <c r="C94" s="79" t="s">
        <v>95</v>
      </c>
      <c r="D94" s="78" t="s">
        <v>723</v>
      </c>
      <c r="E94" s="78" t="s">
        <v>757</v>
      </c>
      <c r="F94" s="78" t="s">
        <v>715</v>
      </c>
    </row>
    <row r="95" spans="1:6" ht="18" customHeight="1" x14ac:dyDescent="0.2">
      <c r="A95" s="23" t="s">
        <v>777</v>
      </c>
      <c r="B95" s="23"/>
      <c r="C95" s="79" t="s">
        <v>51</v>
      </c>
      <c r="D95" s="79" t="s">
        <v>36</v>
      </c>
      <c r="E95" s="79" t="s">
        <v>77</v>
      </c>
      <c r="F95" s="79" t="s">
        <v>17</v>
      </c>
    </row>
    <row r="96" spans="1:6" ht="18" customHeight="1" x14ac:dyDescent="0.25">
      <c r="A96" s="24" t="s">
        <v>723</v>
      </c>
      <c r="B96" s="24"/>
      <c r="C96" s="78" t="s">
        <v>727</v>
      </c>
      <c r="D96" s="78" t="s">
        <v>717</v>
      </c>
      <c r="E96" s="79" t="s">
        <v>600</v>
      </c>
      <c r="F96" s="78" t="s">
        <v>717</v>
      </c>
    </row>
    <row r="97" spans="1:6" ht="18" customHeight="1" x14ac:dyDescent="0.25">
      <c r="A97" s="45" t="s">
        <v>36</v>
      </c>
      <c r="B97" s="45"/>
      <c r="C97" s="79" t="s">
        <v>135</v>
      </c>
      <c r="D97" s="79" t="s">
        <v>64</v>
      </c>
      <c r="E97" s="78" t="s">
        <v>716</v>
      </c>
      <c r="F97" s="79" t="s">
        <v>64</v>
      </c>
    </row>
    <row r="98" spans="1:6" s="76" customFormat="1" ht="18" customHeight="1" x14ac:dyDescent="0.25">
      <c r="A98" s="3" t="s">
        <v>4</v>
      </c>
      <c r="C98" s="79" t="s">
        <v>570</v>
      </c>
      <c r="D98" s="79" t="s">
        <v>30</v>
      </c>
      <c r="E98" s="79" t="s">
        <v>556</v>
      </c>
      <c r="F98" s="79" t="s">
        <v>30</v>
      </c>
    </row>
    <row r="99" spans="1:6" ht="18" customHeight="1" x14ac:dyDescent="0.25">
      <c r="A99" s="23" t="s">
        <v>792</v>
      </c>
      <c r="B99" s="45"/>
      <c r="C99" s="79" t="s">
        <v>571</v>
      </c>
      <c r="D99" s="79" t="s">
        <v>597</v>
      </c>
      <c r="E99" s="78" t="s">
        <v>724</v>
      </c>
      <c r="F99" s="79" t="s">
        <v>94</v>
      </c>
    </row>
    <row r="100" spans="1:6" ht="18" customHeight="1" x14ac:dyDescent="0.2">
      <c r="A100" s="24" t="s">
        <v>720</v>
      </c>
      <c r="B100" s="45"/>
      <c r="C100" s="79" t="s">
        <v>21</v>
      </c>
      <c r="D100" s="79" t="s">
        <v>153</v>
      </c>
      <c r="E100" s="79" t="s">
        <v>115</v>
      </c>
      <c r="F100" s="79" t="s">
        <v>597</v>
      </c>
    </row>
    <row r="101" spans="1:6" s="76" customFormat="1" ht="18" customHeight="1" x14ac:dyDescent="0.25">
      <c r="A101" s="45" t="s">
        <v>93</v>
      </c>
      <c r="C101" s="78" t="s">
        <v>718</v>
      </c>
      <c r="D101" s="79" t="s">
        <v>105</v>
      </c>
      <c r="E101" s="78" t="s">
        <v>717</v>
      </c>
      <c r="F101" s="79" t="s">
        <v>611</v>
      </c>
    </row>
    <row r="102" spans="1:6" ht="18" customHeight="1" x14ac:dyDescent="0.2">
      <c r="A102" s="45" t="s">
        <v>76</v>
      </c>
      <c r="B102" s="24"/>
      <c r="C102" s="79" t="s">
        <v>560</v>
      </c>
      <c r="D102" s="79" t="s">
        <v>614</v>
      </c>
      <c r="E102" s="79" t="s">
        <v>64</v>
      </c>
      <c r="F102" s="79" t="s">
        <v>153</v>
      </c>
    </row>
    <row r="103" spans="1:6" ht="18" customHeight="1" x14ac:dyDescent="0.25">
      <c r="A103" s="45" t="s">
        <v>145</v>
      </c>
      <c r="B103" s="45"/>
      <c r="C103" s="79" t="s">
        <v>133</v>
      </c>
      <c r="D103" s="78" t="s">
        <v>722</v>
      </c>
      <c r="E103" s="79" t="s">
        <v>30</v>
      </c>
      <c r="F103" s="79" t="s">
        <v>105</v>
      </c>
    </row>
    <row r="104" spans="1:6" ht="18" customHeight="1" x14ac:dyDescent="0.2">
      <c r="A104" s="45" t="s">
        <v>63</v>
      </c>
      <c r="B104" s="3"/>
      <c r="C104" s="79" t="s">
        <v>134</v>
      </c>
      <c r="D104" s="79" t="s">
        <v>34</v>
      </c>
      <c r="E104" s="79" t="s">
        <v>597</v>
      </c>
      <c r="F104" s="79" t="s">
        <v>614</v>
      </c>
    </row>
    <row r="105" spans="1:6" ht="18" customHeight="1" x14ac:dyDescent="0.25">
      <c r="A105" s="45" t="s">
        <v>22</v>
      </c>
      <c r="B105" s="23"/>
      <c r="C105" s="79" t="s">
        <v>569</v>
      </c>
      <c r="D105" s="79" t="s">
        <v>33</v>
      </c>
      <c r="E105" s="79" t="s">
        <v>153</v>
      </c>
      <c r="F105" s="78" t="s">
        <v>722</v>
      </c>
    </row>
    <row r="106" spans="1:6" ht="18" customHeight="1" x14ac:dyDescent="0.25">
      <c r="A106" s="23" t="s">
        <v>793</v>
      </c>
      <c r="B106" s="24"/>
      <c r="C106" s="79" t="s">
        <v>584</v>
      </c>
      <c r="D106" s="78" t="s">
        <v>719</v>
      </c>
      <c r="E106" s="79" t="s">
        <v>105</v>
      </c>
      <c r="F106" s="79" t="s">
        <v>33</v>
      </c>
    </row>
    <row r="107" spans="1:6" ht="18" customHeight="1" x14ac:dyDescent="0.25">
      <c r="A107" s="24" t="s">
        <v>715</v>
      </c>
      <c r="B107" s="45"/>
      <c r="C107" s="79" t="s">
        <v>28</v>
      </c>
      <c r="D107" s="79" t="s">
        <v>24</v>
      </c>
      <c r="E107" s="79" t="s">
        <v>614</v>
      </c>
      <c r="F107" s="78" t="s">
        <v>719</v>
      </c>
    </row>
    <row r="108" spans="1:6" ht="18" customHeight="1" x14ac:dyDescent="0.25">
      <c r="A108" s="45" t="s">
        <v>17</v>
      </c>
      <c r="B108" s="45"/>
      <c r="C108" s="79" t="s">
        <v>124</v>
      </c>
      <c r="D108" s="79" t="s">
        <v>550</v>
      </c>
      <c r="E108" s="78" t="s">
        <v>719</v>
      </c>
      <c r="F108" s="79" t="s">
        <v>24</v>
      </c>
    </row>
    <row r="109" spans="1:6" ht="18" customHeight="1" x14ac:dyDescent="0.2">
      <c r="A109" s="23" t="s">
        <v>790</v>
      </c>
      <c r="B109" s="45"/>
      <c r="C109" s="79" t="s">
        <v>25</v>
      </c>
      <c r="D109" s="79" t="s">
        <v>586</v>
      </c>
      <c r="E109" s="79" t="s">
        <v>24</v>
      </c>
      <c r="F109" s="79" t="s">
        <v>550</v>
      </c>
    </row>
    <row r="110" spans="1:6" ht="18" customHeight="1" x14ac:dyDescent="0.25">
      <c r="A110" s="24" t="s">
        <v>723</v>
      </c>
      <c r="B110" s="45"/>
      <c r="C110" s="79" t="s">
        <v>23</v>
      </c>
      <c r="D110" s="78" t="s">
        <v>724</v>
      </c>
      <c r="E110" s="79" t="s">
        <v>550</v>
      </c>
      <c r="F110" s="79" t="s">
        <v>122</v>
      </c>
    </row>
    <row r="111" spans="1:6" ht="18" customHeight="1" x14ac:dyDescent="0.25">
      <c r="A111" s="45" t="s">
        <v>36</v>
      </c>
      <c r="B111" s="23"/>
      <c r="C111" s="79" t="s">
        <v>831</v>
      </c>
      <c r="D111" s="79" t="s">
        <v>115</v>
      </c>
      <c r="E111" s="78" t="s">
        <v>722</v>
      </c>
      <c r="F111" s="79" t="s">
        <v>152</v>
      </c>
    </row>
    <row r="112" spans="1:6" ht="18" customHeight="1" x14ac:dyDescent="0.25">
      <c r="A112" s="23" t="s">
        <v>784</v>
      </c>
      <c r="B112" s="24"/>
      <c r="C112" s="78" t="s">
        <v>757</v>
      </c>
      <c r="D112" s="78" t="s">
        <v>757</v>
      </c>
      <c r="E112" s="79" t="s">
        <v>34</v>
      </c>
      <c r="F112" s="79" t="s">
        <v>608</v>
      </c>
    </row>
    <row r="113" spans="1:6" ht="18" customHeight="1" x14ac:dyDescent="0.25">
      <c r="A113" s="24" t="s">
        <v>717</v>
      </c>
      <c r="B113" s="45"/>
      <c r="C113" s="79" t="s">
        <v>77</v>
      </c>
      <c r="D113" s="79" t="s">
        <v>77</v>
      </c>
      <c r="E113" s="79" t="s">
        <v>33</v>
      </c>
      <c r="F113" s="78" t="s">
        <v>724</v>
      </c>
    </row>
    <row r="114" spans="1:6" ht="18" customHeight="1" x14ac:dyDescent="0.25">
      <c r="A114" s="45" t="s">
        <v>64</v>
      </c>
      <c r="B114" s="23"/>
      <c r="C114" s="79" t="s">
        <v>600</v>
      </c>
      <c r="D114" s="79" t="s">
        <v>600</v>
      </c>
      <c r="E114" s="78" t="s">
        <v>720</v>
      </c>
      <c r="F114" s="79" t="s">
        <v>115</v>
      </c>
    </row>
    <row r="115" spans="1:6" ht="18" customHeight="1" x14ac:dyDescent="0.25">
      <c r="A115" s="45" t="s">
        <v>30</v>
      </c>
      <c r="B115" s="24"/>
      <c r="C115" s="78" t="s">
        <v>716</v>
      </c>
      <c r="D115" s="78" t="s">
        <v>716</v>
      </c>
      <c r="E115" s="79" t="s">
        <v>93</v>
      </c>
      <c r="F115" s="78" t="s">
        <v>757</v>
      </c>
    </row>
    <row r="116" spans="1:6" ht="18" customHeight="1" x14ac:dyDescent="0.2">
      <c r="A116" s="45" t="s">
        <v>597</v>
      </c>
      <c r="B116" s="45"/>
      <c r="C116" s="79" t="s">
        <v>556</v>
      </c>
      <c r="D116" s="79" t="s">
        <v>556</v>
      </c>
      <c r="E116" s="79" t="s">
        <v>76</v>
      </c>
      <c r="F116" s="79" t="s">
        <v>77</v>
      </c>
    </row>
    <row r="117" spans="1:6" ht="18" customHeight="1" x14ac:dyDescent="0.25">
      <c r="A117" s="45" t="s">
        <v>153</v>
      </c>
      <c r="B117" s="23"/>
      <c r="C117" s="79" t="s">
        <v>57</v>
      </c>
      <c r="D117" s="78" t="s">
        <v>727</v>
      </c>
      <c r="E117" s="79" t="s">
        <v>63</v>
      </c>
      <c r="F117" s="79" t="s">
        <v>600</v>
      </c>
    </row>
    <row r="118" spans="1:6" ht="18" customHeight="1" x14ac:dyDescent="0.25">
      <c r="A118" s="45" t="s">
        <v>105</v>
      </c>
      <c r="B118" s="24"/>
      <c r="C118" s="78" t="s">
        <v>717</v>
      </c>
      <c r="D118" s="79" t="s">
        <v>21</v>
      </c>
      <c r="E118" s="79" t="s">
        <v>22</v>
      </c>
      <c r="F118" s="78" t="s">
        <v>716</v>
      </c>
    </row>
    <row r="119" spans="1:6" ht="18" customHeight="1" x14ac:dyDescent="0.25">
      <c r="A119" s="45" t="s">
        <v>614</v>
      </c>
      <c r="B119" s="45"/>
      <c r="C119" s="79" t="s">
        <v>64</v>
      </c>
      <c r="D119" s="78" t="s">
        <v>718</v>
      </c>
      <c r="E119" s="78" t="s">
        <v>715</v>
      </c>
      <c r="F119" s="79" t="s">
        <v>556</v>
      </c>
    </row>
    <row r="120" spans="1:6" ht="18" customHeight="1" x14ac:dyDescent="0.2">
      <c r="A120" s="23" t="s">
        <v>788</v>
      </c>
      <c r="B120" s="45"/>
      <c r="C120" s="79" t="s">
        <v>30</v>
      </c>
      <c r="D120" s="79" t="s">
        <v>584</v>
      </c>
      <c r="E120" s="79" t="s">
        <v>17</v>
      </c>
      <c r="F120" s="79" t="s">
        <v>57</v>
      </c>
    </row>
    <row r="121" spans="1:6" ht="18" customHeight="1" x14ac:dyDescent="0.25">
      <c r="A121" s="24" t="s">
        <v>722</v>
      </c>
      <c r="B121" s="45"/>
      <c r="C121" s="79" t="s">
        <v>182</v>
      </c>
      <c r="D121" s="78" t="s">
        <v>714</v>
      </c>
      <c r="E121" s="78" t="s">
        <v>723</v>
      </c>
      <c r="F121" s="78" t="s">
        <v>727</v>
      </c>
    </row>
    <row r="122" spans="1:6" ht="18" customHeight="1" x14ac:dyDescent="0.2">
      <c r="A122" s="45" t="s">
        <v>33</v>
      </c>
      <c r="B122" s="45"/>
      <c r="C122" s="79" t="s">
        <v>137</v>
      </c>
      <c r="D122" s="79" t="s">
        <v>65</v>
      </c>
      <c r="E122" s="79" t="s">
        <v>36</v>
      </c>
      <c r="F122" s="79" t="s">
        <v>135</v>
      </c>
    </row>
    <row r="123" spans="1:6" ht="18" customHeight="1" x14ac:dyDescent="0.25">
      <c r="A123" s="23" t="s">
        <v>787</v>
      </c>
      <c r="B123" s="45"/>
      <c r="C123" s="79" t="s">
        <v>92</v>
      </c>
      <c r="D123" s="79" t="s">
        <v>32</v>
      </c>
      <c r="E123" s="76" t="s">
        <v>870</v>
      </c>
      <c r="F123" s="79" t="s">
        <v>570</v>
      </c>
    </row>
    <row r="124" spans="1:6" ht="18" customHeight="1" x14ac:dyDescent="0.2">
      <c r="A124" s="24" t="s">
        <v>719</v>
      </c>
      <c r="B124" s="45"/>
      <c r="C124" s="79" t="s">
        <v>94</v>
      </c>
      <c r="D124" s="79" t="s">
        <v>573</v>
      </c>
      <c r="F124" s="79" t="s">
        <v>571</v>
      </c>
    </row>
    <row r="125" spans="1:6" ht="18" customHeight="1" x14ac:dyDescent="0.2">
      <c r="A125" s="45" t="s">
        <v>24</v>
      </c>
      <c r="B125" s="23"/>
      <c r="C125" s="79" t="s">
        <v>597</v>
      </c>
      <c r="D125" s="79" t="s">
        <v>95</v>
      </c>
      <c r="F125" s="79" t="s">
        <v>21</v>
      </c>
    </row>
    <row r="126" spans="1:6" ht="18" customHeight="1" x14ac:dyDescent="0.25">
      <c r="A126" s="45" t="s">
        <v>550</v>
      </c>
      <c r="B126" s="24"/>
      <c r="C126" s="79" t="s">
        <v>54</v>
      </c>
      <c r="D126" s="79" t="s">
        <v>51</v>
      </c>
      <c r="F126" s="78" t="s">
        <v>718</v>
      </c>
    </row>
    <row r="127" spans="1:6" ht="18" customHeight="1" x14ac:dyDescent="0.25">
      <c r="A127" s="45" t="s">
        <v>9</v>
      </c>
      <c r="B127" s="45"/>
      <c r="C127" s="79" t="s">
        <v>120</v>
      </c>
      <c r="D127" s="76" t="s">
        <v>891</v>
      </c>
      <c r="F127" s="79" t="s">
        <v>560</v>
      </c>
    </row>
    <row r="128" spans="1:6" ht="18" customHeight="1" x14ac:dyDescent="0.2">
      <c r="A128" s="45" t="s">
        <v>552</v>
      </c>
      <c r="B128" s="23"/>
      <c r="C128" s="79" t="s">
        <v>611</v>
      </c>
      <c r="F128" s="79" t="s">
        <v>569</v>
      </c>
    </row>
    <row r="129" spans="1:6" ht="18" customHeight="1" x14ac:dyDescent="0.2">
      <c r="A129" s="45" t="s">
        <v>586</v>
      </c>
      <c r="B129" s="24"/>
      <c r="C129" s="79" t="s">
        <v>153</v>
      </c>
      <c r="F129" s="79" t="s">
        <v>73</v>
      </c>
    </row>
    <row r="130" spans="1:6" ht="18" customHeight="1" x14ac:dyDescent="0.2">
      <c r="A130" s="23" t="s">
        <v>783</v>
      </c>
      <c r="B130" s="45"/>
      <c r="C130" s="79" t="s">
        <v>105</v>
      </c>
      <c r="F130" s="79" t="s">
        <v>584</v>
      </c>
    </row>
    <row r="131" spans="1:6" ht="18" customHeight="1" x14ac:dyDescent="0.2">
      <c r="A131" s="24" t="s">
        <v>724</v>
      </c>
      <c r="B131" s="45"/>
      <c r="C131" s="79" t="s">
        <v>614</v>
      </c>
      <c r="F131" s="79" t="s">
        <v>28</v>
      </c>
    </row>
    <row r="132" spans="1:6" ht="18" customHeight="1" x14ac:dyDescent="0.25">
      <c r="A132" s="45" t="s">
        <v>115</v>
      </c>
      <c r="B132" s="45"/>
      <c r="C132" s="78" t="s">
        <v>725</v>
      </c>
      <c r="F132" s="79" t="s">
        <v>124</v>
      </c>
    </row>
    <row r="133" spans="1:6" ht="18" customHeight="1" x14ac:dyDescent="0.2">
      <c r="A133" s="23" t="s">
        <v>781</v>
      </c>
      <c r="B133" s="45"/>
      <c r="C133" s="79" t="s">
        <v>590</v>
      </c>
      <c r="F133" s="79" t="s">
        <v>25</v>
      </c>
    </row>
    <row r="134" spans="1:6" ht="18" customHeight="1" x14ac:dyDescent="0.2">
      <c r="A134" s="24" t="s">
        <v>757</v>
      </c>
      <c r="B134" s="45"/>
      <c r="C134" s="79" t="s">
        <v>143</v>
      </c>
      <c r="F134" s="79" t="s">
        <v>23</v>
      </c>
    </row>
    <row r="135" spans="1:6" ht="18" customHeight="1" x14ac:dyDescent="0.2">
      <c r="A135" s="45" t="s">
        <v>77</v>
      </c>
      <c r="B135" s="23"/>
      <c r="C135" s="79" t="s">
        <v>602</v>
      </c>
      <c r="F135" s="79" t="s">
        <v>831</v>
      </c>
    </row>
    <row r="136" spans="1:6" ht="18" customHeight="1" x14ac:dyDescent="0.25">
      <c r="A136" s="45" t="s">
        <v>600</v>
      </c>
      <c r="B136" s="24"/>
      <c r="C136" s="78" t="s">
        <v>719</v>
      </c>
      <c r="F136" s="78" t="s">
        <v>714</v>
      </c>
    </row>
    <row r="137" spans="1:6" ht="18" customHeight="1" x14ac:dyDescent="0.2">
      <c r="A137" s="23" t="s">
        <v>782</v>
      </c>
      <c r="B137" s="45"/>
      <c r="C137" s="79" t="s">
        <v>24</v>
      </c>
      <c r="F137" s="79" t="s">
        <v>69</v>
      </c>
    </row>
    <row r="138" spans="1:6" ht="18" customHeight="1" x14ac:dyDescent="0.2">
      <c r="A138" s="24" t="s">
        <v>716</v>
      </c>
      <c r="B138" s="23"/>
      <c r="C138" s="79" t="s">
        <v>550</v>
      </c>
      <c r="F138" s="79" t="s">
        <v>572</v>
      </c>
    </row>
    <row r="139" spans="1:6" s="76" customFormat="1" ht="18" customHeight="1" x14ac:dyDescent="0.25">
      <c r="A139" s="45" t="s">
        <v>556</v>
      </c>
      <c r="C139" s="79" t="s">
        <v>9</v>
      </c>
      <c r="F139" s="79" t="s">
        <v>11</v>
      </c>
    </row>
    <row r="140" spans="1:6" ht="18" customHeight="1" x14ac:dyDescent="0.2">
      <c r="A140" s="23" t="s">
        <v>780</v>
      </c>
      <c r="B140" s="45"/>
      <c r="C140" s="79" t="s">
        <v>552</v>
      </c>
      <c r="F140" s="79" t="s">
        <v>95</v>
      </c>
    </row>
    <row r="141" spans="1:6" ht="18" customHeight="1" x14ac:dyDescent="0.25">
      <c r="A141" s="24" t="s">
        <v>718</v>
      </c>
      <c r="B141" s="45"/>
      <c r="C141" s="79" t="s">
        <v>122</v>
      </c>
      <c r="F141" s="76" t="s">
        <v>897</v>
      </c>
    </row>
    <row r="142" spans="1:6" s="76" customFormat="1" ht="18" customHeight="1" x14ac:dyDescent="0.25">
      <c r="A142" s="45" t="s">
        <v>584</v>
      </c>
      <c r="C142" s="79" t="s">
        <v>152</v>
      </c>
    </row>
    <row r="143" spans="1:6" ht="18" customHeight="1" x14ac:dyDescent="0.2">
      <c r="A143" s="23" t="s">
        <v>794</v>
      </c>
      <c r="B143" s="24"/>
      <c r="C143" s="79" t="s">
        <v>608</v>
      </c>
    </row>
    <row r="144" spans="1:6" ht="18" customHeight="1" x14ac:dyDescent="0.25">
      <c r="A144" s="24" t="s">
        <v>714</v>
      </c>
      <c r="B144" s="45"/>
      <c r="C144" s="78" t="s">
        <v>722</v>
      </c>
    </row>
    <row r="145" spans="1:3" ht="18" customHeight="1" x14ac:dyDescent="0.2">
      <c r="A145" s="45" t="s">
        <v>32</v>
      </c>
      <c r="B145" s="45"/>
      <c r="C145" s="79" t="s">
        <v>33</v>
      </c>
    </row>
    <row r="146" spans="1:3" ht="18" customHeight="1" x14ac:dyDescent="0.25">
      <c r="A146" s="45" t="s">
        <v>573</v>
      </c>
      <c r="B146" s="23"/>
      <c r="C146" s="78" t="s">
        <v>720</v>
      </c>
    </row>
    <row r="147" spans="1:3" ht="18" customHeight="1" x14ac:dyDescent="0.2">
      <c r="A147" s="45" t="s">
        <v>95</v>
      </c>
      <c r="B147" s="24"/>
      <c r="C147" s="79" t="s">
        <v>131</v>
      </c>
    </row>
    <row r="148" spans="1:3" ht="18" customHeight="1" x14ac:dyDescent="0.2">
      <c r="A148" s="3" t="s">
        <v>5</v>
      </c>
      <c r="B148" s="45"/>
      <c r="C148" s="79" t="s">
        <v>93</v>
      </c>
    </row>
    <row r="149" spans="1:3" ht="18" customHeight="1" x14ac:dyDescent="0.2">
      <c r="A149" s="23" t="s">
        <v>809</v>
      </c>
      <c r="B149" s="23"/>
      <c r="C149" s="79" t="s">
        <v>76</v>
      </c>
    </row>
    <row r="150" spans="1:3" ht="18" customHeight="1" x14ac:dyDescent="0.2">
      <c r="A150" s="24" t="s">
        <v>714</v>
      </c>
      <c r="B150" s="24"/>
      <c r="C150" s="79" t="s">
        <v>145</v>
      </c>
    </row>
    <row r="151" spans="1:3" ht="18" customHeight="1" x14ac:dyDescent="0.2">
      <c r="A151" s="45" t="s">
        <v>32</v>
      </c>
      <c r="B151" s="45"/>
      <c r="C151" s="79" t="s">
        <v>63</v>
      </c>
    </row>
    <row r="152" spans="1:3" ht="18" customHeight="1" x14ac:dyDescent="0.2">
      <c r="A152" s="45" t="s">
        <v>573</v>
      </c>
      <c r="B152" s="23"/>
      <c r="C152" s="79" t="s">
        <v>22</v>
      </c>
    </row>
    <row r="153" spans="1:3" ht="18" customHeight="1" x14ac:dyDescent="0.25">
      <c r="A153" s="45" t="s">
        <v>95</v>
      </c>
      <c r="B153" s="24"/>
      <c r="C153" s="78" t="s">
        <v>715</v>
      </c>
    </row>
    <row r="154" spans="1:3" ht="18" customHeight="1" x14ac:dyDescent="0.2">
      <c r="A154" s="23" t="s">
        <v>795</v>
      </c>
      <c r="B154" s="45"/>
      <c r="C154" s="79" t="s">
        <v>564</v>
      </c>
    </row>
    <row r="155" spans="1:3" ht="18" customHeight="1" x14ac:dyDescent="0.2">
      <c r="A155" s="24" t="s">
        <v>718</v>
      </c>
      <c r="B155" s="45"/>
      <c r="C155" s="79" t="s">
        <v>88</v>
      </c>
    </row>
    <row r="156" spans="1:3" ht="18" customHeight="1" x14ac:dyDescent="0.2">
      <c r="A156" s="45" t="s">
        <v>584</v>
      </c>
      <c r="B156" s="45"/>
      <c r="C156" s="79" t="s">
        <v>17</v>
      </c>
    </row>
    <row r="157" spans="1:3" ht="18" customHeight="1" x14ac:dyDescent="0.25">
      <c r="A157" s="23" t="s">
        <v>796</v>
      </c>
      <c r="B157" s="3"/>
      <c r="C157" s="78" t="s">
        <v>723</v>
      </c>
    </row>
    <row r="158" spans="1:3" ht="18" customHeight="1" x14ac:dyDescent="0.2">
      <c r="A158" s="24" t="s">
        <v>757</v>
      </c>
      <c r="B158" s="23"/>
      <c r="C158" s="79" t="s">
        <v>36</v>
      </c>
    </row>
    <row r="159" spans="1:3" ht="18" customHeight="1" x14ac:dyDescent="0.25">
      <c r="A159" s="45" t="s">
        <v>77</v>
      </c>
      <c r="B159" s="24"/>
      <c r="C159" s="76" t="s">
        <v>874</v>
      </c>
    </row>
    <row r="160" spans="1:3" ht="18" customHeight="1" x14ac:dyDescent="0.2">
      <c r="A160" s="45" t="s">
        <v>600</v>
      </c>
      <c r="B160" s="45"/>
    </row>
    <row r="161" spans="1:4" ht="21.95" customHeight="1" thickBot="1" x14ac:dyDescent="0.25">
      <c r="A161" s="23" t="s">
        <v>797</v>
      </c>
      <c r="B161" s="45"/>
      <c r="C161" s="116">
        <v>42991</v>
      </c>
      <c r="D161" s="116"/>
    </row>
    <row r="162" spans="1:4" ht="20.100000000000001" customHeight="1" thickBot="1" x14ac:dyDescent="0.25">
      <c r="A162" s="24" t="s">
        <v>716</v>
      </c>
      <c r="B162" s="23"/>
      <c r="C162" s="63" t="s">
        <v>3</v>
      </c>
      <c r="D162" s="62" t="s">
        <v>6</v>
      </c>
    </row>
    <row r="163" spans="1:4" ht="18" customHeight="1" x14ac:dyDescent="0.25">
      <c r="A163" s="45" t="s">
        <v>556</v>
      </c>
      <c r="B163" s="24"/>
      <c r="C163" s="78" t="s">
        <v>714</v>
      </c>
      <c r="D163" s="78" t="s">
        <v>720</v>
      </c>
    </row>
    <row r="164" spans="1:4" ht="18" customHeight="1" x14ac:dyDescent="0.2">
      <c r="A164" s="23" t="s">
        <v>798</v>
      </c>
      <c r="B164" s="45"/>
      <c r="C164" s="79" t="s">
        <v>85</v>
      </c>
      <c r="D164" s="79" t="s">
        <v>131</v>
      </c>
    </row>
    <row r="165" spans="1:4" ht="18" customHeight="1" x14ac:dyDescent="0.2">
      <c r="A165" s="24" t="s">
        <v>724</v>
      </c>
      <c r="B165" s="23"/>
      <c r="C165" s="79" t="s">
        <v>29</v>
      </c>
      <c r="D165" s="79" t="s">
        <v>93</v>
      </c>
    </row>
    <row r="166" spans="1:4" ht="18" customHeight="1" x14ac:dyDescent="0.2">
      <c r="A166" s="45" t="s">
        <v>115</v>
      </c>
      <c r="B166" s="24"/>
      <c r="C166" s="79" t="s">
        <v>65</v>
      </c>
      <c r="D166" s="79" t="s">
        <v>76</v>
      </c>
    </row>
    <row r="167" spans="1:4" ht="18" customHeight="1" x14ac:dyDescent="0.2">
      <c r="A167" s="23" t="s">
        <v>799</v>
      </c>
      <c r="B167" s="45"/>
      <c r="C167" s="79" t="s">
        <v>32</v>
      </c>
      <c r="D167" s="79" t="s">
        <v>145</v>
      </c>
    </row>
    <row r="168" spans="1:4" ht="18" customHeight="1" x14ac:dyDescent="0.2">
      <c r="A168" s="24" t="s">
        <v>717</v>
      </c>
      <c r="B168" s="23"/>
      <c r="C168" s="79" t="s">
        <v>573</v>
      </c>
      <c r="D168" s="79" t="s">
        <v>63</v>
      </c>
    </row>
    <row r="169" spans="1:4" ht="18" customHeight="1" x14ac:dyDescent="0.2">
      <c r="A169" s="45" t="s">
        <v>64</v>
      </c>
      <c r="B169" s="24"/>
      <c r="C169" s="79" t="s">
        <v>38</v>
      </c>
      <c r="D169" s="79" t="s">
        <v>22</v>
      </c>
    </row>
    <row r="170" spans="1:4" ht="18" customHeight="1" x14ac:dyDescent="0.25">
      <c r="A170" s="45" t="s">
        <v>30</v>
      </c>
      <c r="B170" s="45"/>
      <c r="C170" s="79" t="s">
        <v>138</v>
      </c>
      <c r="D170" s="78" t="s">
        <v>715</v>
      </c>
    </row>
    <row r="171" spans="1:4" ht="18" customHeight="1" x14ac:dyDescent="0.2">
      <c r="A171" s="45" t="s">
        <v>597</v>
      </c>
      <c r="B171" s="45"/>
      <c r="C171" s="79" t="s">
        <v>95</v>
      </c>
      <c r="D171" s="79" t="s">
        <v>17</v>
      </c>
    </row>
    <row r="172" spans="1:4" ht="18" customHeight="1" x14ac:dyDescent="0.25">
      <c r="A172" s="45" t="s">
        <v>153</v>
      </c>
      <c r="B172" s="23"/>
      <c r="C172" s="79" t="s">
        <v>51</v>
      </c>
      <c r="D172" s="78" t="s">
        <v>723</v>
      </c>
    </row>
    <row r="173" spans="1:4" ht="18" customHeight="1" x14ac:dyDescent="0.25">
      <c r="A173" s="45" t="s">
        <v>105</v>
      </c>
      <c r="B173" s="24"/>
      <c r="C173" s="78" t="s">
        <v>727</v>
      </c>
      <c r="D173" s="79" t="s">
        <v>36</v>
      </c>
    </row>
    <row r="174" spans="1:4" ht="18" customHeight="1" x14ac:dyDescent="0.25">
      <c r="A174" s="45" t="s">
        <v>614</v>
      </c>
      <c r="B174" s="45"/>
      <c r="C174" s="79" t="s">
        <v>135</v>
      </c>
      <c r="D174" s="78" t="s">
        <v>725</v>
      </c>
    </row>
    <row r="175" spans="1:4" ht="18" customHeight="1" x14ac:dyDescent="0.2">
      <c r="A175" s="23" t="s">
        <v>802</v>
      </c>
      <c r="B175" s="45"/>
      <c r="C175" s="79" t="s">
        <v>570</v>
      </c>
      <c r="D175" s="79" t="s">
        <v>590</v>
      </c>
    </row>
    <row r="176" spans="1:4" ht="18" customHeight="1" x14ac:dyDescent="0.2">
      <c r="A176" s="24" t="s">
        <v>719</v>
      </c>
      <c r="B176" s="23"/>
      <c r="C176" s="79" t="s">
        <v>571</v>
      </c>
      <c r="D176" s="79" t="s">
        <v>143</v>
      </c>
    </row>
    <row r="177" spans="1:4" ht="18" customHeight="1" x14ac:dyDescent="0.2">
      <c r="A177" s="45" t="s">
        <v>24</v>
      </c>
      <c r="B177" s="24"/>
      <c r="C177" s="79" t="s">
        <v>21</v>
      </c>
      <c r="D177" s="79" t="s">
        <v>602</v>
      </c>
    </row>
    <row r="178" spans="1:4" ht="18" customHeight="1" x14ac:dyDescent="0.25">
      <c r="A178" s="45" t="s">
        <v>550</v>
      </c>
      <c r="B178" s="45"/>
      <c r="C178" s="78" t="s">
        <v>718</v>
      </c>
      <c r="D178" s="78" t="s">
        <v>717</v>
      </c>
    </row>
    <row r="179" spans="1:4" ht="18" customHeight="1" x14ac:dyDescent="0.2">
      <c r="A179" s="45" t="s">
        <v>9</v>
      </c>
      <c r="B179" s="23"/>
      <c r="C179" s="79" t="s">
        <v>560</v>
      </c>
      <c r="D179" s="79" t="s">
        <v>64</v>
      </c>
    </row>
    <row r="180" spans="1:4" ht="18" customHeight="1" x14ac:dyDescent="0.2">
      <c r="A180" s="45" t="s">
        <v>552</v>
      </c>
      <c r="B180" s="24"/>
      <c r="C180" s="79" t="s">
        <v>133</v>
      </c>
      <c r="D180" s="79" t="s">
        <v>30</v>
      </c>
    </row>
    <row r="181" spans="1:4" ht="18" customHeight="1" x14ac:dyDescent="0.2">
      <c r="A181" s="23" t="s">
        <v>803</v>
      </c>
      <c r="B181" s="45"/>
      <c r="C181" s="79" t="s">
        <v>134</v>
      </c>
      <c r="D181" s="79" t="s">
        <v>557</v>
      </c>
    </row>
    <row r="182" spans="1:4" ht="18" customHeight="1" x14ac:dyDescent="0.2">
      <c r="A182" s="24" t="s">
        <v>722</v>
      </c>
      <c r="B182" s="45"/>
      <c r="C182" s="79" t="s">
        <v>569</v>
      </c>
      <c r="D182" s="79" t="s">
        <v>182</v>
      </c>
    </row>
    <row r="183" spans="1:4" ht="18" customHeight="1" x14ac:dyDescent="0.2">
      <c r="A183" s="45" t="s">
        <v>33</v>
      </c>
      <c r="B183" s="45"/>
      <c r="C183" s="79" t="s">
        <v>91</v>
      </c>
      <c r="D183" s="79" t="s">
        <v>150</v>
      </c>
    </row>
    <row r="184" spans="1:4" ht="18" customHeight="1" x14ac:dyDescent="0.2">
      <c r="A184" s="23" t="s">
        <v>807</v>
      </c>
      <c r="B184" s="45"/>
      <c r="C184" s="79" t="s">
        <v>584</v>
      </c>
      <c r="D184" s="79" t="s">
        <v>121</v>
      </c>
    </row>
    <row r="185" spans="1:4" ht="18" customHeight="1" x14ac:dyDescent="0.2">
      <c r="A185" s="24" t="s">
        <v>720</v>
      </c>
      <c r="B185" s="45"/>
      <c r="C185" s="79" t="s">
        <v>28</v>
      </c>
      <c r="D185" s="79" t="s">
        <v>20</v>
      </c>
    </row>
    <row r="186" spans="1:4" ht="18" customHeight="1" x14ac:dyDescent="0.2">
      <c r="A186" s="45" t="s">
        <v>93</v>
      </c>
      <c r="B186" s="45"/>
      <c r="C186" s="79" t="s">
        <v>124</v>
      </c>
      <c r="D186" s="79" t="s">
        <v>611</v>
      </c>
    </row>
    <row r="187" spans="1:4" ht="18" customHeight="1" x14ac:dyDescent="0.2">
      <c r="A187" s="45" t="s">
        <v>76</v>
      </c>
      <c r="B187" s="23"/>
      <c r="C187" s="79" t="s">
        <v>25</v>
      </c>
      <c r="D187" s="79" t="s">
        <v>153</v>
      </c>
    </row>
    <row r="188" spans="1:4" ht="18" customHeight="1" x14ac:dyDescent="0.2">
      <c r="A188" s="45" t="s">
        <v>22</v>
      </c>
      <c r="B188" s="24"/>
      <c r="C188" s="79" t="s">
        <v>23</v>
      </c>
      <c r="D188" s="79" t="s">
        <v>105</v>
      </c>
    </row>
    <row r="189" spans="1:4" ht="18" customHeight="1" x14ac:dyDescent="0.2">
      <c r="A189" s="23" t="s">
        <v>808</v>
      </c>
      <c r="B189" s="45"/>
      <c r="C189" s="79" t="s">
        <v>831</v>
      </c>
      <c r="D189" s="79" t="s">
        <v>614</v>
      </c>
    </row>
    <row r="190" spans="1:4" ht="18" customHeight="1" x14ac:dyDescent="0.25">
      <c r="A190" s="24" t="s">
        <v>715</v>
      </c>
      <c r="B190" s="45"/>
      <c r="C190" s="78" t="s">
        <v>757</v>
      </c>
      <c r="D190" s="78" t="s">
        <v>722</v>
      </c>
    </row>
    <row r="191" spans="1:4" ht="18" customHeight="1" x14ac:dyDescent="0.2">
      <c r="A191" s="45" t="s">
        <v>17</v>
      </c>
      <c r="B191" s="45"/>
      <c r="C191" s="79" t="s">
        <v>77</v>
      </c>
      <c r="D191" s="79" t="s">
        <v>33</v>
      </c>
    </row>
    <row r="192" spans="1:4" ht="18" customHeight="1" x14ac:dyDescent="0.25">
      <c r="A192" s="23" t="s">
        <v>805</v>
      </c>
      <c r="B192" s="45"/>
      <c r="C192" s="79" t="s">
        <v>600</v>
      </c>
      <c r="D192" s="78" t="s">
        <v>719</v>
      </c>
    </row>
    <row r="193" spans="1:4" ht="18" customHeight="1" x14ac:dyDescent="0.25">
      <c r="A193" s="24" t="s">
        <v>723</v>
      </c>
      <c r="B193" s="45"/>
      <c r="C193" s="78" t="s">
        <v>716</v>
      </c>
      <c r="D193" s="79" t="s">
        <v>24</v>
      </c>
    </row>
    <row r="194" spans="1:4" ht="18" customHeight="1" x14ac:dyDescent="0.2">
      <c r="A194" s="45" t="s">
        <v>36</v>
      </c>
      <c r="B194" s="23"/>
      <c r="C194" s="79" t="s">
        <v>556</v>
      </c>
      <c r="D194" s="79" t="s">
        <v>550</v>
      </c>
    </row>
    <row r="195" spans="1:4" ht="18" customHeight="1" x14ac:dyDescent="0.2">
      <c r="A195" s="3" t="s">
        <v>6</v>
      </c>
      <c r="B195" s="24"/>
      <c r="C195" s="79" t="s">
        <v>57</v>
      </c>
      <c r="D195" s="79" t="s">
        <v>9</v>
      </c>
    </row>
    <row r="196" spans="1:4" ht="18" customHeight="1" x14ac:dyDescent="0.25">
      <c r="A196" s="23" t="s">
        <v>815</v>
      </c>
      <c r="B196" s="45"/>
      <c r="C196" s="78" t="s">
        <v>724</v>
      </c>
      <c r="D196" s="79" t="s">
        <v>552</v>
      </c>
    </row>
    <row r="197" spans="1:4" ht="18" customHeight="1" x14ac:dyDescent="0.2">
      <c r="A197" s="24" t="s">
        <v>720</v>
      </c>
      <c r="B197" s="23"/>
      <c r="C197" s="79" t="s">
        <v>115</v>
      </c>
      <c r="D197" s="79" t="s">
        <v>586</v>
      </c>
    </row>
    <row r="198" spans="1:4" ht="18" customHeight="1" x14ac:dyDescent="0.2">
      <c r="A198" s="45" t="s">
        <v>131</v>
      </c>
      <c r="B198" s="24"/>
      <c r="C198" s="79" t="s">
        <v>49</v>
      </c>
      <c r="D198" s="79" t="s">
        <v>122</v>
      </c>
    </row>
    <row r="199" spans="1:4" ht="18" customHeight="1" x14ac:dyDescent="0.25">
      <c r="A199" s="45" t="s">
        <v>93</v>
      </c>
      <c r="B199" s="45"/>
      <c r="C199" s="78" t="s">
        <v>717</v>
      </c>
      <c r="D199" s="79" t="s">
        <v>152</v>
      </c>
    </row>
    <row r="200" spans="1:4" ht="18" customHeight="1" x14ac:dyDescent="0.2">
      <c r="A200" s="45" t="s">
        <v>76</v>
      </c>
      <c r="B200" s="45"/>
      <c r="C200" s="79" t="s">
        <v>64</v>
      </c>
      <c r="D200" s="79" t="s">
        <v>608</v>
      </c>
    </row>
    <row r="201" spans="1:4" ht="18" customHeight="1" x14ac:dyDescent="0.25">
      <c r="A201" s="45" t="s">
        <v>63</v>
      </c>
      <c r="B201" s="45"/>
      <c r="C201" s="79" t="s">
        <v>30</v>
      </c>
      <c r="D201" s="78" t="s">
        <v>724</v>
      </c>
    </row>
    <row r="202" spans="1:4" ht="18" customHeight="1" x14ac:dyDescent="0.2">
      <c r="A202" s="45" t="s">
        <v>22</v>
      </c>
      <c r="B202" s="23"/>
      <c r="C202" s="79" t="s">
        <v>182</v>
      </c>
      <c r="D202" s="79" t="s">
        <v>115</v>
      </c>
    </row>
    <row r="203" spans="1:4" ht="18" customHeight="1" x14ac:dyDescent="0.2">
      <c r="A203" s="23" t="s">
        <v>816</v>
      </c>
      <c r="B203" s="24"/>
      <c r="C203" s="79" t="s">
        <v>137</v>
      </c>
      <c r="D203" s="79" t="s">
        <v>49</v>
      </c>
    </row>
    <row r="204" spans="1:4" ht="18" customHeight="1" x14ac:dyDescent="0.25">
      <c r="A204" s="24" t="s">
        <v>715</v>
      </c>
      <c r="B204" s="45"/>
      <c r="C204" s="79" t="s">
        <v>92</v>
      </c>
      <c r="D204" s="78" t="s">
        <v>716</v>
      </c>
    </row>
    <row r="205" spans="1:4" ht="18" customHeight="1" x14ac:dyDescent="0.2">
      <c r="A205" s="45" t="s">
        <v>10</v>
      </c>
      <c r="B205" s="23"/>
      <c r="C205" s="79" t="s">
        <v>597</v>
      </c>
      <c r="D205" s="79" t="s">
        <v>556</v>
      </c>
    </row>
    <row r="206" spans="1:4" ht="18" customHeight="1" x14ac:dyDescent="0.2">
      <c r="A206" s="45" t="s">
        <v>17</v>
      </c>
      <c r="B206" s="24"/>
      <c r="C206" s="79" t="s">
        <v>54</v>
      </c>
      <c r="D206" s="79" t="s">
        <v>57</v>
      </c>
    </row>
    <row r="207" spans="1:4" ht="18" customHeight="1" x14ac:dyDescent="0.25">
      <c r="A207" s="23" t="s">
        <v>814</v>
      </c>
      <c r="B207" s="45"/>
      <c r="C207" s="79" t="s">
        <v>120</v>
      </c>
      <c r="D207" s="78" t="s">
        <v>727</v>
      </c>
    </row>
    <row r="208" spans="1:4" ht="18" customHeight="1" x14ac:dyDescent="0.2">
      <c r="A208" s="24" t="s">
        <v>723</v>
      </c>
      <c r="B208" s="3"/>
      <c r="C208" s="79" t="s">
        <v>150</v>
      </c>
      <c r="D208" s="79" t="s">
        <v>135</v>
      </c>
    </row>
    <row r="209" spans="1:4" ht="18" customHeight="1" x14ac:dyDescent="0.2">
      <c r="A209" s="45" t="s">
        <v>36</v>
      </c>
      <c r="B209" s="23"/>
      <c r="C209" s="79" t="s">
        <v>121</v>
      </c>
      <c r="D209" s="79" t="s">
        <v>570</v>
      </c>
    </row>
    <row r="210" spans="1:4" ht="18" customHeight="1" x14ac:dyDescent="0.2">
      <c r="A210" s="23" t="s">
        <v>811</v>
      </c>
      <c r="B210" s="24"/>
      <c r="C210" s="79" t="s">
        <v>20</v>
      </c>
      <c r="D210" s="79" t="s">
        <v>571</v>
      </c>
    </row>
    <row r="211" spans="1:4" ht="18" customHeight="1" x14ac:dyDescent="0.2">
      <c r="A211" s="24" t="s">
        <v>725</v>
      </c>
      <c r="B211" s="45"/>
      <c r="C211" s="79" t="s">
        <v>611</v>
      </c>
      <c r="D211" s="79" t="s">
        <v>21</v>
      </c>
    </row>
    <row r="212" spans="1:4" ht="18" customHeight="1" x14ac:dyDescent="0.25">
      <c r="A212" s="45" t="s">
        <v>590</v>
      </c>
      <c r="B212" s="45"/>
      <c r="C212" s="79" t="s">
        <v>153</v>
      </c>
      <c r="D212" s="78" t="s">
        <v>718</v>
      </c>
    </row>
    <row r="213" spans="1:4" ht="18" customHeight="1" x14ac:dyDescent="0.2">
      <c r="A213" s="45" t="s">
        <v>143</v>
      </c>
      <c r="B213" s="45"/>
      <c r="C213" s="79" t="s">
        <v>105</v>
      </c>
      <c r="D213" s="79" t="s">
        <v>133</v>
      </c>
    </row>
    <row r="214" spans="1:4" ht="18" customHeight="1" x14ac:dyDescent="0.2">
      <c r="A214" s="45" t="s">
        <v>602</v>
      </c>
      <c r="B214" s="45"/>
      <c r="C214" s="79" t="s">
        <v>614</v>
      </c>
      <c r="D214" s="79" t="s">
        <v>134</v>
      </c>
    </row>
    <row r="215" spans="1:4" ht="18" customHeight="1" x14ac:dyDescent="0.25">
      <c r="A215" s="23" t="s">
        <v>810</v>
      </c>
      <c r="B215" s="45"/>
      <c r="C215" s="78" t="s">
        <v>725</v>
      </c>
      <c r="D215" s="79" t="s">
        <v>569</v>
      </c>
    </row>
    <row r="216" spans="1:4" ht="18" customHeight="1" x14ac:dyDescent="0.2">
      <c r="A216" s="24" t="s">
        <v>717</v>
      </c>
      <c r="B216" s="23"/>
      <c r="C216" s="79" t="s">
        <v>590</v>
      </c>
      <c r="D216" s="79" t="s">
        <v>91</v>
      </c>
    </row>
    <row r="217" spans="1:4" ht="18" customHeight="1" x14ac:dyDescent="0.2">
      <c r="A217" s="45" t="s">
        <v>64</v>
      </c>
      <c r="B217" s="24"/>
      <c r="C217" s="79" t="s">
        <v>143</v>
      </c>
      <c r="D217" s="79" t="s">
        <v>73</v>
      </c>
    </row>
    <row r="218" spans="1:4" ht="18" customHeight="1" x14ac:dyDescent="0.2">
      <c r="A218" s="45" t="s">
        <v>30</v>
      </c>
      <c r="B218" s="45"/>
      <c r="C218" s="79" t="s">
        <v>602</v>
      </c>
      <c r="D218" s="79" t="s">
        <v>584</v>
      </c>
    </row>
    <row r="219" spans="1:4" ht="18" customHeight="1" x14ac:dyDescent="0.25">
      <c r="A219" s="45" t="s">
        <v>557</v>
      </c>
      <c r="B219" s="45"/>
      <c r="C219" s="78" t="s">
        <v>719</v>
      </c>
      <c r="D219" s="79" t="s">
        <v>605</v>
      </c>
    </row>
    <row r="220" spans="1:4" ht="18" customHeight="1" x14ac:dyDescent="0.2">
      <c r="A220" s="45" t="s">
        <v>182</v>
      </c>
      <c r="B220" s="23"/>
      <c r="C220" s="79" t="s">
        <v>24</v>
      </c>
      <c r="D220" s="79" t="s">
        <v>174</v>
      </c>
    </row>
    <row r="221" spans="1:4" ht="18" customHeight="1" x14ac:dyDescent="0.2">
      <c r="A221" s="45" t="s">
        <v>575</v>
      </c>
      <c r="B221" s="24"/>
      <c r="C221" s="79" t="s">
        <v>550</v>
      </c>
      <c r="D221" s="79" t="s">
        <v>28</v>
      </c>
    </row>
    <row r="222" spans="1:4" s="76" customFormat="1" ht="18" customHeight="1" x14ac:dyDescent="0.25">
      <c r="A222" s="45" t="s">
        <v>137</v>
      </c>
      <c r="C222" s="79" t="s">
        <v>9</v>
      </c>
      <c r="D222" s="79" t="s">
        <v>124</v>
      </c>
    </row>
    <row r="223" spans="1:4" ht="18" customHeight="1" x14ac:dyDescent="0.2">
      <c r="A223" s="45" t="s">
        <v>92</v>
      </c>
      <c r="B223" s="23"/>
      <c r="C223" s="79" t="s">
        <v>552</v>
      </c>
      <c r="D223" s="79" t="s">
        <v>831</v>
      </c>
    </row>
    <row r="224" spans="1:4" ht="18" customHeight="1" x14ac:dyDescent="0.25">
      <c r="A224" s="45" t="s">
        <v>94</v>
      </c>
      <c r="B224" s="24"/>
      <c r="C224" s="79" t="s">
        <v>122</v>
      </c>
      <c r="D224" s="78" t="s">
        <v>714</v>
      </c>
    </row>
    <row r="225" spans="1:4" s="76" customFormat="1" ht="18" customHeight="1" x14ac:dyDescent="0.25">
      <c r="A225" s="45" t="s">
        <v>177</v>
      </c>
      <c r="C225" s="79" t="s">
        <v>152</v>
      </c>
      <c r="D225" s="79" t="s">
        <v>65</v>
      </c>
    </row>
    <row r="226" spans="1:4" ht="18" customHeight="1" x14ac:dyDescent="0.2">
      <c r="A226" s="45" t="s">
        <v>611</v>
      </c>
      <c r="B226" s="45"/>
      <c r="C226" s="79" t="s">
        <v>608</v>
      </c>
      <c r="D226" s="79" t="s">
        <v>572</v>
      </c>
    </row>
    <row r="227" spans="1:4" ht="18" customHeight="1" x14ac:dyDescent="0.25">
      <c r="A227" s="45" t="s">
        <v>153</v>
      </c>
      <c r="B227" s="23"/>
      <c r="C227" s="78" t="s">
        <v>722</v>
      </c>
      <c r="D227" s="79" t="s">
        <v>11</v>
      </c>
    </row>
    <row r="228" spans="1:4" ht="18" customHeight="1" x14ac:dyDescent="0.2">
      <c r="A228" s="45" t="s">
        <v>105</v>
      </c>
      <c r="B228" s="24"/>
      <c r="C228" s="79" t="s">
        <v>33</v>
      </c>
      <c r="D228" s="79" t="s">
        <v>32</v>
      </c>
    </row>
    <row r="229" spans="1:4" ht="18" customHeight="1" x14ac:dyDescent="0.25">
      <c r="A229" s="45" t="s">
        <v>614</v>
      </c>
      <c r="B229" s="45"/>
      <c r="C229" s="78" t="s">
        <v>720</v>
      </c>
      <c r="D229" s="79" t="s">
        <v>573</v>
      </c>
    </row>
    <row r="230" spans="1:4" ht="18" customHeight="1" x14ac:dyDescent="0.2">
      <c r="A230" s="23" t="s">
        <v>823</v>
      </c>
      <c r="B230" s="45"/>
      <c r="C230" s="79" t="s">
        <v>131</v>
      </c>
      <c r="D230" s="79" t="s">
        <v>38</v>
      </c>
    </row>
    <row r="231" spans="1:4" ht="18" customHeight="1" x14ac:dyDescent="0.2">
      <c r="A231" s="24" t="s">
        <v>722</v>
      </c>
      <c r="B231" s="45"/>
      <c r="C231" s="79" t="s">
        <v>93</v>
      </c>
      <c r="D231" s="79" t="s">
        <v>138</v>
      </c>
    </row>
    <row r="232" spans="1:4" ht="18" customHeight="1" x14ac:dyDescent="0.2">
      <c r="A232" s="45" t="s">
        <v>33</v>
      </c>
      <c r="B232" s="45"/>
      <c r="C232" s="79" t="s">
        <v>76</v>
      </c>
      <c r="D232" s="79" t="s">
        <v>95</v>
      </c>
    </row>
    <row r="233" spans="1:4" ht="18" customHeight="1" x14ac:dyDescent="0.2">
      <c r="A233" s="23" t="s">
        <v>822</v>
      </c>
      <c r="B233" s="45"/>
      <c r="C233" s="79" t="s">
        <v>145</v>
      </c>
      <c r="D233" s="79" t="s">
        <v>51</v>
      </c>
    </row>
    <row r="234" spans="1:4" ht="18" customHeight="1" x14ac:dyDescent="0.25">
      <c r="A234" s="24" t="s">
        <v>719</v>
      </c>
      <c r="B234" s="45"/>
      <c r="C234" s="79" t="s">
        <v>63</v>
      </c>
      <c r="D234" s="76" t="s">
        <v>892</v>
      </c>
    </row>
    <row r="235" spans="1:4" ht="18" customHeight="1" x14ac:dyDescent="0.2">
      <c r="A235" s="45" t="s">
        <v>24</v>
      </c>
      <c r="B235" s="45"/>
      <c r="C235" s="79" t="s">
        <v>22</v>
      </c>
    </row>
    <row r="236" spans="1:4" ht="18" customHeight="1" x14ac:dyDescent="0.25">
      <c r="A236" s="45" t="s">
        <v>550</v>
      </c>
      <c r="B236" s="45"/>
      <c r="C236" s="78" t="s">
        <v>715</v>
      </c>
    </row>
    <row r="237" spans="1:4" ht="18" customHeight="1" x14ac:dyDescent="0.2">
      <c r="A237" s="45" t="s">
        <v>9</v>
      </c>
      <c r="B237" s="45"/>
      <c r="C237" s="79" t="s">
        <v>564</v>
      </c>
    </row>
    <row r="238" spans="1:4" ht="18" customHeight="1" x14ac:dyDescent="0.2">
      <c r="A238" s="45" t="s">
        <v>552</v>
      </c>
      <c r="B238" s="45"/>
      <c r="C238" s="79" t="s">
        <v>88</v>
      </c>
    </row>
    <row r="239" spans="1:4" ht="18" customHeight="1" x14ac:dyDescent="0.2">
      <c r="A239" s="45" t="s">
        <v>122</v>
      </c>
      <c r="B239" s="45"/>
      <c r="C239" s="79" t="s">
        <v>17</v>
      </c>
    </row>
    <row r="240" spans="1:4" ht="18" customHeight="1" x14ac:dyDescent="0.25">
      <c r="A240" s="45" t="s">
        <v>152</v>
      </c>
      <c r="B240" s="45"/>
      <c r="C240" s="78" t="s">
        <v>723</v>
      </c>
    </row>
    <row r="241" spans="1:6" ht="18" customHeight="1" x14ac:dyDescent="0.2">
      <c r="A241" s="45" t="s">
        <v>608</v>
      </c>
      <c r="B241" s="45"/>
      <c r="C241" s="79" t="s">
        <v>36</v>
      </c>
    </row>
    <row r="242" spans="1:6" ht="18" customHeight="1" x14ac:dyDescent="0.25">
      <c r="A242" s="23" t="s">
        <v>821</v>
      </c>
      <c r="B242" s="23"/>
      <c r="C242" s="76" t="s">
        <v>873</v>
      </c>
    </row>
    <row r="243" spans="1:6" ht="18" customHeight="1" x14ac:dyDescent="0.2">
      <c r="A243" s="24" t="s">
        <v>724</v>
      </c>
      <c r="B243" s="24"/>
    </row>
    <row r="244" spans="1:6" ht="21.95" customHeight="1" thickBot="1" x14ac:dyDescent="0.25">
      <c r="A244" s="45" t="s">
        <v>115</v>
      </c>
      <c r="B244" s="45"/>
      <c r="C244" s="116">
        <v>42992</v>
      </c>
      <c r="D244" s="116"/>
      <c r="E244" s="116"/>
      <c r="F244" s="116"/>
    </row>
    <row r="245" spans="1:6" ht="20.100000000000001" customHeight="1" thickBot="1" x14ac:dyDescent="0.25">
      <c r="A245" s="23" t="s">
        <v>819</v>
      </c>
      <c r="B245" s="23"/>
      <c r="C245" s="63" t="s">
        <v>3</v>
      </c>
      <c r="D245" s="63" t="s">
        <v>4</v>
      </c>
      <c r="E245" s="63" t="s">
        <v>5</v>
      </c>
      <c r="F245" s="62" t="s">
        <v>6</v>
      </c>
    </row>
    <row r="246" spans="1:6" ht="18" customHeight="1" x14ac:dyDescent="0.25">
      <c r="A246" s="24" t="s">
        <v>757</v>
      </c>
      <c r="B246" s="24"/>
      <c r="C246" s="78" t="s">
        <v>714</v>
      </c>
      <c r="D246" s="78" t="s">
        <v>720</v>
      </c>
      <c r="E246" s="78" t="s">
        <v>714</v>
      </c>
      <c r="F246" s="78" t="s">
        <v>726</v>
      </c>
    </row>
    <row r="247" spans="1:6" ht="18" customHeight="1" x14ac:dyDescent="0.2">
      <c r="A247" s="45" t="s">
        <v>77</v>
      </c>
      <c r="B247" s="45"/>
      <c r="C247" s="79" t="s">
        <v>85</v>
      </c>
      <c r="D247" s="79" t="s">
        <v>131</v>
      </c>
      <c r="E247" s="79" t="s">
        <v>32</v>
      </c>
      <c r="F247" s="79" t="s">
        <v>587</v>
      </c>
    </row>
    <row r="248" spans="1:6" ht="18" customHeight="1" x14ac:dyDescent="0.2">
      <c r="A248" s="45" t="s">
        <v>600</v>
      </c>
      <c r="B248" s="45"/>
      <c r="C248" s="79" t="s">
        <v>29</v>
      </c>
      <c r="D248" s="79" t="s">
        <v>93</v>
      </c>
      <c r="E248" s="79" t="s">
        <v>573</v>
      </c>
      <c r="F248" s="79" t="s">
        <v>52</v>
      </c>
    </row>
    <row r="249" spans="1:6" ht="18" customHeight="1" x14ac:dyDescent="0.25">
      <c r="A249" s="23" t="s">
        <v>820</v>
      </c>
      <c r="B249" s="45"/>
      <c r="C249" s="79" t="s">
        <v>65</v>
      </c>
      <c r="D249" s="79" t="s">
        <v>76</v>
      </c>
      <c r="E249" s="79" t="s">
        <v>95</v>
      </c>
      <c r="F249" s="78" t="s">
        <v>720</v>
      </c>
    </row>
    <row r="250" spans="1:6" ht="18" customHeight="1" x14ac:dyDescent="0.25">
      <c r="A250" s="24" t="s">
        <v>716</v>
      </c>
      <c r="B250" s="45"/>
      <c r="C250" s="79" t="s">
        <v>32</v>
      </c>
      <c r="D250" s="79" t="s">
        <v>145</v>
      </c>
      <c r="E250" s="78" t="s">
        <v>727</v>
      </c>
      <c r="F250" s="79" t="s">
        <v>131</v>
      </c>
    </row>
    <row r="251" spans="1:6" ht="18" customHeight="1" x14ac:dyDescent="0.2">
      <c r="A251" s="45" t="s">
        <v>556</v>
      </c>
      <c r="B251" s="45"/>
      <c r="C251" s="79" t="s">
        <v>573</v>
      </c>
      <c r="D251" s="79" t="s">
        <v>63</v>
      </c>
      <c r="E251" s="79" t="s">
        <v>21</v>
      </c>
      <c r="F251" s="79" t="s">
        <v>93</v>
      </c>
    </row>
    <row r="252" spans="1:6" ht="18" customHeight="1" x14ac:dyDescent="0.25">
      <c r="A252" s="45" t="s">
        <v>57</v>
      </c>
      <c r="B252" s="45"/>
      <c r="C252" s="79" t="s">
        <v>38</v>
      </c>
      <c r="D252" s="79" t="s">
        <v>22</v>
      </c>
      <c r="E252" s="78" t="s">
        <v>718</v>
      </c>
      <c r="F252" s="79" t="s">
        <v>76</v>
      </c>
    </row>
    <row r="253" spans="1:6" ht="18" customHeight="1" x14ac:dyDescent="0.25">
      <c r="A253" s="23" t="s">
        <v>824</v>
      </c>
      <c r="B253" s="45"/>
      <c r="C253" s="79" t="s">
        <v>138</v>
      </c>
      <c r="D253" s="78" t="s">
        <v>715</v>
      </c>
      <c r="E253" s="79" t="s">
        <v>584</v>
      </c>
      <c r="F253" s="79" t="s">
        <v>63</v>
      </c>
    </row>
    <row r="254" spans="1:6" ht="18" customHeight="1" x14ac:dyDescent="0.25">
      <c r="A254" s="24" t="s">
        <v>727</v>
      </c>
      <c r="B254" s="45"/>
      <c r="C254" s="79" t="s">
        <v>95</v>
      </c>
      <c r="D254" s="79" t="s">
        <v>17</v>
      </c>
      <c r="E254" s="78" t="s">
        <v>757</v>
      </c>
      <c r="F254" s="79" t="s">
        <v>22</v>
      </c>
    </row>
    <row r="255" spans="1:6" ht="18" customHeight="1" x14ac:dyDescent="0.25">
      <c r="A255" s="45" t="s">
        <v>135</v>
      </c>
      <c r="B255" s="23"/>
      <c r="C255" s="79" t="s">
        <v>51</v>
      </c>
      <c r="D255" s="78" t="s">
        <v>723</v>
      </c>
      <c r="E255" s="79" t="s">
        <v>77</v>
      </c>
      <c r="F255" s="78" t="s">
        <v>715</v>
      </c>
    </row>
    <row r="256" spans="1:6" ht="18" customHeight="1" x14ac:dyDescent="0.25">
      <c r="A256" s="45" t="s">
        <v>570</v>
      </c>
      <c r="B256" s="24"/>
      <c r="C256" s="78" t="s">
        <v>727</v>
      </c>
      <c r="D256" s="79" t="s">
        <v>36</v>
      </c>
      <c r="E256" s="79" t="s">
        <v>600</v>
      </c>
      <c r="F256" s="79" t="s">
        <v>10</v>
      </c>
    </row>
    <row r="257" spans="1:6" ht="18" customHeight="1" x14ac:dyDescent="0.25">
      <c r="A257" s="45" t="s">
        <v>571</v>
      </c>
      <c r="B257" s="45"/>
      <c r="C257" s="79" t="s">
        <v>135</v>
      </c>
      <c r="D257" s="78" t="s">
        <v>717</v>
      </c>
      <c r="E257" s="78" t="s">
        <v>716</v>
      </c>
      <c r="F257" s="79" t="s">
        <v>17</v>
      </c>
    </row>
    <row r="258" spans="1:6" ht="18" customHeight="1" x14ac:dyDescent="0.25">
      <c r="A258" s="45" t="s">
        <v>21</v>
      </c>
      <c r="B258" s="23"/>
      <c r="C258" s="79" t="s">
        <v>570</v>
      </c>
      <c r="D258" s="79" t="s">
        <v>597</v>
      </c>
      <c r="E258" s="79" t="s">
        <v>556</v>
      </c>
      <c r="F258" s="78" t="s">
        <v>723</v>
      </c>
    </row>
    <row r="259" spans="1:6" ht="18" customHeight="1" x14ac:dyDescent="0.25">
      <c r="A259" s="23" t="s">
        <v>818</v>
      </c>
      <c r="B259" s="24"/>
      <c r="C259" s="79" t="s">
        <v>571</v>
      </c>
      <c r="D259" s="79" t="s">
        <v>153</v>
      </c>
      <c r="E259" s="78" t="s">
        <v>724</v>
      </c>
      <c r="F259" s="79" t="s">
        <v>36</v>
      </c>
    </row>
    <row r="260" spans="1:6" s="76" customFormat="1" ht="18" customHeight="1" x14ac:dyDescent="0.25">
      <c r="A260" s="24" t="s">
        <v>718</v>
      </c>
      <c r="C260" s="79" t="s">
        <v>21</v>
      </c>
      <c r="D260" s="79" t="s">
        <v>105</v>
      </c>
      <c r="E260" s="79" t="s">
        <v>115</v>
      </c>
      <c r="F260" s="78" t="s">
        <v>725</v>
      </c>
    </row>
    <row r="261" spans="1:6" ht="18" customHeight="1" x14ac:dyDescent="0.25">
      <c r="A261" s="45" t="s">
        <v>560</v>
      </c>
      <c r="B261" s="45"/>
      <c r="C261" s="78" t="s">
        <v>718</v>
      </c>
      <c r="D261" s="79" t="s">
        <v>614</v>
      </c>
      <c r="E261" s="79" t="s">
        <v>49</v>
      </c>
      <c r="F261" s="79" t="s">
        <v>590</v>
      </c>
    </row>
    <row r="262" spans="1:6" ht="18" customHeight="1" x14ac:dyDescent="0.25">
      <c r="A262" s="45" t="s">
        <v>569</v>
      </c>
      <c r="B262" s="23"/>
      <c r="C262" s="79" t="s">
        <v>560</v>
      </c>
      <c r="D262" s="78" t="s">
        <v>722</v>
      </c>
      <c r="E262" s="78" t="s">
        <v>717</v>
      </c>
      <c r="F262" s="79" t="s">
        <v>143</v>
      </c>
    </row>
    <row r="263" spans="1:6" ht="18" customHeight="1" x14ac:dyDescent="0.2">
      <c r="A263" s="45" t="s">
        <v>73</v>
      </c>
      <c r="B263" s="24"/>
      <c r="C263" s="79" t="s">
        <v>133</v>
      </c>
      <c r="D263" s="79" t="s">
        <v>33</v>
      </c>
      <c r="E263" s="79" t="s">
        <v>597</v>
      </c>
      <c r="F263" s="79" t="s">
        <v>602</v>
      </c>
    </row>
    <row r="264" spans="1:6" ht="18" customHeight="1" x14ac:dyDescent="0.25">
      <c r="A264" s="45" t="s">
        <v>584</v>
      </c>
      <c r="B264" s="45"/>
      <c r="C264" s="79" t="s">
        <v>134</v>
      </c>
      <c r="D264" s="78" t="s">
        <v>719</v>
      </c>
      <c r="E264" s="79" t="s">
        <v>153</v>
      </c>
      <c r="F264" s="78" t="s">
        <v>717</v>
      </c>
    </row>
    <row r="265" spans="1:6" ht="18" customHeight="1" x14ac:dyDescent="0.2">
      <c r="A265" s="45" t="s">
        <v>605</v>
      </c>
      <c r="B265" s="45"/>
      <c r="C265" s="79" t="s">
        <v>569</v>
      </c>
      <c r="D265" s="79" t="s">
        <v>24</v>
      </c>
      <c r="E265" s="79" t="s">
        <v>105</v>
      </c>
      <c r="F265" s="79" t="s">
        <v>64</v>
      </c>
    </row>
    <row r="266" spans="1:6" ht="18" customHeight="1" x14ac:dyDescent="0.2">
      <c r="A266" s="45" t="s">
        <v>174</v>
      </c>
      <c r="B266" s="23"/>
      <c r="C266" s="79" t="s">
        <v>584</v>
      </c>
      <c r="D266" s="79" t="s">
        <v>550</v>
      </c>
      <c r="E266" s="79" t="s">
        <v>614</v>
      </c>
      <c r="F266" s="79" t="s">
        <v>30</v>
      </c>
    </row>
    <row r="267" spans="1:6" ht="18" customHeight="1" x14ac:dyDescent="0.25">
      <c r="A267" s="45" t="s">
        <v>28</v>
      </c>
      <c r="B267" s="24"/>
      <c r="C267" s="79" t="s">
        <v>28</v>
      </c>
      <c r="D267" s="79" t="s">
        <v>586</v>
      </c>
      <c r="E267" s="78" t="s">
        <v>719</v>
      </c>
      <c r="F267" s="79" t="s">
        <v>182</v>
      </c>
    </row>
    <row r="268" spans="1:6" ht="18" customHeight="1" x14ac:dyDescent="0.25">
      <c r="A268" s="45" t="s">
        <v>124</v>
      </c>
      <c r="B268" s="45"/>
      <c r="C268" s="79" t="s">
        <v>124</v>
      </c>
      <c r="D268" s="78" t="s">
        <v>724</v>
      </c>
      <c r="E268" s="79" t="s">
        <v>24</v>
      </c>
      <c r="F268" s="79" t="s">
        <v>575</v>
      </c>
    </row>
    <row r="269" spans="1:6" ht="18" customHeight="1" x14ac:dyDescent="0.2">
      <c r="A269" s="45" t="s">
        <v>25</v>
      </c>
      <c r="B269" s="23"/>
      <c r="C269" s="79" t="s">
        <v>25</v>
      </c>
      <c r="D269" s="79" t="s">
        <v>115</v>
      </c>
      <c r="E269" s="79" t="s">
        <v>550</v>
      </c>
      <c r="F269" s="79" t="s">
        <v>137</v>
      </c>
    </row>
    <row r="270" spans="1:6" ht="18" customHeight="1" x14ac:dyDescent="0.25">
      <c r="A270" s="45" t="s">
        <v>23</v>
      </c>
      <c r="B270" s="24"/>
      <c r="C270" s="79" t="s">
        <v>23</v>
      </c>
      <c r="D270" s="79" t="s">
        <v>49</v>
      </c>
      <c r="E270" s="78" t="s">
        <v>722</v>
      </c>
      <c r="F270" s="79" t="s">
        <v>92</v>
      </c>
    </row>
    <row r="271" spans="1:6" ht="18" customHeight="1" x14ac:dyDescent="0.25">
      <c r="A271" s="45" t="s">
        <v>831</v>
      </c>
      <c r="B271" s="45"/>
      <c r="C271" s="79" t="s">
        <v>831</v>
      </c>
      <c r="D271" s="78" t="s">
        <v>757</v>
      </c>
      <c r="E271" s="79" t="s">
        <v>33</v>
      </c>
      <c r="F271" s="79" t="s">
        <v>597</v>
      </c>
    </row>
    <row r="272" spans="1:6" ht="18" customHeight="1" x14ac:dyDescent="0.25">
      <c r="A272" s="23" t="s">
        <v>817</v>
      </c>
      <c r="B272" s="45"/>
      <c r="C272" s="78" t="s">
        <v>757</v>
      </c>
      <c r="D272" s="79" t="s">
        <v>77</v>
      </c>
      <c r="E272" s="78" t="s">
        <v>720</v>
      </c>
      <c r="F272" s="79" t="s">
        <v>150</v>
      </c>
    </row>
    <row r="273" spans="1:6" ht="18" customHeight="1" x14ac:dyDescent="0.2">
      <c r="A273" s="24" t="s">
        <v>714</v>
      </c>
      <c r="B273" s="45"/>
      <c r="C273" s="79" t="s">
        <v>77</v>
      </c>
      <c r="D273" s="79" t="s">
        <v>600</v>
      </c>
      <c r="E273" s="79" t="s">
        <v>131</v>
      </c>
      <c r="F273" s="79" t="s">
        <v>177</v>
      </c>
    </row>
    <row r="274" spans="1:6" ht="18" customHeight="1" x14ac:dyDescent="0.25">
      <c r="A274" s="45" t="s">
        <v>65</v>
      </c>
      <c r="B274" s="45"/>
      <c r="C274" s="79" t="s">
        <v>600</v>
      </c>
      <c r="D274" s="78" t="s">
        <v>716</v>
      </c>
      <c r="E274" s="79" t="s">
        <v>93</v>
      </c>
      <c r="F274" s="79" t="s">
        <v>611</v>
      </c>
    </row>
    <row r="275" spans="1:6" ht="18" customHeight="1" x14ac:dyDescent="0.25">
      <c r="A275" s="45" t="s">
        <v>69</v>
      </c>
      <c r="B275" s="45"/>
      <c r="C275" s="78" t="s">
        <v>716</v>
      </c>
      <c r="D275" s="79" t="s">
        <v>556</v>
      </c>
      <c r="E275" s="79" t="s">
        <v>76</v>
      </c>
      <c r="F275" s="79" t="s">
        <v>153</v>
      </c>
    </row>
    <row r="276" spans="1:6" ht="18" customHeight="1" x14ac:dyDescent="0.25">
      <c r="A276" s="45" t="s">
        <v>38</v>
      </c>
      <c r="B276" s="45"/>
      <c r="C276" s="79" t="s">
        <v>556</v>
      </c>
      <c r="D276" s="78" t="s">
        <v>727</v>
      </c>
      <c r="E276" s="79" t="s">
        <v>63</v>
      </c>
      <c r="F276" s="79" t="s">
        <v>105</v>
      </c>
    </row>
    <row r="277" spans="1:6" ht="18" customHeight="1" x14ac:dyDescent="0.2">
      <c r="A277" s="45" t="s">
        <v>138</v>
      </c>
      <c r="B277" s="45"/>
      <c r="C277" s="79" t="s">
        <v>57</v>
      </c>
      <c r="D277" s="79" t="s">
        <v>21</v>
      </c>
      <c r="E277" s="79" t="s">
        <v>22</v>
      </c>
      <c r="F277" s="79" t="s">
        <v>614</v>
      </c>
    </row>
    <row r="278" spans="1:6" ht="18" customHeight="1" x14ac:dyDescent="0.25">
      <c r="A278" s="45" t="s">
        <v>95</v>
      </c>
      <c r="B278" s="45"/>
      <c r="C278" s="78" t="s">
        <v>724</v>
      </c>
      <c r="D278" s="78" t="s">
        <v>718</v>
      </c>
      <c r="E278" s="78" t="s">
        <v>715</v>
      </c>
      <c r="F278" s="78" t="s">
        <v>722</v>
      </c>
    </row>
    <row r="279" spans="1:6" ht="18" customHeight="1" x14ac:dyDescent="0.2">
      <c r="A279" s="45" t="s">
        <v>51</v>
      </c>
      <c r="B279" s="45"/>
      <c r="C279" s="79" t="s">
        <v>115</v>
      </c>
      <c r="D279" s="79" t="s">
        <v>584</v>
      </c>
      <c r="E279" s="79" t="s">
        <v>17</v>
      </c>
      <c r="F279" s="79" t="s">
        <v>33</v>
      </c>
    </row>
    <row r="280" spans="1:6" ht="18" customHeight="1" x14ac:dyDescent="0.25">
      <c r="A280" s="22">
        <v>42990</v>
      </c>
      <c r="B280" s="45"/>
      <c r="C280" s="79" t="s">
        <v>49</v>
      </c>
      <c r="D280" s="78" t="s">
        <v>714</v>
      </c>
      <c r="E280" s="78" t="s">
        <v>723</v>
      </c>
      <c r="F280" s="78" t="s">
        <v>719</v>
      </c>
    </row>
    <row r="281" spans="1:6" ht="18" customHeight="1" x14ac:dyDescent="0.25">
      <c r="A281" s="3" t="s">
        <v>3</v>
      </c>
      <c r="B281" s="45"/>
      <c r="C281" s="78" t="s">
        <v>717</v>
      </c>
      <c r="D281" s="79" t="s">
        <v>32</v>
      </c>
      <c r="E281" s="79" t="s">
        <v>36</v>
      </c>
      <c r="F281" s="79" t="s">
        <v>24</v>
      </c>
    </row>
    <row r="282" spans="1:6" ht="18" customHeight="1" x14ac:dyDescent="0.25">
      <c r="A282" s="23" t="s">
        <v>770</v>
      </c>
      <c r="B282" s="45"/>
      <c r="C282" s="79" t="s">
        <v>64</v>
      </c>
      <c r="D282" s="79" t="s">
        <v>573</v>
      </c>
      <c r="E282" s="76" t="s">
        <v>872</v>
      </c>
      <c r="F282" s="79" t="s">
        <v>550</v>
      </c>
    </row>
    <row r="283" spans="1:6" ht="18" customHeight="1" x14ac:dyDescent="0.2">
      <c r="A283" s="24" t="s">
        <v>714</v>
      </c>
      <c r="B283" s="23"/>
      <c r="C283" s="79" t="s">
        <v>30</v>
      </c>
      <c r="D283" s="79" t="s">
        <v>95</v>
      </c>
      <c r="F283" s="79" t="s">
        <v>9</v>
      </c>
    </row>
    <row r="284" spans="1:6" ht="18" customHeight="1" x14ac:dyDescent="0.25">
      <c r="A284" s="45" t="s">
        <v>85</v>
      </c>
      <c r="B284" s="24"/>
      <c r="C284" s="79" t="s">
        <v>182</v>
      </c>
      <c r="D284" s="76" t="s">
        <v>871</v>
      </c>
      <c r="F284" s="79" t="s">
        <v>552</v>
      </c>
    </row>
    <row r="285" spans="1:6" ht="18" customHeight="1" x14ac:dyDescent="0.2">
      <c r="A285" s="45" t="s">
        <v>29</v>
      </c>
      <c r="B285" s="45"/>
      <c r="C285" s="79" t="s">
        <v>575</v>
      </c>
      <c r="F285" s="79" t="s">
        <v>122</v>
      </c>
    </row>
    <row r="286" spans="1:6" ht="18" customHeight="1" x14ac:dyDescent="0.2">
      <c r="A286" s="45" t="s">
        <v>65</v>
      </c>
      <c r="B286" s="45"/>
      <c r="C286" s="79" t="s">
        <v>137</v>
      </c>
      <c r="F286" s="79" t="s">
        <v>152</v>
      </c>
    </row>
    <row r="287" spans="1:6" ht="18" customHeight="1" x14ac:dyDescent="0.2">
      <c r="A287" s="45" t="s">
        <v>32</v>
      </c>
      <c r="B287" s="45"/>
      <c r="C287" s="79" t="s">
        <v>92</v>
      </c>
      <c r="F287" s="79" t="s">
        <v>608</v>
      </c>
    </row>
    <row r="288" spans="1:6" ht="18" customHeight="1" x14ac:dyDescent="0.25">
      <c r="A288" s="45" t="s">
        <v>573</v>
      </c>
      <c r="B288" s="45"/>
      <c r="C288" s="79" t="s">
        <v>597</v>
      </c>
      <c r="F288" s="78" t="s">
        <v>724</v>
      </c>
    </row>
    <row r="289" spans="1:6" ht="18" customHeight="1" x14ac:dyDescent="0.2">
      <c r="A289" s="45" t="s">
        <v>38</v>
      </c>
      <c r="B289" s="45"/>
      <c r="C289" s="79" t="s">
        <v>54</v>
      </c>
      <c r="F289" s="79" t="s">
        <v>115</v>
      </c>
    </row>
    <row r="290" spans="1:6" ht="18" customHeight="1" x14ac:dyDescent="0.2">
      <c r="A290" s="45" t="s">
        <v>138</v>
      </c>
      <c r="B290" s="45"/>
      <c r="C290" s="79" t="s">
        <v>120</v>
      </c>
      <c r="F290" s="79" t="s">
        <v>49</v>
      </c>
    </row>
    <row r="291" spans="1:6" ht="18" customHeight="1" x14ac:dyDescent="0.25">
      <c r="A291" s="45" t="s">
        <v>95</v>
      </c>
      <c r="B291" s="22"/>
      <c r="C291" s="79" t="s">
        <v>150</v>
      </c>
      <c r="F291" s="78" t="s">
        <v>757</v>
      </c>
    </row>
    <row r="292" spans="1:6" ht="18" customHeight="1" x14ac:dyDescent="0.2">
      <c r="A292" s="45" t="s">
        <v>51</v>
      </c>
      <c r="B292" s="3"/>
      <c r="C292" s="79" t="s">
        <v>121</v>
      </c>
      <c r="F292" s="79" t="s">
        <v>77</v>
      </c>
    </row>
    <row r="293" spans="1:6" ht="18" customHeight="1" x14ac:dyDescent="0.2">
      <c r="A293" s="23" t="s">
        <v>769</v>
      </c>
      <c r="B293" s="23"/>
      <c r="C293" s="79" t="s">
        <v>20</v>
      </c>
      <c r="F293" s="79" t="s">
        <v>600</v>
      </c>
    </row>
    <row r="294" spans="1:6" ht="18" customHeight="1" x14ac:dyDescent="0.25">
      <c r="A294" s="24" t="s">
        <v>727</v>
      </c>
      <c r="B294" s="24"/>
      <c r="C294" s="79" t="s">
        <v>177</v>
      </c>
      <c r="F294" s="78" t="s">
        <v>716</v>
      </c>
    </row>
    <row r="295" spans="1:6" ht="18" customHeight="1" x14ac:dyDescent="0.2">
      <c r="A295" s="45" t="s">
        <v>135</v>
      </c>
      <c r="B295" s="45"/>
      <c r="C295" s="79" t="s">
        <v>611</v>
      </c>
      <c r="F295" s="79" t="s">
        <v>556</v>
      </c>
    </row>
    <row r="296" spans="1:6" ht="18" customHeight="1" x14ac:dyDescent="0.2">
      <c r="A296" s="45" t="s">
        <v>570</v>
      </c>
      <c r="B296" s="45"/>
      <c r="C296" s="79" t="s">
        <v>153</v>
      </c>
      <c r="F296" s="79" t="s">
        <v>57</v>
      </c>
    </row>
    <row r="297" spans="1:6" ht="18" customHeight="1" x14ac:dyDescent="0.25">
      <c r="A297" s="45" t="s">
        <v>571</v>
      </c>
      <c r="B297" s="45"/>
      <c r="C297" s="79" t="s">
        <v>105</v>
      </c>
      <c r="F297" s="78" t="s">
        <v>727</v>
      </c>
    </row>
    <row r="298" spans="1:6" ht="18" customHeight="1" x14ac:dyDescent="0.2">
      <c r="A298" s="45" t="s">
        <v>21</v>
      </c>
      <c r="B298" s="45"/>
      <c r="C298" s="79" t="s">
        <v>614</v>
      </c>
      <c r="F298" s="79" t="s">
        <v>135</v>
      </c>
    </row>
    <row r="299" spans="1:6" ht="18" customHeight="1" x14ac:dyDescent="0.25">
      <c r="A299" s="23" t="s">
        <v>764</v>
      </c>
      <c r="B299" s="45"/>
      <c r="C299" s="78" t="s">
        <v>725</v>
      </c>
      <c r="F299" s="79" t="s">
        <v>570</v>
      </c>
    </row>
    <row r="300" spans="1:6" ht="18" customHeight="1" x14ac:dyDescent="0.2">
      <c r="A300" s="24" t="s">
        <v>718</v>
      </c>
      <c r="B300" s="45"/>
      <c r="C300" s="79" t="s">
        <v>590</v>
      </c>
      <c r="F300" s="79" t="s">
        <v>571</v>
      </c>
    </row>
    <row r="301" spans="1:6" ht="18" customHeight="1" x14ac:dyDescent="0.2">
      <c r="A301" s="45" t="s">
        <v>560</v>
      </c>
      <c r="B301" s="45"/>
      <c r="C301" s="79" t="s">
        <v>143</v>
      </c>
      <c r="F301" s="79" t="s">
        <v>21</v>
      </c>
    </row>
    <row r="302" spans="1:6" ht="18" customHeight="1" x14ac:dyDescent="0.25">
      <c r="A302" s="45" t="s">
        <v>133</v>
      </c>
      <c r="B302" s="45"/>
      <c r="C302" s="79" t="s">
        <v>602</v>
      </c>
      <c r="F302" s="78" t="s">
        <v>718</v>
      </c>
    </row>
    <row r="303" spans="1:6" ht="18" customHeight="1" x14ac:dyDescent="0.25">
      <c r="A303" s="45" t="s">
        <v>134</v>
      </c>
      <c r="B303" s="45"/>
      <c r="C303" s="78" t="s">
        <v>719</v>
      </c>
      <c r="F303" s="79" t="s">
        <v>560</v>
      </c>
    </row>
    <row r="304" spans="1:6" ht="18" customHeight="1" x14ac:dyDescent="0.2">
      <c r="A304" s="45" t="s">
        <v>569</v>
      </c>
      <c r="B304" s="45"/>
      <c r="C304" s="79" t="s">
        <v>24</v>
      </c>
      <c r="F304" s="79" t="s">
        <v>569</v>
      </c>
    </row>
    <row r="305" spans="1:6" s="76" customFormat="1" ht="18" customHeight="1" x14ac:dyDescent="0.25">
      <c r="A305" s="45" t="s">
        <v>584</v>
      </c>
      <c r="C305" s="79" t="s">
        <v>550</v>
      </c>
      <c r="F305" s="79" t="s">
        <v>73</v>
      </c>
    </row>
    <row r="306" spans="1:6" ht="18" customHeight="1" x14ac:dyDescent="0.2">
      <c r="A306" s="45" t="s">
        <v>28</v>
      </c>
      <c r="B306" s="23"/>
      <c r="C306" s="79" t="s">
        <v>9</v>
      </c>
      <c r="F306" s="79" t="s">
        <v>584</v>
      </c>
    </row>
    <row r="307" spans="1:6" ht="18" customHeight="1" x14ac:dyDescent="0.2">
      <c r="A307" s="45" t="s">
        <v>124</v>
      </c>
      <c r="B307" s="24"/>
      <c r="C307" s="79" t="s">
        <v>552</v>
      </c>
      <c r="F307" s="79" t="s">
        <v>28</v>
      </c>
    </row>
    <row r="308" spans="1:6" s="76" customFormat="1" ht="18" customHeight="1" x14ac:dyDescent="0.25">
      <c r="A308" s="45" t="s">
        <v>25</v>
      </c>
      <c r="C308" s="79" t="s">
        <v>122</v>
      </c>
      <c r="F308" s="79" t="s">
        <v>124</v>
      </c>
    </row>
    <row r="309" spans="1:6" ht="18" customHeight="1" x14ac:dyDescent="0.2">
      <c r="A309" s="45" t="s">
        <v>23</v>
      </c>
      <c r="B309" s="23"/>
      <c r="C309" s="79" t="s">
        <v>152</v>
      </c>
      <c r="F309" s="79" t="s">
        <v>25</v>
      </c>
    </row>
    <row r="310" spans="1:6" ht="18" customHeight="1" x14ac:dyDescent="0.2">
      <c r="A310" s="45" t="s">
        <v>831</v>
      </c>
      <c r="B310" s="24"/>
      <c r="C310" s="79" t="s">
        <v>608</v>
      </c>
      <c r="F310" s="79" t="s">
        <v>23</v>
      </c>
    </row>
    <row r="311" spans="1:6" ht="18" customHeight="1" x14ac:dyDescent="0.25">
      <c r="A311" s="23" t="s">
        <v>765</v>
      </c>
      <c r="B311" s="45"/>
      <c r="C311" s="78" t="s">
        <v>722</v>
      </c>
      <c r="F311" s="79" t="s">
        <v>831</v>
      </c>
    </row>
    <row r="312" spans="1:6" ht="18" customHeight="1" x14ac:dyDescent="0.25">
      <c r="A312" s="24" t="s">
        <v>757</v>
      </c>
      <c r="B312" s="45"/>
      <c r="C312" s="79" t="s">
        <v>33</v>
      </c>
      <c r="F312" s="78" t="s">
        <v>714</v>
      </c>
    </row>
    <row r="313" spans="1:6" ht="18" customHeight="1" x14ac:dyDescent="0.25">
      <c r="A313" s="45" t="s">
        <v>77</v>
      </c>
      <c r="B313" s="45"/>
      <c r="C313" s="78" t="s">
        <v>720</v>
      </c>
      <c r="F313" s="79" t="s">
        <v>65</v>
      </c>
    </row>
    <row r="314" spans="1:6" ht="18" customHeight="1" x14ac:dyDescent="0.2">
      <c r="A314" s="45" t="s">
        <v>600</v>
      </c>
      <c r="B314" s="45"/>
      <c r="C314" s="79" t="s">
        <v>93</v>
      </c>
      <c r="F314" s="79" t="s">
        <v>69</v>
      </c>
    </row>
    <row r="315" spans="1:6" ht="18" customHeight="1" x14ac:dyDescent="0.2">
      <c r="A315" s="23" t="s">
        <v>766</v>
      </c>
      <c r="B315" s="45"/>
      <c r="C315" s="79" t="s">
        <v>76</v>
      </c>
      <c r="F315" s="79" t="s">
        <v>32</v>
      </c>
    </row>
    <row r="316" spans="1:6" ht="18" customHeight="1" x14ac:dyDescent="0.2">
      <c r="A316" s="24" t="s">
        <v>716</v>
      </c>
      <c r="B316" s="45"/>
      <c r="C316" s="79" t="s">
        <v>145</v>
      </c>
      <c r="F316" s="79" t="s">
        <v>573</v>
      </c>
    </row>
    <row r="317" spans="1:6" ht="18" customHeight="1" x14ac:dyDescent="0.2">
      <c r="A317" s="45" t="s">
        <v>556</v>
      </c>
      <c r="B317" s="45"/>
      <c r="C317" s="79" t="s">
        <v>63</v>
      </c>
      <c r="F317" s="79" t="s">
        <v>38</v>
      </c>
    </row>
    <row r="318" spans="1:6" ht="18" customHeight="1" x14ac:dyDescent="0.2">
      <c r="A318" s="45" t="s">
        <v>57</v>
      </c>
      <c r="B318" s="45"/>
      <c r="C318" s="79" t="s">
        <v>22</v>
      </c>
      <c r="F318" s="79" t="s">
        <v>138</v>
      </c>
    </row>
    <row r="319" spans="1:6" ht="18" customHeight="1" x14ac:dyDescent="0.25">
      <c r="A319" s="23" t="s">
        <v>768</v>
      </c>
      <c r="B319" s="45"/>
      <c r="C319" s="78" t="s">
        <v>715</v>
      </c>
      <c r="F319" s="79" t="s">
        <v>95</v>
      </c>
    </row>
    <row r="320" spans="1:6" ht="18" customHeight="1" x14ac:dyDescent="0.2">
      <c r="A320" s="24" t="s">
        <v>717</v>
      </c>
      <c r="B320" s="45"/>
      <c r="C320" s="79" t="s">
        <v>10</v>
      </c>
      <c r="F320" s="79" t="s">
        <v>51</v>
      </c>
    </row>
    <row r="321" spans="1:6" ht="18" customHeight="1" x14ac:dyDescent="0.25">
      <c r="A321" s="45" t="s">
        <v>64</v>
      </c>
      <c r="B321" s="45"/>
      <c r="C321" s="79" t="s">
        <v>564</v>
      </c>
      <c r="F321" s="76" t="s">
        <v>874</v>
      </c>
    </row>
    <row r="322" spans="1:6" ht="18" customHeight="1" x14ac:dyDescent="0.2">
      <c r="A322" s="45" t="s">
        <v>30</v>
      </c>
      <c r="B322" s="45"/>
      <c r="C322" s="79" t="s">
        <v>88</v>
      </c>
    </row>
    <row r="323" spans="1:6" ht="18" customHeight="1" x14ac:dyDescent="0.2">
      <c r="A323" s="45" t="s">
        <v>182</v>
      </c>
      <c r="B323" s="45"/>
      <c r="C323" s="79" t="s">
        <v>17</v>
      </c>
    </row>
    <row r="324" spans="1:6" ht="18" customHeight="1" x14ac:dyDescent="0.25">
      <c r="A324" s="45" t="s">
        <v>137</v>
      </c>
      <c r="B324" s="45"/>
      <c r="C324" s="78" t="s">
        <v>723</v>
      </c>
    </row>
    <row r="325" spans="1:6" ht="18" customHeight="1" x14ac:dyDescent="0.2">
      <c r="A325" s="45" t="s">
        <v>92</v>
      </c>
      <c r="B325" s="45"/>
      <c r="C325" s="79" t="s">
        <v>36</v>
      </c>
    </row>
    <row r="326" spans="1:6" ht="18" customHeight="1" x14ac:dyDescent="0.25">
      <c r="A326" s="45" t="s">
        <v>94</v>
      </c>
      <c r="B326" s="23"/>
      <c r="C326" s="76" t="s">
        <v>893</v>
      </c>
    </row>
    <row r="327" spans="1:6" ht="18" customHeight="1" x14ac:dyDescent="0.2">
      <c r="A327" s="45" t="s">
        <v>597</v>
      </c>
      <c r="B327" s="24"/>
    </row>
    <row r="328" spans="1:6" ht="21.95" customHeight="1" thickBot="1" x14ac:dyDescent="0.25">
      <c r="A328" s="45" t="s">
        <v>54</v>
      </c>
      <c r="B328" s="45"/>
      <c r="C328" s="116">
        <v>42993</v>
      </c>
      <c r="D328" s="116"/>
      <c r="E328" s="116"/>
      <c r="F328" s="116"/>
    </row>
    <row r="329" spans="1:6" ht="20.100000000000001" customHeight="1" thickBot="1" x14ac:dyDescent="0.25">
      <c r="A329" s="45" t="s">
        <v>120</v>
      </c>
      <c r="B329" s="45"/>
      <c r="C329" s="63" t="s">
        <v>3</v>
      </c>
      <c r="D329" s="63" t="s">
        <v>4</v>
      </c>
      <c r="E329" s="63" t="s">
        <v>5</v>
      </c>
      <c r="F329" s="62" t="s">
        <v>6</v>
      </c>
    </row>
    <row r="330" spans="1:6" ht="18" customHeight="1" x14ac:dyDescent="0.25">
      <c r="A330" s="45" t="s">
        <v>611</v>
      </c>
      <c r="B330" s="23"/>
      <c r="C330" s="78" t="s">
        <v>714</v>
      </c>
      <c r="D330" s="78" t="s">
        <v>720</v>
      </c>
      <c r="E330" s="78" t="s">
        <v>727</v>
      </c>
      <c r="F330" s="78" t="s">
        <v>726</v>
      </c>
    </row>
    <row r="331" spans="1:6" ht="18" customHeight="1" x14ac:dyDescent="0.2">
      <c r="A331" s="45" t="s">
        <v>153</v>
      </c>
      <c r="B331" s="24"/>
      <c r="C331" s="79" t="s">
        <v>85</v>
      </c>
      <c r="D331" s="79" t="s">
        <v>93</v>
      </c>
      <c r="E331" s="79" t="s">
        <v>21</v>
      </c>
      <c r="F331" s="79" t="s">
        <v>587</v>
      </c>
    </row>
    <row r="332" spans="1:6" ht="18" customHeight="1" x14ac:dyDescent="0.25">
      <c r="A332" s="45" t="s">
        <v>105</v>
      </c>
      <c r="B332" s="45"/>
      <c r="C332" s="79" t="s">
        <v>29</v>
      </c>
      <c r="D332" s="79" t="s">
        <v>76</v>
      </c>
      <c r="E332" s="78" t="s">
        <v>718</v>
      </c>
      <c r="F332" s="79" t="s">
        <v>52</v>
      </c>
    </row>
    <row r="333" spans="1:6" ht="18" customHeight="1" x14ac:dyDescent="0.25">
      <c r="A333" s="45" t="s">
        <v>614</v>
      </c>
      <c r="B333" s="45"/>
      <c r="C333" s="79" t="s">
        <v>65</v>
      </c>
      <c r="D333" s="79" t="s">
        <v>145</v>
      </c>
      <c r="E333" s="79" t="s">
        <v>584</v>
      </c>
      <c r="F333" s="78" t="s">
        <v>720</v>
      </c>
    </row>
    <row r="334" spans="1:6" ht="18" customHeight="1" x14ac:dyDescent="0.25">
      <c r="A334" s="23" t="s">
        <v>772</v>
      </c>
      <c r="B334" s="45"/>
      <c r="C334" s="79" t="s">
        <v>32</v>
      </c>
      <c r="D334" s="79" t="s">
        <v>63</v>
      </c>
      <c r="E334" s="78" t="s">
        <v>757</v>
      </c>
      <c r="F334" s="79" t="s">
        <v>93</v>
      </c>
    </row>
    <row r="335" spans="1:6" ht="18" customHeight="1" x14ac:dyDescent="0.2">
      <c r="A335" s="24" t="s">
        <v>725</v>
      </c>
      <c r="B335" s="23"/>
      <c r="C335" s="79" t="s">
        <v>573</v>
      </c>
      <c r="D335" s="79" t="s">
        <v>22</v>
      </c>
      <c r="E335" s="79" t="s">
        <v>77</v>
      </c>
      <c r="F335" s="79" t="s">
        <v>76</v>
      </c>
    </row>
    <row r="336" spans="1:6" ht="18" customHeight="1" x14ac:dyDescent="0.25">
      <c r="A336" s="45" t="s">
        <v>590</v>
      </c>
      <c r="B336" s="24"/>
      <c r="C336" s="79" t="s">
        <v>38</v>
      </c>
      <c r="D336" s="78" t="s">
        <v>715</v>
      </c>
      <c r="E336" s="79" t="s">
        <v>600</v>
      </c>
      <c r="F336" s="79" t="s">
        <v>63</v>
      </c>
    </row>
    <row r="337" spans="1:6" ht="18" customHeight="1" x14ac:dyDescent="0.25">
      <c r="A337" s="45" t="s">
        <v>143</v>
      </c>
      <c r="B337" s="45"/>
      <c r="C337" s="79" t="s">
        <v>138</v>
      </c>
      <c r="D337" s="79" t="s">
        <v>17</v>
      </c>
      <c r="E337" s="78" t="s">
        <v>716</v>
      </c>
      <c r="F337" s="79" t="s">
        <v>22</v>
      </c>
    </row>
    <row r="338" spans="1:6" ht="18" customHeight="1" x14ac:dyDescent="0.25">
      <c r="A338" s="45" t="s">
        <v>602</v>
      </c>
      <c r="B338" s="23"/>
      <c r="C338" s="79" t="s">
        <v>95</v>
      </c>
      <c r="D338" s="78" t="s">
        <v>723</v>
      </c>
      <c r="E338" s="79" t="s">
        <v>39</v>
      </c>
      <c r="F338" s="78" t="s">
        <v>715</v>
      </c>
    </row>
    <row r="339" spans="1:6" ht="18" customHeight="1" x14ac:dyDescent="0.25">
      <c r="A339" s="23" t="s">
        <v>774</v>
      </c>
      <c r="B339" s="24"/>
      <c r="C339" s="79" t="s">
        <v>51</v>
      </c>
      <c r="D339" s="79" t="s">
        <v>36</v>
      </c>
      <c r="E339" s="78" t="s">
        <v>724</v>
      </c>
      <c r="F339" s="79" t="s">
        <v>17</v>
      </c>
    </row>
    <row r="340" spans="1:6" ht="18" customHeight="1" x14ac:dyDescent="0.25">
      <c r="A340" s="24" t="s">
        <v>719</v>
      </c>
      <c r="B340" s="45"/>
      <c r="C340" s="78" t="s">
        <v>727</v>
      </c>
      <c r="D340" s="78" t="s">
        <v>717</v>
      </c>
      <c r="E340" s="79" t="s">
        <v>115</v>
      </c>
      <c r="F340" s="78" t="s">
        <v>723</v>
      </c>
    </row>
    <row r="341" spans="1:6" ht="18" customHeight="1" x14ac:dyDescent="0.2">
      <c r="A341" s="45" t="s">
        <v>24</v>
      </c>
      <c r="B341" s="45"/>
      <c r="C341" s="79" t="s">
        <v>135</v>
      </c>
      <c r="D341" s="79" t="s">
        <v>64</v>
      </c>
      <c r="E341" s="79" t="s">
        <v>49</v>
      </c>
      <c r="F341" s="79" t="s">
        <v>36</v>
      </c>
    </row>
    <row r="342" spans="1:6" s="76" customFormat="1" ht="18" customHeight="1" x14ac:dyDescent="0.25">
      <c r="A342" s="45" t="s">
        <v>550</v>
      </c>
      <c r="C342" s="79" t="s">
        <v>570</v>
      </c>
      <c r="D342" s="79" t="s">
        <v>30</v>
      </c>
      <c r="E342" s="78" t="s">
        <v>717</v>
      </c>
      <c r="F342" s="78" t="s">
        <v>725</v>
      </c>
    </row>
    <row r="343" spans="1:6" ht="18" customHeight="1" x14ac:dyDescent="0.2">
      <c r="A343" s="45" t="s">
        <v>9</v>
      </c>
      <c r="B343" s="45"/>
      <c r="C343" s="79" t="s">
        <v>571</v>
      </c>
      <c r="D343" s="79" t="s">
        <v>597</v>
      </c>
      <c r="E343" s="79" t="s">
        <v>64</v>
      </c>
      <c r="F343" s="79" t="s">
        <v>602</v>
      </c>
    </row>
    <row r="344" spans="1:6" ht="18" customHeight="1" x14ac:dyDescent="0.25">
      <c r="A344" s="45" t="s">
        <v>552</v>
      </c>
      <c r="B344" s="45"/>
      <c r="C344" s="79" t="s">
        <v>21</v>
      </c>
      <c r="D344" s="79" t="s">
        <v>153</v>
      </c>
      <c r="E344" s="79" t="s">
        <v>30</v>
      </c>
      <c r="F344" s="78" t="s">
        <v>717</v>
      </c>
    </row>
    <row r="345" spans="1:6" ht="18" customHeight="1" x14ac:dyDescent="0.25">
      <c r="A345" s="45" t="s">
        <v>122</v>
      </c>
      <c r="B345" s="45"/>
      <c r="C345" s="78" t="s">
        <v>718</v>
      </c>
      <c r="D345" s="79" t="s">
        <v>105</v>
      </c>
      <c r="E345" s="79" t="s">
        <v>597</v>
      </c>
      <c r="F345" s="79" t="s">
        <v>64</v>
      </c>
    </row>
    <row r="346" spans="1:6" ht="18" customHeight="1" x14ac:dyDescent="0.2">
      <c r="A346" s="45" t="s">
        <v>152</v>
      </c>
      <c r="B346" s="45"/>
      <c r="C346" s="79" t="s">
        <v>560</v>
      </c>
      <c r="D346" s="79" t="s">
        <v>614</v>
      </c>
      <c r="E346" s="79" t="s">
        <v>153</v>
      </c>
      <c r="F346" s="79" t="s">
        <v>30</v>
      </c>
    </row>
    <row r="347" spans="1:6" ht="18" customHeight="1" x14ac:dyDescent="0.25">
      <c r="A347" s="45" t="s">
        <v>608</v>
      </c>
      <c r="B347" s="45"/>
      <c r="C347" s="79" t="s">
        <v>133</v>
      </c>
      <c r="D347" s="78" t="s">
        <v>722</v>
      </c>
      <c r="E347" s="79" t="s">
        <v>105</v>
      </c>
      <c r="F347" s="79" t="s">
        <v>182</v>
      </c>
    </row>
    <row r="348" spans="1:6" ht="18" customHeight="1" x14ac:dyDescent="0.2">
      <c r="A348" s="23" t="s">
        <v>775</v>
      </c>
      <c r="B348" s="45"/>
      <c r="C348" s="79" t="s">
        <v>134</v>
      </c>
      <c r="D348" s="79" t="s">
        <v>33</v>
      </c>
      <c r="E348" s="79" t="s">
        <v>614</v>
      </c>
      <c r="F348" s="79" t="s">
        <v>137</v>
      </c>
    </row>
    <row r="349" spans="1:6" ht="18" customHeight="1" x14ac:dyDescent="0.25">
      <c r="A349" s="24" t="s">
        <v>722</v>
      </c>
      <c r="B349" s="45"/>
      <c r="C349" s="79" t="s">
        <v>569</v>
      </c>
      <c r="D349" s="78" t="s">
        <v>719</v>
      </c>
      <c r="E349" s="78" t="s">
        <v>719</v>
      </c>
      <c r="F349" s="79" t="s">
        <v>92</v>
      </c>
    </row>
    <row r="350" spans="1:6" ht="18" customHeight="1" x14ac:dyDescent="0.2">
      <c r="A350" s="45" t="s">
        <v>33</v>
      </c>
      <c r="B350" s="45"/>
      <c r="C350" s="79" t="s">
        <v>584</v>
      </c>
      <c r="D350" s="79" t="s">
        <v>24</v>
      </c>
      <c r="E350" s="79" t="s">
        <v>24</v>
      </c>
      <c r="F350" s="79" t="s">
        <v>94</v>
      </c>
    </row>
    <row r="351" spans="1:6" ht="18" customHeight="1" x14ac:dyDescent="0.2">
      <c r="A351" s="23" t="s">
        <v>778</v>
      </c>
      <c r="B351" s="45"/>
      <c r="C351" s="79" t="s">
        <v>28</v>
      </c>
      <c r="D351" s="79" t="s">
        <v>550</v>
      </c>
      <c r="E351" s="79" t="s">
        <v>550</v>
      </c>
      <c r="F351" s="79" t="s">
        <v>597</v>
      </c>
    </row>
    <row r="352" spans="1:6" ht="18" customHeight="1" x14ac:dyDescent="0.25">
      <c r="A352" s="24" t="s">
        <v>720</v>
      </c>
      <c r="B352" s="45"/>
      <c r="C352" s="79" t="s">
        <v>124</v>
      </c>
      <c r="D352" s="79" t="s">
        <v>586</v>
      </c>
      <c r="E352" s="78" t="s">
        <v>722</v>
      </c>
      <c r="F352" s="79" t="s">
        <v>121</v>
      </c>
    </row>
    <row r="353" spans="1:6" ht="18" customHeight="1" x14ac:dyDescent="0.25">
      <c r="A353" s="45" t="s">
        <v>131</v>
      </c>
      <c r="B353" s="45"/>
      <c r="C353" s="79" t="s">
        <v>25</v>
      </c>
      <c r="D353" s="78" t="s">
        <v>724</v>
      </c>
      <c r="E353" s="79" t="s">
        <v>33</v>
      </c>
      <c r="F353" s="79" t="s">
        <v>20</v>
      </c>
    </row>
    <row r="354" spans="1:6" ht="18" customHeight="1" x14ac:dyDescent="0.25">
      <c r="A354" s="45" t="s">
        <v>93</v>
      </c>
      <c r="B354" s="45"/>
      <c r="C354" s="79" t="s">
        <v>23</v>
      </c>
      <c r="D354" s="79" t="s">
        <v>115</v>
      </c>
      <c r="E354" s="78" t="s">
        <v>720</v>
      </c>
      <c r="F354" s="79" t="s">
        <v>177</v>
      </c>
    </row>
    <row r="355" spans="1:6" ht="18" customHeight="1" x14ac:dyDescent="0.2">
      <c r="A355" s="45" t="s">
        <v>76</v>
      </c>
      <c r="B355" s="45"/>
      <c r="C355" s="79" t="s">
        <v>831</v>
      </c>
      <c r="D355" s="79" t="s">
        <v>49</v>
      </c>
      <c r="E355" s="79" t="s">
        <v>93</v>
      </c>
      <c r="F355" s="79" t="s">
        <v>611</v>
      </c>
    </row>
    <row r="356" spans="1:6" ht="18" customHeight="1" x14ac:dyDescent="0.25">
      <c r="A356" s="45" t="s">
        <v>145</v>
      </c>
      <c r="B356" s="23"/>
      <c r="C356" s="78" t="s">
        <v>757</v>
      </c>
      <c r="D356" s="78" t="s">
        <v>757</v>
      </c>
      <c r="E356" s="79" t="s">
        <v>76</v>
      </c>
      <c r="F356" s="79" t="s">
        <v>153</v>
      </c>
    </row>
    <row r="357" spans="1:6" ht="18" customHeight="1" x14ac:dyDescent="0.2">
      <c r="A357" s="45" t="s">
        <v>63</v>
      </c>
      <c r="B357" s="24"/>
      <c r="C357" s="79" t="s">
        <v>77</v>
      </c>
      <c r="D357" s="79" t="s">
        <v>77</v>
      </c>
      <c r="E357" s="79" t="s">
        <v>63</v>
      </c>
      <c r="F357" s="79" t="s">
        <v>105</v>
      </c>
    </row>
    <row r="358" spans="1:6" ht="18" customHeight="1" x14ac:dyDescent="0.2">
      <c r="A358" s="45" t="s">
        <v>22</v>
      </c>
      <c r="B358" s="45"/>
      <c r="C358" s="79" t="s">
        <v>600</v>
      </c>
      <c r="D358" s="79" t="s">
        <v>600</v>
      </c>
      <c r="E358" s="79" t="s">
        <v>22</v>
      </c>
      <c r="F358" s="79" t="s">
        <v>614</v>
      </c>
    </row>
    <row r="359" spans="1:6" ht="18" customHeight="1" x14ac:dyDescent="0.25">
      <c r="A359" s="23" t="s">
        <v>779</v>
      </c>
      <c r="B359" s="45"/>
      <c r="C359" s="78" t="s">
        <v>716</v>
      </c>
      <c r="D359" s="78" t="s">
        <v>716</v>
      </c>
      <c r="E359" s="78" t="s">
        <v>715</v>
      </c>
      <c r="F359" s="78" t="s">
        <v>722</v>
      </c>
    </row>
    <row r="360" spans="1:6" ht="18" customHeight="1" x14ac:dyDescent="0.2">
      <c r="A360" s="24" t="s">
        <v>715</v>
      </c>
      <c r="B360" s="23"/>
      <c r="C360" s="79" t="s">
        <v>556</v>
      </c>
      <c r="D360" s="79" t="s">
        <v>39</v>
      </c>
      <c r="E360" s="79" t="s">
        <v>17</v>
      </c>
      <c r="F360" s="79" t="s">
        <v>33</v>
      </c>
    </row>
    <row r="361" spans="1:6" ht="18" customHeight="1" x14ac:dyDescent="0.25">
      <c r="A361" s="45" t="s">
        <v>564</v>
      </c>
      <c r="B361" s="24"/>
      <c r="C361" s="79" t="s">
        <v>39</v>
      </c>
      <c r="D361" s="78" t="s">
        <v>727</v>
      </c>
      <c r="E361" s="78" t="s">
        <v>723</v>
      </c>
      <c r="F361" s="78" t="s">
        <v>719</v>
      </c>
    </row>
    <row r="362" spans="1:6" ht="18" customHeight="1" x14ac:dyDescent="0.2">
      <c r="A362" s="45" t="s">
        <v>88</v>
      </c>
      <c r="B362" s="45"/>
      <c r="C362" s="79" t="s">
        <v>57</v>
      </c>
      <c r="D362" s="79" t="s">
        <v>21</v>
      </c>
      <c r="E362" s="79" t="s">
        <v>36</v>
      </c>
      <c r="F362" s="79" t="s">
        <v>24</v>
      </c>
    </row>
    <row r="363" spans="1:6" ht="18" customHeight="1" x14ac:dyDescent="0.25">
      <c r="A363" s="45" t="s">
        <v>17</v>
      </c>
      <c r="B363" s="23"/>
      <c r="C363" s="78" t="s">
        <v>724</v>
      </c>
      <c r="D363" s="78" t="s">
        <v>718</v>
      </c>
      <c r="E363" s="76" t="s">
        <v>894</v>
      </c>
      <c r="F363" s="79" t="s">
        <v>550</v>
      </c>
    </row>
    <row r="364" spans="1:6" ht="18" customHeight="1" x14ac:dyDescent="0.2">
      <c r="A364" s="23" t="s">
        <v>777</v>
      </c>
      <c r="B364" s="24"/>
      <c r="C364" s="79" t="s">
        <v>115</v>
      </c>
      <c r="D364" s="79" t="s">
        <v>584</v>
      </c>
      <c r="F364" s="79" t="s">
        <v>122</v>
      </c>
    </row>
    <row r="365" spans="1:6" ht="18" customHeight="1" x14ac:dyDescent="0.25">
      <c r="A365" s="24" t="s">
        <v>723</v>
      </c>
      <c r="B365" s="45"/>
      <c r="C365" s="79" t="s">
        <v>49</v>
      </c>
      <c r="D365" s="76" t="s">
        <v>872</v>
      </c>
      <c r="F365" s="79" t="s">
        <v>152</v>
      </c>
    </row>
    <row r="366" spans="1:6" ht="18" customHeight="1" x14ac:dyDescent="0.25">
      <c r="A366" s="45" t="s">
        <v>36</v>
      </c>
      <c r="B366" s="45"/>
      <c r="C366" s="78" t="s">
        <v>717</v>
      </c>
      <c r="F366" s="79" t="s">
        <v>608</v>
      </c>
    </row>
    <row r="367" spans="1:6" ht="18" customHeight="1" x14ac:dyDescent="0.25">
      <c r="A367" s="3" t="s">
        <v>4</v>
      </c>
      <c r="B367" s="45"/>
      <c r="C367" s="79" t="s">
        <v>64</v>
      </c>
      <c r="F367" s="78" t="s">
        <v>724</v>
      </c>
    </row>
    <row r="368" spans="1:6" ht="18" customHeight="1" x14ac:dyDescent="0.2">
      <c r="A368" s="23" t="s">
        <v>792</v>
      </c>
      <c r="B368" s="45"/>
      <c r="C368" s="79" t="s">
        <v>30</v>
      </c>
      <c r="F368" s="79" t="s">
        <v>115</v>
      </c>
    </row>
    <row r="369" spans="1:6" ht="18" customHeight="1" x14ac:dyDescent="0.2">
      <c r="A369" s="24" t="s">
        <v>720</v>
      </c>
      <c r="B369" s="45"/>
      <c r="C369" s="79" t="s">
        <v>182</v>
      </c>
      <c r="F369" s="79" t="s">
        <v>49</v>
      </c>
    </row>
    <row r="370" spans="1:6" ht="18" customHeight="1" x14ac:dyDescent="0.25">
      <c r="A370" s="45" t="s">
        <v>93</v>
      </c>
      <c r="B370" s="45"/>
      <c r="C370" s="79" t="s">
        <v>137</v>
      </c>
      <c r="F370" s="78" t="s">
        <v>757</v>
      </c>
    </row>
    <row r="371" spans="1:6" ht="18" customHeight="1" x14ac:dyDescent="0.2">
      <c r="A371" s="45" t="s">
        <v>76</v>
      </c>
      <c r="B371" s="45"/>
      <c r="C371" s="79" t="s">
        <v>92</v>
      </c>
      <c r="F371" s="79" t="s">
        <v>77</v>
      </c>
    </row>
    <row r="372" spans="1:6" ht="18" customHeight="1" x14ac:dyDescent="0.2">
      <c r="A372" s="45" t="s">
        <v>145</v>
      </c>
      <c r="B372" s="45"/>
      <c r="C372" s="79" t="s">
        <v>94</v>
      </c>
      <c r="F372" s="79" t="s">
        <v>600</v>
      </c>
    </row>
    <row r="373" spans="1:6" ht="18" customHeight="1" x14ac:dyDescent="0.25">
      <c r="A373" s="45" t="s">
        <v>63</v>
      </c>
      <c r="B373" s="23"/>
      <c r="C373" s="79" t="s">
        <v>597</v>
      </c>
      <c r="F373" s="78" t="s">
        <v>716</v>
      </c>
    </row>
    <row r="374" spans="1:6" ht="18" customHeight="1" x14ac:dyDescent="0.2">
      <c r="A374" s="45" t="s">
        <v>22</v>
      </c>
      <c r="B374" s="24"/>
      <c r="C374" s="79" t="s">
        <v>54</v>
      </c>
      <c r="F374" s="79" t="s">
        <v>39</v>
      </c>
    </row>
    <row r="375" spans="1:6" ht="18" customHeight="1" x14ac:dyDescent="0.2">
      <c r="A375" s="23" t="s">
        <v>793</v>
      </c>
      <c r="B375" s="45"/>
      <c r="C375" s="79" t="s">
        <v>120</v>
      </c>
      <c r="F375" s="79" t="s">
        <v>57</v>
      </c>
    </row>
    <row r="376" spans="1:6" ht="18" customHeight="1" x14ac:dyDescent="0.25">
      <c r="A376" s="24" t="s">
        <v>715</v>
      </c>
      <c r="B376" s="45"/>
      <c r="C376" s="79" t="s">
        <v>611</v>
      </c>
      <c r="F376" s="78" t="s">
        <v>727</v>
      </c>
    </row>
    <row r="377" spans="1:6" ht="18" customHeight="1" x14ac:dyDescent="0.2">
      <c r="A377" s="45" t="s">
        <v>17</v>
      </c>
      <c r="B377" s="23"/>
      <c r="C377" s="79" t="s">
        <v>153</v>
      </c>
      <c r="F377" s="79" t="s">
        <v>135</v>
      </c>
    </row>
    <row r="378" spans="1:6" ht="18" customHeight="1" x14ac:dyDescent="0.2">
      <c r="A378" s="23" t="s">
        <v>790</v>
      </c>
      <c r="B378" s="24"/>
      <c r="C378" s="79" t="s">
        <v>105</v>
      </c>
      <c r="F378" s="79" t="s">
        <v>570</v>
      </c>
    </row>
    <row r="379" spans="1:6" ht="18" customHeight="1" x14ac:dyDescent="0.2">
      <c r="A379" s="24" t="s">
        <v>723</v>
      </c>
      <c r="B379" s="45"/>
      <c r="C379" s="79" t="s">
        <v>614</v>
      </c>
      <c r="F379" s="79" t="s">
        <v>571</v>
      </c>
    </row>
    <row r="380" spans="1:6" ht="18" customHeight="1" x14ac:dyDescent="0.25">
      <c r="A380" s="45" t="s">
        <v>36</v>
      </c>
      <c r="B380" s="23"/>
      <c r="C380" s="78" t="s">
        <v>725</v>
      </c>
      <c r="F380" s="79" t="s">
        <v>21</v>
      </c>
    </row>
    <row r="381" spans="1:6" ht="18" customHeight="1" x14ac:dyDescent="0.25">
      <c r="A381" s="23" t="s">
        <v>784</v>
      </c>
      <c r="B381" s="24"/>
      <c r="C381" s="79" t="s">
        <v>590</v>
      </c>
      <c r="F381" s="78" t="s">
        <v>718</v>
      </c>
    </row>
    <row r="382" spans="1:6" ht="18" customHeight="1" x14ac:dyDescent="0.2">
      <c r="A382" s="24" t="s">
        <v>717</v>
      </c>
      <c r="B382" s="45"/>
      <c r="C382" s="79" t="s">
        <v>143</v>
      </c>
      <c r="F382" s="79" t="s">
        <v>560</v>
      </c>
    </row>
    <row r="383" spans="1:6" ht="18" customHeight="1" x14ac:dyDescent="0.2">
      <c r="A383" s="45" t="s">
        <v>64</v>
      </c>
      <c r="B383" s="45"/>
      <c r="C383" s="79" t="s">
        <v>602</v>
      </c>
      <c r="F383" s="79" t="s">
        <v>569</v>
      </c>
    </row>
    <row r="384" spans="1:6" ht="18" customHeight="1" x14ac:dyDescent="0.25">
      <c r="A384" s="45" t="s">
        <v>30</v>
      </c>
      <c r="B384" s="45"/>
      <c r="C384" s="78" t="s">
        <v>719</v>
      </c>
      <c r="F384" s="79" t="s">
        <v>73</v>
      </c>
    </row>
    <row r="385" spans="1:6" ht="18" customHeight="1" x14ac:dyDescent="0.2">
      <c r="A385" s="45" t="s">
        <v>597</v>
      </c>
      <c r="B385" s="45"/>
      <c r="C385" s="79" t="s">
        <v>24</v>
      </c>
      <c r="F385" s="79" t="s">
        <v>584</v>
      </c>
    </row>
    <row r="386" spans="1:6" s="76" customFormat="1" ht="18" customHeight="1" x14ac:dyDescent="0.25">
      <c r="A386" s="45" t="s">
        <v>153</v>
      </c>
      <c r="C386" s="79" t="s">
        <v>550</v>
      </c>
      <c r="F386" s="79" t="s">
        <v>605</v>
      </c>
    </row>
    <row r="387" spans="1:6" ht="18" customHeight="1" x14ac:dyDescent="0.2">
      <c r="A387" s="45" t="s">
        <v>105</v>
      </c>
      <c r="B387" s="45"/>
      <c r="C387" s="79" t="s">
        <v>9</v>
      </c>
      <c r="F387" s="79" t="s">
        <v>174</v>
      </c>
    </row>
    <row r="388" spans="1:6" ht="18" customHeight="1" x14ac:dyDescent="0.2">
      <c r="A388" s="45" t="s">
        <v>614</v>
      </c>
      <c r="B388" s="23"/>
      <c r="C388" s="79" t="s">
        <v>552</v>
      </c>
      <c r="F388" s="79" t="s">
        <v>28</v>
      </c>
    </row>
    <row r="389" spans="1:6" ht="18" customHeight="1" x14ac:dyDescent="0.2">
      <c r="A389" s="23" t="s">
        <v>788</v>
      </c>
      <c r="B389" s="24"/>
      <c r="C389" s="79" t="s">
        <v>122</v>
      </c>
      <c r="F389" s="79" t="s">
        <v>124</v>
      </c>
    </row>
    <row r="390" spans="1:6" ht="18" customHeight="1" x14ac:dyDescent="0.2">
      <c r="A390" s="24" t="s">
        <v>722</v>
      </c>
      <c r="B390" s="45"/>
      <c r="C390" s="79" t="s">
        <v>152</v>
      </c>
      <c r="F390" s="79" t="s">
        <v>25</v>
      </c>
    </row>
    <row r="391" spans="1:6" ht="18" customHeight="1" x14ac:dyDescent="0.2">
      <c r="A391" s="45" t="s">
        <v>34</v>
      </c>
      <c r="B391" s="45"/>
      <c r="C391" s="79" t="s">
        <v>608</v>
      </c>
      <c r="F391" s="79" t="s">
        <v>23</v>
      </c>
    </row>
    <row r="392" spans="1:6" ht="18" customHeight="1" x14ac:dyDescent="0.25">
      <c r="A392" s="45" t="s">
        <v>33</v>
      </c>
      <c r="B392" s="45"/>
      <c r="C392" s="78" t="s">
        <v>722</v>
      </c>
      <c r="F392" s="79" t="s">
        <v>831</v>
      </c>
    </row>
    <row r="393" spans="1:6" ht="18" customHeight="1" x14ac:dyDescent="0.25">
      <c r="A393" s="23" t="s">
        <v>787</v>
      </c>
      <c r="B393" s="45"/>
      <c r="C393" s="79" t="s">
        <v>33</v>
      </c>
      <c r="F393" s="78" t="s">
        <v>714</v>
      </c>
    </row>
    <row r="394" spans="1:6" ht="18" customHeight="1" x14ac:dyDescent="0.25">
      <c r="A394" s="24" t="s">
        <v>719</v>
      </c>
      <c r="B394" s="23"/>
      <c r="C394" s="78" t="s">
        <v>720</v>
      </c>
      <c r="F394" s="79" t="s">
        <v>65</v>
      </c>
    </row>
    <row r="395" spans="1:6" ht="18" customHeight="1" x14ac:dyDescent="0.2">
      <c r="A395" s="45" t="s">
        <v>24</v>
      </c>
      <c r="B395" s="24"/>
      <c r="C395" s="79" t="s">
        <v>131</v>
      </c>
      <c r="F395" s="79" t="s">
        <v>69</v>
      </c>
    </row>
    <row r="396" spans="1:6" ht="18" customHeight="1" x14ac:dyDescent="0.2">
      <c r="A396" s="45" t="s">
        <v>550</v>
      </c>
      <c r="B396" s="45"/>
      <c r="C396" s="79" t="s">
        <v>93</v>
      </c>
      <c r="F396" s="79" t="s">
        <v>95</v>
      </c>
    </row>
    <row r="397" spans="1:6" ht="18" customHeight="1" x14ac:dyDescent="0.2">
      <c r="A397" s="45" t="s">
        <v>586</v>
      </c>
      <c r="B397" s="3"/>
      <c r="C397" s="79" t="s">
        <v>76</v>
      </c>
      <c r="F397" s="79" t="s">
        <v>51</v>
      </c>
    </row>
    <row r="398" spans="1:6" ht="18" customHeight="1" x14ac:dyDescent="0.25">
      <c r="A398" s="23" t="s">
        <v>783</v>
      </c>
      <c r="B398" s="23"/>
      <c r="C398" s="79" t="s">
        <v>145</v>
      </c>
      <c r="F398" s="76" t="s">
        <v>895</v>
      </c>
    </row>
    <row r="399" spans="1:6" ht="18" customHeight="1" x14ac:dyDescent="0.2">
      <c r="A399" s="24" t="s">
        <v>724</v>
      </c>
      <c r="B399" s="24"/>
      <c r="C399" s="79" t="s">
        <v>63</v>
      </c>
    </row>
    <row r="400" spans="1:6" ht="18" customHeight="1" x14ac:dyDescent="0.2">
      <c r="A400" s="45" t="s">
        <v>115</v>
      </c>
      <c r="B400" s="45"/>
      <c r="C400" s="79" t="s">
        <v>22</v>
      </c>
    </row>
    <row r="401" spans="1:3" ht="18" customHeight="1" x14ac:dyDescent="0.25">
      <c r="A401" s="23" t="s">
        <v>781</v>
      </c>
      <c r="B401" s="45"/>
      <c r="C401" s="78" t="s">
        <v>715</v>
      </c>
    </row>
    <row r="402" spans="1:3" ht="18" customHeight="1" x14ac:dyDescent="0.2">
      <c r="A402" s="24" t="s">
        <v>757</v>
      </c>
      <c r="B402" s="45"/>
      <c r="C402" s="79" t="s">
        <v>564</v>
      </c>
    </row>
    <row r="403" spans="1:3" ht="18" customHeight="1" x14ac:dyDescent="0.2">
      <c r="A403" s="45" t="s">
        <v>77</v>
      </c>
      <c r="B403" s="45"/>
      <c r="C403" s="79" t="s">
        <v>88</v>
      </c>
    </row>
    <row r="404" spans="1:3" ht="18" customHeight="1" x14ac:dyDescent="0.2">
      <c r="A404" s="45" t="s">
        <v>600</v>
      </c>
      <c r="B404" s="23"/>
      <c r="C404" s="79" t="s">
        <v>17</v>
      </c>
    </row>
    <row r="405" spans="1:3" ht="18" customHeight="1" x14ac:dyDescent="0.25">
      <c r="A405" s="23" t="s">
        <v>782</v>
      </c>
      <c r="B405" s="24"/>
      <c r="C405" s="78" t="s">
        <v>723</v>
      </c>
    </row>
    <row r="406" spans="1:3" ht="18" customHeight="1" x14ac:dyDescent="0.2">
      <c r="A406" s="24" t="s">
        <v>716</v>
      </c>
      <c r="B406" s="45"/>
      <c r="C406" s="79" t="s">
        <v>36</v>
      </c>
    </row>
    <row r="407" spans="1:3" ht="16.149999999999999" customHeight="1" x14ac:dyDescent="0.25">
      <c r="A407" s="45" t="s">
        <v>556</v>
      </c>
      <c r="B407" s="23"/>
      <c r="C407" s="76" t="s">
        <v>875</v>
      </c>
    </row>
    <row r="408" spans="1:3" ht="16.149999999999999" customHeight="1" x14ac:dyDescent="0.2">
      <c r="A408" s="23" t="s">
        <v>791</v>
      </c>
      <c r="B408" s="24"/>
    </row>
    <row r="409" spans="1:3" ht="16.149999999999999" customHeight="1" x14ac:dyDescent="0.2">
      <c r="A409" s="24" t="s">
        <v>727</v>
      </c>
      <c r="B409" s="45"/>
    </row>
    <row r="410" spans="1:3" ht="16.149999999999999" customHeight="1" x14ac:dyDescent="0.2">
      <c r="A410" s="45" t="s">
        <v>21</v>
      </c>
      <c r="B410" s="23"/>
    </row>
    <row r="411" spans="1:3" ht="16.149999999999999" customHeight="1" x14ac:dyDescent="0.2">
      <c r="A411" s="23" t="s">
        <v>780</v>
      </c>
      <c r="B411" s="24"/>
    </row>
    <row r="412" spans="1:3" ht="16.149999999999999" customHeight="1" x14ac:dyDescent="0.2">
      <c r="A412" s="24" t="s">
        <v>718</v>
      </c>
      <c r="B412" s="45"/>
    </row>
    <row r="413" spans="1:3" ht="16.149999999999999" customHeight="1" x14ac:dyDescent="0.2">
      <c r="A413" s="45" t="s">
        <v>584</v>
      </c>
      <c r="B413" s="45"/>
    </row>
    <row r="414" spans="1:3" ht="16.149999999999999" customHeight="1" x14ac:dyDescent="0.2">
      <c r="A414" s="23" t="s">
        <v>794</v>
      </c>
      <c r="B414" s="45"/>
    </row>
    <row r="415" spans="1:3" ht="16.149999999999999" customHeight="1" x14ac:dyDescent="0.2">
      <c r="A415" s="24" t="s">
        <v>714</v>
      </c>
      <c r="B415" s="45"/>
    </row>
    <row r="416" spans="1:3" ht="16.149999999999999" customHeight="1" x14ac:dyDescent="0.2">
      <c r="A416" s="45" t="s">
        <v>65</v>
      </c>
      <c r="B416" s="45"/>
    </row>
    <row r="417" spans="1:2" ht="16.149999999999999" customHeight="1" x14ac:dyDescent="0.2">
      <c r="A417" s="45" t="s">
        <v>32</v>
      </c>
      <c r="B417" s="45"/>
    </row>
    <row r="418" spans="1:2" ht="16.149999999999999" customHeight="1" x14ac:dyDescent="0.2">
      <c r="A418" s="45" t="s">
        <v>573</v>
      </c>
      <c r="B418" s="23"/>
    </row>
    <row r="419" spans="1:2" ht="16.149999999999999" customHeight="1" x14ac:dyDescent="0.2">
      <c r="A419" s="45" t="s">
        <v>95</v>
      </c>
      <c r="B419" s="24"/>
    </row>
    <row r="420" spans="1:2" ht="16.149999999999999" customHeight="1" x14ac:dyDescent="0.2">
      <c r="A420" s="45" t="s">
        <v>51</v>
      </c>
      <c r="B420" s="45"/>
    </row>
    <row r="421" spans="1:2" ht="16.149999999999999" customHeight="1" x14ac:dyDescent="0.2">
      <c r="A421" s="3" t="s">
        <v>5</v>
      </c>
      <c r="B421" s="45"/>
    </row>
    <row r="422" spans="1:2" ht="16.149999999999999" customHeight="1" x14ac:dyDescent="0.2">
      <c r="A422" s="23" t="s">
        <v>809</v>
      </c>
      <c r="B422" s="23"/>
    </row>
    <row r="423" spans="1:2" ht="16.149999999999999" customHeight="1" x14ac:dyDescent="0.2">
      <c r="A423" s="24" t="s">
        <v>714</v>
      </c>
      <c r="B423" s="24"/>
    </row>
    <row r="424" spans="1:2" ht="16.149999999999999" customHeight="1" x14ac:dyDescent="0.2">
      <c r="A424" s="45" t="s">
        <v>32</v>
      </c>
      <c r="B424" s="45"/>
    </row>
    <row r="425" spans="1:2" ht="16.149999999999999" customHeight="1" x14ac:dyDescent="0.2">
      <c r="A425" s="45" t="s">
        <v>573</v>
      </c>
      <c r="B425" s="45"/>
    </row>
    <row r="426" spans="1:2" ht="16.149999999999999" customHeight="1" x14ac:dyDescent="0.2">
      <c r="A426" s="45" t="s">
        <v>95</v>
      </c>
      <c r="B426" s="45"/>
    </row>
    <row r="427" spans="1:2" ht="16.149999999999999" customHeight="1" x14ac:dyDescent="0.2">
      <c r="A427" s="23" t="s">
        <v>806</v>
      </c>
      <c r="B427" s="45"/>
    </row>
    <row r="428" spans="1:2" ht="16.149999999999999" customHeight="1" x14ac:dyDescent="0.2">
      <c r="A428" s="24" t="s">
        <v>727</v>
      </c>
      <c r="B428" s="45"/>
    </row>
    <row r="429" spans="1:2" ht="16.149999999999999" customHeight="1" x14ac:dyDescent="0.2">
      <c r="A429" s="45" t="s">
        <v>21</v>
      </c>
      <c r="B429" s="23"/>
    </row>
    <row r="430" spans="1:2" ht="16.149999999999999" customHeight="1" x14ac:dyDescent="0.2">
      <c r="A430" s="23" t="s">
        <v>795</v>
      </c>
      <c r="B430" s="24"/>
    </row>
    <row r="431" spans="1:2" ht="16.149999999999999" customHeight="1" x14ac:dyDescent="0.2">
      <c r="A431" s="24" t="s">
        <v>718</v>
      </c>
      <c r="B431" s="45"/>
    </row>
    <row r="432" spans="1:2" ht="16.149999999999999" customHeight="1" x14ac:dyDescent="0.2">
      <c r="A432" s="45" t="s">
        <v>584</v>
      </c>
      <c r="B432" s="23"/>
    </row>
    <row r="433" spans="1:2" ht="16.149999999999999" customHeight="1" x14ac:dyDescent="0.2">
      <c r="A433" s="23" t="s">
        <v>796</v>
      </c>
      <c r="B433" s="24"/>
    </row>
    <row r="434" spans="1:2" ht="16.149999999999999" customHeight="1" x14ac:dyDescent="0.2">
      <c r="A434" s="24" t="s">
        <v>757</v>
      </c>
      <c r="B434" s="45"/>
    </row>
    <row r="435" spans="1:2" ht="16.149999999999999" customHeight="1" x14ac:dyDescent="0.2">
      <c r="A435" s="45" t="s">
        <v>77</v>
      </c>
      <c r="B435" s="45"/>
    </row>
    <row r="436" spans="1:2" ht="16.149999999999999" customHeight="1" x14ac:dyDescent="0.2">
      <c r="A436" s="45" t="s">
        <v>600</v>
      </c>
      <c r="B436" s="23"/>
    </row>
    <row r="437" spans="1:2" ht="16.149999999999999" customHeight="1" x14ac:dyDescent="0.2">
      <c r="A437" s="23" t="s">
        <v>797</v>
      </c>
      <c r="B437" s="24"/>
    </row>
    <row r="438" spans="1:2" ht="16.149999999999999" customHeight="1" x14ac:dyDescent="0.2">
      <c r="A438" s="24" t="s">
        <v>716</v>
      </c>
      <c r="B438" s="45"/>
    </row>
    <row r="439" spans="1:2" ht="16.149999999999999" customHeight="1" x14ac:dyDescent="0.2">
      <c r="A439" s="45" t="s">
        <v>556</v>
      </c>
      <c r="B439" s="45"/>
    </row>
    <row r="440" spans="1:2" ht="16.149999999999999" customHeight="1" x14ac:dyDescent="0.2">
      <c r="A440" s="23" t="s">
        <v>798</v>
      </c>
      <c r="B440" s="23"/>
    </row>
    <row r="441" spans="1:2" ht="16.149999999999999" customHeight="1" x14ac:dyDescent="0.2">
      <c r="A441" s="24" t="s">
        <v>724</v>
      </c>
      <c r="B441" s="24"/>
    </row>
    <row r="442" spans="1:2" ht="16.149999999999999" customHeight="1" x14ac:dyDescent="0.2">
      <c r="A442" s="45" t="s">
        <v>115</v>
      </c>
      <c r="B442" s="45"/>
    </row>
    <row r="443" spans="1:2" ht="16.149999999999999" customHeight="1" x14ac:dyDescent="0.2">
      <c r="A443" s="23" t="s">
        <v>799</v>
      </c>
      <c r="B443" s="23"/>
    </row>
    <row r="444" spans="1:2" ht="16.149999999999999" customHeight="1" x14ac:dyDescent="0.2">
      <c r="A444" s="24" t="s">
        <v>717</v>
      </c>
      <c r="B444" s="24"/>
    </row>
    <row r="445" spans="1:2" ht="16.149999999999999" customHeight="1" x14ac:dyDescent="0.2">
      <c r="A445" s="45" t="s">
        <v>64</v>
      </c>
      <c r="B445" s="45"/>
    </row>
    <row r="446" spans="1:2" ht="16.149999999999999" customHeight="1" x14ac:dyDescent="0.2">
      <c r="A446" s="45" t="s">
        <v>30</v>
      </c>
      <c r="B446" s="23"/>
    </row>
    <row r="447" spans="1:2" ht="16.149999999999999" customHeight="1" x14ac:dyDescent="0.2">
      <c r="A447" s="45" t="s">
        <v>597</v>
      </c>
      <c r="B447" s="24"/>
    </row>
    <row r="448" spans="1:2" ht="16.149999999999999" customHeight="1" x14ac:dyDescent="0.2">
      <c r="A448" s="45" t="s">
        <v>153</v>
      </c>
      <c r="B448" s="45"/>
    </row>
    <row r="449" spans="1:2" ht="16.149999999999999" customHeight="1" x14ac:dyDescent="0.2">
      <c r="A449" s="45" t="s">
        <v>105</v>
      </c>
      <c r="B449" s="45"/>
    </row>
    <row r="450" spans="1:2" ht="16.149999999999999" customHeight="1" x14ac:dyDescent="0.2">
      <c r="A450" s="45" t="s">
        <v>614</v>
      </c>
      <c r="B450" s="45"/>
    </row>
    <row r="451" spans="1:2" ht="16.149999999999999" customHeight="1" x14ac:dyDescent="0.2">
      <c r="A451" s="23" t="s">
        <v>802</v>
      </c>
      <c r="B451" s="3"/>
    </row>
    <row r="452" spans="1:2" ht="16.149999999999999" customHeight="1" x14ac:dyDescent="0.2">
      <c r="A452" s="24" t="s">
        <v>719</v>
      </c>
      <c r="B452" s="23"/>
    </row>
    <row r="453" spans="1:2" ht="16.149999999999999" customHeight="1" x14ac:dyDescent="0.2">
      <c r="A453" s="45" t="s">
        <v>24</v>
      </c>
      <c r="B453" s="24"/>
    </row>
    <row r="454" spans="1:2" ht="16.149999999999999" customHeight="1" x14ac:dyDescent="0.2">
      <c r="A454" s="45" t="s">
        <v>550</v>
      </c>
      <c r="B454" s="45"/>
    </row>
    <row r="455" spans="1:2" ht="16.149999999999999" customHeight="1" x14ac:dyDescent="0.2">
      <c r="A455" s="23" t="s">
        <v>803</v>
      </c>
      <c r="B455" s="45"/>
    </row>
    <row r="456" spans="1:2" ht="16.149999999999999" customHeight="1" x14ac:dyDescent="0.2">
      <c r="A456" s="24" t="s">
        <v>722</v>
      </c>
      <c r="B456" s="23"/>
    </row>
    <row r="457" spans="1:2" ht="16.149999999999999" customHeight="1" x14ac:dyDescent="0.2">
      <c r="A457" s="45" t="s">
        <v>34</v>
      </c>
      <c r="B457" s="24"/>
    </row>
    <row r="458" spans="1:2" ht="16.149999999999999" customHeight="1" x14ac:dyDescent="0.2">
      <c r="A458" s="45" t="s">
        <v>33</v>
      </c>
      <c r="B458" s="45"/>
    </row>
    <row r="459" spans="1:2" ht="16.149999999999999" customHeight="1" x14ac:dyDescent="0.2">
      <c r="A459" s="23" t="s">
        <v>807</v>
      </c>
      <c r="B459" s="23"/>
    </row>
    <row r="460" spans="1:2" ht="16.149999999999999" customHeight="1" x14ac:dyDescent="0.2">
      <c r="A460" s="24" t="s">
        <v>720</v>
      </c>
      <c r="B460" s="24"/>
    </row>
    <row r="461" spans="1:2" x14ac:dyDescent="0.2">
      <c r="A461" s="45" t="s">
        <v>93</v>
      </c>
      <c r="B461" s="45"/>
    </row>
    <row r="462" spans="1:2" x14ac:dyDescent="0.2">
      <c r="A462" s="45" t="s">
        <v>76</v>
      </c>
      <c r="B462" s="23"/>
    </row>
    <row r="463" spans="1:2" x14ac:dyDescent="0.2">
      <c r="A463" s="45" t="s">
        <v>63</v>
      </c>
      <c r="B463" s="24"/>
    </row>
    <row r="464" spans="1:2" x14ac:dyDescent="0.2">
      <c r="A464" s="45" t="s">
        <v>22</v>
      </c>
      <c r="B464" s="45"/>
    </row>
    <row r="465" spans="1:2" x14ac:dyDescent="0.2">
      <c r="A465" s="23" t="s">
        <v>808</v>
      </c>
      <c r="B465" s="45"/>
    </row>
    <row r="466" spans="1:2" x14ac:dyDescent="0.2">
      <c r="A466" s="24" t="s">
        <v>715</v>
      </c>
      <c r="B466" s="23"/>
    </row>
    <row r="467" spans="1:2" x14ac:dyDescent="0.2">
      <c r="A467" s="45" t="s">
        <v>17</v>
      </c>
      <c r="B467" s="24"/>
    </row>
    <row r="468" spans="1:2" x14ac:dyDescent="0.2">
      <c r="A468" s="23" t="s">
        <v>805</v>
      </c>
      <c r="B468" s="45"/>
    </row>
    <row r="469" spans="1:2" x14ac:dyDescent="0.2">
      <c r="A469" s="24" t="s">
        <v>723</v>
      </c>
      <c r="B469" s="45"/>
    </row>
    <row r="470" spans="1:2" x14ac:dyDescent="0.2">
      <c r="A470" s="45" t="s">
        <v>36</v>
      </c>
      <c r="B470" s="23"/>
    </row>
    <row r="471" spans="1:2" x14ac:dyDescent="0.2">
      <c r="A471" s="3" t="s">
        <v>6</v>
      </c>
      <c r="B471" s="24"/>
    </row>
    <row r="472" spans="1:2" x14ac:dyDescent="0.2">
      <c r="A472" s="23" t="s">
        <v>813</v>
      </c>
      <c r="B472" s="45"/>
    </row>
    <row r="473" spans="1:2" x14ac:dyDescent="0.2">
      <c r="A473" s="24" t="s">
        <v>726</v>
      </c>
      <c r="B473" s="23"/>
    </row>
    <row r="474" spans="1:2" x14ac:dyDescent="0.2">
      <c r="A474" s="45" t="s">
        <v>587</v>
      </c>
      <c r="B474" s="24"/>
    </row>
    <row r="475" spans="1:2" x14ac:dyDescent="0.2">
      <c r="A475" s="45" t="s">
        <v>52</v>
      </c>
      <c r="B475" s="45"/>
    </row>
    <row r="476" spans="1:2" x14ac:dyDescent="0.2">
      <c r="A476" s="23" t="s">
        <v>815</v>
      </c>
      <c r="B476" s="45"/>
    </row>
    <row r="477" spans="1:2" x14ac:dyDescent="0.2">
      <c r="A477" s="24" t="s">
        <v>720</v>
      </c>
      <c r="B477" s="45"/>
    </row>
    <row r="478" spans="1:2" x14ac:dyDescent="0.2">
      <c r="A478" s="45" t="s">
        <v>93</v>
      </c>
      <c r="B478" s="45"/>
    </row>
    <row r="479" spans="1:2" x14ac:dyDescent="0.2">
      <c r="A479" s="45" t="s">
        <v>76</v>
      </c>
      <c r="B479" s="45"/>
    </row>
    <row r="480" spans="1:2" x14ac:dyDescent="0.2">
      <c r="A480" s="45" t="s">
        <v>63</v>
      </c>
      <c r="B480" s="45"/>
    </row>
    <row r="481" spans="1:2" x14ac:dyDescent="0.2">
      <c r="A481" s="45" t="s">
        <v>22</v>
      </c>
      <c r="B481" s="23"/>
    </row>
    <row r="482" spans="1:2" x14ac:dyDescent="0.2">
      <c r="A482" s="23" t="s">
        <v>816</v>
      </c>
      <c r="B482" s="24"/>
    </row>
    <row r="483" spans="1:2" x14ac:dyDescent="0.2">
      <c r="A483" s="24" t="s">
        <v>715</v>
      </c>
      <c r="B483" s="45"/>
    </row>
    <row r="484" spans="1:2" x14ac:dyDescent="0.2">
      <c r="A484" s="45" t="s">
        <v>17</v>
      </c>
      <c r="B484" s="45"/>
    </row>
    <row r="485" spans="1:2" x14ac:dyDescent="0.2">
      <c r="A485" s="23" t="s">
        <v>810</v>
      </c>
      <c r="B485" s="45"/>
    </row>
    <row r="486" spans="1:2" x14ac:dyDescent="0.2">
      <c r="A486" s="24" t="s">
        <v>717</v>
      </c>
      <c r="B486" s="45"/>
    </row>
    <row r="487" spans="1:2" x14ac:dyDescent="0.2">
      <c r="A487" s="45" t="s">
        <v>64</v>
      </c>
      <c r="B487" s="45"/>
    </row>
    <row r="488" spans="1:2" x14ac:dyDescent="0.2">
      <c r="A488" s="45" t="s">
        <v>30</v>
      </c>
      <c r="B488" s="23"/>
    </row>
    <row r="489" spans="1:2" x14ac:dyDescent="0.2">
      <c r="A489" s="45" t="s">
        <v>94</v>
      </c>
      <c r="B489" s="24"/>
    </row>
    <row r="490" spans="1:2" x14ac:dyDescent="0.2">
      <c r="A490" s="45" t="s">
        <v>597</v>
      </c>
      <c r="B490" s="45"/>
    </row>
    <row r="491" spans="1:2" x14ac:dyDescent="0.2">
      <c r="A491" s="45" t="s">
        <v>611</v>
      </c>
      <c r="B491" s="45"/>
    </row>
    <row r="492" spans="1:2" x14ac:dyDescent="0.2">
      <c r="A492" s="45" t="s">
        <v>153</v>
      </c>
      <c r="B492" s="23"/>
    </row>
    <row r="493" spans="1:2" x14ac:dyDescent="0.2">
      <c r="A493" s="45" t="s">
        <v>105</v>
      </c>
      <c r="B493" s="24"/>
    </row>
    <row r="494" spans="1:2" x14ac:dyDescent="0.2">
      <c r="A494" s="45" t="s">
        <v>614</v>
      </c>
      <c r="B494" s="45"/>
    </row>
    <row r="495" spans="1:2" x14ac:dyDescent="0.2">
      <c r="A495" s="23" t="s">
        <v>823</v>
      </c>
      <c r="B495" s="45"/>
    </row>
    <row r="496" spans="1:2" x14ac:dyDescent="0.2">
      <c r="A496" s="24" t="s">
        <v>722</v>
      </c>
      <c r="B496" s="45"/>
    </row>
    <row r="497" spans="1:2" x14ac:dyDescent="0.2">
      <c r="A497" s="45" t="s">
        <v>33</v>
      </c>
      <c r="B497" s="23"/>
    </row>
    <row r="498" spans="1:2" x14ac:dyDescent="0.2">
      <c r="A498" s="23" t="s">
        <v>822</v>
      </c>
      <c r="B498" s="24"/>
    </row>
    <row r="499" spans="1:2" x14ac:dyDescent="0.2">
      <c r="A499" s="24" t="s">
        <v>719</v>
      </c>
      <c r="B499" s="45"/>
    </row>
    <row r="500" spans="1:2" x14ac:dyDescent="0.2">
      <c r="A500" s="45" t="s">
        <v>24</v>
      </c>
      <c r="B500" s="23"/>
    </row>
    <row r="501" spans="1:2" x14ac:dyDescent="0.2">
      <c r="A501" s="45" t="s">
        <v>550</v>
      </c>
      <c r="B501" s="24"/>
    </row>
    <row r="502" spans="1:2" x14ac:dyDescent="0.2">
      <c r="A502" s="45" t="s">
        <v>122</v>
      </c>
      <c r="B502" s="45"/>
    </row>
    <row r="503" spans="1:2" x14ac:dyDescent="0.2">
      <c r="A503" s="45" t="s">
        <v>152</v>
      </c>
      <c r="B503" s="3"/>
    </row>
    <row r="504" spans="1:2" x14ac:dyDescent="0.2">
      <c r="A504" s="45" t="s">
        <v>608</v>
      </c>
      <c r="B504" s="23"/>
    </row>
    <row r="505" spans="1:2" x14ac:dyDescent="0.2">
      <c r="A505" s="23" t="s">
        <v>821</v>
      </c>
      <c r="B505" s="24"/>
    </row>
    <row r="506" spans="1:2" x14ac:dyDescent="0.2">
      <c r="A506" s="24" t="s">
        <v>724</v>
      </c>
      <c r="B506" s="45"/>
    </row>
    <row r="507" spans="1:2" x14ac:dyDescent="0.2">
      <c r="A507" s="45" t="s">
        <v>115</v>
      </c>
      <c r="B507" s="45"/>
    </row>
    <row r="508" spans="1:2" x14ac:dyDescent="0.2">
      <c r="A508" s="23" t="s">
        <v>819</v>
      </c>
      <c r="B508" s="23"/>
    </row>
    <row r="509" spans="1:2" x14ac:dyDescent="0.2">
      <c r="A509" s="24" t="s">
        <v>757</v>
      </c>
      <c r="B509" s="24"/>
    </row>
    <row r="510" spans="1:2" x14ac:dyDescent="0.2">
      <c r="A510" s="45" t="s">
        <v>77</v>
      </c>
      <c r="B510" s="45"/>
    </row>
    <row r="511" spans="1:2" x14ac:dyDescent="0.2">
      <c r="A511" s="45" t="s">
        <v>600</v>
      </c>
      <c r="B511" s="45"/>
    </row>
    <row r="512" spans="1:2" x14ac:dyDescent="0.2">
      <c r="A512" s="23" t="s">
        <v>820</v>
      </c>
      <c r="B512" s="45"/>
    </row>
    <row r="513" spans="1:2" x14ac:dyDescent="0.2">
      <c r="A513" s="24" t="s">
        <v>716</v>
      </c>
      <c r="B513" s="45"/>
    </row>
    <row r="514" spans="1:2" x14ac:dyDescent="0.2">
      <c r="A514" s="45" t="s">
        <v>556</v>
      </c>
      <c r="B514" s="23"/>
    </row>
    <row r="515" spans="1:2" x14ac:dyDescent="0.2">
      <c r="A515" s="45" t="s">
        <v>57</v>
      </c>
      <c r="B515" s="24"/>
    </row>
    <row r="516" spans="1:2" x14ac:dyDescent="0.2">
      <c r="A516" s="23" t="s">
        <v>824</v>
      </c>
      <c r="B516" s="45"/>
    </row>
    <row r="517" spans="1:2" x14ac:dyDescent="0.2">
      <c r="A517" s="24" t="s">
        <v>727</v>
      </c>
      <c r="B517" s="23"/>
    </row>
    <row r="518" spans="1:2" x14ac:dyDescent="0.2">
      <c r="A518" s="45" t="s">
        <v>135</v>
      </c>
      <c r="B518" s="24"/>
    </row>
    <row r="519" spans="1:2" x14ac:dyDescent="0.2">
      <c r="A519" s="45" t="s">
        <v>570</v>
      </c>
      <c r="B519" s="45"/>
    </row>
    <row r="520" spans="1:2" x14ac:dyDescent="0.2">
      <c r="A520" s="45" t="s">
        <v>571</v>
      </c>
      <c r="B520" s="23"/>
    </row>
    <row r="521" spans="1:2" x14ac:dyDescent="0.2">
      <c r="A521" s="45" t="s">
        <v>21</v>
      </c>
      <c r="B521" s="24"/>
    </row>
    <row r="522" spans="1:2" x14ac:dyDescent="0.2">
      <c r="A522" s="23" t="s">
        <v>818</v>
      </c>
      <c r="B522" s="45"/>
    </row>
    <row r="523" spans="1:2" x14ac:dyDescent="0.2">
      <c r="A523" s="24" t="s">
        <v>718</v>
      </c>
      <c r="B523" s="45"/>
    </row>
    <row r="524" spans="1:2" x14ac:dyDescent="0.2">
      <c r="A524" s="45" t="s">
        <v>560</v>
      </c>
      <c r="B524" s="23"/>
    </row>
    <row r="525" spans="1:2" x14ac:dyDescent="0.2">
      <c r="A525" s="45" t="s">
        <v>569</v>
      </c>
      <c r="B525" s="24"/>
    </row>
    <row r="526" spans="1:2" x14ac:dyDescent="0.2">
      <c r="A526" s="45" t="s">
        <v>73</v>
      </c>
      <c r="B526" s="45"/>
    </row>
    <row r="527" spans="1:2" x14ac:dyDescent="0.2">
      <c r="A527" s="45" t="s">
        <v>584</v>
      </c>
      <c r="B527" s="23"/>
    </row>
    <row r="528" spans="1:2" x14ac:dyDescent="0.2">
      <c r="A528" s="45" t="s">
        <v>28</v>
      </c>
      <c r="B528" s="24"/>
    </row>
    <row r="529" spans="1:2" x14ac:dyDescent="0.2">
      <c r="A529" s="45" t="s">
        <v>124</v>
      </c>
      <c r="B529" s="45"/>
    </row>
    <row r="530" spans="1:2" x14ac:dyDescent="0.2">
      <c r="A530" s="45" t="s">
        <v>25</v>
      </c>
      <c r="B530" s="45"/>
    </row>
    <row r="531" spans="1:2" x14ac:dyDescent="0.2">
      <c r="A531" s="45" t="s">
        <v>23</v>
      </c>
      <c r="B531" s="45"/>
    </row>
    <row r="532" spans="1:2" x14ac:dyDescent="0.2">
      <c r="A532" s="45" t="s">
        <v>831</v>
      </c>
      <c r="B532" s="45"/>
    </row>
    <row r="533" spans="1:2" x14ac:dyDescent="0.2">
      <c r="A533" s="23" t="s">
        <v>817</v>
      </c>
      <c r="B533" s="45"/>
    </row>
    <row r="534" spans="1:2" x14ac:dyDescent="0.2">
      <c r="A534" s="24" t="s">
        <v>714</v>
      </c>
      <c r="B534" s="45"/>
    </row>
    <row r="535" spans="1:2" x14ac:dyDescent="0.2">
      <c r="A535" s="45" t="s">
        <v>69</v>
      </c>
      <c r="B535" s="45"/>
    </row>
    <row r="536" spans="1:2" x14ac:dyDescent="0.2">
      <c r="A536" s="45" t="s">
        <v>572</v>
      </c>
      <c r="B536" s="45"/>
    </row>
    <row r="537" spans="1:2" x14ac:dyDescent="0.2">
      <c r="A537" s="45" t="s">
        <v>11</v>
      </c>
      <c r="B537" s="45"/>
    </row>
    <row r="538" spans="1:2" x14ac:dyDescent="0.2">
      <c r="A538" s="45" t="s">
        <v>95</v>
      </c>
      <c r="B538" s="45"/>
    </row>
    <row r="539" spans="1:2" x14ac:dyDescent="0.2">
      <c r="A539" s="22">
        <v>42991</v>
      </c>
      <c r="B539" s="45"/>
    </row>
    <row r="540" spans="1:2" x14ac:dyDescent="0.2">
      <c r="A540" s="3" t="s">
        <v>3</v>
      </c>
      <c r="B540" s="45"/>
    </row>
    <row r="541" spans="1:2" x14ac:dyDescent="0.2">
      <c r="A541" s="23" t="s">
        <v>770</v>
      </c>
      <c r="B541" s="45"/>
    </row>
    <row r="542" spans="1:2" x14ac:dyDescent="0.2">
      <c r="A542" s="24" t="s">
        <v>714</v>
      </c>
      <c r="B542" s="23"/>
    </row>
    <row r="543" spans="1:2" x14ac:dyDescent="0.2">
      <c r="A543" s="45" t="s">
        <v>85</v>
      </c>
      <c r="B543" s="24"/>
    </row>
    <row r="544" spans="1:2" x14ac:dyDescent="0.2">
      <c r="A544" s="45" t="s">
        <v>29</v>
      </c>
      <c r="B544" s="45"/>
    </row>
    <row r="545" spans="1:2" x14ac:dyDescent="0.2">
      <c r="A545" s="45" t="s">
        <v>65</v>
      </c>
      <c r="B545" s="23"/>
    </row>
    <row r="546" spans="1:2" x14ac:dyDescent="0.2">
      <c r="A546" s="45" t="s">
        <v>32</v>
      </c>
      <c r="B546" s="24"/>
    </row>
    <row r="547" spans="1:2" x14ac:dyDescent="0.2">
      <c r="A547" s="45" t="s">
        <v>573</v>
      </c>
      <c r="B547" s="45"/>
    </row>
    <row r="548" spans="1:2" x14ac:dyDescent="0.2">
      <c r="A548" s="45" t="s">
        <v>38</v>
      </c>
      <c r="B548" s="45"/>
    </row>
    <row r="549" spans="1:2" x14ac:dyDescent="0.2">
      <c r="A549" s="45" t="s">
        <v>138</v>
      </c>
      <c r="B549" s="45"/>
    </row>
    <row r="550" spans="1:2" x14ac:dyDescent="0.2">
      <c r="A550" s="45" t="s">
        <v>95</v>
      </c>
      <c r="B550" s="45"/>
    </row>
    <row r="551" spans="1:2" x14ac:dyDescent="0.2">
      <c r="A551" s="45" t="s">
        <v>51</v>
      </c>
      <c r="B551" s="45"/>
    </row>
    <row r="552" spans="1:2" x14ac:dyDescent="0.2">
      <c r="A552" s="23" t="s">
        <v>769</v>
      </c>
      <c r="B552" s="45"/>
    </row>
    <row r="553" spans="1:2" x14ac:dyDescent="0.2">
      <c r="A553" s="24" t="s">
        <v>727</v>
      </c>
      <c r="B553" s="45"/>
    </row>
    <row r="554" spans="1:2" x14ac:dyDescent="0.2">
      <c r="A554" s="45" t="s">
        <v>135</v>
      </c>
      <c r="B554" s="45"/>
    </row>
    <row r="555" spans="1:2" x14ac:dyDescent="0.2">
      <c r="A555" s="45" t="s">
        <v>570</v>
      </c>
      <c r="B555" s="23"/>
    </row>
    <row r="556" spans="1:2" x14ac:dyDescent="0.2">
      <c r="A556" s="45" t="s">
        <v>571</v>
      </c>
      <c r="B556" s="24"/>
    </row>
    <row r="557" spans="1:2" x14ac:dyDescent="0.2">
      <c r="A557" s="45" t="s">
        <v>21</v>
      </c>
      <c r="B557" s="45"/>
    </row>
    <row r="558" spans="1:2" x14ac:dyDescent="0.2">
      <c r="A558" s="23" t="s">
        <v>764</v>
      </c>
      <c r="B558" s="23"/>
    </row>
    <row r="559" spans="1:2" x14ac:dyDescent="0.2">
      <c r="A559" s="24" t="s">
        <v>718</v>
      </c>
      <c r="B559" s="24"/>
    </row>
    <row r="560" spans="1:2" x14ac:dyDescent="0.2">
      <c r="A560" s="45" t="s">
        <v>560</v>
      </c>
      <c r="B560" s="45"/>
    </row>
    <row r="561" spans="1:2" x14ac:dyDescent="0.2">
      <c r="A561" s="45" t="s">
        <v>133</v>
      </c>
      <c r="B561" s="45"/>
    </row>
    <row r="562" spans="1:2" x14ac:dyDescent="0.2">
      <c r="A562" s="45" t="s">
        <v>134</v>
      </c>
      <c r="B562" s="23"/>
    </row>
    <row r="563" spans="1:2" x14ac:dyDescent="0.2">
      <c r="A563" s="45" t="s">
        <v>569</v>
      </c>
      <c r="B563" s="24"/>
    </row>
    <row r="564" spans="1:2" x14ac:dyDescent="0.2">
      <c r="A564" s="45" t="s">
        <v>91</v>
      </c>
      <c r="B564" s="45"/>
    </row>
    <row r="565" spans="1:2" x14ac:dyDescent="0.2">
      <c r="A565" s="45" t="s">
        <v>584</v>
      </c>
      <c r="B565" s="23"/>
    </row>
    <row r="566" spans="1:2" x14ac:dyDescent="0.2">
      <c r="A566" s="45" t="s">
        <v>28</v>
      </c>
      <c r="B566" s="24"/>
    </row>
    <row r="567" spans="1:2" x14ac:dyDescent="0.2">
      <c r="A567" s="45" t="s">
        <v>124</v>
      </c>
      <c r="B567" s="45"/>
    </row>
    <row r="568" spans="1:2" x14ac:dyDescent="0.2">
      <c r="A568" s="45" t="s">
        <v>25</v>
      </c>
      <c r="B568" s="23"/>
    </row>
    <row r="569" spans="1:2" x14ac:dyDescent="0.2">
      <c r="A569" s="45" t="s">
        <v>23</v>
      </c>
      <c r="B569" s="24"/>
    </row>
    <row r="570" spans="1:2" x14ac:dyDescent="0.2">
      <c r="A570" s="45" t="s">
        <v>831</v>
      </c>
      <c r="B570" s="45"/>
    </row>
    <row r="571" spans="1:2" x14ac:dyDescent="0.2">
      <c r="A571" s="23" t="s">
        <v>765</v>
      </c>
      <c r="B571" s="45"/>
    </row>
    <row r="572" spans="1:2" x14ac:dyDescent="0.2">
      <c r="A572" s="24" t="s">
        <v>757</v>
      </c>
      <c r="B572" s="45"/>
    </row>
    <row r="573" spans="1:2" x14ac:dyDescent="0.2">
      <c r="A573" s="45" t="s">
        <v>77</v>
      </c>
      <c r="B573" s="45"/>
    </row>
    <row r="574" spans="1:2" x14ac:dyDescent="0.2">
      <c r="A574" s="45" t="s">
        <v>600</v>
      </c>
      <c r="B574" s="45"/>
    </row>
    <row r="575" spans="1:2" x14ac:dyDescent="0.2">
      <c r="A575" s="23" t="s">
        <v>766</v>
      </c>
      <c r="B575" s="45"/>
    </row>
    <row r="576" spans="1:2" x14ac:dyDescent="0.2">
      <c r="A576" s="24" t="s">
        <v>716</v>
      </c>
      <c r="B576" s="45"/>
    </row>
    <row r="577" spans="1:2" x14ac:dyDescent="0.2">
      <c r="A577" s="45" t="s">
        <v>556</v>
      </c>
      <c r="B577" s="45"/>
    </row>
    <row r="578" spans="1:2" x14ac:dyDescent="0.2">
      <c r="A578" s="45" t="s">
        <v>57</v>
      </c>
      <c r="B578" s="45"/>
    </row>
    <row r="579" spans="1:2" x14ac:dyDescent="0.2">
      <c r="A579" s="23" t="s">
        <v>767</v>
      </c>
      <c r="B579" s="45"/>
    </row>
    <row r="580" spans="1:2" x14ac:dyDescent="0.2">
      <c r="A580" s="24" t="s">
        <v>724</v>
      </c>
      <c r="B580" s="45"/>
    </row>
    <row r="581" spans="1:2" x14ac:dyDescent="0.2">
      <c r="A581" s="45" t="s">
        <v>115</v>
      </c>
      <c r="B581" s="45"/>
    </row>
    <row r="582" spans="1:2" x14ac:dyDescent="0.2">
      <c r="A582" s="45" t="s">
        <v>49</v>
      </c>
      <c r="B582" s="23"/>
    </row>
    <row r="583" spans="1:2" x14ac:dyDescent="0.2">
      <c r="A583" s="23" t="s">
        <v>768</v>
      </c>
      <c r="B583" s="24"/>
    </row>
    <row r="584" spans="1:2" x14ac:dyDescent="0.2">
      <c r="A584" s="24" t="s">
        <v>717</v>
      </c>
      <c r="B584" s="45"/>
    </row>
    <row r="585" spans="1:2" x14ac:dyDescent="0.2">
      <c r="A585" s="45" t="s">
        <v>64</v>
      </c>
      <c r="B585" s="45"/>
    </row>
    <row r="586" spans="1:2" x14ac:dyDescent="0.2">
      <c r="A586" s="45" t="s">
        <v>30</v>
      </c>
      <c r="B586" s="45"/>
    </row>
    <row r="587" spans="1:2" x14ac:dyDescent="0.2">
      <c r="A587" s="45" t="s">
        <v>182</v>
      </c>
      <c r="B587" s="45"/>
    </row>
    <row r="588" spans="1:2" x14ac:dyDescent="0.2">
      <c r="A588" s="45" t="s">
        <v>137</v>
      </c>
      <c r="B588" s="45"/>
    </row>
    <row r="589" spans="1:2" x14ac:dyDescent="0.2">
      <c r="A589" s="45" t="s">
        <v>92</v>
      </c>
      <c r="B589" s="45"/>
    </row>
    <row r="590" spans="1:2" x14ac:dyDescent="0.2">
      <c r="A590" s="45" t="s">
        <v>597</v>
      </c>
      <c r="B590" s="45"/>
    </row>
    <row r="591" spans="1:2" x14ac:dyDescent="0.2">
      <c r="A591" s="45" t="s">
        <v>54</v>
      </c>
      <c r="B591" s="45"/>
    </row>
    <row r="592" spans="1:2" x14ac:dyDescent="0.2">
      <c r="A592" s="45" t="s">
        <v>120</v>
      </c>
      <c r="B592" s="45"/>
    </row>
    <row r="593" spans="1:2" x14ac:dyDescent="0.2">
      <c r="A593" s="45" t="s">
        <v>150</v>
      </c>
      <c r="B593" s="22"/>
    </row>
    <row r="594" spans="1:2" x14ac:dyDescent="0.2">
      <c r="A594" s="45" t="s">
        <v>121</v>
      </c>
      <c r="B594" s="3"/>
    </row>
    <row r="595" spans="1:2" x14ac:dyDescent="0.2">
      <c r="A595" s="45" t="s">
        <v>20</v>
      </c>
      <c r="B595" s="23"/>
    </row>
    <row r="596" spans="1:2" x14ac:dyDescent="0.2">
      <c r="A596" s="45" t="s">
        <v>611</v>
      </c>
      <c r="B596" s="24"/>
    </row>
    <row r="597" spans="1:2" x14ac:dyDescent="0.2">
      <c r="A597" s="45" t="s">
        <v>153</v>
      </c>
      <c r="B597" s="45"/>
    </row>
    <row r="598" spans="1:2" x14ac:dyDescent="0.2">
      <c r="A598" s="45" t="s">
        <v>105</v>
      </c>
      <c r="B598" s="45"/>
    </row>
    <row r="599" spans="1:2" x14ac:dyDescent="0.2">
      <c r="A599" s="45" t="s">
        <v>614</v>
      </c>
      <c r="B599" s="45"/>
    </row>
    <row r="600" spans="1:2" x14ac:dyDescent="0.2">
      <c r="A600" s="23" t="s">
        <v>772</v>
      </c>
      <c r="B600" s="45"/>
    </row>
    <row r="601" spans="1:2" x14ac:dyDescent="0.2">
      <c r="A601" s="24" t="s">
        <v>725</v>
      </c>
      <c r="B601" s="45"/>
    </row>
    <row r="602" spans="1:2" x14ac:dyDescent="0.2">
      <c r="A602" s="45" t="s">
        <v>590</v>
      </c>
      <c r="B602" s="45"/>
    </row>
    <row r="603" spans="1:2" x14ac:dyDescent="0.2">
      <c r="A603" s="45" t="s">
        <v>143</v>
      </c>
      <c r="B603" s="45"/>
    </row>
    <row r="604" spans="1:2" x14ac:dyDescent="0.2">
      <c r="A604" s="45" t="s">
        <v>602</v>
      </c>
      <c r="B604" s="45"/>
    </row>
    <row r="605" spans="1:2" x14ac:dyDescent="0.2">
      <c r="A605" s="23" t="s">
        <v>774</v>
      </c>
      <c r="B605" s="45"/>
    </row>
    <row r="606" spans="1:2" x14ac:dyDescent="0.2">
      <c r="A606" s="24" t="s">
        <v>719</v>
      </c>
      <c r="B606" s="45"/>
    </row>
    <row r="607" spans="1:2" x14ac:dyDescent="0.2">
      <c r="A607" s="45" t="s">
        <v>24</v>
      </c>
      <c r="B607" s="45"/>
    </row>
    <row r="608" spans="1:2" x14ac:dyDescent="0.2">
      <c r="A608" s="45" t="s">
        <v>550</v>
      </c>
      <c r="B608" s="23"/>
    </row>
    <row r="609" spans="1:2" x14ac:dyDescent="0.2">
      <c r="A609" s="45" t="s">
        <v>9</v>
      </c>
      <c r="B609" s="24"/>
    </row>
    <row r="610" spans="1:2" x14ac:dyDescent="0.2">
      <c r="A610" s="45" t="s">
        <v>552</v>
      </c>
      <c r="B610" s="45"/>
    </row>
    <row r="611" spans="1:2" x14ac:dyDescent="0.2">
      <c r="A611" s="45" t="s">
        <v>122</v>
      </c>
      <c r="B611" s="23"/>
    </row>
    <row r="612" spans="1:2" x14ac:dyDescent="0.2">
      <c r="A612" s="45" t="s">
        <v>152</v>
      </c>
      <c r="B612" s="24"/>
    </row>
    <row r="613" spans="1:2" x14ac:dyDescent="0.2">
      <c r="A613" s="45" t="s">
        <v>608</v>
      </c>
      <c r="B613" s="45"/>
    </row>
    <row r="614" spans="1:2" x14ac:dyDescent="0.2">
      <c r="A614" s="23" t="s">
        <v>775</v>
      </c>
      <c r="B614" s="45"/>
    </row>
    <row r="615" spans="1:2" x14ac:dyDescent="0.2">
      <c r="A615" s="24" t="s">
        <v>722</v>
      </c>
      <c r="B615" s="45"/>
    </row>
    <row r="616" spans="1:2" x14ac:dyDescent="0.2">
      <c r="A616" s="45" t="s">
        <v>33</v>
      </c>
      <c r="B616" s="45"/>
    </row>
    <row r="617" spans="1:2" x14ac:dyDescent="0.2">
      <c r="A617" s="23" t="s">
        <v>778</v>
      </c>
      <c r="B617" s="45"/>
    </row>
    <row r="618" spans="1:2" x14ac:dyDescent="0.2">
      <c r="A618" s="24" t="s">
        <v>720</v>
      </c>
      <c r="B618" s="45"/>
    </row>
    <row r="619" spans="1:2" x14ac:dyDescent="0.2">
      <c r="A619" s="45" t="s">
        <v>131</v>
      </c>
      <c r="B619" s="45"/>
    </row>
    <row r="620" spans="1:2" x14ac:dyDescent="0.2">
      <c r="A620" s="45" t="s">
        <v>93</v>
      </c>
      <c r="B620" s="45"/>
    </row>
    <row r="621" spans="1:2" x14ac:dyDescent="0.2">
      <c r="A621" s="45" t="s">
        <v>76</v>
      </c>
      <c r="B621" s="45"/>
    </row>
    <row r="622" spans="1:2" x14ac:dyDescent="0.2">
      <c r="A622" s="45" t="s">
        <v>145</v>
      </c>
      <c r="B622" s="45"/>
    </row>
    <row r="623" spans="1:2" x14ac:dyDescent="0.2">
      <c r="A623" s="45" t="s">
        <v>63</v>
      </c>
      <c r="B623" s="45"/>
    </row>
    <row r="624" spans="1:2" x14ac:dyDescent="0.2">
      <c r="A624" s="45" t="s">
        <v>22</v>
      </c>
      <c r="B624" s="45"/>
    </row>
    <row r="625" spans="1:2" x14ac:dyDescent="0.2">
      <c r="A625" s="23" t="s">
        <v>779</v>
      </c>
      <c r="B625" s="45"/>
    </row>
    <row r="626" spans="1:2" x14ac:dyDescent="0.2">
      <c r="A626" s="24" t="s">
        <v>715</v>
      </c>
      <c r="B626" s="45"/>
    </row>
    <row r="627" spans="1:2" x14ac:dyDescent="0.2">
      <c r="A627" s="45" t="s">
        <v>564</v>
      </c>
      <c r="B627" s="45"/>
    </row>
    <row r="628" spans="1:2" x14ac:dyDescent="0.2">
      <c r="A628" s="45" t="s">
        <v>88</v>
      </c>
      <c r="B628" s="23"/>
    </row>
    <row r="629" spans="1:2" x14ac:dyDescent="0.2">
      <c r="A629" s="45" t="s">
        <v>17</v>
      </c>
      <c r="B629" s="24"/>
    </row>
    <row r="630" spans="1:2" x14ac:dyDescent="0.2">
      <c r="A630" s="23" t="s">
        <v>777</v>
      </c>
      <c r="B630" s="45"/>
    </row>
    <row r="631" spans="1:2" x14ac:dyDescent="0.2">
      <c r="A631" s="24" t="s">
        <v>723</v>
      </c>
      <c r="B631" s="45"/>
    </row>
    <row r="632" spans="1:2" x14ac:dyDescent="0.2">
      <c r="A632" s="45" t="s">
        <v>36</v>
      </c>
      <c r="B632" s="23"/>
    </row>
    <row r="633" spans="1:2" x14ac:dyDescent="0.2">
      <c r="A633" s="3" t="s">
        <v>6</v>
      </c>
      <c r="B633" s="24"/>
    </row>
    <row r="634" spans="1:2" x14ac:dyDescent="0.2">
      <c r="A634" s="23" t="s">
        <v>815</v>
      </c>
      <c r="B634" s="45"/>
    </row>
    <row r="635" spans="1:2" x14ac:dyDescent="0.2">
      <c r="A635" s="24" t="s">
        <v>720</v>
      </c>
      <c r="B635" s="45"/>
    </row>
    <row r="636" spans="1:2" x14ac:dyDescent="0.2">
      <c r="A636" s="45" t="s">
        <v>131</v>
      </c>
      <c r="B636" s="45"/>
    </row>
    <row r="637" spans="1:2" x14ac:dyDescent="0.2">
      <c r="A637" s="45" t="s">
        <v>93</v>
      </c>
      <c r="B637" s="23"/>
    </row>
    <row r="638" spans="1:2" x14ac:dyDescent="0.2">
      <c r="A638" s="45" t="s">
        <v>76</v>
      </c>
      <c r="B638" s="24"/>
    </row>
    <row r="639" spans="1:2" x14ac:dyDescent="0.2">
      <c r="A639" s="45" t="s">
        <v>145</v>
      </c>
      <c r="B639" s="45"/>
    </row>
    <row r="640" spans="1:2" x14ac:dyDescent="0.2">
      <c r="A640" s="45" t="s">
        <v>63</v>
      </c>
      <c r="B640" s="45"/>
    </row>
    <row r="641" spans="1:2" x14ac:dyDescent="0.2">
      <c r="A641" s="45" t="s">
        <v>22</v>
      </c>
      <c r="B641" s="23"/>
    </row>
    <row r="642" spans="1:2" x14ac:dyDescent="0.2">
      <c r="A642" s="23" t="s">
        <v>816</v>
      </c>
      <c r="B642" s="24"/>
    </row>
    <row r="643" spans="1:2" x14ac:dyDescent="0.2">
      <c r="A643" s="24" t="s">
        <v>715</v>
      </c>
      <c r="B643" s="45"/>
    </row>
    <row r="644" spans="1:2" x14ac:dyDescent="0.2">
      <c r="A644" s="45" t="s">
        <v>17</v>
      </c>
      <c r="B644" s="45"/>
    </row>
    <row r="645" spans="1:2" x14ac:dyDescent="0.2">
      <c r="A645" s="23" t="s">
        <v>814</v>
      </c>
      <c r="B645" s="45"/>
    </row>
    <row r="646" spans="1:2" x14ac:dyDescent="0.2">
      <c r="A646" s="24" t="s">
        <v>723</v>
      </c>
      <c r="B646" s="45"/>
    </row>
    <row r="647" spans="1:2" x14ac:dyDescent="0.2">
      <c r="A647" s="45" t="s">
        <v>36</v>
      </c>
      <c r="B647" s="45"/>
    </row>
    <row r="648" spans="1:2" x14ac:dyDescent="0.2">
      <c r="A648" s="23" t="s">
        <v>811</v>
      </c>
      <c r="B648" s="45"/>
    </row>
    <row r="649" spans="1:2" x14ac:dyDescent="0.2">
      <c r="A649" s="24" t="s">
        <v>725</v>
      </c>
      <c r="B649" s="45"/>
    </row>
    <row r="650" spans="1:2" x14ac:dyDescent="0.2">
      <c r="A650" s="45" t="s">
        <v>590</v>
      </c>
      <c r="B650" s="45"/>
    </row>
    <row r="651" spans="1:2" x14ac:dyDescent="0.2">
      <c r="A651" s="45" t="s">
        <v>143</v>
      </c>
      <c r="B651" s="45"/>
    </row>
    <row r="652" spans="1:2" x14ac:dyDescent="0.2">
      <c r="A652" s="45" t="s">
        <v>602</v>
      </c>
      <c r="B652" s="45"/>
    </row>
    <row r="653" spans="1:2" x14ac:dyDescent="0.2">
      <c r="A653" s="23" t="s">
        <v>810</v>
      </c>
      <c r="B653" s="45"/>
    </row>
    <row r="654" spans="1:2" x14ac:dyDescent="0.2">
      <c r="A654" s="24" t="s">
        <v>717</v>
      </c>
      <c r="B654" s="45"/>
    </row>
    <row r="655" spans="1:2" x14ac:dyDescent="0.2">
      <c r="A655" s="45" t="s">
        <v>64</v>
      </c>
      <c r="B655" s="45"/>
    </row>
    <row r="656" spans="1:2" x14ac:dyDescent="0.2">
      <c r="A656" s="45" t="s">
        <v>30</v>
      </c>
      <c r="B656" s="45"/>
    </row>
    <row r="657" spans="1:2" x14ac:dyDescent="0.2">
      <c r="A657" s="45" t="s">
        <v>557</v>
      </c>
      <c r="B657" s="45"/>
    </row>
    <row r="658" spans="1:2" x14ac:dyDescent="0.2">
      <c r="A658" s="45" t="s">
        <v>182</v>
      </c>
      <c r="B658" s="45"/>
    </row>
    <row r="659" spans="1:2" x14ac:dyDescent="0.2">
      <c r="A659" s="45" t="s">
        <v>150</v>
      </c>
      <c r="B659" s="45"/>
    </row>
    <row r="660" spans="1:2" x14ac:dyDescent="0.2">
      <c r="A660" s="45" t="s">
        <v>121</v>
      </c>
      <c r="B660" s="23"/>
    </row>
    <row r="661" spans="1:2" x14ac:dyDescent="0.2">
      <c r="A661" s="45" t="s">
        <v>20</v>
      </c>
      <c r="B661" s="24"/>
    </row>
    <row r="662" spans="1:2" x14ac:dyDescent="0.2">
      <c r="A662" s="45" t="s">
        <v>611</v>
      </c>
      <c r="B662" s="45"/>
    </row>
    <row r="663" spans="1:2" x14ac:dyDescent="0.2">
      <c r="A663" s="45" t="s">
        <v>153</v>
      </c>
      <c r="B663" s="45"/>
    </row>
    <row r="664" spans="1:2" x14ac:dyDescent="0.2">
      <c r="A664" s="45" t="s">
        <v>105</v>
      </c>
      <c r="B664" s="23"/>
    </row>
    <row r="665" spans="1:2" x14ac:dyDescent="0.2">
      <c r="A665" s="45" t="s">
        <v>614</v>
      </c>
      <c r="B665" s="24"/>
    </row>
    <row r="666" spans="1:2" x14ac:dyDescent="0.2">
      <c r="A666" s="23" t="s">
        <v>823</v>
      </c>
      <c r="B666" s="45"/>
    </row>
    <row r="667" spans="1:2" x14ac:dyDescent="0.2">
      <c r="A667" s="24" t="s">
        <v>722</v>
      </c>
      <c r="B667" s="23"/>
    </row>
    <row r="668" spans="1:2" x14ac:dyDescent="0.2">
      <c r="A668" s="45" t="s">
        <v>33</v>
      </c>
      <c r="B668" s="24"/>
    </row>
    <row r="669" spans="1:2" x14ac:dyDescent="0.2">
      <c r="A669" s="23" t="s">
        <v>822</v>
      </c>
      <c r="B669" s="45"/>
    </row>
    <row r="670" spans="1:2" x14ac:dyDescent="0.2">
      <c r="A670" s="24" t="s">
        <v>719</v>
      </c>
      <c r="B670" s="45"/>
    </row>
    <row r="671" spans="1:2" x14ac:dyDescent="0.2">
      <c r="A671" s="45" t="s">
        <v>24</v>
      </c>
      <c r="B671" s="45"/>
    </row>
    <row r="672" spans="1:2" x14ac:dyDescent="0.2">
      <c r="A672" s="45" t="s">
        <v>550</v>
      </c>
      <c r="B672" s="45"/>
    </row>
    <row r="673" spans="1:2" x14ac:dyDescent="0.2">
      <c r="A673" s="45" t="s">
        <v>9</v>
      </c>
      <c r="B673" s="45"/>
    </row>
    <row r="674" spans="1:2" x14ac:dyDescent="0.2">
      <c r="A674" s="45" t="s">
        <v>552</v>
      </c>
      <c r="B674" s="45"/>
    </row>
    <row r="675" spans="1:2" x14ac:dyDescent="0.2">
      <c r="A675" s="45" t="s">
        <v>586</v>
      </c>
      <c r="B675" s="45"/>
    </row>
    <row r="676" spans="1:2" x14ac:dyDescent="0.2">
      <c r="A676" s="45" t="s">
        <v>122</v>
      </c>
      <c r="B676" s="45"/>
    </row>
    <row r="677" spans="1:2" x14ac:dyDescent="0.2">
      <c r="A677" s="45" t="s">
        <v>152</v>
      </c>
      <c r="B677" s="23"/>
    </row>
    <row r="678" spans="1:2" x14ac:dyDescent="0.2">
      <c r="A678" s="45" t="s">
        <v>608</v>
      </c>
      <c r="B678" s="24"/>
    </row>
    <row r="679" spans="1:2" x14ac:dyDescent="0.2">
      <c r="A679" s="23" t="s">
        <v>821</v>
      </c>
      <c r="B679" s="45"/>
    </row>
    <row r="680" spans="1:2" x14ac:dyDescent="0.2">
      <c r="A680" s="24" t="s">
        <v>724</v>
      </c>
      <c r="B680" s="45"/>
    </row>
    <row r="681" spans="1:2" x14ac:dyDescent="0.2">
      <c r="A681" s="45" t="s">
        <v>115</v>
      </c>
      <c r="B681" s="23"/>
    </row>
    <row r="682" spans="1:2" x14ac:dyDescent="0.2">
      <c r="A682" s="45" t="s">
        <v>49</v>
      </c>
      <c r="B682" s="24"/>
    </row>
    <row r="683" spans="1:2" x14ac:dyDescent="0.2">
      <c r="A683" s="23" t="s">
        <v>820</v>
      </c>
      <c r="B683" s="45"/>
    </row>
    <row r="684" spans="1:2" x14ac:dyDescent="0.2">
      <c r="A684" s="24" t="s">
        <v>716</v>
      </c>
      <c r="B684" s="45"/>
    </row>
    <row r="685" spans="1:2" x14ac:dyDescent="0.2">
      <c r="A685" s="45" t="s">
        <v>556</v>
      </c>
      <c r="B685" s="23"/>
    </row>
    <row r="686" spans="1:2" x14ac:dyDescent="0.2">
      <c r="A686" s="45" t="s">
        <v>57</v>
      </c>
      <c r="B686" s="24"/>
    </row>
    <row r="687" spans="1:2" x14ac:dyDescent="0.2">
      <c r="A687" s="23" t="s">
        <v>824</v>
      </c>
      <c r="B687" s="45"/>
    </row>
    <row r="688" spans="1:2" x14ac:dyDescent="0.2">
      <c r="A688" s="24" t="s">
        <v>727</v>
      </c>
      <c r="B688" s="45"/>
    </row>
    <row r="689" spans="1:2" x14ac:dyDescent="0.2">
      <c r="A689" s="45" t="s">
        <v>135</v>
      </c>
      <c r="B689" s="45"/>
    </row>
    <row r="690" spans="1:2" x14ac:dyDescent="0.2">
      <c r="A690" s="45" t="s">
        <v>570</v>
      </c>
      <c r="B690" s="45"/>
    </row>
    <row r="691" spans="1:2" x14ac:dyDescent="0.2">
      <c r="A691" s="45" t="s">
        <v>571</v>
      </c>
      <c r="B691" s="45"/>
    </row>
    <row r="692" spans="1:2" x14ac:dyDescent="0.2">
      <c r="A692" s="45" t="s">
        <v>21</v>
      </c>
      <c r="B692" s="45"/>
    </row>
    <row r="693" spans="1:2" x14ac:dyDescent="0.2">
      <c r="A693" s="23" t="s">
        <v>818</v>
      </c>
      <c r="B693" s="23"/>
    </row>
    <row r="694" spans="1:2" x14ac:dyDescent="0.2">
      <c r="A694" s="24" t="s">
        <v>718</v>
      </c>
      <c r="B694" s="24"/>
    </row>
    <row r="695" spans="1:2" x14ac:dyDescent="0.2">
      <c r="A695" s="45" t="s">
        <v>133</v>
      </c>
      <c r="B695" s="45"/>
    </row>
    <row r="696" spans="1:2" x14ac:dyDescent="0.2">
      <c r="A696" s="45" t="s">
        <v>134</v>
      </c>
      <c r="B696" s="45"/>
    </row>
    <row r="697" spans="1:2" x14ac:dyDescent="0.2">
      <c r="A697" s="45" t="s">
        <v>569</v>
      </c>
      <c r="B697" s="45"/>
    </row>
    <row r="698" spans="1:2" x14ac:dyDescent="0.2">
      <c r="A698" s="45" t="s">
        <v>91</v>
      </c>
      <c r="B698" s="23"/>
    </row>
    <row r="699" spans="1:2" x14ac:dyDescent="0.2">
      <c r="A699" s="45" t="s">
        <v>73</v>
      </c>
      <c r="B699" s="24"/>
    </row>
    <row r="700" spans="1:2" x14ac:dyDescent="0.2">
      <c r="A700" s="45" t="s">
        <v>584</v>
      </c>
      <c r="B700" s="45"/>
    </row>
    <row r="701" spans="1:2" x14ac:dyDescent="0.2">
      <c r="A701" s="45" t="s">
        <v>605</v>
      </c>
      <c r="B701" s="3"/>
    </row>
    <row r="702" spans="1:2" x14ac:dyDescent="0.2">
      <c r="A702" s="45" t="s">
        <v>174</v>
      </c>
      <c r="B702" s="23"/>
    </row>
    <row r="703" spans="1:2" x14ac:dyDescent="0.2">
      <c r="A703" s="45" t="s">
        <v>28</v>
      </c>
      <c r="B703" s="24"/>
    </row>
    <row r="704" spans="1:2" x14ac:dyDescent="0.2">
      <c r="A704" s="45" t="s">
        <v>124</v>
      </c>
      <c r="B704" s="45"/>
    </row>
    <row r="705" spans="1:2" x14ac:dyDescent="0.2">
      <c r="A705" s="45" t="s">
        <v>831</v>
      </c>
      <c r="B705" s="45"/>
    </row>
    <row r="706" spans="1:2" x14ac:dyDescent="0.2">
      <c r="A706" s="23" t="s">
        <v>817</v>
      </c>
      <c r="B706" s="45"/>
    </row>
    <row r="707" spans="1:2" x14ac:dyDescent="0.2">
      <c r="A707" s="24" t="s">
        <v>714</v>
      </c>
      <c r="B707" s="45"/>
    </row>
    <row r="708" spans="1:2" x14ac:dyDescent="0.2">
      <c r="A708" s="45" t="s">
        <v>65</v>
      </c>
      <c r="B708" s="45"/>
    </row>
    <row r="709" spans="1:2" x14ac:dyDescent="0.2">
      <c r="A709" s="45" t="s">
        <v>572</v>
      </c>
      <c r="B709" s="23"/>
    </row>
    <row r="710" spans="1:2" x14ac:dyDescent="0.2">
      <c r="A710" s="45" t="s">
        <v>11</v>
      </c>
      <c r="B710" s="24"/>
    </row>
    <row r="711" spans="1:2" x14ac:dyDescent="0.2">
      <c r="A711" s="45" t="s">
        <v>32</v>
      </c>
      <c r="B711" s="45"/>
    </row>
    <row r="712" spans="1:2" x14ac:dyDescent="0.2">
      <c r="A712" s="45" t="s">
        <v>573</v>
      </c>
      <c r="B712" s="23"/>
    </row>
    <row r="713" spans="1:2" x14ac:dyDescent="0.2">
      <c r="A713" s="45" t="s">
        <v>38</v>
      </c>
      <c r="B713" s="24"/>
    </row>
    <row r="714" spans="1:2" x14ac:dyDescent="0.2">
      <c r="A714" s="45" t="s">
        <v>138</v>
      </c>
      <c r="B714" s="45"/>
    </row>
    <row r="715" spans="1:2" x14ac:dyDescent="0.2">
      <c r="A715" s="45" t="s">
        <v>95</v>
      </c>
      <c r="B715" s="23"/>
    </row>
    <row r="716" spans="1:2" x14ac:dyDescent="0.2">
      <c r="A716" s="45" t="s">
        <v>51</v>
      </c>
      <c r="B716" s="24"/>
    </row>
    <row r="717" spans="1:2" x14ac:dyDescent="0.2">
      <c r="A717" s="22">
        <v>42992</v>
      </c>
      <c r="B717" s="45"/>
    </row>
    <row r="718" spans="1:2" x14ac:dyDescent="0.2">
      <c r="A718" s="3" t="s">
        <v>3</v>
      </c>
      <c r="B718" s="45"/>
    </row>
    <row r="719" spans="1:2" x14ac:dyDescent="0.2">
      <c r="A719" s="23" t="s">
        <v>770</v>
      </c>
      <c r="B719" s="23"/>
    </row>
    <row r="720" spans="1:2" x14ac:dyDescent="0.2">
      <c r="A720" s="24" t="s">
        <v>714</v>
      </c>
      <c r="B720" s="24"/>
    </row>
    <row r="721" spans="1:2" x14ac:dyDescent="0.2">
      <c r="A721" s="45" t="s">
        <v>85</v>
      </c>
      <c r="B721" s="45"/>
    </row>
    <row r="722" spans="1:2" x14ac:dyDescent="0.2">
      <c r="A722" s="45" t="s">
        <v>29</v>
      </c>
      <c r="B722" s="23"/>
    </row>
    <row r="723" spans="1:2" x14ac:dyDescent="0.2">
      <c r="A723" s="45" t="s">
        <v>65</v>
      </c>
      <c r="B723" s="24"/>
    </row>
    <row r="724" spans="1:2" x14ac:dyDescent="0.2">
      <c r="A724" s="45" t="s">
        <v>32</v>
      </c>
      <c r="B724" s="45"/>
    </row>
    <row r="725" spans="1:2" x14ac:dyDescent="0.2">
      <c r="A725" s="45" t="s">
        <v>573</v>
      </c>
      <c r="B725" s="45"/>
    </row>
    <row r="726" spans="1:2" x14ac:dyDescent="0.2">
      <c r="A726" s="45" t="s">
        <v>38</v>
      </c>
      <c r="B726" s="45"/>
    </row>
    <row r="727" spans="1:2" x14ac:dyDescent="0.2">
      <c r="A727" s="45" t="s">
        <v>138</v>
      </c>
      <c r="B727" s="45"/>
    </row>
    <row r="728" spans="1:2" x14ac:dyDescent="0.2">
      <c r="A728" s="45" t="s">
        <v>95</v>
      </c>
      <c r="B728" s="45"/>
    </row>
    <row r="729" spans="1:2" x14ac:dyDescent="0.2">
      <c r="A729" s="45" t="s">
        <v>51</v>
      </c>
      <c r="B729" s="45"/>
    </row>
    <row r="730" spans="1:2" x14ac:dyDescent="0.2">
      <c r="A730" s="23" t="s">
        <v>769</v>
      </c>
      <c r="B730" s="45"/>
    </row>
    <row r="731" spans="1:2" x14ac:dyDescent="0.2">
      <c r="A731" s="24" t="s">
        <v>727</v>
      </c>
      <c r="B731" s="45"/>
    </row>
    <row r="732" spans="1:2" x14ac:dyDescent="0.2">
      <c r="A732" s="45" t="s">
        <v>135</v>
      </c>
      <c r="B732" s="45"/>
    </row>
    <row r="733" spans="1:2" x14ac:dyDescent="0.2">
      <c r="A733" s="45" t="s">
        <v>570</v>
      </c>
      <c r="B733" s="45"/>
    </row>
    <row r="734" spans="1:2" x14ac:dyDescent="0.2">
      <c r="A734" s="45" t="s">
        <v>571</v>
      </c>
      <c r="B734" s="45"/>
    </row>
    <row r="735" spans="1:2" x14ac:dyDescent="0.2">
      <c r="A735" s="45" t="s">
        <v>21</v>
      </c>
      <c r="B735" s="45"/>
    </row>
    <row r="736" spans="1:2" x14ac:dyDescent="0.2">
      <c r="A736" s="23" t="s">
        <v>764</v>
      </c>
      <c r="B736" s="45"/>
    </row>
    <row r="737" spans="1:2" x14ac:dyDescent="0.2">
      <c r="A737" s="24" t="s">
        <v>718</v>
      </c>
      <c r="B737" s="45"/>
    </row>
    <row r="738" spans="1:2" x14ac:dyDescent="0.2">
      <c r="A738" s="45" t="s">
        <v>560</v>
      </c>
      <c r="B738" s="45"/>
    </row>
    <row r="739" spans="1:2" x14ac:dyDescent="0.2">
      <c r="A739" s="45" t="s">
        <v>133</v>
      </c>
      <c r="B739" s="45"/>
    </row>
    <row r="740" spans="1:2" x14ac:dyDescent="0.2">
      <c r="A740" s="45" t="s">
        <v>134</v>
      </c>
      <c r="B740" s="45"/>
    </row>
    <row r="741" spans="1:2" x14ac:dyDescent="0.2">
      <c r="A741" s="45" t="s">
        <v>569</v>
      </c>
      <c r="B741" s="23"/>
    </row>
    <row r="742" spans="1:2" x14ac:dyDescent="0.2">
      <c r="A742" s="45" t="s">
        <v>584</v>
      </c>
      <c r="B742" s="24"/>
    </row>
    <row r="743" spans="1:2" x14ac:dyDescent="0.2">
      <c r="A743" s="45" t="s">
        <v>28</v>
      </c>
      <c r="B743" s="45"/>
    </row>
    <row r="744" spans="1:2" x14ac:dyDescent="0.2">
      <c r="A744" s="45" t="s">
        <v>124</v>
      </c>
      <c r="B744" s="45"/>
    </row>
    <row r="745" spans="1:2" x14ac:dyDescent="0.2">
      <c r="A745" s="45" t="s">
        <v>25</v>
      </c>
      <c r="B745" s="23"/>
    </row>
    <row r="746" spans="1:2" x14ac:dyDescent="0.2">
      <c r="A746" s="45" t="s">
        <v>23</v>
      </c>
      <c r="B746" s="24"/>
    </row>
    <row r="747" spans="1:2" x14ac:dyDescent="0.2">
      <c r="A747" s="45" t="s">
        <v>831</v>
      </c>
      <c r="B747" s="45"/>
    </row>
    <row r="748" spans="1:2" x14ac:dyDescent="0.2">
      <c r="A748" s="23" t="s">
        <v>765</v>
      </c>
      <c r="B748" s="45"/>
    </row>
    <row r="749" spans="1:2" x14ac:dyDescent="0.2">
      <c r="A749" s="24" t="s">
        <v>757</v>
      </c>
      <c r="B749" s="45"/>
    </row>
    <row r="750" spans="1:2" x14ac:dyDescent="0.2">
      <c r="A750" s="45" t="s">
        <v>77</v>
      </c>
      <c r="B750" s="45"/>
    </row>
    <row r="751" spans="1:2" x14ac:dyDescent="0.2">
      <c r="A751" s="45" t="s">
        <v>600</v>
      </c>
      <c r="B751" s="45"/>
    </row>
    <row r="752" spans="1:2" x14ac:dyDescent="0.2">
      <c r="A752" s="23" t="s">
        <v>766</v>
      </c>
      <c r="B752" s="45"/>
    </row>
    <row r="753" spans="1:2" x14ac:dyDescent="0.2">
      <c r="A753" s="24" t="s">
        <v>716</v>
      </c>
      <c r="B753" s="45"/>
    </row>
    <row r="754" spans="1:2" x14ac:dyDescent="0.2">
      <c r="A754" s="45" t="s">
        <v>556</v>
      </c>
      <c r="B754" s="45"/>
    </row>
    <row r="755" spans="1:2" x14ac:dyDescent="0.2">
      <c r="A755" s="45" t="s">
        <v>57</v>
      </c>
      <c r="B755" s="23"/>
    </row>
    <row r="756" spans="1:2" x14ac:dyDescent="0.2">
      <c r="A756" s="23" t="s">
        <v>767</v>
      </c>
      <c r="B756" s="24"/>
    </row>
    <row r="757" spans="1:2" x14ac:dyDescent="0.2">
      <c r="A757" s="24" t="s">
        <v>724</v>
      </c>
      <c r="B757" s="45"/>
    </row>
    <row r="758" spans="1:2" x14ac:dyDescent="0.2">
      <c r="A758" s="45" t="s">
        <v>115</v>
      </c>
      <c r="B758" s="45"/>
    </row>
    <row r="759" spans="1:2" x14ac:dyDescent="0.2">
      <c r="A759" s="45" t="s">
        <v>49</v>
      </c>
      <c r="B759" s="23"/>
    </row>
    <row r="760" spans="1:2" x14ac:dyDescent="0.2">
      <c r="A760" s="23" t="s">
        <v>768</v>
      </c>
      <c r="B760" s="24"/>
    </row>
    <row r="761" spans="1:2" x14ac:dyDescent="0.2">
      <c r="A761" s="24" t="s">
        <v>717</v>
      </c>
      <c r="B761" s="45"/>
    </row>
    <row r="762" spans="1:2" x14ac:dyDescent="0.2">
      <c r="A762" s="45" t="s">
        <v>64</v>
      </c>
      <c r="B762" s="23"/>
    </row>
    <row r="763" spans="1:2" x14ac:dyDescent="0.2">
      <c r="A763" s="45" t="s">
        <v>30</v>
      </c>
      <c r="B763" s="24"/>
    </row>
    <row r="764" spans="1:2" x14ac:dyDescent="0.2">
      <c r="A764" s="45" t="s">
        <v>182</v>
      </c>
      <c r="B764" s="45"/>
    </row>
    <row r="765" spans="1:2" x14ac:dyDescent="0.2">
      <c r="A765" s="45" t="s">
        <v>575</v>
      </c>
      <c r="B765" s="23"/>
    </row>
    <row r="766" spans="1:2" x14ac:dyDescent="0.2">
      <c r="A766" s="45" t="s">
        <v>137</v>
      </c>
      <c r="B766" s="24"/>
    </row>
    <row r="767" spans="1:2" x14ac:dyDescent="0.2">
      <c r="A767" s="45" t="s">
        <v>92</v>
      </c>
      <c r="B767" s="45"/>
    </row>
    <row r="768" spans="1:2" x14ac:dyDescent="0.2">
      <c r="A768" s="45" t="s">
        <v>597</v>
      </c>
      <c r="B768" s="45"/>
    </row>
    <row r="769" spans="1:2" x14ac:dyDescent="0.2">
      <c r="A769" s="45" t="s">
        <v>54</v>
      </c>
      <c r="B769" s="45"/>
    </row>
    <row r="770" spans="1:2" x14ac:dyDescent="0.2">
      <c r="A770" s="45" t="s">
        <v>120</v>
      </c>
      <c r="B770" s="45"/>
    </row>
    <row r="771" spans="1:2" x14ac:dyDescent="0.2">
      <c r="A771" s="45" t="s">
        <v>150</v>
      </c>
      <c r="B771" s="45"/>
    </row>
    <row r="772" spans="1:2" x14ac:dyDescent="0.2">
      <c r="A772" s="45" t="s">
        <v>121</v>
      </c>
      <c r="B772" s="45"/>
    </row>
    <row r="773" spans="1:2" x14ac:dyDescent="0.2">
      <c r="A773" s="45" t="s">
        <v>20</v>
      </c>
      <c r="B773" s="45"/>
    </row>
    <row r="774" spans="1:2" x14ac:dyDescent="0.2">
      <c r="A774" s="45" t="s">
        <v>177</v>
      </c>
      <c r="B774" s="45"/>
    </row>
    <row r="775" spans="1:2" x14ac:dyDescent="0.2">
      <c r="A775" s="45" t="s">
        <v>611</v>
      </c>
      <c r="B775" s="45"/>
    </row>
    <row r="776" spans="1:2" x14ac:dyDescent="0.2">
      <c r="A776" s="45" t="s">
        <v>153</v>
      </c>
      <c r="B776" s="45"/>
    </row>
    <row r="777" spans="1:2" x14ac:dyDescent="0.2">
      <c r="A777" s="45" t="s">
        <v>105</v>
      </c>
      <c r="B777" s="45"/>
    </row>
    <row r="778" spans="1:2" x14ac:dyDescent="0.2">
      <c r="A778" s="45" t="s">
        <v>614</v>
      </c>
      <c r="B778" s="45"/>
    </row>
    <row r="779" spans="1:2" x14ac:dyDescent="0.2">
      <c r="A779" s="23" t="s">
        <v>772</v>
      </c>
      <c r="B779" s="45"/>
    </row>
    <row r="780" spans="1:2" x14ac:dyDescent="0.2">
      <c r="A780" s="24" t="s">
        <v>725</v>
      </c>
      <c r="B780" s="45"/>
    </row>
    <row r="781" spans="1:2" x14ac:dyDescent="0.2">
      <c r="A781" s="45" t="s">
        <v>590</v>
      </c>
      <c r="B781" s="45"/>
    </row>
    <row r="782" spans="1:2" x14ac:dyDescent="0.2">
      <c r="A782" s="45" t="s">
        <v>143</v>
      </c>
      <c r="B782" s="23"/>
    </row>
    <row r="783" spans="1:2" x14ac:dyDescent="0.2">
      <c r="A783" s="45" t="s">
        <v>602</v>
      </c>
      <c r="B783" s="24"/>
    </row>
    <row r="784" spans="1:2" x14ac:dyDescent="0.2">
      <c r="A784" s="23" t="s">
        <v>774</v>
      </c>
      <c r="B784" s="45"/>
    </row>
    <row r="785" spans="1:2" x14ac:dyDescent="0.2">
      <c r="A785" s="24" t="s">
        <v>719</v>
      </c>
      <c r="B785" s="45"/>
    </row>
    <row r="786" spans="1:2" x14ac:dyDescent="0.2">
      <c r="A786" s="45" t="s">
        <v>24</v>
      </c>
      <c r="B786" s="45"/>
    </row>
    <row r="787" spans="1:2" x14ac:dyDescent="0.2">
      <c r="A787" s="45" t="s">
        <v>550</v>
      </c>
      <c r="B787" s="45"/>
    </row>
    <row r="788" spans="1:2" x14ac:dyDescent="0.2">
      <c r="A788" s="45" t="s">
        <v>9</v>
      </c>
      <c r="B788" s="45"/>
    </row>
    <row r="789" spans="1:2" x14ac:dyDescent="0.2">
      <c r="A789" s="45" t="s">
        <v>552</v>
      </c>
      <c r="B789" s="45"/>
    </row>
    <row r="790" spans="1:2" x14ac:dyDescent="0.2">
      <c r="A790" s="45" t="s">
        <v>122</v>
      </c>
      <c r="B790" s="45"/>
    </row>
    <row r="791" spans="1:2" x14ac:dyDescent="0.2">
      <c r="A791" s="45" t="s">
        <v>152</v>
      </c>
      <c r="B791" s="45"/>
    </row>
    <row r="792" spans="1:2" x14ac:dyDescent="0.2">
      <c r="A792" s="45" t="s">
        <v>608</v>
      </c>
      <c r="B792" s="45"/>
    </row>
    <row r="793" spans="1:2" x14ac:dyDescent="0.2">
      <c r="A793" s="23" t="s">
        <v>775</v>
      </c>
      <c r="B793" s="22"/>
    </row>
    <row r="794" spans="1:2" x14ac:dyDescent="0.2">
      <c r="A794" s="24" t="s">
        <v>722</v>
      </c>
      <c r="B794" s="3"/>
    </row>
    <row r="795" spans="1:2" x14ac:dyDescent="0.2">
      <c r="A795" s="45" t="s">
        <v>33</v>
      </c>
      <c r="B795" s="23"/>
    </row>
    <row r="796" spans="1:2" x14ac:dyDescent="0.2">
      <c r="A796" s="23" t="s">
        <v>778</v>
      </c>
      <c r="B796" s="24"/>
    </row>
    <row r="797" spans="1:2" x14ac:dyDescent="0.2">
      <c r="A797" s="24" t="s">
        <v>720</v>
      </c>
      <c r="B797" s="45"/>
    </row>
    <row r="798" spans="1:2" x14ac:dyDescent="0.2">
      <c r="A798" s="45" t="s">
        <v>93</v>
      </c>
      <c r="B798" s="45"/>
    </row>
    <row r="799" spans="1:2" x14ac:dyDescent="0.2">
      <c r="A799" s="45" t="s">
        <v>76</v>
      </c>
      <c r="B799" s="45"/>
    </row>
    <row r="800" spans="1:2" x14ac:dyDescent="0.2">
      <c r="A800" s="45" t="s">
        <v>145</v>
      </c>
      <c r="B800" s="45"/>
    </row>
    <row r="801" spans="1:2" x14ac:dyDescent="0.2">
      <c r="A801" s="45" t="s">
        <v>63</v>
      </c>
      <c r="B801" s="45"/>
    </row>
    <row r="802" spans="1:2" x14ac:dyDescent="0.2">
      <c r="A802" s="45" t="s">
        <v>22</v>
      </c>
      <c r="B802" s="45"/>
    </row>
    <row r="803" spans="1:2" x14ac:dyDescent="0.2">
      <c r="A803" s="23" t="s">
        <v>779</v>
      </c>
      <c r="B803" s="45"/>
    </row>
    <row r="804" spans="1:2" x14ac:dyDescent="0.2">
      <c r="A804" s="24" t="s">
        <v>715</v>
      </c>
      <c r="B804" s="45"/>
    </row>
    <row r="805" spans="1:2" x14ac:dyDescent="0.2">
      <c r="A805" s="45" t="s">
        <v>10</v>
      </c>
      <c r="B805" s="45"/>
    </row>
    <row r="806" spans="1:2" x14ac:dyDescent="0.2">
      <c r="A806" s="45" t="s">
        <v>564</v>
      </c>
      <c r="B806" s="45"/>
    </row>
    <row r="807" spans="1:2" x14ac:dyDescent="0.2">
      <c r="A807" s="45" t="s">
        <v>88</v>
      </c>
      <c r="B807" s="45"/>
    </row>
    <row r="808" spans="1:2" x14ac:dyDescent="0.2">
      <c r="A808" s="45" t="s">
        <v>17</v>
      </c>
      <c r="B808" s="23"/>
    </row>
    <row r="809" spans="1:2" x14ac:dyDescent="0.2">
      <c r="A809" s="23" t="s">
        <v>777</v>
      </c>
      <c r="B809" s="24"/>
    </row>
    <row r="810" spans="1:2" x14ac:dyDescent="0.2">
      <c r="A810" s="24" t="s">
        <v>723</v>
      </c>
      <c r="B810" s="45"/>
    </row>
    <row r="811" spans="1:2" x14ac:dyDescent="0.2">
      <c r="A811" s="45" t="s">
        <v>36</v>
      </c>
      <c r="B811" s="23"/>
    </row>
    <row r="812" spans="1:2" x14ac:dyDescent="0.2">
      <c r="A812" s="3" t="s">
        <v>4</v>
      </c>
      <c r="B812" s="24"/>
    </row>
    <row r="813" spans="1:2" x14ac:dyDescent="0.2">
      <c r="A813" s="23" t="s">
        <v>792</v>
      </c>
      <c r="B813" s="45"/>
    </row>
    <row r="814" spans="1:2" x14ac:dyDescent="0.2">
      <c r="A814" s="24" t="s">
        <v>720</v>
      </c>
      <c r="B814" s="45"/>
    </row>
    <row r="815" spans="1:2" x14ac:dyDescent="0.2">
      <c r="A815" s="45" t="s">
        <v>131</v>
      </c>
      <c r="B815" s="45"/>
    </row>
    <row r="816" spans="1:2" x14ac:dyDescent="0.2">
      <c r="A816" s="45" t="s">
        <v>93</v>
      </c>
      <c r="B816" s="45"/>
    </row>
    <row r="817" spans="1:2" x14ac:dyDescent="0.2">
      <c r="A817" s="45" t="s">
        <v>76</v>
      </c>
      <c r="B817" s="45"/>
    </row>
    <row r="818" spans="1:2" x14ac:dyDescent="0.2">
      <c r="A818" s="45" t="s">
        <v>145</v>
      </c>
      <c r="B818" s="45"/>
    </row>
    <row r="819" spans="1:2" x14ac:dyDescent="0.2">
      <c r="A819" s="45" t="s">
        <v>63</v>
      </c>
      <c r="B819" s="45"/>
    </row>
    <row r="820" spans="1:2" x14ac:dyDescent="0.2">
      <c r="A820" s="45" t="s">
        <v>22</v>
      </c>
      <c r="B820" s="45"/>
    </row>
    <row r="821" spans="1:2" x14ac:dyDescent="0.2">
      <c r="A821" s="23" t="s">
        <v>793</v>
      </c>
      <c r="B821" s="45"/>
    </row>
    <row r="822" spans="1:2" x14ac:dyDescent="0.2">
      <c r="A822" s="24" t="s">
        <v>715</v>
      </c>
      <c r="B822" s="45"/>
    </row>
    <row r="823" spans="1:2" x14ac:dyDescent="0.2">
      <c r="A823" s="45" t="s">
        <v>17</v>
      </c>
      <c r="B823" s="45"/>
    </row>
    <row r="824" spans="1:2" x14ac:dyDescent="0.2">
      <c r="A824" s="23" t="s">
        <v>790</v>
      </c>
      <c r="B824" s="45"/>
    </row>
    <row r="825" spans="1:2" x14ac:dyDescent="0.2">
      <c r="A825" s="24" t="s">
        <v>723</v>
      </c>
      <c r="B825" s="45"/>
    </row>
    <row r="826" spans="1:2" x14ac:dyDescent="0.2">
      <c r="A826" s="45" t="s">
        <v>36</v>
      </c>
      <c r="B826" s="45"/>
    </row>
    <row r="827" spans="1:2" x14ac:dyDescent="0.2">
      <c r="A827" s="23" t="s">
        <v>784</v>
      </c>
      <c r="B827" s="23"/>
    </row>
    <row r="828" spans="1:2" x14ac:dyDescent="0.2">
      <c r="A828" s="24" t="s">
        <v>717</v>
      </c>
      <c r="B828" s="24"/>
    </row>
    <row r="829" spans="1:2" x14ac:dyDescent="0.2">
      <c r="A829" s="45" t="s">
        <v>597</v>
      </c>
      <c r="B829" s="45"/>
    </row>
    <row r="830" spans="1:2" x14ac:dyDescent="0.2">
      <c r="A830" s="45" t="s">
        <v>153</v>
      </c>
      <c r="B830" s="45"/>
    </row>
    <row r="831" spans="1:2" x14ac:dyDescent="0.2">
      <c r="A831" s="45" t="s">
        <v>105</v>
      </c>
      <c r="B831" s="23"/>
    </row>
    <row r="832" spans="1:2" x14ac:dyDescent="0.2">
      <c r="A832" s="45" t="s">
        <v>614</v>
      </c>
      <c r="B832" s="24"/>
    </row>
    <row r="833" spans="1:2" x14ac:dyDescent="0.2">
      <c r="A833" s="23" t="s">
        <v>788</v>
      </c>
      <c r="B833" s="45"/>
    </row>
    <row r="834" spans="1:2" x14ac:dyDescent="0.2">
      <c r="A834" s="24" t="s">
        <v>722</v>
      </c>
      <c r="B834" s="45"/>
    </row>
    <row r="835" spans="1:2" x14ac:dyDescent="0.2">
      <c r="A835" s="45" t="s">
        <v>33</v>
      </c>
      <c r="B835" s="45"/>
    </row>
    <row r="836" spans="1:2" x14ac:dyDescent="0.2">
      <c r="A836" s="23" t="s">
        <v>787</v>
      </c>
      <c r="B836" s="23"/>
    </row>
    <row r="837" spans="1:2" x14ac:dyDescent="0.2">
      <c r="A837" s="24" t="s">
        <v>719</v>
      </c>
      <c r="B837" s="24"/>
    </row>
    <row r="838" spans="1:2" x14ac:dyDescent="0.2">
      <c r="A838" s="45" t="s">
        <v>24</v>
      </c>
      <c r="B838" s="45"/>
    </row>
    <row r="839" spans="1:2" x14ac:dyDescent="0.2">
      <c r="A839" s="45" t="s">
        <v>550</v>
      </c>
      <c r="B839" s="45"/>
    </row>
    <row r="840" spans="1:2" x14ac:dyDescent="0.2">
      <c r="A840" s="45" t="s">
        <v>586</v>
      </c>
      <c r="B840" s="23"/>
    </row>
    <row r="841" spans="1:2" x14ac:dyDescent="0.2">
      <c r="A841" s="23" t="s">
        <v>783</v>
      </c>
      <c r="B841" s="24"/>
    </row>
    <row r="842" spans="1:2" x14ac:dyDescent="0.2">
      <c r="A842" s="24" t="s">
        <v>724</v>
      </c>
      <c r="B842" s="45"/>
    </row>
    <row r="843" spans="1:2" x14ac:dyDescent="0.2">
      <c r="A843" s="45" t="s">
        <v>115</v>
      </c>
      <c r="B843" s="45"/>
    </row>
    <row r="844" spans="1:2" x14ac:dyDescent="0.2">
      <c r="A844" s="45" t="s">
        <v>49</v>
      </c>
      <c r="B844" s="45"/>
    </row>
    <row r="845" spans="1:2" x14ac:dyDescent="0.2">
      <c r="A845" s="23" t="s">
        <v>781</v>
      </c>
      <c r="B845" s="45"/>
    </row>
    <row r="846" spans="1:2" x14ac:dyDescent="0.2">
      <c r="A846" s="24" t="s">
        <v>757</v>
      </c>
      <c r="B846" s="45"/>
    </row>
    <row r="847" spans="1:2" x14ac:dyDescent="0.2">
      <c r="A847" s="45" t="s">
        <v>77</v>
      </c>
      <c r="B847" s="45"/>
    </row>
    <row r="848" spans="1:2" x14ac:dyDescent="0.2">
      <c r="A848" s="45" t="s">
        <v>600</v>
      </c>
      <c r="B848" s="45"/>
    </row>
    <row r="849" spans="1:2" x14ac:dyDescent="0.2">
      <c r="A849" s="23" t="s">
        <v>782</v>
      </c>
      <c r="B849" s="45"/>
    </row>
    <row r="850" spans="1:2" x14ac:dyDescent="0.2">
      <c r="A850" s="24" t="s">
        <v>716</v>
      </c>
      <c r="B850" s="45"/>
    </row>
    <row r="851" spans="1:2" x14ac:dyDescent="0.2">
      <c r="A851" s="45" t="s">
        <v>556</v>
      </c>
      <c r="B851" s="45"/>
    </row>
    <row r="852" spans="1:2" x14ac:dyDescent="0.2">
      <c r="A852" s="23" t="s">
        <v>791</v>
      </c>
      <c r="B852" s="45"/>
    </row>
    <row r="853" spans="1:2" x14ac:dyDescent="0.2">
      <c r="A853" s="24" t="s">
        <v>727</v>
      </c>
      <c r="B853" s="45"/>
    </row>
    <row r="854" spans="1:2" x14ac:dyDescent="0.2">
      <c r="A854" s="45" t="s">
        <v>21</v>
      </c>
      <c r="B854" s="45"/>
    </row>
    <row r="855" spans="1:2" x14ac:dyDescent="0.2">
      <c r="A855" s="23" t="s">
        <v>780</v>
      </c>
      <c r="B855" s="45"/>
    </row>
    <row r="856" spans="1:2" x14ac:dyDescent="0.2">
      <c r="A856" s="24" t="s">
        <v>718</v>
      </c>
      <c r="B856" s="45"/>
    </row>
    <row r="857" spans="1:2" x14ac:dyDescent="0.2">
      <c r="A857" s="45" t="s">
        <v>584</v>
      </c>
      <c r="B857" s="45"/>
    </row>
    <row r="858" spans="1:2" x14ac:dyDescent="0.2">
      <c r="A858" s="23" t="s">
        <v>794</v>
      </c>
      <c r="B858" s="45"/>
    </row>
    <row r="859" spans="1:2" x14ac:dyDescent="0.2">
      <c r="A859" s="24" t="s">
        <v>714</v>
      </c>
      <c r="B859" s="45"/>
    </row>
    <row r="860" spans="1:2" x14ac:dyDescent="0.2">
      <c r="A860" s="45" t="s">
        <v>32</v>
      </c>
      <c r="B860" s="23"/>
    </row>
    <row r="861" spans="1:2" x14ac:dyDescent="0.2">
      <c r="A861" s="45" t="s">
        <v>573</v>
      </c>
      <c r="B861" s="24"/>
    </row>
    <row r="862" spans="1:2" x14ac:dyDescent="0.2">
      <c r="A862" s="45" t="s">
        <v>95</v>
      </c>
      <c r="B862" s="45"/>
    </row>
    <row r="863" spans="1:2" x14ac:dyDescent="0.2">
      <c r="A863" s="3" t="s">
        <v>5</v>
      </c>
      <c r="B863" s="45"/>
    </row>
    <row r="864" spans="1:2" x14ac:dyDescent="0.2">
      <c r="A864" s="23" t="s">
        <v>809</v>
      </c>
      <c r="B864" s="23"/>
    </row>
    <row r="865" spans="1:2" x14ac:dyDescent="0.2">
      <c r="A865" s="24" t="s">
        <v>714</v>
      </c>
      <c r="B865" s="24"/>
    </row>
    <row r="866" spans="1:2" x14ac:dyDescent="0.2">
      <c r="A866" s="45" t="s">
        <v>32</v>
      </c>
      <c r="B866" s="45"/>
    </row>
    <row r="867" spans="1:2" x14ac:dyDescent="0.2">
      <c r="A867" s="45" t="s">
        <v>573</v>
      </c>
      <c r="B867" s="23"/>
    </row>
    <row r="868" spans="1:2" x14ac:dyDescent="0.2">
      <c r="A868" s="45" t="s">
        <v>95</v>
      </c>
      <c r="B868" s="24"/>
    </row>
    <row r="869" spans="1:2" x14ac:dyDescent="0.2">
      <c r="A869" s="23" t="s">
        <v>806</v>
      </c>
      <c r="B869" s="45"/>
    </row>
    <row r="870" spans="1:2" x14ac:dyDescent="0.2">
      <c r="A870" s="24" t="s">
        <v>727</v>
      </c>
      <c r="B870" s="45"/>
    </row>
    <row r="871" spans="1:2" x14ac:dyDescent="0.2">
      <c r="A871" s="45" t="s">
        <v>21</v>
      </c>
      <c r="B871" s="45"/>
    </row>
    <row r="872" spans="1:2" x14ac:dyDescent="0.2">
      <c r="A872" s="23" t="s">
        <v>795</v>
      </c>
      <c r="B872" s="45"/>
    </row>
    <row r="873" spans="1:2" x14ac:dyDescent="0.2">
      <c r="A873" s="24" t="s">
        <v>718</v>
      </c>
      <c r="B873" s="45"/>
    </row>
    <row r="874" spans="1:2" x14ac:dyDescent="0.2">
      <c r="A874" s="45" t="s">
        <v>584</v>
      </c>
      <c r="B874" s="45"/>
    </row>
    <row r="875" spans="1:2" x14ac:dyDescent="0.2">
      <c r="A875" s="23" t="s">
        <v>796</v>
      </c>
      <c r="B875" s="45"/>
    </row>
    <row r="876" spans="1:2" x14ac:dyDescent="0.2">
      <c r="A876" s="24" t="s">
        <v>757</v>
      </c>
      <c r="B876" s="45"/>
    </row>
    <row r="877" spans="1:2" x14ac:dyDescent="0.2">
      <c r="A877" s="45" t="s">
        <v>77</v>
      </c>
      <c r="B877" s="23"/>
    </row>
    <row r="878" spans="1:2" x14ac:dyDescent="0.2">
      <c r="A878" s="45" t="s">
        <v>600</v>
      </c>
      <c r="B878" s="24"/>
    </row>
    <row r="879" spans="1:2" x14ac:dyDescent="0.2">
      <c r="A879" s="23" t="s">
        <v>797</v>
      </c>
      <c r="B879" s="45"/>
    </row>
    <row r="880" spans="1:2" x14ac:dyDescent="0.2">
      <c r="A880" s="24" t="s">
        <v>716</v>
      </c>
      <c r="B880" s="45"/>
    </row>
    <row r="881" spans="1:2" x14ac:dyDescent="0.2">
      <c r="A881" s="45" t="s">
        <v>556</v>
      </c>
      <c r="B881" s="23"/>
    </row>
    <row r="882" spans="1:2" x14ac:dyDescent="0.2">
      <c r="A882" s="23" t="s">
        <v>798</v>
      </c>
      <c r="B882" s="24"/>
    </row>
    <row r="883" spans="1:2" x14ac:dyDescent="0.2">
      <c r="A883" s="24" t="s">
        <v>724</v>
      </c>
      <c r="B883" s="45"/>
    </row>
    <row r="884" spans="1:2" x14ac:dyDescent="0.2">
      <c r="A884" s="45" t="s">
        <v>115</v>
      </c>
      <c r="B884" s="45"/>
    </row>
    <row r="885" spans="1:2" x14ac:dyDescent="0.2">
      <c r="A885" s="45" t="s">
        <v>49</v>
      </c>
      <c r="B885" s="23"/>
    </row>
    <row r="886" spans="1:2" x14ac:dyDescent="0.2">
      <c r="A886" s="23" t="s">
        <v>799</v>
      </c>
      <c r="B886" s="24"/>
    </row>
    <row r="887" spans="1:2" x14ac:dyDescent="0.2">
      <c r="A887" s="24" t="s">
        <v>717</v>
      </c>
      <c r="B887" s="45"/>
    </row>
    <row r="888" spans="1:2" x14ac:dyDescent="0.2">
      <c r="A888" s="45" t="s">
        <v>597</v>
      </c>
      <c r="B888" s="45"/>
    </row>
    <row r="889" spans="1:2" x14ac:dyDescent="0.2">
      <c r="A889" s="45" t="s">
        <v>153</v>
      </c>
      <c r="B889" s="45"/>
    </row>
    <row r="890" spans="1:2" x14ac:dyDescent="0.2">
      <c r="A890" s="45" t="s">
        <v>105</v>
      </c>
      <c r="B890" s="45"/>
    </row>
    <row r="891" spans="1:2" x14ac:dyDescent="0.2">
      <c r="A891" s="45" t="s">
        <v>614</v>
      </c>
      <c r="B891" s="45"/>
    </row>
    <row r="892" spans="1:2" x14ac:dyDescent="0.2">
      <c r="A892" s="23" t="s">
        <v>802</v>
      </c>
      <c r="B892" s="45"/>
    </row>
    <row r="893" spans="1:2" x14ac:dyDescent="0.2">
      <c r="A893" s="24" t="s">
        <v>719</v>
      </c>
      <c r="B893" s="23"/>
    </row>
    <row r="894" spans="1:2" x14ac:dyDescent="0.2">
      <c r="A894" s="45" t="s">
        <v>24</v>
      </c>
      <c r="B894" s="24"/>
    </row>
    <row r="895" spans="1:2" x14ac:dyDescent="0.2">
      <c r="A895" s="45" t="s">
        <v>550</v>
      </c>
      <c r="B895" s="45"/>
    </row>
    <row r="896" spans="1:2" x14ac:dyDescent="0.2">
      <c r="A896" s="23" t="s">
        <v>803</v>
      </c>
      <c r="B896" s="45"/>
    </row>
    <row r="897" spans="1:2" x14ac:dyDescent="0.2">
      <c r="A897" s="24" t="s">
        <v>722</v>
      </c>
      <c r="B897" s="45"/>
    </row>
    <row r="898" spans="1:2" x14ac:dyDescent="0.2">
      <c r="A898" s="45" t="s">
        <v>33</v>
      </c>
      <c r="B898" s="45"/>
    </row>
    <row r="899" spans="1:2" x14ac:dyDescent="0.2">
      <c r="A899" s="23" t="s">
        <v>807</v>
      </c>
      <c r="B899" s="23"/>
    </row>
    <row r="900" spans="1:2" x14ac:dyDescent="0.2">
      <c r="A900" s="24" t="s">
        <v>720</v>
      </c>
      <c r="B900" s="24"/>
    </row>
    <row r="901" spans="1:2" x14ac:dyDescent="0.2">
      <c r="A901" s="45" t="s">
        <v>131</v>
      </c>
      <c r="B901" s="45"/>
    </row>
    <row r="902" spans="1:2" x14ac:dyDescent="0.2">
      <c r="A902" s="45" t="s">
        <v>93</v>
      </c>
      <c r="B902" s="3"/>
    </row>
    <row r="903" spans="1:2" x14ac:dyDescent="0.2">
      <c r="A903" s="45" t="s">
        <v>76</v>
      </c>
      <c r="B903" s="23"/>
    </row>
    <row r="904" spans="1:2" x14ac:dyDescent="0.2">
      <c r="A904" s="45" t="s">
        <v>63</v>
      </c>
      <c r="B904" s="24"/>
    </row>
    <row r="905" spans="1:2" x14ac:dyDescent="0.2">
      <c r="A905" s="45" t="s">
        <v>22</v>
      </c>
      <c r="B905" s="45"/>
    </row>
    <row r="906" spans="1:2" x14ac:dyDescent="0.2">
      <c r="A906" s="23" t="s">
        <v>808</v>
      </c>
      <c r="B906" s="45"/>
    </row>
    <row r="907" spans="1:2" x14ac:dyDescent="0.2">
      <c r="A907" s="24" t="s">
        <v>715</v>
      </c>
      <c r="B907" s="45"/>
    </row>
    <row r="908" spans="1:2" x14ac:dyDescent="0.2">
      <c r="A908" s="45" t="s">
        <v>17</v>
      </c>
      <c r="B908" s="45"/>
    </row>
    <row r="909" spans="1:2" x14ac:dyDescent="0.2">
      <c r="A909" s="23" t="s">
        <v>805</v>
      </c>
      <c r="B909" s="45"/>
    </row>
    <row r="910" spans="1:2" x14ac:dyDescent="0.2">
      <c r="A910" s="24" t="s">
        <v>723</v>
      </c>
      <c r="B910" s="23"/>
    </row>
    <row r="911" spans="1:2" x14ac:dyDescent="0.2">
      <c r="A911" s="45" t="s">
        <v>36</v>
      </c>
      <c r="B911" s="24"/>
    </row>
    <row r="912" spans="1:2" x14ac:dyDescent="0.2">
      <c r="A912" s="3" t="s">
        <v>6</v>
      </c>
      <c r="B912" s="45"/>
    </row>
    <row r="913" spans="1:2" x14ac:dyDescent="0.2">
      <c r="A913" s="23" t="s">
        <v>813</v>
      </c>
      <c r="B913" s="23"/>
    </row>
    <row r="914" spans="1:2" x14ac:dyDescent="0.2">
      <c r="A914" s="24" t="s">
        <v>726</v>
      </c>
      <c r="B914" s="24"/>
    </row>
    <row r="915" spans="1:2" x14ac:dyDescent="0.2">
      <c r="A915" s="45" t="s">
        <v>587</v>
      </c>
      <c r="B915" s="45"/>
    </row>
    <row r="916" spans="1:2" x14ac:dyDescent="0.2">
      <c r="A916" s="45" t="s">
        <v>52</v>
      </c>
      <c r="B916" s="23"/>
    </row>
    <row r="917" spans="1:2" x14ac:dyDescent="0.2">
      <c r="A917" s="23" t="s">
        <v>815</v>
      </c>
      <c r="B917" s="24"/>
    </row>
    <row r="918" spans="1:2" x14ac:dyDescent="0.2">
      <c r="A918" s="24" t="s">
        <v>720</v>
      </c>
      <c r="B918" s="45"/>
    </row>
    <row r="919" spans="1:2" x14ac:dyDescent="0.2">
      <c r="A919" s="45" t="s">
        <v>131</v>
      </c>
      <c r="B919" s="45"/>
    </row>
    <row r="920" spans="1:2" x14ac:dyDescent="0.2">
      <c r="A920" s="45" t="s">
        <v>93</v>
      </c>
      <c r="B920" s="45"/>
    </row>
    <row r="921" spans="1:2" x14ac:dyDescent="0.2">
      <c r="A921" s="45" t="s">
        <v>76</v>
      </c>
      <c r="B921" s="45"/>
    </row>
    <row r="922" spans="1:2" x14ac:dyDescent="0.2">
      <c r="A922" s="45" t="s">
        <v>63</v>
      </c>
      <c r="B922" s="45"/>
    </row>
    <row r="923" spans="1:2" x14ac:dyDescent="0.2">
      <c r="A923" s="45" t="s">
        <v>22</v>
      </c>
      <c r="B923" s="45"/>
    </row>
    <row r="924" spans="1:2" x14ac:dyDescent="0.2">
      <c r="A924" s="23" t="s">
        <v>816</v>
      </c>
      <c r="B924" s="45"/>
    </row>
    <row r="925" spans="1:2" x14ac:dyDescent="0.2">
      <c r="A925" s="24" t="s">
        <v>715</v>
      </c>
      <c r="B925" s="23"/>
    </row>
    <row r="926" spans="1:2" x14ac:dyDescent="0.2">
      <c r="A926" s="45" t="s">
        <v>10</v>
      </c>
      <c r="B926" s="24"/>
    </row>
    <row r="927" spans="1:2" x14ac:dyDescent="0.2">
      <c r="A927" s="45" t="s">
        <v>17</v>
      </c>
      <c r="B927" s="45"/>
    </row>
    <row r="928" spans="1:2" x14ac:dyDescent="0.2">
      <c r="A928" s="23" t="s">
        <v>814</v>
      </c>
      <c r="B928" s="23"/>
    </row>
    <row r="929" spans="1:2" x14ac:dyDescent="0.2">
      <c r="A929" s="24" t="s">
        <v>723</v>
      </c>
      <c r="B929" s="24"/>
    </row>
    <row r="930" spans="1:2" x14ac:dyDescent="0.2">
      <c r="A930" s="45" t="s">
        <v>36</v>
      </c>
      <c r="B930" s="45"/>
    </row>
    <row r="931" spans="1:2" x14ac:dyDescent="0.2">
      <c r="A931" s="23" t="s">
        <v>811</v>
      </c>
      <c r="B931" s="45"/>
    </row>
    <row r="932" spans="1:2" x14ac:dyDescent="0.2">
      <c r="A932" s="24" t="s">
        <v>725</v>
      </c>
      <c r="B932" s="45"/>
    </row>
    <row r="933" spans="1:2" x14ac:dyDescent="0.2">
      <c r="A933" s="45" t="s">
        <v>590</v>
      </c>
      <c r="B933" s="45"/>
    </row>
    <row r="934" spans="1:2" x14ac:dyDescent="0.2">
      <c r="A934" s="45" t="s">
        <v>143</v>
      </c>
      <c r="B934" s="45"/>
    </row>
    <row r="935" spans="1:2" x14ac:dyDescent="0.2">
      <c r="A935" s="45" t="s">
        <v>602</v>
      </c>
      <c r="B935" s="23"/>
    </row>
    <row r="936" spans="1:2" x14ac:dyDescent="0.2">
      <c r="A936" s="23" t="s">
        <v>810</v>
      </c>
      <c r="B936" s="24"/>
    </row>
    <row r="937" spans="1:2" x14ac:dyDescent="0.2">
      <c r="A937" s="24" t="s">
        <v>717</v>
      </c>
      <c r="B937" s="45"/>
    </row>
    <row r="938" spans="1:2" x14ac:dyDescent="0.2">
      <c r="A938" s="45" t="s">
        <v>64</v>
      </c>
      <c r="B938" s="45"/>
    </row>
    <row r="939" spans="1:2" x14ac:dyDescent="0.2">
      <c r="A939" s="45" t="s">
        <v>30</v>
      </c>
      <c r="B939" s="23"/>
    </row>
    <row r="940" spans="1:2" x14ac:dyDescent="0.2">
      <c r="A940" s="45" t="s">
        <v>182</v>
      </c>
      <c r="B940" s="24"/>
    </row>
    <row r="941" spans="1:2" x14ac:dyDescent="0.2">
      <c r="A941" s="45" t="s">
        <v>575</v>
      </c>
      <c r="B941" s="45"/>
    </row>
    <row r="942" spans="1:2" x14ac:dyDescent="0.2">
      <c r="A942" s="45" t="s">
        <v>137</v>
      </c>
      <c r="B942" s="45"/>
    </row>
    <row r="943" spans="1:2" x14ac:dyDescent="0.2">
      <c r="A943" s="45" t="s">
        <v>92</v>
      </c>
      <c r="B943" s="23"/>
    </row>
    <row r="944" spans="1:2" x14ac:dyDescent="0.2">
      <c r="A944" s="45" t="s">
        <v>597</v>
      </c>
      <c r="B944" s="24"/>
    </row>
    <row r="945" spans="1:2" x14ac:dyDescent="0.2">
      <c r="A945" s="45" t="s">
        <v>150</v>
      </c>
      <c r="B945" s="45"/>
    </row>
    <row r="946" spans="1:2" x14ac:dyDescent="0.2">
      <c r="A946" s="45" t="s">
        <v>177</v>
      </c>
      <c r="B946" s="45"/>
    </row>
    <row r="947" spans="1:2" x14ac:dyDescent="0.2">
      <c r="A947" s="45" t="s">
        <v>611</v>
      </c>
      <c r="B947" s="23"/>
    </row>
    <row r="948" spans="1:2" x14ac:dyDescent="0.2">
      <c r="A948" s="45" t="s">
        <v>153</v>
      </c>
      <c r="B948" s="24"/>
    </row>
    <row r="949" spans="1:2" x14ac:dyDescent="0.2">
      <c r="A949" s="45" t="s">
        <v>105</v>
      </c>
      <c r="B949" s="45"/>
    </row>
    <row r="950" spans="1:2" x14ac:dyDescent="0.2">
      <c r="A950" s="45" t="s">
        <v>614</v>
      </c>
      <c r="B950" s="23"/>
    </row>
    <row r="951" spans="1:2" x14ac:dyDescent="0.2">
      <c r="A951" s="23" t="s">
        <v>823</v>
      </c>
      <c r="B951" s="24"/>
    </row>
    <row r="952" spans="1:2" x14ac:dyDescent="0.2">
      <c r="A952" s="24" t="s">
        <v>722</v>
      </c>
      <c r="B952" s="45"/>
    </row>
    <row r="953" spans="1:2" x14ac:dyDescent="0.2">
      <c r="A953" s="45" t="s">
        <v>33</v>
      </c>
      <c r="B953" s="23"/>
    </row>
    <row r="954" spans="1:2" x14ac:dyDescent="0.2">
      <c r="A954" s="23" t="s">
        <v>822</v>
      </c>
      <c r="B954" s="24"/>
    </row>
    <row r="955" spans="1:2" x14ac:dyDescent="0.2">
      <c r="A955" s="24" t="s">
        <v>719</v>
      </c>
      <c r="B955" s="45"/>
    </row>
    <row r="956" spans="1:2" x14ac:dyDescent="0.2">
      <c r="A956" s="45" t="s">
        <v>24</v>
      </c>
      <c r="B956" s="45"/>
    </row>
    <row r="957" spans="1:2" x14ac:dyDescent="0.2">
      <c r="A957" s="45" t="s">
        <v>550</v>
      </c>
      <c r="B957" s="45"/>
    </row>
    <row r="958" spans="1:2" x14ac:dyDescent="0.2">
      <c r="A958" s="45" t="s">
        <v>9</v>
      </c>
      <c r="B958" s="3"/>
    </row>
    <row r="959" spans="1:2" x14ac:dyDescent="0.2">
      <c r="A959" s="45" t="s">
        <v>552</v>
      </c>
      <c r="B959" s="23"/>
    </row>
    <row r="960" spans="1:2" x14ac:dyDescent="0.2">
      <c r="A960" s="45" t="s">
        <v>122</v>
      </c>
      <c r="B960" s="24"/>
    </row>
    <row r="961" spans="1:2" x14ac:dyDescent="0.2">
      <c r="A961" s="45" t="s">
        <v>152</v>
      </c>
      <c r="B961" s="45"/>
    </row>
    <row r="962" spans="1:2" x14ac:dyDescent="0.2">
      <c r="A962" s="45" t="s">
        <v>608</v>
      </c>
      <c r="B962" s="45"/>
    </row>
    <row r="963" spans="1:2" x14ac:dyDescent="0.2">
      <c r="A963" s="23" t="s">
        <v>821</v>
      </c>
      <c r="B963" s="23"/>
    </row>
    <row r="964" spans="1:2" x14ac:dyDescent="0.2">
      <c r="A964" s="24" t="s">
        <v>724</v>
      </c>
      <c r="B964" s="24"/>
    </row>
    <row r="965" spans="1:2" x14ac:dyDescent="0.2">
      <c r="A965" s="45" t="s">
        <v>115</v>
      </c>
      <c r="B965" s="45"/>
    </row>
    <row r="966" spans="1:2" x14ac:dyDescent="0.2">
      <c r="A966" s="45" t="s">
        <v>49</v>
      </c>
      <c r="B966" s="23"/>
    </row>
    <row r="967" spans="1:2" x14ac:dyDescent="0.2">
      <c r="A967" s="23" t="s">
        <v>819</v>
      </c>
      <c r="B967" s="24"/>
    </row>
    <row r="968" spans="1:2" x14ac:dyDescent="0.2">
      <c r="A968" s="24" t="s">
        <v>757</v>
      </c>
      <c r="B968" s="45"/>
    </row>
    <row r="969" spans="1:2" x14ac:dyDescent="0.2">
      <c r="A969" s="45" t="s">
        <v>77</v>
      </c>
      <c r="B969" s="23"/>
    </row>
    <row r="970" spans="1:2" x14ac:dyDescent="0.2">
      <c r="A970" s="45" t="s">
        <v>600</v>
      </c>
      <c r="B970" s="24"/>
    </row>
    <row r="971" spans="1:2" x14ac:dyDescent="0.2">
      <c r="A971" s="23" t="s">
        <v>820</v>
      </c>
      <c r="B971" s="45"/>
    </row>
    <row r="972" spans="1:2" x14ac:dyDescent="0.2">
      <c r="A972" s="24" t="s">
        <v>716</v>
      </c>
      <c r="B972" s="45"/>
    </row>
    <row r="973" spans="1:2" x14ac:dyDescent="0.2">
      <c r="A973" s="45" t="s">
        <v>556</v>
      </c>
      <c r="B973" s="23"/>
    </row>
    <row r="974" spans="1:2" x14ac:dyDescent="0.2">
      <c r="A974" s="45" t="s">
        <v>57</v>
      </c>
      <c r="B974" s="24"/>
    </row>
    <row r="975" spans="1:2" x14ac:dyDescent="0.2">
      <c r="A975" s="23" t="s">
        <v>824</v>
      </c>
      <c r="B975" s="45"/>
    </row>
    <row r="976" spans="1:2" x14ac:dyDescent="0.2">
      <c r="A976" s="24" t="s">
        <v>727</v>
      </c>
      <c r="B976" s="45"/>
    </row>
    <row r="977" spans="1:2" x14ac:dyDescent="0.2">
      <c r="A977" s="45" t="s">
        <v>135</v>
      </c>
      <c r="B977" s="23"/>
    </row>
    <row r="978" spans="1:2" x14ac:dyDescent="0.2">
      <c r="A978" s="45" t="s">
        <v>570</v>
      </c>
      <c r="B978" s="24"/>
    </row>
    <row r="979" spans="1:2" x14ac:dyDescent="0.2">
      <c r="A979" s="45" t="s">
        <v>571</v>
      </c>
      <c r="B979" s="45"/>
    </row>
    <row r="980" spans="1:2" x14ac:dyDescent="0.2">
      <c r="A980" s="45" t="s">
        <v>21</v>
      </c>
      <c r="B980" s="45"/>
    </row>
    <row r="981" spans="1:2" x14ac:dyDescent="0.2">
      <c r="A981" s="23" t="s">
        <v>818</v>
      </c>
      <c r="B981" s="23"/>
    </row>
    <row r="982" spans="1:2" x14ac:dyDescent="0.2">
      <c r="A982" s="24" t="s">
        <v>718</v>
      </c>
      <c r="B982" s="24"/>
    </row>
    <row r="983" spans="1:2" x14ac:dyDescent="0.2">
      <c r="A983" s="45" t="s">
        <v>560</v>
      </c>
      <c r="B983" s="45"/>
    </row>
    <row r="984" spans="1:2" x14ac:dyDescent="0.2">
      <c r="A984" s="45" t="s">
        <v>569</v>
      </c>
      <c r="B984" s="45"/>
    </row>
    <row r="985" spans="1:2" x14ac:dyDescent="0.2">
      <c r="A985" s="45" t="s">
        <v>73</v>
      </c>
      <c r="B985" s="45"/>
    </row>
    <row r="986" spans="1:2" x14ac:dyDescent="0.2">
      <c r="A986" s="45" t="s">
        <v>584</v>
      </c>
      <c r="B986" s="45"/>
    </row>
    <row r="987" spans="1:2" x14ac:dyDescent="0.2">
      <c r="A987" s="45" t="s">
        <v>28</v>
      </c>
      <c r="B987" s="45"/>
    </row>
    <row r="988" spans="1:2" x14ac:dyDescent="0.2">
      <c r="A988" s="45" t="s">
        <v>124</v>
      </c>
      <c r="B988" s="23"/>
    </row>
    <row r="989" spans="1:2" x14ac:dyDescent="0.2">
      <c r="A989" s="45" t="s">
        <v>25</v>
      </c>
      <c r="B989" s="24"/>
    </row>
    <row r="990" spans="1:2" x14ac:dyDescent="0.2">
      <c r="A990" s="45" t="s">
        <v>23</v>
      </c>
      <c r="B990" s="45"/>
    </row>
    <row r="991" spans="1:2" x14ac:dyDescent="0.2">
      <c r="A991" s="45" t="s">
        <v>831</v>
      </c>
      <c r="B991" s="45"/>
    </row>
    <row r="992" spans="1:2" x14ac:dyDescent="0.2">
      <c r="A992" s="23" t="s">
        <v>817</v>
      </c>
      <c r="B992" s="45"/>
    </row>
    <row r="993" spans="1:2" x14ac:dyDescent="0.2">
      <c r="A993" s="24" t="s">
        <v>714</v>
      </c>
      <c r="B993" s="45"/>
    </row>
    <row r="994" spans="1:2" x14ac:dyDescent="0.2">
      <c r="A994" s="45" t="s">
        <v>65</v>
      </c>
      <c r="B994" s="45"/>
    </row>
    <row r="995" spans="1:2" x14ac:dyDescent="0.2">
      <c r="A995" s="45" t="s">
        <v>69</v>
      </c>
      <c r="B995" s="23"/>
    </row>
    <row r="996" spans="1:2" x14ac:dyDescent="0.2">
      <c r="A996" s="45" t="s">
        <v>32</v>
      </c>
      <c r="B996" s="24"/>
    </row>
    <row r="997" spans="1:2" x14ac:dyDescent="0.2">
      <c r="A997" s="45" t="s">
        <v>573</v>
      </c>
      <c r="B997" s="45"/>
    </row>
    <row r="998" spans="1:2" x14ac:dyDescent="0.2">
      <c r="A998" s="45" t="s">
        <v>38</v>
      </c>
      <c r="B998" s="23"/>
    </row>
    <row r="999" spans="1:2" x14ac:dyDescent="0.2">
      <c r="A999" s="45" t="s">
        <v>138</v>
      </c>
      <c r="B999" s="24"/>
    </row>
    <row r="1000" spans="1:2" x14ac:dyDescent="0.2">
      <c r="A1000" s="45" t="s">
        <v>95</v>
      </c>
      <c r="B1000" s="45"/>
    </row>
    <row r="1001" spans="1:2" x14ac:dyDescent="0.2">
      <c r="A1001" s="45" t="s">
        <v>51</v>
      </c>
      <c r="B1001" s="45"/>
    </row>
    <row r="1002" spans="1:2" x14ac:dyDescent="0.2">
      <c r="A1002" s="22">
        <v>42993</v>
      </c>
      <c r="B1002" s="45"/>
    </row>
    <row r="1003" spans="1:2" x14ac:dyDescent="0.2">
      <c r="A1003" s="3" t="s">
        <v>3</v>
      </c>
      <c r="B1003" s="45"/>
    </row>
    <row r="1004" spans="1:2" x14ac:dyDescent="0.2">
      <c r="A1004" s="23" t="s">
        <v>770</v>
      </c>
      <c r="B1004" s="23"/>
    </row>
    <row r="1005" spans="1:2" x14ac:dyDescent="0.2">
      <c r="A1005" s="24" t="s">
        <v>714</v>
      </c>
      <c r="B1005" s="24"/>
    </row>
    <row r="1006" spans="1:2" x14ac:dyDescent="0.2">
      <c r="A1006" s="45" t="s">
        <v>85</v>
      </c>
      <c r="B1006" s="45"/>
    </row>
    <row r="1007" spans="1:2" x14ac:dyDescent="0.2">
      <c r="A1007" s="45" t="s">
        <v>29</v>
      </c>
      <c r="B1007" s="23"/>
    </row>
    <row r="1008" spans="1:2" x14ac:dyDescent="0.2">
      <c r="A1008" s="45" t="s">
        <v>65</v>
      </c>
      <c r="B1008" s="24"/>
    </row>
    <row r="1009" spans="1:2" x14ac:dyDescent="0.2">
      <c r="A1009" s="45" t="s">
        <v>32</v>
      </c>
      <c r="B1009" s="45"/>
    </row>
    <row r="1010" spans="1:2" x14ac:dyDescent="0.2">
      <c r="A1010" s="45" t="s">
        <v>573</v>
      </c>
      <c r="B1010" s="3"/>
    </row>
    <row r="1011" spans="1:2" x14ac:dyDescent="0.2">
      <c r="A1011" s="45" t="s">
        <v>38</v>
      </c>
      <c r="B1011" s="23"/>
    </row>
    <row r="1012" spans="1:2" x14ac:dyDescent="0.2">
      <c r="A1012" s="45" t="s">
        <v>138</v>
      </c>
      <c r="B1012" s="24"/>
    </row>
    <row r="1013" spans="1:2" x14ac:dyDescent="0.2">
      <c r="A1013" s="45" t="s">
        <v>95</v>
      </c>
      <c r="B1013" s="45"/>
    </row>
    <row r="1014" spans="1:2" x14ac:dyDescent="0.2">
      <c r="A1014" s="45" t="s">
        <v>51</v>
      </c>
      <c r="B1014" s="45"/>
    </row>
    <row r="1015" spans="1:2" x14ac:dyDescent="0.2">
      <c r="A1015" s="23" t="s">
        <v>769</v>
      </c>
      <c r="B1015" s="45"/>
    </row>
    <row r="1016" spans="1:2" x14ac:dyDescent="0.2">
      <c r="A1016" s="24" t="s">
        <v>727</v>
      </c>
      <c r="B1016" s="45"/>
    </row>
    <row r="1017" spans="1:2" x14ac:dyDescent="0.2">
      <c r="A1017" s="45" t="s">
        <v>135</v>
      </c>
      <c r="B1017" s="45"/>
    </row>
    <row r="1018" spans="1:2" x14ac:dyDescent="0.2">
      <c r="A1018" s="45" t="s">
        <v>570</v>
      </c>
      <c r="B1018" s="23"/>
    </row>
    <row r="1019" spans="1:2" x14ac:dyDescent="0.2">
      <c r="A1019" s="45" t="s">
        <v>571</v>
      </c>
      <c r="B1019" s="24"/>
    </row>
    <row r="1020" spans="1:2" x14ac:dyDescent="0.2">
      <c r="A1020" s="45" t="s">
        <v>21</v>
      </c>
      <c r="B1020" s="45"/>
    </row>
    <row r="1021" spans="1:2" x14ac:dyDescent="0.2">
      <c r="A1021" s="23" t="s">
        <v>764</v>
      </c>
      <c r="B1021" s="45"/>
    </row>
    <row r="1022" spans="1:2" x14ac:dyDescent="0.2">
      <c r="A1022" s="24" t="s">
        <v>718</v>
      </c>
      <c r="B1022" s="23"/>
    </row>
    <row r="1023" spans="1:2" x14ac:dyDescent="0.2">
      <c r="A1023" s="45" t="s">
        <v>560</v>
      </c>
      <c r="B1023" s="24"/>
    </row>
    <row r="1024" spans="1:2" x14ac:dyDescent="0.2">
      <c r="A1024" s="45" t="s">
        <v>133</v>
      </c>
      <c r="B1024" s="45"/>
    </row>
    <row r="1025" spans="1:2" x14ac:dyDescent="0.2">
      <c r="A1025" s="45" t="s">
        <v>134</v>
      </c>
      <c r="B1025" s="23"/>
    </row>
    <row r="1026" spans="1:2" x14ac:dyDescent="0.2">
      <c r="A1026" s="45" t="s">
        <v>569</v>
      </c>
      <c r="B1026" s="24"/>
    </row>
    <row r="1027" spans="1:2" x14ac:dyDescent="0.2">
      <c r="A1027" s="45" t="s">
        <v>584</v>
      </c>
      <c r="B1027" s="45"/>
    </row>
    <row r="1028" spans="1:2" x14ac:dyDescent="0.2">
      <c r="A1028" s="45" t="s">
        <v>28</v>
      </c>
      <c r="B1028" s="45"/>
    </row>
    <row r="1029" spans="1:2" x14ac:dyDescent="0.2">
      <c r="A1029" s="45" t="s">
        <v>124</v>
      </c>
      <c r="B1029" s="23"/>
    </row>
    <row r="1030" spans="1:2" x14ac:dyDescent="0.2">
      <c r="A1030" s="45" t="s">
        <v>25</v>
      </c>
      <c r="B1030" s="24"/>
    </row>
    <row r="1031" spans="1:2" x14ac:dyDescent="0.2">
      <c r="A1031" s="45" t="s">
        <v>23</v>
      </c>
      <c r="B1031" s="45"/>
    </row>
    <row r="1032" spans="1:2" x14ac:dyDescent="0.2">
      <c r="A1032" s="45" t="s">
        <v>831</v>
      </c>
      <c r="B1032" s="45"/>
    </row>
    <row r="1033" spans="1:2" x14ac:dyDescent="0.2">
      <c r="A1033" s="23" t="s">
        <v>765</v>
      </c>
      <c r="B1033" s="45"/>
    </row>
    <row r="1034" spans="1:2" x14ac:dyDescent="0.2">
      <c r="A1034" s="24" t="s">
        <v>757</v>
      </c>
      <c r="B1034" s="45"/>
    </row>
    <row r="1035" spans="1:2" x14ac:dyDescent="0.2">
      <c r="A1035" s="45" t="s">
        <v>77</v>
      </c>
      <c r="B1035" s="45"/>
    </row>
    <row r="1036" spans="1:2" x14ac:dyDescent="0.2">
      <c r="A1036" s="45" t="s">
        <v>600</v>
      </c>
      <c r="B1036" s="45"/>
    </row>
    <row r="1037" spans="1:2" x14ac:dyDescent="0.2">
      <c r="A1037" s="23" t="s">
        <v>766</v>
      </c>
      <c r="B1037" s="45"/>
    </row>
    <row r="1038" spans="1:2" x14ac:dyDescent="0.2">
      <c r="A1038" s="24" t="s">
        <v>716</v>
      </c>
      <c r="B1038" s="45"/>
    </row>
    <row r="1039" spans="1:2" x14ac:dyDescent="0.2">
      <c r="A1039" s="45" t="s">
        <v>556</v>
      </c>
      <c r="B1039" s="45"/>
    </row>
    <row r="1040" spans="1:2" x14ac:dyDescent="0.2">
      <c r="A1040" s="45" t="s">
        <v>39</v>
      </c>
      <c r="B1040" s="45"/>
    </row>
    <row r="1041" spans="1:2" x14ac:dyDescent="0.2">
      <c r="A1041" s="45" t="s">
        <v>57</v>
      </c>
      <c r="B1041" s="45"/>
    </row>
    <row r="1042" spans="1:2" x14ac:dyDescent="0.2">
      <c r="A1042" s="23" t="s">
        <v>767</v>
      </c>
      <c r="B1042" s="45"/>
    </row>
    <row r="1043" spans="1:2" x14ac:dyDescent="0.2">
      <c r="A1043" s="24" t="s">
        <v>724</v>
      </c>
      <c r="B1043" s="45"/>
    </row>
    <row r="1044" spans="1:2" x14ac:dyDescent="0.2">
      <c r="A1044" s="45" t="s">
        <v>115</v>
      </c>
      <c r="B1044" s="45"/>
    </row>
    <row r="1045" spans="1:2" x14ac:dyDescent="0.2">
      <c r="A1045" s="45" t="s">
        <v>49</v>
      </c>
      <c r="B1045" s="45"/>
    </row>
    <row r="1046" spans="1:2" x14ac:dyDescent="0.2">
      <c r="A1046" s="23" t="s">
        <v>768</v>
      </c>
      <c r="B1046" s="45"/>
    </row>
    <row r="1047" spans="1:2" x14ac:dyDescent="0.2">
      <c r="A1047" s="24" t="s">
        <v>717</v>
      </c>
      <c r="B1047" s="45"/>
    </row>
    <row r="1048" spans="1:2" x14ac:dyDescent="0.2">
      <c r="A1048" s="45" t="s">
        <v>64</v>
      </c>
      <c r="B1048" s="23"/>
    </row>
    <row r="1049" spans="1:2" x14ac:dyDescent="0.2">
      <c r="A1049" s="45" t="s">
        <v>30</v>
      </c>
      <c r="B1049" s="24"/>
    </row>
    <row r="1050" spans="1:2" x14ac:dyDescent="0.2">
      <c r="A1050" s="45" t="s">
        <v>182</v>
      </c>
      <c r="B1050" s="45"/>
    </row>
    <row r="1051" spans="1:2" x14ac:dyDescent="0.2">
      <c r="A1051" s="45" t="s">
        <v>137</v>
      </c>
      <c r="B1051" s="45"/>
    </row>
    <row r="1052" spans="1:2" x14ac:dyDescent="0.2">
      <c r="A1052" s="45" t="s">
        <v>92</v>
      </c>
      <c r="B1052" s="23"/>
    </row>
    <row r="1053" spans="1:2" x14ac:dyDescent="0.2">
      <c r="A1053" s="45" t="s">
        <v>94</v>
      </c>
      <c r="B1053" s="24"/>
    </row>
    <row r="1054" spans="1:2" x14ac:dyDescent="0.2">
      <c r="A1054" s="45" t="s">
        <v>597</v>
      </c>
      <c r="B1054" s="45"/>
    </row>
    <row r="1055" spans="1:2" x14ac:dyDescent="0.2">
      <c r="A1055" s="45" t="s">
        <v>54</v>
      </c>
      <c r="B1055" s="45"/>
    </row>
    <row r="1056" spans="1:2" x14ac:dyDescent="0.2">
      <c r="A1056" s="45" t="s">
        <v>120</v>
      </c>
      <c r="B1056" s="45"/>
    </row>
    <row r="1057" spans="1:2" x14ac:dyDescent="0.2">
      <c r="A1057" s="45" t="s">
        <v>611</v>
      </c>
      <c r="B1057" s="45"/>
    </row>
    <row r="1058" spans="1:2" x14ac:dyDescent="0.2">
      <c r="A1058" s="45" t="s">
        <v>153</v>
      </c>
      <c r="B1058" s="45"/>
    </row>
    <row r="1059" spans="1:2" x14ac:dyDescent="0.2">
      <c r="A1059" s="45" t="s">
        <v>105</v>
      </c>
      <c r="B1059" s="45"/>
    </row>
    <row r="1060" spans="1:2" x14ac:dyDescent="0.2">
      <c r="A1060" s="45" t="s">
        <v>614</v>
      </c>
      <c r="B1060" s="45"/>
    </row>
    <row r="1061" spans="1:2" x14ac:dyDescent="0.2">
      <c r="A1061" s="23" t="s">
        <v>772</v>
      </c>
      <c r="B1061" s="45"/>
    </row>
    <row r="1062" spans="1:2" x14ac:dyDescent="0.2">
      <c r="A1062" s="24" t="s">
        <v>725</v>
      </c>
      <c r="B1062" s="23"/>
    </row>
    <row r="1063" spans="1:2" x14ac:dyDescent="0.2">
      <c r="A1063" s="45" t="s">
        <v>590</v>
      </c>
      <c r="B1063" s="24"/>
    </row>
    <row r="1064" spans="1:2" x14ac:dyDescent="0.2">
      <c r="A1064" s="45" t="s">
        <v>143</v>
      </c>
      <c r="B1064" s="45"/>
    </row>
    <row r="1065" spans="1:2" x14ac:dyDescent="0.2">
      <c r="A1065" s="45" t="s">
        <v>602</v>
      </c>
      <c r="B1065" s="45"/>
    </row>
    <row r="1066" spans="1:2" x14ac:dyDescent="0.2">
      <c r="A1066" s="23" t="s">
        <v>774</v>
      </c>
      <c r="B1066" s="23"/>
    </row>
    <row r="1067" spans="1:2" x14ac:dyDescent="0.2">
      <c r="A1067" s="24" t="s">
        <v>719</v>
      </c>
      <c r="B1067" s="24"/>
    </row>
    <row r="1068" spans="1:2" x14ac:dyDescent="0.2">
      <c r="A1068" s="45" t="s">
        <v>24</v>
      </c>
      <c r="B1068" s="45"/>
    </row>
    <row r="1069" spans="1:2" x14ac:dyDescent="0.2">
      <c r="A1069" s="45" t="s">
        <v>550</v>
      </c>
      <c r="B1069" s="45"/>
    </row>
    <row r="1070" spans="1:2" x14ac:dyDescent="0.2">
      <c r="A1070" s="45" t="s">
        <v>9</v>
      </c>
      <c r="B1070" s="23"/>
    </row>
    <row r="1071" spans="1:2" x14ac:dyDescent="0.2">
      <c r="A1071" s="45" t="s">
        <v>552</v>
      </c>
      <c r="B1071" s="24"/>
    </row>
    <row r="1072" spans="1:2" x14ac:dyDescent="0.2">
      <c r="A1072" s="45" t="s">
        <v>122</v>
      </c>
      <c r="B1072" s="45"/>
    </row>
    <row r="1073" spans="1:2" x14ac:dyDescent="0.2">
      <c r="A1073" s="45" t="s">
        <v>152</v>
      </c>
      <c r="B1073" s="45"/>
    </row>
    <row r="1074" spans="1:2" x14ac:dyDescent="0.2">
      <c r="A1074" s="45" t="s">
        <v>608</v>
      </c>
      <c r="B1074" s="23"/>
    </row>
    <row r="1075" spans="1:2" x14ac:dyDescent="0.2">
      <c r="A1075" s="23" t="s">
        <v>775</v>
      </c>
      <c r="B1075" s="24"/>
    </row>
    <row r="1076" spans="1:2" x14ac:dyDescent="0.2">
      <c r="A1076" s="24" t="s">
        <v>722</v>
      </c>
      <c r="B1076" s="45"/>
    </row>
    <row r="1077" spans="1:2" x14ac:dyDescent="0.2">
      <c r="A1077" s="45" t="s">
        <v>33</v>
      </c>
      <c r="B1077" s="23"/>
    </row>
    <row r="1078" spans="1:2" x14ac:dyDescent="0.2">
      <c r="A1078" s="23" t="s">
        <v>778</v>
      </c>
      <c r="B1078" s="24"/>
    </row>
    <row r="1079" spans="1:2" x14ac:dyDescent="0.2">
      <c r="A1079" s="24" t="s">
        <v>720</v>
      </c>
      <c r="B1079" s="45"/>
    </row>
    <row r="1080" spans="1:2" x14ac:dyDescent="0.2">
      <c r="A1080" s="45" t="s">
        <v>131</v>
      </c>
      <c r="B1080" s="45"/>
    </row>
    <row r="1081" spans="1:2" x14ac:dyDescent="0.2">
      <c r="A1081" s="45" t="s">
        <v>93</v>
      </c>
      <c r="B1081" s="45"/>
    </row>
    <row r="1082" spans="1:2" x14ac:dyDescent="0.2">
      <c r="A1082" s="45" t="s">
        <v>76</v>
      </c>
      <c r="B1082" s="45"/>
    </row>
    <row r="1083" spans="1:2" x14ac:dyDescent="0.2">
      <c r="A1083" s="45" t="s">
        <v>145</v>
      </c>
      <c r="B1083" s="45"/>
    </row>
    <row r="1084" spans="1:2" x14ac:dyDescent="0.2">
      <c r="A1084" s="45" t="s">
        <v>63</v>
      </c>
      <c r="B1084" s="45"/>
    </row>
    <row r="1085" spans="1:2" x14ac:dyDescent="0.2">
      <c r="A1085" s="45" t="s">
        <v>22</v>
      </c>
      <c r="B1085" s="45"/>
    </row>
    <row r="1086" spans="1:2" x14ac:dyDescent="0.2">
      <c r="A1086" s="23" t="s">
        <v>779</v>
      </c>
      <c r="B1086" s="45"/>
    </row>
    <row r="1087" spans="1:2" x14ac:dyDescent="0.2">
      <c r="A1087" s="24" t="s">
        <v>715</v>
      </c>
      <c r="B1087" s="45"/>
    </row>
    <row r="1088" spans="1:2" x14ac:dyDescent="0.2">
      <c r="A1088" s="45" t="s">
        <v>564</v>
      </c>
      <c r="B1088" s="45"/>
    </row>
    <row r="1089" spans="1:2" x14ac:dyDescent="0.2">
      <c r="A1089" s="45" t="s">
        <v>88</v>
      </c>
      <c r="B1089" s="45"/>
    </row>
    <row r="1090" spans="1:2" x14ac:dyDescent="0.2">
      <c r="A1090" s="45" t="s">
        <v>17</v>
      </c>
      <c r="B1090" s="45"/>
    </row>
    <row r="1091" spans="1:2" x14ac:dyDescent="0.2">
      <c r="A1091" s="23" t="s">
        <v>777</v>
      </c>
      <c r="B1091" s="23"/>
    </row>
    <row r="1092" spans="1:2" x14ac:dyDescent="0.2">
      <c r="A1092" s="24" t="s">
        <v>723</v>
      </c>
      <c r="B1092" s="24"/>
    </row>
    <row r="1093" spans="1:2" x14ac:dyDescent="0.2">
      <c r="A1093" s="45" t="s">
        <v>36</v>
      </c>
      <c r="B1093" s="45"/>
    </row>
    <row r="1094" spans="1:2" x14ac:dyDescent="0.2">
      <c r="A1094" s="3" t="s">
        <v>4</v>
      </c>
      <c r="B1094" s="45"/>
    </row>
    <row r="1095" spans="1:2" x14ac:dyDescent="0.2">
      <c r="A1095" s="23" t="s">
        <v>792</v>
      </c>
      <c r="B1095" s="45"/>
    </row>
    <row r="1096" spans="1:2" x14ac:dyDescent="0.2">
      <c r="A1096" s="24" t="s">
        <v>720</v>
      </c>
      <c r="B1096" s="45"/>
    </row>
    <row r="1097" spans="1:2" x14ac:dyDescent="0.2">
      <c r="A1097" s="45" t="s">
        <v>93</v>
      </c>
      <c r="B1097" s="45"/>
    </row>
    <row r="1098" spans="1:2" x14ac:dyDescent="0.2">
      <c r="A1098" s="45" t="s">
        <v>76</v>
      </c>
      <c r="B1098" s="45"/>
    </row>
    <row r="1099" spans="1:2" x14ac:dyDescent="0.2">
      <c r="A1099" s="45" t="s">
        <v>145</v>
      </c>
      <c r="B1099" s="45"/>
    </row>
    <row r="1100" spans="1:2" x14ac:dyDescent="0.2">
      <c r="A1100" s="45" t="s">
        <v>63</v>
      </c>
      <c r="B1100" s="22"/>
    </row>
    <row r="1101" spans="1:2" x14ac:dyDescent="0.2">
      <c r="A1101" s="45" t="s">
        <v>22</v>
      </c>
      <c r="B1101" s="3"/>
    </row>
    <row r="1102" spans="1:2" x14ac:dyDescent="0.2">
      <c r="A1102" s="23" t="s">
        <v>793</v>
      </c>
      <c r="B1102" s="23"/>
    </row>
    <row r="1103" spans="1:2" x14ac:dyDescent="0.2">
      <c r="A1103" s="24" t="s">
        <v>715</v>
      </c>
      <c r="B1103" s="24"/>
    </row>
    <row r="1104" spans="1:2" x14ac:dyDescent="0.2">
      <c r="A1104" s="45" t="s">
        <v>17</v>
      </c>
      <c r="B1104" s="45"/>
    </row>
    <row r="1105" spans="1:2" x14ac:dyDescent="0.2">
      <c r="A1105" s="23" t="s">
        <v>790</v>
      </c>
      <c r="B1105" s="45"/>
    </row>
    <row r="1106" spans="1:2" x14ac:dyDescent="0.2">
      <c r="A1106" s="24" t="s">
        <v>723</v>
      </c>
      <c r="B1106" s="45"/>
    </row>
    <row r="1107" spans="1:2" x14ac:dyDescent="0.2">
      <c r="A1107" s="45" t="s">
        <v>36</v>
      </c>
      <c r="B1107" s="45"/>
    </row>
    <row r="1108" spans="1:2" x14ac:dyDescent="0.2">
      <c r="A1108" s="23" t="s">
        <v>784</v>
      </c>
      <c r="B1108" s="45"/>
    </row>
    <row r="1109" spans="1:2" x14ac:dyDescent="0.2">
      <c r="A1109" s="24" t="s">
        <v>717</v>
      </c>
      <c r="B1109" s="45"/>
    </row>
    <row r="1110" spans="1:2" x14ac:dyDescent="0.2">
      <c r="A1110" s="45" t="s">
        <v>64</v>
      </c>
      <c r="B1110" s="45"/>
    </row>
    <row r="1111" spans="1:2" x14ac:dyDescent="0.2">
      <c r="A1111" s="45" t="s">
        <v>30</v>
      </c>
      <c r="B1111" s="45"/>
    </row>
    <row r="1112" spans="1:2" x14ac:dyDescent="0.2">
      <c r="A1112" s="45" t="s">
        <v>597</v>
      </c>
      <c r="B1112" s="45"/>
    </row>
    <row r="1113" spans="1:2" x14ac:dyDescent="0.2">
      <c r="A1113" s="45" t="s">
        <v>153</v>
      </c>
      <c r="B1113" s="45"/>
    </row>
    <row r="1114" spans="1:2" x14ac:dyDescent="0.2">
      <c r="A1114" s="45" t="s">
        <v>105</v>
      </c>
      <c r="B1114" s="45"/>
    </row>
    <row r="1115" spans="1:2" x14ac:dyDescent="0.2">
      <c r="A1115" s="45" t="s">
        <v>614</v>
      </c>
      <c r="B1115" s="23"/>
    </row>
    <row r="1116" spans="1:2" x14ac:dyDescent="0.2">
      <c r="A1116" s="23" t="s">
        <v>788</v>
      </c>
      <c r="B1116" s="24"/>
    </row>
    <row r="1117" spans="1:2" x14ac:dyDescent="0.2">
      <c r="A1117" s="24" t="s">
        <v>722</v>
      </c>
      <c r="B1117" s="45"/>
    </row>
    <row r="1118" spans="1:2" x14ac:dyDescent="0.2">
      <c r="A1118" s="45" t="s">
        <v>33</v>
      </c>
      <c r="B1118" s="23"/>
    </row>
    <row r="1119" spans="1:2" x14ac:dyDescent="0.2">
      <c r="A1119" s="23" t="s">
        <v>787</v>
      </c>
      <c r="B1119" s="24"/>
    </row>
    <row r="1120" spans="1:2" x14ac:dyDescent="0.2">
      <c r="A1120" s="24" t="s">
        <v>719</v>
      </c>
      <c r="B1120" s="45"/>
    </row>
    <row r="1121" spans="1:2" x14ac:dyDescent="0.2">
      <c r="A1121" s="45" t="s">
        <v>24</v>
      </c>
      <c r="B1121" s="45"/>
    </row>
    <row r="1122" spans="1:2" x14ac:dyDescent="0.2">
      <c r="A1122" s="45" t="s">
        <v>550</v>
      </c>
      <c r="B1122" s="45"/>
    </row>
    <row r="1123" spans="1:2" x14ac:dyDescent="0.2">
      <c r="A1123" s="45" t="s">
        <v>586</v>
      </c>
      <c r="B1123" s="45"/>
    </row>
    <row r="1124" spans="1:2" x14ac:dyDescent="0.2">
      <c r="A1124" s="23" t="s">
        <v>783</v>
      </c>
      <c r="B1124" s="45"/>
    </row>
    <row r="1125" spans="1:2" x14ac:dyDescent="0.2">
      <c r="A1125" s="24" t="s">
        <v>724</v>
      </c>
      <c r="B1125" s="45"/>
    </row>
    <row r="1126" spans="1:2" x14ac:dyDescent="0.2">
      <c r="A1126" s="45" t="s">
        <v>115</v>
      </c>
      <c r="B1126" s="45"/>
    </row>
    <row r="1127" spans="1:2" x14ac:dyDescent="0.2">
      <c r="A1127" s="45" t="s">
        <v>49</v>
      </c>
      <c r="B1127" s="45"/>
    </row>
    <row r="1128" spans="1:2" x14ac:dyDescent="0.2">
      <c r="A1128" s="23" t="s">
        <v>781</v>
      </c>
      <c r="B1128" s="45"/>
    </row>
    <row r="1129" spans="1:2" x14ac:dyDescent="0.2">
      <c r="A1129" s="24" t="s">
        <v>757</v>
      </c>
      <c r="B1129" s="45"/>
    </row>
    <row r="1130" spans="1:2" x14ac:dyDescent="0.2">
      <c r="A1130" s="45" t="s">
        <v>77</v>
      </c>
      <c r="B1130" s="45"/>
    </row>
    <row r="1131" spans="1:2" x14ac:dyDescent="0.2">
      <c r="A1131" s="45" t="s">
        <v>600</v>
      </c>
      <c r="B1131" s="45"/>
    </row>
    <row r="1132" spans="1:2" x14ac:dyDescent="0.2">
      <c r="A1132" s="23" t="s">
        <v>782</v>
      </c>
      <c r="B1132" s="45"/>
    </row>
    <row r="1133" spans="1:2" x14ac:dyDescent="0.2">
      <c r="A1133" s="24" t="s">
        <v>716</v>
      </c>
      <c r="B1133" s="45"/>
    </row>
    <row r="1134" spans="1:2" x14ac:dyDescent="0.2">
      <c r="A1134" s="45" t="s">
        <v>39</v>
      </c>
      <c r="B1134" s="45"/>
    </row>
    <row r="1135" spans="1:2" x14ac:dyDescent="0.2">
      <c r="A1135" s="23" t="s">
        <v>791</v>
      </c>
      <c r="B1135" s="23"/>
    </row>
    <row r="1136" spans="1:2" x14ac:dyDescent="0.2">
      <c r="A1136" s="24" t="s">
        <v>727</v>
      </c>
      <c r="B1136" s="24"/>
    </row>
    <row r="1137" spans="1:2" x14ac:dyDescent="0.2">
      <c r="A1137" s="45" t="s">
        <v>21</v>
      </c>
      <c r="B1137" s="45"/>
    </row>
    <row r="1138" spans="1:2" x14ac:dyDescent="0.2">
      <c r="A1138" s="23" t="s">
        <v>780</v>
      </c>
      <c r="B1138" s="45"/>
    </row>
    <row r="1139" spans="1:2" x14ac:dyDescent="0.2">
      <c r="A1139" s="24" t="s">
        <v>718</v>
      </c>
      <c r="B1139" s="23"/>
    </row>
    <row r="1140" spans="1:2" x14ac:dyDescent="0.2">
      <c r="A1140" s="45" t="s">
        <v>584</v>
      </c>
      <c r="B1140" s="24"/>
    </row>
    <row r="1141" spans="1:2" x14ac:dyDescent="0.2">
      <c r="A1141" s="3" t="s">
        <v>5</v>
      </c>
      <c r="B1141" s="45"/>
    </row>
    <row r="1142" spans="1:2" x14ac:dyDescent="0.2">
      <c r="A1142" s="23" t="s">
        <v>806</v>
      </c>
      <c r="B1142" s="45"/>
    </row>
    <row r="1143" spans="1:2" x14ac:dyDescent="0.2">
      <c r="A1143" s="24" t="s">
        <v>727</v>
      </c>
      <c r="B1143" s="45"/>
    </row>
    <row r="1144" spans="1:2" x14ac:dyDescent="0.2">
      <c r="A1144" s="45" t="s">
        <v>21</v>
      </c>
      <c r="B1144" s="23"/>
    </row>
    <row r="1145" spans="1:2" x14ac:dyDescent="0.2">
      <c r="A1145" s="23" t="s">
        <v>795</v>
      </c>
      <c r="B1145" s="24"/>
    </row>
    <row r="1146" spans="1:2" x14ac:dyDescent="0.2">
      <c r="A1146" s="24" t="s">
        <v>718</v>
      </c>
      <c r="B1146" s="45"/>
    </row>
    <row r="1147" spans="1:2" x14ac:dyDescent="0.2">
      <c r="A1147" s="45" t="s">
        <v>584</v>
      </c>
      <c r="B1147" s="45"/>
    </row>
    <row r="1148" spans="1:2" x14ac:dyDescent="0.2">
      <c r="A1148" s="23" t="s">
        <v>796</v>
      </c>
      <c r="B1148" s="23"/>
    </row>
    <row r="1149" spans="1:2" x14ac:dyDescent="0.2">
      <c r="A1149" s="24" t="s">
        <v>757</v>
      </c>
      <c r="B1149" s="24"/>
    </row>
    <row r="1150" spans="1:2" x14ac:dyDescent="0.2">
      <c r="A1150" s="45" t="s">
        <v>77</v>
      </c>
      <c r="B1150" s="45"/>
    </row>
    <row r="1151" spans="1:2" x14ac:dyDescent="0.2">
      <c r="A1151" s="45" t="s">
        <v>600</v>
      </c>
      <c r="B1151" s="45"/>
    </row>
    <row r="1152" spans="1:2" x14ac:dyDescent="0.2">
      <c r="A1152" s="23" t="s">
        <v>797</v>
      </c>
      <c r="B1152" s="45"/>
    </row>
    <row r="1153" spans="1:2" x14ac:dyDescent="0.2">
      <c r="A1153" s="24" t="s">
        <v>716</v>
      </c>
      <c r="B1153" s="45"/>
    </row>
    <row r="1154" spans="1:2" x14ac:dyDescent="0.2">
      <c r="A1154" s="45" t="s">
        <v>39</v>
      </c>
      <c r="B1154" s="45"/>
    </row>
    <row r="1155" spans="1:2" x14ac:dyDescent="0.2">
      <c r="A1155" s="23" t="s">
        <v>798</v>
      </c>
      <c r="B1155" s="45"/>
    </row>
    <row r="1156" spans="1:2" x14ac:dyDescent="0.2">
      <c r="A1156" s="24" t="s">
        <v>724</v>
      </c>
      <c r="B1156" s="45"/>
    </row>
    <row r="1157" spans="1:2" x14ac:dyDescent="0.2">
      <c r="A1157" s="45" t="s">
        <v>115</v>
      </c>
      <c r="B1157" s="45"/>
    </row>
    <row r="1158" spans="1:2" x14ac:dyDescent="0.2">
      <c r="A1158" s="45" t="s">
        <v>49</v>
      </c>
      <c r="B1158" s="45"/>
    </row>
    <row r="1159" spans="1:2" x14ac:dyDescent="0.2">
      <c r="A1159" s="23" t="s">
        <v>799</v>
      </c>
      <c r="B1159" s="45"/>
    </row>
    <row r="1160" spans="1:2" x14ac:dyDescent="0.2">
      <c r="A1160" s="24" t="s">
        <v>717</v>
      </c>
      <c r="B1160" s="45"/>
    </row>
    <row r="1161" spans="1:2" x14ac:dyDescent="0.2">
      <c r="A1161" s="45" t="s">
        <v>64</v>
      </c>
      <c r="B1161" s="45"/>
    </row>
    <row r="1162" spans="1:2" x14ac:dyDescent="0.2">
      <c r="A1162" s="45" t="s">
        <v>30</v>
      </c>
      <c r="B1162" s="45"/>
    </row>
    <row r="1163" spans="1:2" x14ac:dyDescent="0.2">
      <c r="A1163" s="45" t="s">
        <v>597</v>
      </c>
      <c r="B1163" s="45"/>
    </row>
    <row r="1164" spans="1:2" x14ac:dyDescent="0.2">
      <c r="A1164" s="45" t="s">
        <v>153</v>
      </c>
      <c r="B1164" s="45"/>
    </row>
    <row r="1165" spans="1:2" x14ac:dyDescent="0.2">
      <c r="A1165" s="45" t="s">
        <v>105</v>
      </c>
      <c r="B1165" s="45"/>
    </row>
    <row r="1166" spans="1:2" x14ac:dyDescent="0.2">
      <c r="A1166" s="45" t="s">
        <v>614</v>
      </c>
      <c r="B1166" s="23"/>
    </row>
    <row r="1167" spans="1:2" x14ac:dyDescent="0.2">
      <c r="A1167" s="23" t="s">
        <v>802</v>
      </c>
      <c r="B1167" s="24"/>
    </row>
    <row r="1168" spans="1:2" x14ac:dyDescent="0.2">
      <c r="A1168" s="24" t="s">
        <v>719</v>
      </c>
      <c r="B1168" s="45"/>
    </row>
    <row r="1169" spans="1:2" x14ac:dyDescent="0.2">
      <c r="A1169" s="45" t="s">
        <v>24</v>
      </c>
      <c r="B1169" s="45"/>
    </row>
    <row r="1170" spans="1:2" x14ac:dyDescent="0.2">
      <c r="A1170" s="45" t="s">
        <v>550</v>
      </c>
      <c r="B1170" s="23"/>
    </row>
    <row r="1171" spans="1:2" x14ac:dyDescent="0.2">
      <c r="A1171" s="23" t="s">
        <v>803</v>
      </c>
      <c r="B1171" s="24"/>
    </row>
    <row r="1172" spans="1:2" x14ac:dyDescent="0.2">
      <c r="A1172" s="24" t="s">
        <v>722</v>
      </c>
      <c r="B1172" s="45"/>
    </row>
    <row r="1173" spans="1:2" x14ac:dyDescent="0.2">
      <c r="A1173" s="45" t="s">
        <v>33</v>
      </c>
      <c r="B1173" s="23"/>
    </row>
    <row r="1174" spans="1:2" x14ac:dyDescent="0.2">
      <c r="A1174" s="23" t="s">
        <v>807</v>
      </c>
      <c r="B1174" s="24"/>
    </row>
    <row r="1175" spans="1:2" x14ac:dyDescent="0.2">
      <c r="A1175" s="24" t="s">
        <v>720</v>
      </c>
      <c r="B1175" s="45"/>
    </row>
    <row r="1176" spans="1:2" x14ac:dyDescent="0.2">
      <c r="A1176" s="45" t="s">
        <v>93</v>
      </c>
      <c r="B1176" s="45"/>
    </row>
    <row r="1177" spans="1:2" x14ac:dyDescent="0.2">
      <c r="A1177" s="45" t="s">
        <v>76</v>
      </c>
      <c r="B1177" s="45"/>
    </row>
    <row r="1178" spans="1:2" x14ac:dyDescent="0.2">
      <c r="A1178" s="45" t="s">
        <v>63</v>
      </c>
      <c r="B1178" s="45"/>
    </row>
    <row r="1179" spans="1:2" x14ac:dyDescent="0.2">
      <c r="A1179" s="45" t="s">
        <v>22</v>
      </c>
      <c r="B1179" s="45"/>
    </row>
    <row r="1180" spans="1:2" x14ac:dyDescent="0.2">
      <c r="A1180" s="23" t="s">
        <v>808</v>
      </c>
      <c r="B1180" s="45"/>
    </row>
    <row r="1181" spans="1:2" x14ac:dyDescent="0.2">
      <c r="A1181" s="24" t="s">
        <v>715</v>
      </c>
      <c r="B1181" s="45"/>
    </row>
    <row r="1182" spans="1:2" x14ac:dyDescent="0.2">
      <c r="A1182" s="45" t="s">
        <v>17</v>
      </c>
      <c r="B1182" s="45"/>
    </row>
    <row r="1183" spans="1:2" x14ac:dyDescent="0.2">
      <c r="A1183" s="23" t="s">
        <v>805</v>
      </c>
      <c r="B1183" s="23"/>
    </row>
    <row r="1184" spans="1:2" x14ac:dyDescent="0.2">
      <c r="A1184" s="24" t="s">
        <v>723</v>
      </c>
      <c r="B1184" s="24"/>
    </row>
    <row r="1185" spans="1:2" x14ac:dyDescent="0.2">
      <c r="A1185" s="45" t="s">
        <v>36</v>
      </c>
      <c r="B1185" s="45"/>
    </row>
    <row r="1186" spans="1:2" x14ac:dyDescent="0.2">
      <c r="A1186" s="3" t="s">
        <v>6</v>
      </c>
      <c r="B1186" s="45"/>
    </row>
    <row r="1187" spans="1:2" x14ac:dyDescent="0.2">
      <c r="A1187" s="23" t="s">
        <v>813</v>
      </c>
      <c r="B1187" s="23"/>
    </row>
    <row r="1188" spans="1:2" x14ac:dyDescent="0.2">
      <c r="A1188" s="24" t="s">
        <v>726</v>
      </c>
      <c r="B1188" s="24"/>
    </row>
    <row r="1189" spans="1:2" x14ac:dyDescent="0.2">
      <c r="A1189" s="45" t="s">
        <v>587</v>
      </c>
      <c r="B1189" s="45"/>
    </row>
    <row r="1190" spans="1:2" x14ac:dyDescent="0.2">
      <c r="A1190" s="45" t="s">
        <v>52</v>
      </c>
      <c r="B1190" s="23"/>
    </row>
    <row r="1191" spans="1:2" x14ac:dyDescent="0.2">
      <c r="A1191" s="23" t="s">
        <v>815</v>
      </c>
      <c r="B1191" s="24"/>
    </row>
    <row r="1192" spans="1:2" x14ac:dyDescent="0.2">
      <c r="A1192" s="24" t="s">
        <v>720</v>
      </c>
      <c r="B1192" s="45"/>
    </row>
    <row r="1193" spans="1:2" x14ac:dyDescent="0.2">
      <c r="A1193" s="45" t="s">
        <v>93</v>
      </c>
      <c r="B1193" s="45"/>
    </row>
    <row r="1194" spans="1:2" x14ac:dyDescent="0.2">
      <c r="A1194" s="45" t="s">
        <v>76</v>
      </c>
      <c r="B1194" s="45"/>
    </row>
    <row r="1195" spans="1:2" x14ac:dyDescent="0.2">
      <c r="A1195" s="45" t="s">
        <v>63</v>
      </c>
      <c r="B1195" s="45"/>
    </row>
    <row r="1196" spans="1:2" x14ac:dyDescent="0.2">
      <c r="A1196" s="45" t="s">
        <v>22</v>
      </c>
      <c r="B1196" s="45"/>
    </row>
    <row r="1197" spans="1:2" x14ac:dyDescent="0.2">
      <c r="A1197" s="23" t="s">
        <v>816</v>
      </c>
      <c r="B1197" s="45"/>
    </row>
    <row r="1198" spans="1:2" x14ac:dyDescent="0.2">
      <c r="A1198" s="24" t="s">
        <v>715</v>
      </c>
      <c r="B1198" s="23"/>
    </row>
    <row r="1199" spans="1:2" x14ac:dyDescent="0.2">
      <c r="A1199" s="45" t="s">
        <v>17</v>
      </c>
      <c r="B1199" s="24"/>
    </row>
    <row r="1200" spans="1:2" x14ac:dyDescent="0.2">
      <c r="A1200" s="23" t="s">
        <v>814</v>
      </c>
      <c r="B1200" s="45"/>
    </row>
    <row r="1201" spans="1:2" x14ac:dyDescent="0.2">
      <c r="A1201" s="24" t="s">
        <v>723</v>
      </c>
      <c r="B1201" s="45"/>
    </row>
    <row r="1202" spans="1:2" x14ac:dyDescent="0.2">
      <c r="A1202" s="45" t="s">
        <v>36</v>
      </c>
      <c r="B1202" s="45"/>
    </row>
    <row r="1203" spans="1:2" x14ac:dyDescent="0.2">
      <c r="A1203" s="23" t="s">
        <v>811</v>
      </c>
      <c r="B1203" s="23"/>
    </row>
    <row r="1204" spans="1:2" x14ac:dyDescent="0.2">
      <c r="A1204" s="24" t="s">
        <v>725</v>
      </c>
      <c r="B1204" s="24"/>
    </row>
    <row r="1205" spans="1:2" x14ac:dyDescent="0.2">
      <c r="A1205" s="45" t="s">
        <v>602</v>
      </c>
      <c r="B1205" s="45"/>
    </row>
    <row r="1206" spans="1:2" x14ac:dyDescent="0.2">
      <c r="A1206" s="23" t="s">
        <v>810</v>
      </c>
      <c r="B1206" s="3"/>
    </row>
    <row r="1207" spans="1:2" x14ac:dyDescent="0.2">
      <c r="A1207" s="24" t="s">
        <v>717</v>
      </c>
      <c r="B1207" s="23"/>
    </row>
    <row r="1208" spans="1:2" x14ac:dyDescent="0.2">
      <c r="A1208" s="45" t="s">
        <v>64</v>
      </c>
      <c r="B1208" s="24"/>
    </row>
    <row r="1209" spans="1:2" x14ac:dyDescent="0.2">
      <c r="A1209" s="45" t="s">
        <v>30</v>
      </c>
      <c r="B1209" s="45"/>
    </row>
    <row r="1210" spans="1:2" x14ac:dyDescent="0.2">
      <c r="A1210" s="45" t="s">
        <v>182</v>
      </c>
      <c r="B1210" s="45"/>
    </row>
    <row r="1211" spans="1:2" x14ac:dyDescent="0.2">
      <c r="A1211" s="45" t="s">
        <v>137</v>
      </c>
      <c r="B1211" s="45"/>
    </row>
    <row r="1212" spans="1:2" x14ac:dyDescent="0.2">
      <c r="A1212" s="45" t="s">
        <v>92</v>
      </c>
      <c r="B1212" s="45"/>
    </row>
    <row r="1213" spans="1:2" x14ac:dyDescent="0.2">
      <c r="A1213" s="45" t="s">
        <v>94</v>
      </c>
      <c r="B1213" s="23"/>
    </row>
    <row r="1214" spans="1:2" x14ac:dyDescent="0.2">
      <c r="A1214" s="45" t="s">
        <v>597</v>
      </c>
      <c r="B1214" s="24"/>
    </row>
    <row r="1215" spans="1:2" x14ac:dyDescent="0.2">
      <c r="A1215" s="45" t="s">
        <v>121</v>
      </c>
      <c r="B1215" s="45"/>
    </row>
    <row r="1216" spans="1:2" x14ac:dyDescent="0.2">
      <c r="A1216" s="45" t="s">
        <v>20</v>
      </c>
      <c r="B1216" s="23"/>
    </row>
    <row r="1217" spans="1:2" x14ac:dyDescent="0.2">
      <c r="A1217" s="45" t="s">
        <v>177</v>
      </c>
      <c r="B1217" s="24"/>
    </row>
    <row r="1218" spans="1:2" x14ac:dyDescent="0.2">
      <c r="A1218" s="45" t="s">
        <v>611</v>
      </c>
      <c r="B1218" s="45"/>
    </row>
    <row r="1219" spans="1:2" x14ac:dyDescent="0.2">
      <c r="A1219" s="45" t="s">
        <v>153</v>
      </c>
      <c r="B1219" s="23"/>
    </row>
    <row r="1220" spans="1:2" x14ac:dyDescent="0.2">
      <c r="A1220" s="45" t="s">
        <v>105</v>
      </c>
      <c r="B1220" s="24"/>
    </row>
    <row r="1221" spans="1:2" x14ac:dyDescent="0.2">
      <c r="A1221" s="45" t="s">
        <v>614</v>
      </c>
      <c r="B1221" s="45"/>
    </row>
    <row r="1222" spans="1:2" x14ac:dyDescent="0.2">
      <c r="A1222" s="23" t="s">
        <v>823</v>
      </c>
      <c r="B1222" s="45"/>
    </row>
    <row r="1223" spans="1:2" x14ac:dyDescent="0.2">
      <c r="A1223" s="24" t="s">
        <v>722</v>
      </c>
      <c r="B1223" s="45"/>
    </row>
    <row r="1224" spans="1:2" x14ac:dyDescent="0.2">
      <c r="A1224" s="45" t="s">
        <v>33</v>
      </c>
      <c r="B1224" s="45"/>
    </row>
    <row r="1225" spans="1:2" x14ac:dyDescent="0.2">
      <c r="A1225" s="23" t="s">
        <v>822</v>
      </c>
      <c r="B1225" s="45"/>
    </row>
    <row r="1226" spans="1:2" x14ac:dyDescent="0.2">
      <c r="A1226" s="24" t="s">
        <v>719</v>
      </c>
      <c r="B1226" s="45"/>
    </row>
    <row r="1227" spans="1:2" x14ac:dyDescent="0.2">
      <c r="A1227" s="45" t="s">
        <v>24</v>
      </c>
      <c r="B1227" s="45"/>
    </row>
    <row r="1228" spans="1:2" x14ac:dyDescent="0.2">
      <c r="A1228" s="45" t="s">
        <v>550</v>
      </c>
      <c r="B1228" s="23"/>
    </row>
    <row r="1229" spans="1:2" x14ac:dyDescent="0.2">
      <c r="A1229" s="45" t="s">
        <v>122</v>
      </c>
      <c r="B1229" s="24"/>
    </row>
    <row r="1230" spans="1:2" x14ac:dyDescent="0.2">
      <c r="A1230" s="45" t="s">
        <v>152</v>
      </c>
      <c r="B1230" s="45"/>
    </row>
    <row r="1231" spans="1:2" x14ac:dyDescent="0.2">
      <c r="A1231" s="45" t="s">
        <v>608</v>
      </c>
      <c r="B1231" s="23"/>
    </row>
    <row r="1232" spans="1:2" x14ac:dyDescent="0.2">
      <c r="A1232" s="23" t="s">
        <v>821</v>
      </c>
      <c r="B1232" s="24"/>
    </row>
    <row r="1233" spans="1:2" x14ac:dyDescent="0.2">
      <c r="A1233" s="24" t="s">
        <v>724</v>
      </c>
      <c r="B1233" s="45"/>
    </row>
    <row r="1234" spans="1:2" x14ac:dyDescent="0.2">
      <c r="A1234" s="45" t="s">
        <v>115</v>
      </c>
      <c r="B1234" s="45"/>
    </row>
    <row r="1235" spans="1:2" x14ac:dyDescent="0.2">
      <c r="A1235" s="45" t="s">
        <v>49</v>
      </c>
      <c r="B1235" s="45"/>
    </row>
    <row r="1236" spans="1:2" x14ac:dyDescent="0.2">
      <c r="A1236" s="23" t="s">
        <v>819</v>
      </c>
      <c r="B1236" s="45"/>
    </row>
    <row r="1237" spans="1:2" x14ac:dyDescent="0.2">
      <c r="A1237" s="24" t="s">
        <v>757</v>
      </c>
      <c r="B1237" s="45"/>
    </row>
    <row r="1238" spans="1:2" x14ac:dyDescent="0.2">
      <c r="A1238" s="45" t="s">
        <v>77</v>
      </c>
      <c r="B1238" s="23"/>
    </row>
    <row r="1239" spans="1:2" x14ac:dyDescent="0.2">
      <c r="A1239" s="45" t="s">
        <v>600</v>
      </c>
      <c r="B1239" s="24"/>
    </row>
    <row r="1240" spans="1:2" x14ac:dyDescent="0.2">
      <c r="A1240" s="23" t="s">
        <v>820</v>
      </c>
      <c r="B1240" s="45"/>
    </row>
    <row r="1241" spans="1:2" x14ac:dyDescent="0.2">
      <c r="A1241" s="24" t="s">
        <v>716</v>
      </c>
      <c r="B1241" s="45"/>
    </row>
    <row r="1242" spans="1:2" x14ac:dyDescent="0.2">
      <c r="A1242" s="45" t="s">
        <v>39</v>
      </c>
      <c r="B1242" s="23"/>
    </row>
    <row r="1243" spans="1:2" x14ac:dyDescent="0.2">
      <c r="A1243" s="45" t="s">
        <v>57</v>
      </c>
      <c r="B1243" s="24"/>
    </row>
    <row r="1244" spans="1:2" x14ac:dyDescent="0.2">
      <c r="A1244" s="23" t="s">
        <v>824</v>
      </c>
      <c r="B1244" s="45"/>
    </row>
    <row r="1245" spans="1:2" x14ac:dyDescent="0.2">
      <c r="A1245" s="24" t="s">
        <v>727</v>
      </c>
      <c r="B1245" s="45"/>
    </row>
    <row r="1246" spans="1:2" x14ac:dyDescent="0.2">
      <c r="A1246" s="45" t="s">
        <v>135</v>
      </c>
      <c r="B1246" s="23"/>
    </row>
    <row r="1247" spans="1:2" x14ac:dyDescent="0.2">
      <c r="A1247" s="45" t="s">
        <v>570</v>
      </c>
      <c r="B1247" s="24"/>
    </row>
    <row r="1248" spans="1:2" x14ac:dyDescent="0.2">
      <c r="A1248" s="45" t="s">
        <v>571</v>
      </c>
      <c r="B1248" s="45"/>
    </row>
    <row r="1249" spans="1:2" x14ac:dyDescent="0.2">
      <c r="A1249" s="45" t="s">
        <v>21</v>
      </c>
      <c r="B1249" s="45"/>
    </row>
    <row r="1250" spans="1:2" x14ac:dyDescent="0.2">
      <c r="A1250" s="23" t="s">
        <v>818</v>
      </c>
      <c r="B1250" s="23"/>
    </row>
    <row r="1251" spans="1:2" x14ac:dyDescent="0.2">
      <c r="A1251" s="24" t="s">
        <v>718</v>
      </c>
      <c r="B1251" s="24"/>
    </row>
    <row r="1252" spans="1:2" x14ac:dyDescent="0.2">
      <c r="A1252" s="45" t="s">
        <v>560</v>
      </c>
      <c r="B1252" s="45"/>
    </row>
    <row r="1253" spans="1:2" x14ac:dyDescent="0.2">
      <c r="A1253" s="45" t="s">
        <v>569</v>
      </c>
      <c r="B1253" s="23"/>
    </row>
    <row r="1254" spans="1:2" x14ac:dyDescent="0.2">
      <c r="A1254" s="45" t="s">
        <v>73</v>
      </c>
      <c r="B1254" s="24"/>
    </row>
    <row r="1255" spans="1:2" x14ac:dyDescent="0.2">
      <c r="A1255" s="45" t="s">
        <v>584</v>
      </c>
      <c r="B1255" s="45"/>
    </row>
    <row r="1256" spans="1:2" x14ac:dyDescent="0.2">
      <c r="A1256" s="45" t="s">
        <v>605</v>
      </c>
      <c r="B1256" s="23"/>
    </row>
    <row r="1257" spans="1:2" x14ac:dyDescent="0.2">
      <c r="A1257" s="45" t="s">
        <v>174</v>
      </c>
      <c r="B1257" s="24"/>
    </row>
    <row r="1258" spans="1:2" x14ac:dyDescent="0.2">
      <c r="A1258" s="45" t="s">
        <v>28</v>
      </c>
      <c r="B1258" s="45"/>
    </row>
    <row r="1259" spans="1:2" x14ac:dyDescent="0.2">
      <c r="A1259" s="45" t="s">
        <v>124</v>
      </c>
      <c r="B1259" s="45"/>
    </row>
    <row r="1260" spans="1:2" x14ac:dyDescent="0.2">
      <c r="A1260" s="45" t="s">
        <v>25</v>
      </c>
      <c r="B1260" s="45"/>
    </row>
    <row r="1261" spans="1:2" x14ac:dyDescent="0.2">
      <c r="A1261" s="45" t="s">
        <v>23</v>
      </c>
      <c r="B1261" s="45"/>
    </row>
    <row r="1262" spans="1:2" x14ac:dyDescent="0.2">
      <c r="A1262" s="45" t="s">
        <v>831</v>
      </c>
      <c r="B1262" s="45"/>
    </row>
    <row r="1263" spans="1:2" x14ac:dyDescent="0.2">
      <c r="A1263" s="23" t="s">
        <v>817</v>
      </c>
      <c r="B1263" s="45"/>
    </row>
    <row r="1264" spans="1:2" x14ac:dyDescent="0.2">
      <c r="A1264" s="24" t="s">
        <v>714</v>
      </c>
      <c r="B1264" s="3"/>
    </row>
    <row r="1265" spans="1:2" x14ac:dyDescent="0.2">
      <c r="A1265" s="45" t="s">
        <v>65</v>
      </c>
      <c r="B1265" s="23"/>
    </row>
    <row r="1266" spans="1:2" x14ac:dyDescent="0.2">
      <c r="A1266" s="45" t="s">
        <v>69</v>
      </c>
      <c r="B1266" s="24"/>
    </row>
    <row r="1267" spans="1:2" x14ac:dyDescent="0.2">
      <c r="A1267" s="45" t="s">
        <v>95</v>
      </c>
      <c r="B1267" s="45"/>
    </row>
    <row r="1268" spans="1:2" x14ac:dyDescent="0.2">
      <c r="A1268" s="45" t="s">
        <v>51</v>
      </c>
      <c r="B1268" s="45"/>
    </row>
    <row r="1269" spans="1:2" x14ac:dyDescent="0.2">
      <c r="A1269" s="109" t="s">
        <v>162</v>
      </c>
      <c r="B1269" s="45"/>
    </row>
    <row r="1270" spans="1:2" x14ac:dyDescent="0.2">
      <c r="A1270"/>
      <c r="B1270" s="23"/>
    </row>
    <row r="1271" spans="1:2" x14ac:dyDescent="0.2">
      <c r="B1271" s="24"/>
    </row>
    <row r="1272" spans="1:2" x14ac:dyDescent="0.2">
      <c r="B1272" s="45"/>
    </row>
    <row r="1273" spans="1:2" x14ac:dyDescent="0.2">
      <c r="B1273" s="23"/>
    </row>
    <row r="1274" spans="1:2" x14ac:dyDescent="0.2">
      <c r="B1274" s="24"/>
    </row>
    <row r="1275" spans="1:2" x14ac:dyDescent="0.2">
      <c r="B1275" s="45"/>
    </row>
    <row r="1276" spans="1:2" x14ac:dyDescent="0.2">
      <c r="B1276" s="23"/>
    </row>
    <row r="1277" spans="1:2" x14ac:dyDescent="0.2">
      <c r="B1277" s="24"/>
    </row>
    <row r="1278" spans="1:2" x14ac:dyDescent="0.2">
      <c r="B1278" s="45"/>
    </row>
    <row r="1279" spans="1:2" x14ac:dyDescent="0.2">
      <c r="B1279" s="45"/>
    </row>
    <row r="1280" spans="1:2" x14ac:dyDescent="0.2">
      <c r="B1280" s="23"/>
    </row>
    <row r="1281" spans="2:2" x14ac:dyDescent="0.2">
      <c r="B1281" s="24"/>
    </row>
    <row r="1282" spans="2:2" x14ac:dyDescent="0.2">
      <c r="B1282" s="45"/>
    </row>
    <row r="1283" spans="2:2" x14ac:dyDescent="0.2">
      <c r="B1283" s="45"/>
    </row>
    <row r="1284" spans="2:2" x14ac:dyDescent="0.2">
      <c r="B1284" s="23"/>
    </row>
    <row r="1285" spans="2:2" x14ac:dyDescent="0.2">
      <c r="B1285" s="24"/>
    </row>
    <row r="1286" spans="2:2" x14ac:dyDescent="0.2">
      <c r="B1286" s="45"/>
    </row>
    <row r="1287" spans="2:2" x14ac:dyDescent="0.2">
      <c r="B1287" s="45"/>
    </row>
    <row r="1288" spans="2:2" x14ac:dyDescent="0.2">
      <c r="B1288" s="23"/>
    </row>
    <row r="1289" spans="2:2" x14ac:dyDescent="0.2">
      <c r="B1289" s="24"/>
    </row>
    <row r="1290" spans="2:2" x14ac:dyDescent="0.2">
      <c r="B1290" s="45"/>
    </row>
    <row r="1291" spans="2:2" x14ac:dyDescent="0.2">
      <c r="B1291" s="45"/>
    </row>
    <row r="1292" spans="2:2" x14ac:dyDescent="0.2">
      <c r="B1292" s="45"/>
    </row>
    <row r="1293" spans="2:2" x14ac:dyDescent="0.2">
      <c r="B1293" s="45"/>
    </row>
    <row r="1294" spans="2:2" x14ac:dyDescent="0.2">
      <c r="B1294" s="45"/>
    </row>
    <row r="1295" spans="2:2" x14ac:dyDescent="0.2">
      <c r="B1295" s="45"/>
    </row>
    <row r="1296" spans="2:2" x14ac:dyDescent="0.2">
      <c r="B1296" s="23"/>
    </row>
    <row r="1297" spans="2:2" x14ac:dyDescent="0.2">
      <c r="B1297" s="24"/>
    </row>
    <row r="1298" spans="2:2" x14ac:dyDescent="0.2">
      <c r="B1298" s="45"/>
    </row>
    <row r="1299" spans="2:2" x14ac:dyDescent="0.2">
      <c r="B1299" s="45"/>
    </row>
    <row r="1300" spans="2:2" x14ac:dyDescent="0.2">
      <c r="B1300" s="45"/>
    </row>
    <row r="1301" spans="2:2" x14ac:dyDescent="0.2">
      <c r="B1301" s="45"/>
    </row>
    <row r="1302" spans="2:2" x14ac:dyDescent="0.2">
      <c r="B1302" s="45"/>
    </row>
    <row r="1303" spans="2:2" x14ac:dyDescent="0.2">
      <c r="B1303" s="23"/>
    </row>
    <row r="1304" spans="2:2" x14ac:dyDescent="0.2">
      <c r="B1304" s="24"/>
    </row>
    <row r="1305" spans="2:2" x14ac:dyDescent="0.2">
      <c r="B1305" s="45"/>
    </row>
    <row r="1306" spans="2:2" x14ac:dyDescent="0.2">
      <c r="B1306" s="23"/>
    </row>
    <row r="1307" spans="2:2" x14ac:dyDescent="0.2">
      <c r="B1307" s="24"/>
    </row>
    <row r="1308" spans="2:2" x14ac:dyDescent="0.2">
      <c r="B1308" s="45"/>
    </row>
    <row r="1309" spans="2:2" x14ac:dyDescent="0.2">
      <c r="B1309" s="45"/>
    </row>
    <row r="1310" spans="2:2" x14ac:dyDescent="0.2">
      <c r="B1310" s="45"/>
    </row>
    <row r="1311" spans="2:2" x14ac:dyDescent="0.2">
      <c r="B1311" s="23"/>
    </row>
    <row r="1312" spans="2:2" x14ac:dyDescent="0.2">
      <c r="B1312" s="24"/>
    </row>
    <row r="1313" spans="2:2" x14ac:dyDescent="0.2">
      <c r="B1313" s="45"/>
    </row>
    <row r="1314" spans="2:2" x14ac:dyDescent="0.2">
      <c r="B1314" s="23"/>
    </row>
    <row r="1315" spans="2:2" x14ac:dyDescent="0.2">
      <c r="B1315" s="24"/>
    </row>
    <row r="1316" spans="2:2" x14ac:dyDescent="0.2">
      <c r="B1316" s="45"/>
    </row>
    <row r="1317" spans="2:2" x14ac:dyDescent="0.2">
      <c r="B1317" s="3"/>
    </row>
    <row r="1318" spans="2:2" x14ac:dyDescent="0.2">
      <c r="B1318" s="23"/>
    </row>
    <row r="1319" spans="2:2" x14ac:dyDescent="0.2">
      <c r="B1319" s="24"/>
    </row>
    <row r="1320" spans="2:2" x14ac:dyDescent="0.2">
      <c r="B1320" s="45"/>
    </row>
    <row r="1321" spans="2:2" x14ac:dyDescent="0.2">
      <c r="B1321" s="45"/>
    </row>
    <row r="1322" spans="2:2" x14ac:dyDescent="0.2">
      <c r="B1322" s="23"/>
    </row>
    <row r="1323" spans="2:2" x14ac:dyDescent="0.2">
      <c r="B1323" s="24"/>
    </row>
    <row r="1324" spans="2:2" x14ac:dyDescent="0.2">
      <c r="B1324" s="45"/>
    </row>
    <row r="1325" spans="2:2" x14ac:dyDescent="0.2">
      <c r="B1325" s="45"/>
    </row>
    <row r="1326" spans="2:2" x14ac:dyDescent="0.2">
      <c r="B1326" s="45"/>
    </row>
    <row r="1327" spans="2:2" x14ac:dyDescent="0.2">
      <c r="B1327" s="45"/>
    </row>
    <row r="1328" spans="2:2" x14ac:dyDescent="0.2">
      <c r="B1328" s="23"/>
    </row>
    <row r="1329" spans="2:2" x14ac:dyDescent="0.2">
      <c r="B1329" s="24"/>
    </row>
    <row r="1330" spans="2:2" x14ac:dyDescent="0.2">
      <c r="B1330" s="45"/>
    </row>
    <row r="1331" spans="2:2" x14ac:dyDescent="0.2">
      <c r="B1331" s="23"/>
    </row>
    <row r="1332" spans="2:2" x14ac:dyDescent="0.2">
      <c r="B1332" s="24"/>
    </row>
    <row r="1333" spans="2:2" x14ac:dyDescent="0.2">
      <c r="B1333" s="45"/>
    </row>
    <row r="1334" spans="2:2" x14ac:dyDescent="0.2">
      <c r="B1334" s="23"/>
    </row>
    <row r="1335" spans="2:2" x14ac:dyDescent="0.2">
      <c r="B1335" s="24"/>
    </row>
    <row r="1336" spans="2:2" x14ac:dyDescent="0.2">
      <c r="B1336" s="45"/>
    </row>
    <row r="1337" spans="2:2" x14ac:dyDescent="0.2">
      <c r="B1337" s="45"/>
    </row>
    <row r="1338" spans="2:2" x14ac:dyDescent="0.2">
      <c r="B1338" s="23"/>
    </row>
    <row r="1339" spans="2:2" x14ac:dyDescent="0.2">
      <c r="B1339" s="24"/>
    </row>
    <row r="1340" spans="2:2" x14ac:dyDescent="0.2">
      <c r="B1340" s="45"/>
    </row>
    <row r="1341" spans="2:2" x14ac:dyDescent="0.2">
      <c r="B1341" s="23"/>
    </row>
    <row r="1342" spans="2:2" x14ac:dyDescent="0.2">
      <c r="B1342" s="24"/>
    </row>
    <row r="1343" spans="2:2" x14ac:dyDescent="0.2">
      <c r="B1343" s="45"/>
    </row>
    <row r="1344" spans="2:2" x14ac:dyDescent="0.2">
      <c r="B1344" s="45"/>
    </row>
    <row r="1345" spans="2:2" x14ac:dyDescent="0.2">
      <c r="B1345" s="45"/>
    </row>
    <row r="1346" spans="2:2" x14ac:dyDescent="0.2">
      <c r="B1346" s="45"/>
    </row>
    <row r="1347" spans="2:2" x14ac:dyDescent="0.2">
      <c r="B1347" s="45"/>
    </row>
    <row r="1348" spans="2:2" x14ac:dyDescent="0.2">
      <c r="B1348" s="45"/>
    </row>
    <row r="1349" spans="2:2" x14ac:dyDescent="0.2">
      <c r="B1349" s="45"/>
    </row>
    <row r="1350" spans="2:2" x14ac:dyDescent="0.2">
      <c r="B1350" s="45"/>
    </row>
    <row r="1351" spans="2:2" x14ac:dyDescent="0.2">
      <c r="B1351" s="45"/>
    </row>
    <row r="1352" spans="2:2" x14ac:dyDescent="0.2">
      <c r="B1352" s="45"/>
    </row>
    <row r="1353" spans="2:2" x14ac:dyDescent="0.2">
      <c r="B1353" s="45"/>
    </row>
    <row r="1354" spans="2:2" x14ac:dyDescent="0.2">
      <c r="B1354" s="45"/>
    </row>
    <row r="1355" spans="2:2" x14ac:dyDescent="0.2">
      <c r="B1355" s="45"/>
    </row>
    <row r="1356" spans="2:2" x14ac:dyDescent="0.2">
      <c r="B1356" s="45"/>
    </row>
    <row r="1357" spans="2:2" x14ac:dyDescent="0.2">
      <c r="B1357" s="23"/>
    </row>
    <row r="1358" spans="2:2" x14ac:dyDescent="0.2">
      <c r="B1358" s="24"/>
    </row>
    <row r="1359" spans="2:2" x14ac:dyDescent="0.2">
      <c r="B1359" s="45"/>
    </row>
    <row r="1360" spans="2:2" x14ac:dyDescent="0.2">
      <c r="B1360" s="23"/>
    </row>
    <row r="1361" spans="2:2" x14ac:dyDescent="0.2">
      <c r="B1361" s="24"/>
    </row>
    <row r="1362" spans="2:2" x14ac:dyDescent="0.2">
      <c r="B1362" s="45"/>
    </row>
    <row r="1363" spans="2:2" x14ac:dyDescent="0.2">
      <c r="B1363" s="45"/>
    </row>
    <row r="1364" spans="2:2" x14ac:dyDescent="0.2">
      <c r="B1364" s="45"/>
    </row>
    <row r="1365" spans="2:2" x14ac:dyDescent="0.2">
      <c r="B1365" s="45"/>
    </row>
    <row r="1366" spans="2:2" x14ac:dyDescent="0.2">
      <c r="B1366" s="45"/>
    </row>
    <row r="1367" spans="2:2" x14ac:dyDescent="0.2">
      <c r="B1367" s="45"/>
    </row>
    <row r="1368" spans="2:2" x14ac:dyDescent="0.2">
      <c r="B1368" s="45"/>
    </row>
    <row r="1369" spans="2:2" x14ac:dyDescent="0.2">
      <c r="B1369" s="45"/>
    </row>
    <row r="1370" spans="2:2" x14ac:dyDescent="0.2">
      <c r="B1370" s="23"/>
    </row>
    <row r="1371" spans="2:2" x14ac:dyDescent="0.2">
      <c r="B1371" s="24"/>
    </row>
    <row r="1372" spans="2:2" x14ac:dyDescent="0.2">
      <c r="B1372" s="45"/>
    </row>
    <row r="1373" spans="2:2" x14ac:dyDescent="0.2">
      <c r="B1373" s="45"/>
    </row>
    <row r="1374" spans="2:2" x14ac:dyDescent="0.2">
      <c r="B1374" s="23"/>
    </row>
    <row r="1375" spans="2:2" x14ac:dyDescent="0.2">
      <c r="B1375" s="24"/>
    </row>
    <row r="1376" spans="2:2" x14ac:dyDescent="0.2">
      <c r="B1376" s="45"/>
    </row>
    <row r="1377" spans="2:2" x14ac:dyDescent="0.2">
      <c r="B1377" s="45"/>
    </row>
    <row r="1378" spans="2:2" x14ac:dyDescent="0.2">
      <c r="B1378" s="23"/>
    </row>
    <row r="1379" spans="2:2" x14ac:dyDescent="0.2">
      <c r="B1379" s="24"/>
    </row>
    <row r="1380" spans="2:2" x14ac:dyDescent="0.2">
      <c r="B1380" s="45"/>
    </row>
    <row r="1381" spans="2:2" x14ac:dyDescent="0.2">
      <c r="B1381" s="45"/>
    </row>
    <row r="1382" spans="2:2" x14ac:dyDescent="0.2">
      <c r="B1382" s="23"/>
    </row>
    <row r="1383" spans="2:2" x14ac:dyDescent="0.2">
      <c r="B1383" s="24"/>
    </row>
    <row r="1384" spans="2:2" x14ac:dyDescent="0.2">
      <c r="B1384" s="45"/>
    </row>
    <row r="1385" spans="2:2" x14ac:dyDescent="0.2">
      <c r="B1385" s="23"/>
    </row>
    <row r="1386" spans="2:2" x14ac:dyDescent="0.2">
      <c r="B1386" s="24"/>
    </row>
    <row r="1387" spans="2:2" x14ac:dyDescent="0.2">
      <c r="B1387" s="45"/>
    </row>
    <row r="1388" spans="2:2" x14ac:dyDescent="0.2">
      <c r="B1388" s="45"/>
    </row>
    <row r="1389" spans="2:2" x14ac:dyDescent="0.2">
      <c r="B1389" s="45"/>
    </row>
    <row r="1390" spans="2:2" x14ac:dyDescent="0.2">
      <c r="B1390" s="45"/>
    </row>
    <row r="1391" spans="2:2" x14ac:dyDescent="0.2">
      <c r="B1391" s="45"/>
    </row>
    <row r="1392" spans="2:2" x14ac:dyDescent="0.2">
      <c r="B1392" s="45"/>
    </row>
    <row r="1393" spans="2:2" x14ac:dyDescent="0.2">
      <c r="B1393" s="45"/>
    </row>
    <row r="1394" spans="2:2" x14ac:dyDescent="0.2">
      <c r="B1394" s="45"/>
    </row>
    <row r="1395" spans="2:2" x14ac:dyDescent="0.2">
      <c r="B1395" s="45"/>
    </row>
    <row r="1396" spans="2:2" x14ac:dyDescent="0.2">
      <c r="B1396" s="45"/>
    </row>
    <row r="1397" spans="2:2" x14ac:dyDescent="0.2">
      <c r="B1397" s="45"/>
    </row>
    <row r="1398" spans="2:2" x14ac:dyDescent="0.2">
      <c r="B1398" s="45"/>
    </row>
    <row r="1399" spans="2:2" x14ac:dyDescent="0.2">
      <c r="B1399" s="23"/>
    </row>
    <row r="1400" spans="2:2" x14ac:dyDescent="0.2">
      <c r="B1400" s="24"/>
    </row>
    <row r="1401" spans="2:2" x14ac:dyDescent="0.2">
      <c r="B1401" s="45"/>
    </row>
    <row r="1402" spans="2:2" x14ac:dyDescent="0.2">
      <c r="B1402" s="45"/>
    </row>
    <row r="1403" spans="2:2" x14ac:dyDescent="0.2">
      <c r="B1403" s="45"/>
    </row>
    <row r="1404" spans="2:2" x14ac:dyDescent="0.2">
      <c r="B1404" s="45"/>
    </row>
    <row r="1405" spans="2:2" x14ac:dyDescent="0.2">
      <c r="B1405" s="45"/>
    </row>
    <row r="1406" spans="2:2" x14ac:dyDescent="0.2">
      <c r="B1406" s="45"/>
    </row>
    <row r="1407" spans="2:2" x14ac:dyDescent="0.2">
      <c r="B1407" s="45"/>
    </row>
    <row r="1408" spans="2:2" x14ac:dyDescent="0.2">
      <c r="B1408" s="2"/>
    </row>
  </sheetData>
  <mergeCells count="5">
    <mergeCell ref="C328:F328"/>
    <mergeCell ref="C2:F2"/>
    <mergeCell ref="C84:F84"/>
    <mergeCell ref="C161:D161"/>
    <mergeCell ref="C244:F244"/>
  </mergeCells>
  <pageMargins left="0.23622047244094491" right="0.23622047244094491" top="0.74803149606299213" bottom="0.74803149606299213" header="0.31496062992125984" footer="0.31496062992125984"/>
  <pageSetup paperSize="9" scale="82" fitToHeight="0" orientation="portrait" cellComments="atEnd" r:id="rId2"/>
  <headerFooter>
    <oddHeader>&amp;LEcole de Neuvecelle&amp;C&amp;"Arial,Gras"&amp;11Liste des Inscrits Bus par Arrêts&amp;R&amp;D</oddHeader>
    <oddFooter>&amp;R&amp;8Page : &amp;P/&amp;N</oddFooter>
  </headerFooter>
  <rowBreaks count="4" manualBreakCount="4">
    <brk id="83" max="16383" man="1"/>
    <brk id="160" max="16383" man="1"/>
    <brk id="243" max="16383" man="1"/>
    <brk id="32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G255"/>
  <sheetViews>
    <sheetView workbookViewId="0">
      <selection activeCell="C1" sqref="C1:G68"/>
    </sheetView>
  </sheetViews>
  <sheetFormatPr baseColWidth="10" defaultRowHeight="12.75" x14ac:dyDescent="0.2"/>
  <cols>
    <col min="1" max="1" width="41.140625" bestFit="1" customWidth="1"/>
    <col min="2" max="2" width="20.42578125" bestFit="1" customWidth="1"/>
    <col min="3" max="7" width="30.7109375" customWidth="1"/>
  </cols>
  <sheetData>
    <row r="1" spans="1:7" x14ac:dyDescent="0.2">
      <c r="A1" s="12" t="s">
        <v>198</v>
      </c>
      <c r="B1" t="s">
        <v>848</v>
      </c>
    </row>
    <row r="2" spans="1:7" ht="20.100000000000001" customHeight="1" thickBot="1" x14ac:dyDescent="0.25">
      <c r="C2" s="117" t="s">
        <v>44</v>
      </c>
      <c r="D2" s="117"/>
      <c r="E2" s="117"/>
      <c r="F2" s="117"/>
      <c r="G2" s="117"/>
    </row>
    <row r="3" spans="1:7" s="65" customFormat="1" ht="18" customHeight="1" thickBot="1" x14ac:dyDescent="0.3">
      <c r="A3" s="64" t="s">
        <v>2</v>
      </c>
      <c r="C3" s="84">
        <v>42989</v>
      </c>
      <c r="D3" s="84">
        <v>42990</v>
      </c>
      <c r="E3" s="84">
        <v>42991</v>
      </c>
      <c r="F3" s="84">
        <v>42992</v>
      </c>
      <c r="G3" s="82">
        <v>42993</v>
      </c>
    </row>
    <row r="4" spans="1:7" s="66" customFormat="1" ht="15.95" customHeight="1" thickBot="1" x14ac:dyDescent="0.25">
      <c r="A4" s="66" t="s">
        <v>44</v>
      </c>
      <c r="C4" s="85" t="s">
        <v>4</v>
      </c>
      <c r="D4" s="85" t="s">
        <v>4</v>
      </c>
      <c r="E4" s="85" t="s">
        <v>6</v>
      </c>
      <c r="F4" s="85" t="s">
        <v>4</v>
      </c>
      <c r="G4" s="83" t="s">
        <v>4</v>
      </c>
    </row>
    <row r="5" spans="1:7" ht="15.95" customHeight="1" x14ac:dyDescent="0.2">
      <c r="A5" s="44">
        <v>42989</v>
      </c>
      <c r="C5" s="81" t="s">
        <v>826</v>
      </c>
      <c r="D5" s="81" t="s">
        <v>826</v>
      </c>
      <c r="E5" s="81" t="s">
        <v>827</v>
      </c>
      <c r="F5" s="81" t="s">
        <v>826</v>
      </c>
      <c r="G5" s="81" t="s">
        <v>826</v>
      </c>
    </row>
    <row r="6" spans="1:7" ht="15.95" customHeight="1" x14ac:dyDescent="0.2">
      <c r="A6" s="23" t="s">
        <v>4</v>
      </c>
      <c r="C6" s="45" t="s">
        <v>64</v>
      </c>
      <c r="D6" s="45" t="s">
        <v>64</v>
      </c>
      <c r="E6" s="45" t="s">
        <v>64</v>
      </c>
      <c r="F6" s="45" t="s">
        <v>95</v>
      </c>
      <c r="G6" s="45" t="s">
        <v>64</v>
      </c>
    </row>
    <row r="7" spans="1:7" ht="15.95" customHeight="1" x14ac:dyDescent="0.2">
      <c r="A7" s="24" t="s">
        <v>826</v>
      </c>
      <c r="C7" s="45" t="s">
        <v>95</v>
      </c>
      <c r="D7" s="45" t="s">
        <v>65</v>
      </c>
      <c r="E7" s="45" t="s">
        <v>76</v>
      </c>
      <c r="F7" s="45" t="s">
        <v>586</v>
      </c>
      <c r="G7" s="45" t="s">
        <v>586</v>
      </c>
    </row>
    <row r="8" spans="1:7" ht="15.95" customHeight="1" x14ac:dyDescent="0.2">
      <c r="A8" s="45" t="s">
        <v>64</v>
      </c>
      <c r="C8" s="45" t="s">
        <v>586</v>
      </c>
      <c r="D8" s="45" t="s">
        <v>95</v>
      </c>
      <c r="E8" s="45" t="s">
        <v>153</v>
      </c>
      <c r="F8" s="45" t="s">
        <v>76</v>
      </c>
      <c r="G8" s="45" t="s">
        <v>76</v>
      </c>
    </row>
    <row r="9" spans="1:7" ht="15.95" customHeight="1" x14ac:dyDescent="0.2">
      <c r="A9" s="45" t="s">
        <v>95</v>
      </c>
      <c r="C9" s="45" t="s">
        <v>76</v>
      </c>
      <c r="D9" s="45" t="s">
        <v>586</v>
      </c>
      <c r="E9" s="81" t="s">
        <v>828</v>
      </c>
      <c r="F9" s="45" t="s">
        <v>77</v>
      </c>
      <c r="G9" s="45" t="s">
        <v>77</v>
      </c>
    </row>
    <row r="10" spans="1:7" ht="15.95" customHeight="1" thickBot="1" x14ac:dyDescent="0.25">
      <c r="A10" s="45" t="s">
        <v>586</v>
      </c>
      <c r="C10" s="45" t="s">
        <v>77</v>
      </c>
      <c r="D10" s="45" t="s">
        <v>76</v>
      </c>
      <c r="E10" s="45" t="s">
        <v>65</v>
      </c>
      <c r="F10" s="45" t="s">
        <v>153</v>
      </c>
      <c r="G10" s="45" t="s">
        <v>153</v>
      </c>
    </row>
    <row r="11" spans="1:7" ht="15.95" customHeight="1" thickBot="1" x14ac:dyDescent="0.25">
      <c r="A11" s="45" t="s">
        <v>76</v>
      </c>
      <c r="C11" s="45" t="s">
        <v>153</v>
      </c>
      <c r="D11" s="45" t="s">
        <v>77</v>
      </c>
      <c r="E11" s="45" t="s">
        <v>91</v>
      </c>
      <c r="F11" s="85" t="s">
        <v>6</v>
      </c>
      <c r="G11" s="83" t="s">
        <v>6</v>
      </c>
    </row>
    <row r="12" spans="1:7" s="66" customFormat="1" ht="15.95" customHeight="1" thickBot="1" x14ac:dyDescent="0.25">
      <c r="A12" s="45" t="s">
        <v>77</v>
      </c>
      <c r="C12" s="83" t="s">
        <v>6</v>
      </c>
      <c r="D12" s="45" t="s">
        <v>153</v>
      </c>
      <c r="E12" s="45" t="s">
        <v>135</v>
      </c>
      <c r="F12" s="81" t="s">
        <v>827</v>
      </c>
      <c r="G12" s="81" t="s">
        <v>827</v>
      </c>
    </row>
    <row r="13" spans="1:7" ht="15.95" customHeight="1" thickBot="1" x14ac:dyDescent="0.25">
      <c r="A13" s="45" t="s">
        <v>153</v>
      </c>
      <c r="C13" s="81" t="s">
        <v>827</v>
      </c>
      <c r="D13" s="83" t="s">
        <v>6</v>
      </c>
      <c r="E13" s="45" t="s">
        <v>138</v>
      </c>
      <c r="F13" s="45" t="s">
        <v>64</v>
      </c>
      <c r="G13" s="45" t="s">
        <v>64</v>
      </c>
    </row>
    <row r="14" spans="1:7" ht="15.95" customHeight="1" x14ac:dyDescent="0.2">
      <c r="A14" s="23" t="s">
        <v>6</v>
      </c>
      <c r="C14" s="45" t="s">
        <v>64</v>
      </c>
      <c r="D14" s="81" t="s">
        <v>827</v>
      </c>
      <c r="E14" s="45" t="s">
        <v>95</v>
      </c>
      <c r="F14" s="45" t="s">
        <v>76</v>
      </c>
      <c r="G14" s="45" t="s">
        <v>76</v>
      </c>
    </row>
    <row r="15" spans="1:7" ht="15.95" customHeight="1" x14ac:dyDescent="0.2">
      <c r="A15" s="24" t="s">
        <v>827</v>
      </c>
      <c r="C15" s="45" t="s">
        <v>76</v>
      </c>
      <c r="D15" s="45" t="s">
        <v>64</v>
      </c>
      <c r="E15" s="45" t="s">
        <v>586</v>
      </c>
      <c r="F15" s="45" t="s">
        <v>153</v>
      </c>
      <c r="G15" s="45" t="s">
        <v>153</v>
      </c>
    </row>
    <row r="16" spans="1:7" ht="15.95" customHeight="1" x14ac:dyDescent="0.2">
      <c r="A16" s="45" t="s">
        <v>64</v>
      </c>
      <c r="C16" s="45" t="s">
        <v>153</v>
      </c>
      <c r="D16" s="45" t="s">
        <v>76</v>
      </c>
      <c r="F16" s="81" t="s">
        <v>828</v>
      </c>
      <c r="G16" s="81" t="s">
        <v>828</v>
      </c>
    </row>
    <row r="17" spans="1:7" ht="15.95" customHeight="1" x14ac:dyDescent="0.2">
      <c r="A17" s="45" t="s">
        <v>76</v>
      </c>
      <c r="C17" s="81" t="s">
        <v>828</v>
      </c>
      <c r="D17" s="45" t="s">
        <v>153</v>
      </c>
      <c r="F17" s="45" t="s">
        <v>65</v>
      </c>
      <c r="G17" s="45" t="s">
        <v>65</v>
      </c>
    </row>
    <row r="18" spans="1:7" ht="15.95" customHeight="1" x14ac:dyDescent="0.2">
      <c r="A18" s="45" t="s">
        <v>153</v>
      </c>
      <c r="C18" s="45" t="s">
        <v>65</v>
      </c>
      <c r="D18" s="81" t="s">
        <v>828</v>
      </c>
      <c r="F18" s="45" t="s">
        <v>69</v>
      </c>
      <c r="G18" s="45" t="s">
        <v>69</v>
      </c>
    </row>
    <row r="19" spans="1:7" ht="15.95" customHeight="1" x14ac:dyDescent="0.2">
      <c r="A19" s="24" t="s">
        <v>828</v>
      </c>
      <c r="C19" s="45" t="s">
        <v>69</v>
      </c>
      <c r="D19" s="45" t="s">
        <v>69</v>
      </c>
      <c r="F19" s="45" t="s">
        <v>135</v>
      </c>
      <c r="G19" s="45" t="s">
        <v>135</v>
      </c>
    </row>
    <row r="20" spans="1:7" ht="15.95" customHeight="1" x14ac:dyDescent="0.2">
      <c r="A20" s="45" t="s">
        <v>65</v>
      </c>
      <c r="C20" s="45" t="s">
        <v>135</v>
      </c>
      <c r="D20" s="45" t="s">
        <v>135</v>
      </c>
      <c r="F20" s="45" t="s">
        <v>138</v>
      </c>
      <c r="G20" s="45" t="s">
        <v>95</v>
      </c>
    </row>
    <row r="21" spans="1:7" ht="15.95" customHeight="1" x14ac:dyDescent="0.2">
      <c r="A21" s="45" t="s">
        <v>69</v>
      </c>
      <c r="C21" s="45" t="s">
        <v>138</v>
      </c>
      <c r="D21" s="45" t="s">
        <v>95</v>
      </c>
      <c r="F21" s="45" t="s">
        <v>95</v>
      </c>
      <c r="G21" s="45" t="s">
        <v>77</v>
      </c>
    </row>
    <row r="22" spans="1:7" ht="15.95" customHeight="1" x14ac:dyDescent="0.2">
      <c r="A22" s="45" t="s">
        <v>135</v>
      </c>
      <c r="C22" s="45" t="s">
        <v>95</v>
      </c>
      <c r="D22" s="45" t="s">
        <v>77</v>
      </c>
      <c r="F22" s="45" t="s">
        <v>77</v>
      </c>
    </row>
    <row r="23" spans="1:7" s="9" customFormat="1" ht="15.95" customHeight="1" x14ac:dyDescent="0.2">
      <c r="A23" s="45" t="s">
        <v>138</v>
      </c>
      <c r="C23" s="45" t="s">
        <v>77</v>
      </c>
    </row>
    <row r="24" spans="1:7" ht="20.100000000000001" customHeight="1" x14ac:dyDescent="0.2">
      <c r="A24" s="45" t="s">
        <v>95</v>
      </c>
    </row>
    <row r="25" spans="1:7" ht="20.100000000000001" customHeight="1" thickBot="1" x14ac:dyDescent="0.25">
      <c r="A25" s="45" t="s">
        <v>77</v>
      </c>
      <c r="C25" s="117" t="s">
        <v>169</v>
      </c>
      <c r="D25" s="117"/>
      <c r="E25" s="117"/>
      <c r="F25" s="117"/>
      <c r="G25" s="117"/>
    </row>
    <row r="26" spans="1:7" ht="18" customHeight="1" thickBot="1" x14ac:dyDescent="0.25">
      <c r="A26" s="44">
        <v>42990</v>
      </c>
      <c r="C26" s="84">
        <v>42989</v>
      </c>
      <c r="D26" s="84">
        <v>42990</v>
      </c>
      <c r="E26" s="84">
        <v>42991</v>
      </c>
      <c r="F26" s="84">
        <v>42992</v>
      </c>
      <c r="G26" s="82">
        <v>42993</v>
      </c>
    </row>
    <row r="27" spans="1:7" ht="15.95" customHeight="1" thickBot="1" x14ac:dyDescent="0.25">
      <c r="A27" s="23" t="s">
        <v>4</v>
      </c>
      <c r="C27" s="85" t="s">
        <v>4</v>
      </c>
      <c r="D27" s="85" t="s">
        <v>4</v>
      </c>
      <c r="E27" s="85" t="s">
        <v>6</v>
      </c>
      <c r="F27" s="85" t="s">
        <v>4</v>
      </c>
      <c r="G27" s="83" t="s">
        <v>4</v>
      </c>
    </row>
    <row r="28" spans="1:7" ht="15.95" customHeight="1" x14ac:dyDescent="0.2">
      <c r="A28" s="24" t="s">
        <v>826</v>
      </c>
      <c r="C28" s="81" t="s">
        <v>826</v>
      </c>
      <c r="D28" s="81" t="s">
        <v>826</v>
      </c>
      <c r="E28" s="81" t="s">
        <v>827</v>
      </c>
      <c r="F28" s="81" t="s">
        <v>826</v>
      </c>
      <c r="G28" s="81" t="s">
        <v>826</v>
      </c>
    </row>
    <row r="29" spans="1:7" ht="15.95" customHeight="1" thickBot="1" x14ac:dyDescent="0.25">
      <c r="A29" s="45" t="s">
        <v>64</v>
      </c>
      <c r="C29" s="45" t="s">
        <v>115</v>
      </c>
      <c r="D29" s="45" t="s">
        <v>115</v>
      </c>
      <c r="E29" s="45" t="s">
        <v>143</v>
      </c>
      <c r="F29" s="45" t="s">
        <v>115</v>
      </c>
      <c r="G29" s="45" t="s">
        <v>115</v>
      </c>
    </row>
    <row r="30" spans="1:7" ht="15.95" customHeight="1" thickBot="1" x14ac:dyDescent="0.25">
      <c r="A30" s="45" t="s">
        <v>65</v>
      </c>
      <c r="C30" s="85" t="s">
        <v>6</v>
      </c>
      <c r="D30" s="83" t="s">
        <v>6</v>
      </c>
      <c r="E30" s="81" t="s">
        <v>828</v>
      </c>
      <c r="F30" s="45" t="s">
        <v>49</v>
      </c>
      <c r="G30" s="45" t="s">
        <v>49</v>
      </c>
    </row>
    <row r="31" spans="1:7" ht="15.95" customHeight="1" thickBot="1" x14ac:dyDescent="0.25">
      <c r="A31" s="45" t="s">
        <v>95</v>
      </c>
      <c r="C31" s="81" t="s">
        <v>827</v>
      </c>
      <c r="D31" s="81" t="s">
        <v>828</v>
      </c>
      <c r="E31" s="45" t="s">
        <v>115</v>
      </c>
      <c r="F31" s="85" t="s">
        <v>6</v>
      </c>
      <c r="G31" s="83" t="s">
        <v>6</v>
      </c>
    </row>
    <row r="32" spans="1:7" ht="15.95" customHeight="1" x14ac:dyDescent="0.2">
      <c r="A32" s="45" t="s">
        <v>586</v>
      </c>
      <c r="C32" s="45" t="s">
        <v>143</v>
      </c>
      <c r="D32" s="45" t="s">
        <v>115</v>
      </c>
      <c r="E32" s="45" t="s">
        <v>73</v>
      </c>
      <c r="F32" s="81" t="s">
        <v>827</v>
      </c>
      <c r="G32" s="81" t="s">
        <v>827</v>
      </c>
    </row>
    <row r="33" spans="1:7" ht="15.95" customHeight="1" x14ac:dyDescent="0.2">
      <c r="A33" s="45" t="s">
        <v>76</v>
      </c>
      <c r="C33" s="45" t="s">
        <v>177</v>
      </c>
      <c r="D33" s="45" t="s">
        <v>73</v>
      </c>
      <c r="E33" s="45" t="s">
        <v>49</v>
      </c>
      <c r="F33" s="45" t="s">
        <v>143</v>
      </c>
      <c r="G33" s="45" t="s">
        <v>177</v>
      </c>
    </row>
    <row r="34" spans="1:7" ht="15.95" customHeight="1" x14ac:dyDescent="0.2">
      <c r="A34" s="45" t="s">
        <v>77</v>
      </c>
      <c r="C34" s="81" t="s">
        <v>828</v>
      </c>
      <c r="F34" s="45" t="s">
        <v>177</v>
      </c>
      <c r="G34" s="81" t="s">
        <v>828</v>
      </c>
    </row>
    <row r="35" spans="1:7" ht="15.95" customHeight="1" x14ac:dyDescent="0.2">
      <c r="A35" s="45" t="s">
        <v>153</v>
      </c>
      <c r="C35" s="45" t="s">
        <v>115</v>
      </c>
      <c r="F35" s="81" t="s">
        <v>828</v>
      </c>
      <c r="G35" s="45" t="s">
        <v>115</v>
      </c>
    </row>
    <row r="36" spans="1:7" ht="15.95" customHeight="1" x14ac:dyDescent="0.2">
      <c r="A36" s="23" t="s">
        <v>6</v>
      </c>
      <c r="C36" s="45" t="s">
        <v>73</v>
      </c>
      <c r="F36" s="45" t="s">
        <v>115</v>
      </c>
      <c r="G36" s="45" t="s">
        <v>73</v>
      </c>
    </row>
    <row r="37" spans="1:7" ht="15.95" customHeight="1" x14ac:dyDescent="0.2">
      <c r="A37" s="24" t="s">
        <v>827</v>
      </c>
      <c r="F37" s="45" t="s">
        <v>73</v>
      </c>
      <c r="G37" s="45" t="s">
        <v>49</v>
      </c>
    </row>
    <row r="38" spans="1:7" ht="15.95" customHeight="1" x14ac:dyDescent="0.2">
      <c r="A38" s="45" t="s">
        <v>64</v>
      </c>
      <c r="F38" s="45" t="s">
        <v>49</v>
      </c>
    </row>
    <row r="39" spans="1:7" ht="20.100000000000001" customHeight="1" x14ac:dyDescent="0.2">
      <c r="A39" s="45" t="s">
        <v>76</v>
      </c>
    </row>
    <row r="40" spans="1:7" ht="20.100000000000001" customHeight="1" thickBot="1" x14ac:dyDescent="0.25">
      <c r="A40" s="45" t="s">
        <v>153</v>
      </c>
      <c r="C40" s="117" t="s">
        <v>170</v>
      </c>
      <c r="D40" s="117"/>
      <c r="E40" s="117"/>
      <c r="F40" s="117"/>
      <c r="G40" s="117"/>
    </row>
    <row r="41" spans="1:7" ht="18" customHeight="1" thickBot="1" x14ac:dyDescent="0.25">
      <c r="A41" s="24" t="s">
        <v>828</v>
      </c>
      <c r="C41" s="84">
        <v>42989</v>
      </c>
      <c r="D41" s="84">
        <v>42990</v>
      </c>
      <c r="E41" s="84">
        <v>42991</v>
      </c>
      <c r="F41" s="84">
        <v>42992</v>
      </c>
      <c r="G41" s="82">
        <v>42993</v>
      </c>
    </row>
    <row r="42" spans="1:7" ht="15.95" customHeight="1" thickBot="1" x14ac:dyDescent="0.25">
      <c r="A42" s="45" t="s">
        <v>69</v>
      </c>
      <c r="C42" s="85" t="s">
        <v>6</v>
      </c>
      <c r="D42" s="85" t="s">
        <v>6</v>
      </c>
      <c r="E42" s="85" t="s">
        <v>6</v>
      </c>
      <c r="F42" s="85" t="s">
        <v>4</v>
      </c>
      <c r="G42" s="83" t="s">
        <v>6</v>
      </c>
    </row>
    <row r="43" spans="1:7" ht="15.95" customHeight="1" x14ac:dyDescent="0.2">
      <c r="A43" s="45" t="s">
        <v>135</v>
      </c>
      <c r="C43" s="81" t="s">
        <v>827</v>
      </c>
      <c r="D43" s="81" t="s">
        <v>828</v>
      </c>
      <c r="E43" s="81" t="s">
        <v>827</v>
      </c>
      <c r="F43" s="81" t="s">
        <v>826</v>
      </c>
      <c r="G43" s="81" t="s">
        <v>827</v>
      </c>
    </row>
    <row r="44" spans="1:7" ht="15.95" customHeight="1" thickBot="1" x14ac:dyDescent="0.25">
      <c r="A44" s="45" t="s">
        <v>95</v>
      </c>
      <c r="C44" s="45" t="s">
        <v>131</v>
      </c>
      <c r="D44" s="45" t="s">
        <v>57</v>
      </c>
      <c r="E44" s="45" t="s">
        <v>131</v>
      </c>
      <c r="F44" s="45" t="s">
        <v>131</v>
      </c>
      <c r="G44" s="45" t="s">
        <v>137</v>
      </c>
    </row>
    <row r="45" spans="1:7" ht="15.95" customHeight="1" thickBot="1" x14ac:dyDescent="0.25">
      <c r="A45" s="45" t="s">
        <v>77</v>
      </c>
      <c r="C45" s="45" t="s">
        <v>137</v>
      </c>
      <c r="D45" s="45" t="s">
        <v>152</v>
      </c>
      <c r="E45" s="45" t="s">
        <v>150</v>
      </c>
      <c r="F45" s="83" t="s">
        <v>6</v>
      </c>
      <c r="G45" s="81" t="s">
        <v>828</v>
      </c>
    </row>
    <row r="46" spans="1:7" ht="15.95" customHeight="1" x14ac:dyDescent="0.2">
      <c r="A46" s="44">
        <v>42991</v>
      </c>
      <c r="C46" s="81" t="s">
        <v>828</v>
      </c>
      <c r="D46" s="45" t="s">
        <v>124</v>
      </c>
      <c r="E46" s="81" t="s">
        <v>828</v>
      </c>
      <c r="F46" s="81" t="s">
        <v>827</v>
      </c>
      <c r="G46" s="45" t="s">
        <v>57</v>
      </c>
    </row>
    <row r="47" spans="1:7" ht="15.95" customHeight="1" x14ac:dyDescent="0.2">
      <c r="A47" s="23" t="s">
        <v>6</v>
      </c>
      <c r="C47" s="45" t="s">
        <v>57</v>
      </c>
      <c r="E47" s="45" t="s">
        <v>134</v>
      </c>
      <c r="F47" s="45" t="s">
        <v>131</v>
      </c>
      <c r="G47" s="45" t="s">
        <v>152</v>
      </c>
    </row>
    <row r="48" spans="1:7" ht="15.95" customHeight="1" x14ac:dyDescent="0.2">
      <c r="A48" s="24" t="s">
        <v>827</v>
      </c>
      <c r="C48" s="45" t="s">
        <v>152</v>
      </c>
      <c r="E48" s="45" t="s">
        <v>57</v>
      </c>
      <c r="F48" s="45" t="s">
        <v>137</v>
      </c>
      <c r="G48" s="45" t="s">
        <v>124</v>
      </c>
    </row>
    <row r="49" spans="1:7" ht="15.95" customHeight="1" x14ac:dyDescent="0.2">
      <c r="A49" s="45" t="s">
        <v>64</v>
      </c>
      <c r="C49" s="45" t="s">
        <v>124</v>
      </c>
      <c r="E49" s="45" t="s">
        <v>152</v>
      </c>
      <c r="F49" s="45" t="s">
        <v>150</v>
      </c>
    </row>
    <row r="50" spans="1:7" ht="15.95" customHeight="1" x14ac:dyDescent="0.2">
      <c r="A50" s="45" t="s">
        <v>76</v>
      </c>
      <c r="E50" s="45" t="s">
        <v>124</v>
      </c>
      <c r="F50" s="81" t="s">
        <v>828</v>
      </c>
    </row>
    <row r="51" spans="1:7" ht="15.95" customHeight="1" x14ac:dyDescent="0.2">
      <c r="A51" s="45" t="s">
        <v>153</v>
      </c>
      <c r="F51" s="45" t="s">
        <v>57</v>
      </c>
    </row>
    <row r="52" spans="1:7" ht="15.95" customHeight="1" x14ac:dyDescent="0.2">
      <c r="A52" s="24" t="s">
        <v>828</v>
      </c>
      <c r="F52" s="45" t="s">
        <v>152</v>
      </c>
    </row>
    <row r="53" spans="1:7" ht="15.95" customHeight="1" x14ac:dyDescent="0.2">
      <c r="A53" s="45" t="s">
        <v>65</v>
      </c>
      <c r="F53" s="45" t="s">
        <v>124</v>
      </c>
    </row>
    <row r="54" spans="1:7" ht="15.95" customHeight="1" x14ac:dyDescent="0.2">
      <c r="A54" s="45" t="s">
        <v>91</v>
      </c>
    </row>
    <row r="55" spans="1:7" ht="15.95" customHeight="1" thickBot="1" x14ac:dyDescent="0.25">
      <c r="A55" s="45" t="s">
        <v>135</v>
      </c>
      <c r="C55" s="117" t="s">
        <v>106</v>
      </c>
      <c r="D55" s="117"/>
      <c r="E55" s="117"/>
      <c r="F55" s="117"/>
      <c r="G55" s="117"/>
    </row>
    <row r="56" spans="1:7" ht="18" customHeight="1" thickBot="1" x14ac:dyDescent="0.25">
      <c r="A56" s="45" t="s">
        <v>138</v>
      </c>
      <c r="C56" s="84">
        <v>42989</v>
      </c>
      <c r="D56" s="84">
        <v>42990</v>
      </c>
      <c r="E56" s="84">
        <v>42991</v>
      </c>
      <c r="F56" s="84">
        <v>42992</v>
      </c>
      <c r="G56" s="82">
        <v>42993</v>
      </c>
    </row>
    <row r="57" spans="1:7" ht="15.95" customHeight="1" thickBot="1" x14ac:dyDescent="0.25">
      <c r="A57" s="45" t="s">
        <v>95</v>
      </c>
      <c r="C57" s="85" t="s">
        <v>4</v>
      </c>
      <c r="D57" s="85" t="s">
        <v>4</v>
      </c>
      <c r="E57" s="85" t="s">
        <v>6</v>
      </c>
      <c r="F57" s="85" t="s">
        <v>4</v>
      </c>
      <c r="G57" s="83" t="s">
        <v>4</v>
      </c>
    </row>
    <row r="58" spans="1:7" ht="15.95" customHeight="1" x14ac:dyDescent="0.2">
      <c r="A58" s="45" t="s">
        <v>586</v>
      </c>
      <c r="C58" s="81" t="s">
        <v>826</v>
      </c>
      <c r="D58" s="81" t="s">
        <v>826</v>
      </c>
      <c r="E58" s="81" t="s">
        <v>827</v>
      </c>
      <c r="F58" s="81" t="s">
        <v>826</v>
      </c>
      <c r="G58" s="81" t="s">
        <v>826</v>
      </c>
    </row>
    <row r="59" spans="1:7" ht="15.95" customHeight="1" x14ac:dyDescent="0.2">
      <c r="A59" s="44">
        <v>42992</v>
      </c>
      <c r="C59" s="45" t="s">
        <v>93</v>
      </c>
      <c r="D59" s="45" t="s">
        <v>93</v>
      </c>
      <c r="E59" s="45" t="s">
        <v>182</v>
      </c>
      <c r="F59" s="45" t="s">
        <v>93</v>
      </c>
      <c r="G59" s="45" t="s">
        <v>93</v>
      </c>
    </row>
    <row r="60" spans="1:7" ht="15.95" customHeight="1" x14ac:dyDescent="0.2">
      <c r="A60" s="23" t="s">
        <v>4</v>
      </c>
      <c r="C60" s="45" t="s">
        <v>145</v>
      </c>
      <c r="D60" s="45" t="s">
        <v>145</v>
      </c>
      <c r="E60" s="45" t="s">
        <v>93</v>
      </c>
      <c r="F60" s="45" t="s">
        <v>145</v>
      </c>
      <c r="G60" s="45" t="s">
        <v>145</v>
      </c>
    </row>
    <row r="61" spans="1:7" ht="15.95" customHeight="1" thickBot="1" x14ac:dyDescent="0.25">
      <c r="A61" s="24" t="s">
        <v>826</v>
      </c>
      <c r="C61" s="45" t="s">
        <v>105</v>
      </c>
      <c r="D61" s="45" t="s">
        <v>105</v>
      </c>
      <c r="E61" s="45" t="s">
        <v>145</v>
      </c>
      <c r="F61" s="45" t="s">
        <v>105</v>
      </c>
      <c r="G61" s="45" t="s">
        <v>105</v>
      </c>
    </row>
    <row r="62" spans="1:7" ht="15.95" customHeight="1" thickBot="1" x14ac:dyDescent="0.25">
      <c r="A62" s="45" t="s">
        <v>95</v>
      </c>
      <c r="C62" s="85" t="s">
        <v>6</v>
      </c>
      <c r="D62" s="83" t="s">
        <v>6</v>
      </c>
      <c r="E62" s="45" t="s">
        <v>105</v>
      </c>
      <c r="F62" s="85" t="s">
        <v>6</v>
      </c>
      <c r="G62" s="83" t="s">
        <v>6</v>
      </c>
    </row>
    <row r="63" spans="1:7" ht="15.95" customHeight="1" x14ac:dyDescent="0.2">
      <c r="A63" s="45" t="s">
        <v>586</v>
      </c>
      <c r="C63" s="81" t="s">
        <v>827</v>
      </c>
      <c r="D63" s="81" t="s">
        <v>827</v>
      </c>
      <c r="F63" s="81" t="s">
        <v>827</v>
      </c>
      <c r="G63" s="81" t="s">
        <v>827</v>
      </c>
    </row>
    <row r="64" spans="1:7" ht="15.95" customHeight="1" x14ac:dyDescent="0.2">
      <c r="A64" s="45" t="s">
        <v>76</v>
      </c>
      <c r="C64" s="45" t="s">
        <v>182</v>
      </c>
      <c r="D64" s="45" t="s">
        <v>93</v>
      </c>
      <c r="F64" s="45" t="s">
        <v>182</v>
      </c>
      <c r="G64" s="45" t="s">
        <v>182</v>
      </c>
    </row>
    <row r="65" spans="1:7" ht="15.95" customHeight="1" x14ac:dyDescent="0.2">
      <c r="A65" s="45" t="s">
        <v>77</v>
      </c>
      <c r="C65" s="45" t="s">
        <v>92</v>
      </c>
      <c r="D65" s="45" t="s">
        <v>94</v>
      </c>
      <c r="F65" s="45" t="s">
        <v>92</v>
      </c>
      <c r="G65" s="45" t="s">
        <v>92</v>
      </c>
    </row>
    <row r="66" spans="1:7" ht="15.95" customHeight="1" x14ac:dyDescent="0.2">
      <c r="A66" s="45" t="s">
        <v>153</v>
      </c>
      <c r="C66" s="45" t="s">
        <v>93</v>
      </c>
      <c r="D66" s="45" t="s">
        <v>105</v>
      </c>
      <c r="F66" s="45" t="s">
        <v>93</v>
      </c>
      <c r="G66" s="45" t="s">
        <v>93</v>
      </c>
    </row>
    <row r="67" spans="1:7" ht="15.95" customHeight="1" x14ac:dyDescent="0.2">
      <c r="A67" s="23" t="s">
        <v>6</v>
      </c>
      <c r="C67" s="45" t="s">
        <v>94</v>
      </c>
      <c r="F67" s="45" t="s">
        <v>105</v>
      </c>
      <c r="G67" s="45" t="s">
        <v>94</v>
      </c>
    </row>
    <row r="68" spans="1:7" ht="15.95" customHeight="1" x14ac:dyDescent="0.2">
      <c r="A68" s="24" t="s">
        <v>827</v>
      </c>
      <c r="C68" s="45" t="s">
        <v>105</v>
      </c>
      <c r="G68" s="45" t="s">
        <v>105</v>
      </c>
    </row>
    <row r="69" spans="1:7" x14ac:dyDescent="0.2">
      <c r="A69" s="45" t="s">
        <v>64</v>
      </c>
    </row>
    <row r="70" spans="1:7" x14ac:dyDescent="0.2">
      <c r="A70" s="45" t="s">
        <v>76</v>
      </c>
    </row>
    <row r="71" spans="1:7" x14ac:dyDescent="0.2">
      <c r="A71" s="45" t="s">
        <v>153</v>
      </c>
    </row>
    <row r="72" spans="1:7" x14ac:dyDescent="0.2">
      <c r="A72" s="24" t="s">
        <v>828</v>
      </c>
    </row>
    <row r="73" spans="1:7" x14ac:dyDescent="0.2">
      <c r="A73" s="45" t="s">
        <v>65</v>
      </c>
    </row>
    <row r="74" spans="1:7" x14ac:dyDescent="0.2">
      <c r="A74" s="45" t="s">
        <v>69</v>
      </c>
    </row>
    <row r="75" spans="1:7" x14ac:dyDescent="0.2">
      <c r="A75" s="45" t="s">
        <v>135</v>
      </c>
    </row>
    <row r="76" spans="1:7" x14ac:dyDescent="0.2">
      <c r="A76" s="45" t="s">
        <v>138</v>
      </c>
    </row>
    <row r="77" spans="1:7" x14ac:dyDescent="0.2">
      <c r="A77" s="45" t="s">
        <v>95</v>
      </c>
    </row>
    <row r="78" spans="1:7" x14ac:dyDescent="0.2">
      <c r="A78" s="45" t="s">
        <v>77</v>
      </c>
    </row>
    <row r="79" spans="1:7" x14ac:dyDescent="0.2">
      <c r="A79" s="44">
        <v>42993</v>
      </c>
    </row>
    <row r="80" spans="1:7" x14ac:dyDescent="0.2">
      <c r="A80" s="23" t="s">
        <v>4</v>
      </c>
    </row>
    <row r="81" spans="1:1" x14ac:dyDescent="0.2">
      <c r="A81" s="24" t="s">
        <v>826</v>
      </c>
    </row>
    <row r="82" spans="1:1" x14ac:dyDescent="0.2">
      <c r="A82" s="45" t="s">
        <v>64</v>
      </c>
    </row>
    <row r="83" spans="1:1" x14ac:dyDescent="0.2">
      <c r="A83" s="45" t="s">
        <v>586</v>
      </c>
    </row>
    <row r="84" spans="1:1" x14ac:dyDescent="0.2">
      <c r="A84" s="45" t="s">
        <v>76</v>
      </c>
    </row>
    <row r="85" spans="1:1" x14ac:dyDescent="0.2">
      <c r="A85" s="45" t="s">
        <v>77</v>
      </c>
    </row>
    <row r="86" spans="1:1" x14ac:dyDescent="0.2">
      <c r="A86" s="45" t="s">
        <v>153</v>
      </c>
    </row>
    <row r="87" spans="1:1" x14ac:dyDescent="0.2">
      <c r="A87" s="23" t="s">
        <v>6</v>
      </c>
    </row>
    <row r="88" spans="1:1" x14ac:dyDescent="0.2">
      <c r="A88" s="24" t="s">
        <v>827</v>
      </c>
    </row>
    <row r="89" spans="1:1" x14ac:dyDescent="0.2">
      <c r="A89" s="45" t="s">
        <v>64</v>
      </c>
    </row>
    <row r="90" spans="1:1" x14ac:dyDescent="0.2">
      <c r="A90" s="45" t="s">
        <v>76</v>
      </c>
    </row>
    <row r="91" spans="1:1" x14ac:dyDescent="0.2">
      <c r="A91" s="45" t="s">
        <v>153</v>
      </c>
    </row>
    <row r="92" spans="1:1" x14ac:dyDescent="0.2">
      <c r="A92" s="24" t="s">
        <v>828</v>
      </c>
    </row>
    <row r="93" spans="1:1" x14ac:dyDescent="0.2">
      <c r="A93" s="45" t="s">
        <v>65</v>
      </c>
    </row>
    <row r="94" spans="1:1" x14ac:dyDescent="0.2">
      <c r="A94" s="45" t="s">
        <v>69</v>
      </c>
    </row>
    <row r="95" spans="1:1" x14ac:dyDescent="0.2">
      <c r="A95" s="45" t="s">
        <v>135</v>
      </c>
    </row>
    <row r="96" spans="1:1" x14ac:dyDescent="0.2">
      <c r="A96" s="45" t="s">
        <v>95</v>
      </c>
    </row>
    <row r="97" spans="1:1" x14ac:dyDescent="0.2">
      <c r="A97" s="45" t="s">
        <v>77</v>
      </c>
    </row>
    <row r="98" spans="1:1" x14ac:dyDescent="0.2">
      <c r="A98" s="109" t="s">
        <v>169</v>
      </c>
    </row>
    <row r="99" spans="1:1" x14ac:dyDescent="0.2">
      <c r="A99" s="44">
        <v>42989</v>
      </c>
    </row>
    <row r="100" spans="1:1" x14ac:dyDescent="0.2">
      <c r="A100" s="23" t="s">
        <v>4</v>
      </c>
    </row>
    <row r="101" spans="1:1" x14ac:dyDescent="0.2">
      <c r="A101" s="24" t="s">
        <v>826</v>
      </c>
    </row>
    <row r="102" spans="1:1" x14ac:dyDescent="0.2">
      <c r="A102" s="45" t="s">
        <v>115</v>
      </c>
    </row>
    <row r="103" spans="1:1" x14ac:dyDescent="0.2">
      <c r="A103" s="23" t="s">
        <v>6</v>
      </c>
    </row>
    <row r="104" spans="1:1" x14ac:dyDescent="0.2">
      <c r="A104" s="24" t="s">
        <v>827</v>
      </c>
    </row>
    <row r="105" spans="1:1" x14ac:dyDescent="0.2">
      <c r="A105" s="45" t="s">
        <v>143</v>
      </c>
    </row>
    <row r="106" spans="1:1" x14ac:dyDescent="0.2">
      <c r="A106" s="45" t="s">
        <v>177</v>
      </c>
    </row>
    <row r="107" spans="1:1" x14ac:dyDescent="0.2">
      <c r="A107" s="24" t="s">
        <v>828</v>
      </c>
    </row>
    <row r="108" spans="1:1" x14ac:dyDescent="0.2">
      <c r="A108" s="45" t="s">
        <v>115</v>
      </c>
    </row>
    <row r="109" spans="1:1" x14ac:dyDescent="0.2">
      <c r="A109" s="45" t="s">
        <v>73</v>
      </c>
    </row>
    <row r="110" spans="1:1" x14ac:dyDescent="0.2">
      <c r="A110" s="44">
        <v>42990</v>
      </c>
    </row>
    <row r="111" spans="1:1" x14ac:dyDescent="0.2">
      <c r="A111" s="23" t="s">
        <v>4</v>
      </c>
    </row>
    <row r="112" spans="1:1" x14ac:dyDescent="0.2">
      <c r="A112" s="24" t="s">
        <v>826</v>
      </c>
    </row>
    <row r="113" spans="1:1" x14ac:dyDescent="0.2">
      <c r="A113" s="45" t="s">
        <v>115</v>
      </c>
    </row>
    <row r="114" spans="1:1" x14ac:dyDescent="0.2">
      <c r="A114" s="23" t="s">
        <v>6</v>
      </c>
    </row>
    <row r="115" spans="1:1" x14ac:dyDescent="0.2">
      <c r="A115" s="24" t="s">
        <v>828</v>
      </c>
    </row>
    <row r="116" spans="1:1" x14ac:dyDescent="0.2">
      <c r="A116" s="45" t="s">
        <v>115</v>
      </c>
    </row>
    <row r="117" spans="1:1" x14ac:dyDescent="0.2">
      <c r="A117" s="45" t="s">
        <v>73</v>
      </c>
    </row>
    <row r="118" spans="1:1" x14ac:dyDescent="0.2">
      <c r="A118" s="44">
        <v>42991</v>
      </c>
    </row>
    <row r="119" spans="1:1" x14ac:dyDescent="0.2">
      <c r="A119" s="23" t="s">
        <v>6</v>
      </c>
    </row>
    <row r="120" spans="1:1" x14ac:dyDescent="0.2">
      <c r="A120" s="24" t="s">
        <v>827</v>
      </c>
    </row>
    <row r="121" spans="1:1" x14ac:dyDescent="0.2">
      <c r="A121" s="45" t="s">
        <v>143</v>
      </c>
    </row>
    <row r="122" spans="1:1" x14ac:dyDescent="0.2">
      <c r="A122" s="24" t="s">
        <v>828</v>
      </c>
    </row>
    <row r="123" spans="1:1" x14ac:dyDescent="0.2">
      <c r="A123" s="45" t="s">
        <v>115</v>
      </c>
    </row>
    <row r="124" spans="1:1" x14ac:dyDescent="0.2">
      <c r="A124" s="45" t="s">
        <v>73</v>
      </c>
    </row>
    <row r="125" spans="1:1" x14ac:dyDescent="0.2">
      <c r="A125" s="45" t="s">
        <v>49</v>
      </c>
    </row>
    <row r="126" spans="1:1" x14ac:dyDescent="0.2">
      <c r="A126" s="44">
        <v>42992</v>
      </c>
    </row>
    <row r="127" spans="1:1" x14ac:dyDescent="0.2">
      <c r="A127" s="23" t="s">
        <v>4</v>
      </c>
    </row>
    <row r="128" spans="1:1" x14ac:dyDescent="0.2">
      <c r="A128" s="24" t="s">
        <v>826</v>
      </c>
    </row>
    <row r="129" spans="1:1" x14ac:dyDescent="0.2">
      <c r="A129" s="45" t="s">
        <v>115</v>
      </c>
    </row>
    <row r="130" spans="1:1" x14ac:dyDescent="0.2">
      <c r="A130" s="45" t="s">
        <v>49</v>
      </c>
    </row>
    <row r="131" spans="1:1" x14ac:dyDescent="0.2">
      <c r="A131" s="23" t="s">
        <v>6</v>
      </c>
    </row>
    <row r="132" spans="1:1" x14ac:dyDescent="0.2">
      <c r="A132" s="24" t="s">
        <v>827</v>
      </c>
    </row>
    <row r="133" spans="1:1" x14ac:dyDescent="0.2">
      <c r="A133" s="45" t="s">
        <v>143</v>
      </c>
    </row>
    <row r="134" spans="1:1" x14ac:dyDescent="0.2">
      <c r="A134" s="45" t="s">
        <v>177</v>
      </c>
    </row>
    <row r="135" spans="1:1" x14ac:dyDescent="0.2">
      <c r="A135" s="24" t="s">
        <v>828</v>
      </c>
    </row>
    <row r="136" spans="1:1" x14ac:dyDescent="0.2">
      <c r="A136" s="45" t="s">
        <v>115</v>
      </c>
    </row>
    <row r="137" spans="1:1" x14ac:dyDescent="0.2">
      <c r="A137" s="45" t="s">
        <v>73</v>
      </c>
    </row>
    <row r="138" spans="1:1" x14ac:dyDescent="0.2">
      <c r="A138" s="45" t="s">
        <v>49</v>
      </c>
    </row>
    <row r="139" spans="1:1" x14ac:dyDescent="0.2">
      <c r="A139" s="44">
        <v>42993</v>
      </c>
    </row>
    <row r="140" spans="1:1" x14ac:dyDescent="0.2">
      <c r="A140" s="23" t="s">
        <v>4</v>
      </c>
    </row>
    <row r="141" spans="1:1" x14ac:dyDescent="0.2">
      <c r="A141" s="24" t="s">
        <v>826</v>
      </c>
    </row>
    <row r="142" spans="1:1" x14ac:dyDescent="0.2">
      <c r="A142" s="45" t="s">
        <v>115</v>
      </c>
    </row>
    <row r="143" spans="1:1" x14ac:dyDescent="0.2">
      <c r="A143" s="45" t="s">
        <v>49</v>
      </c>
    </row>
    <row r="144" spans="1:1" x14ac:dyDescent="0.2">
      <c r="A144" s="23" t="s">
        <v>6</v>
      </c>
    </row>
    <row r="145" spans="1:1" x14ac:dyDescent="0.2">
      <c r="A145" s="24" t="s">
        <v>827</v>
      </c>
    </row>
    <row r="146" spans="1:1" x14ac:dyDescent="0.2">
      <c r="A146" s="45" t="s">
        <v>177</v>
      </c>
    </row>
    <row r="147" spans="1:1" x14ac:dyDescent="0.2">
      <c r="A147" s="24" t="s">
        <v>828</v>
      </c>
    </row>
    <row r="148" spans="1:1" x14ac:dyDescent="0.2">
      <c r="A148" s="45" t="s">
        <v>115</v>
      </c>
    </row>
    <row r="149" spans="1:1" x14ac:dyDescent="0.2">
      <c r="A149" s="45" t="s">
        <v>73</v>
      </c>
    </row>
    <row r="150" spans="1:1" x14ac:dyDescent="0.2">
      <c r="A150" s="45" t="s">
        <v>49</v>
      </c>
    </row>
    <row r="151" spans="1:1" x14ac:dyDescent="0.2">
      <c r="A151" s="109" t="s">
        <v>170</v>
      </c>
    </row>
    <row r="152" spans="1:1" x14ac:dyDescent="0.2">
      <c r="A152" s="44">
        <v>42989</v>
      </c>
    </row>
    <row r="153" spans="1:1" x14ac:dyDescent="0.2">
      <c r="A153" s="23" t="s">
        <v>6</v>
      </c>
    </row>
    <row r="154" spans="1:1" x14ac:dyDescent="0.2">
      <c r="A154" s="24" t="s">
        <v>827</v>
      </c>
    </row>
    <row r="155" spans="1:1" x14ac:dyDescent="0.2">
      <c r="A155" s="45" t="s">
        <v>131</v>
      </c>
    </row>
    <row r="156" spans="1:1" x14ac:dyDescent="0.2">
      <c r="A156" s="45" t="s">
        <v>137</v>
      </c>
    </row>
    <row r="157" spans="1:1" x14ac:dyDescent="0.2">
      <c r="A157" s="24" t="s">
        <v>828</v>
      </c>
    </row>
    <row r="158" spans="1:1" x14ac:dyDescent="0.2">
      <c r="A158" s="45" t="s">
        <v>57</v>
      </c>
    </row>
    <row r="159" spans="1:1" x14ac:dyDescent="0.2">
      <c r="A159" s="45" t="s">
        <v>152</v>
      </c>
    </row>
    <row r="160" spans="1:1" x14ac:dyDescent="0.2">
      <c r="A160" s="45" t="s">
        <v>124</v>
      </c>
    </row>
    <row r="161" spans="1:1" x14ac:dyDescent="0.2">
      <c r="A161" s="44">
        <v>42990</v>
      </c>
    </row>
    <row r="162" spans="1:1" x14ac:dyDescent="0.2">
      <c r="A162" s="23" t="s">
        <v>6</v>
      </c>
    </row>
    <row r="163" spans="1:1" x14ac:dyDescent="0.2">
      <c r="A163" s="24" t="s">
        <v>828</v>
      </c>
    </row>
    <row r="164" spans="1:1" x14ac:dyDescent="0.2">
      <c r="A164" s="45" t="s">
        <v>57</v>
      </c>
    </row>
    <row r="165" spans="1:1" x14ac:dyDescent="0.2">
      <c r="A165" s="45" t="s">
        <v>152</v>
      </c>
    </row>
    <row r="166" spans="1:1" x14ac:dyDescent="0.2">
      <c r="A166" s="45" t="s">
        <v>124</v>
      </c>
    </row>
    <row r="167" spans="1:1" x14ac:dyDescent="0.2">
      <c r="A167" s="44">
        <v>42991</v>
      </c>
    </row>
    <row r="168" spans="1:1" x14ac:dyDescent="0.2">
      <c r="A168" s="23" t="s">
        <v>6</v>
      </c>
    </row>
    <row r="169" spans="1:1" x14ac:dyDescent="0.2">
      <c r="A169" s="24" t="s">
        <v>827</v>
      </c>
    </row>
    <row r="170" spans="1:1" x14ac:dyDescent="0.2">
      <c r="A170" s="45" t="s">
        <v>131</v>
      </c>
    </row>
    <row r="171" spans="1:1" x14ac:dyDescent="0.2">
      <c r="A171" s="45" t="s">
        <v>150</v>
      </c>
    </row>
    <row r="172" spans="1:1" x14ac:dyDescent="0.2">
      <c r="A172" s="24" t="s">
        <v>828</v>
      </c>
    </row>
    <row r="173" spans="1:1" x14ac:dyDescent="0.2">
      <c r="A173" s="45" t="s">
        <v>134</v>
      </c>
    </row>
    <row r="174" spans="1:1" x14ac:dyDescent="0.2">
      <c r="A174" s="45" t="s">
        <v>57</v>
      </c>
    </row>
    <row r="175" spans="1:1" x14ac:dyDescent="0.2">
      <c r="A175" s="45" t="s">
        <v>152</v>
      </c>
    </row>
    <row r="176" spans="1:1" x14ac:dyDescent="0.2">
      <c r="A176" s="45" t="s">
        <v>124</v>
      </c>
    </row>
    <row r="177" spans="1:1" x14ac:dyDescent="0.2">
      <c r="A177" s="44">
        <v>42992</v>
      </c>
    </row>
    <row r="178" spans="1:1" x14ac:dyDescent="0.2">
      <c r="A178" s="23" t="s">
        <v>4</v>
      </c>
    </row>
    <row r="179" spans="1:1" x14ac:dyDescent="0.2">
      <c r="A179" s="24" t="s">
        <v>826</v>
      </c>
    </row>
    <row r="180" spans="1:1" x14ac:dyDescent="0.2">
      <c r="A180" s="45" t="s">
        <v>131</v>
      </c>
    </row>
    <row r="181" spans="1:1" x14ac:dyDescent="0.2">
      <c r="A181" s="23" t="s">
        <v>6</v>
      </c>
    </row>
    <row r="182" spans="1:1" x14ac:dyDescent="0.2">
      <c r="A182" s="24" t="s">
        <v>827</v>
      </c>
    </row>
    <row r="183" spans="1:1" x14ac:dyDescent="0.2">
      <c r="A183" s="45" t="s">
        <v>131</v>
      </c>
    </row>
    <row r="184" spans="1:1" x14ac:dyDescent="0.2">
      <c r="A184" s="45" t="s">
        <v>137</v>
      </c>
    </row>
    <row r="185" spans="1:1" x14ac:dyDescent="0.2">
      <c r="A185" s="45" t="s">
        <v>150</v>
      </c>
    </row>
    <row r="186" spans="1:1" x14ac:dyDescent="0.2">
      <c r="A186" s="24" t="s">
        <v>828</v>
      </c>
    </row>
    <row r="187" spans="1:1" x14ac:dyDescent="0.2">
      <c r="A187" s="45" t="s">
        <v>57</v>
      </c>
    </row>
    <row r="188" spans="1:1" x14ac:dyDescent="0.2">
      <c r="A188" s="45" t="s">
        <v>152</v>
      </c>
    </row>
    <row r="189" spans="1:1" x14ac:dyDescent="0.2">
      <c r="A189" s="45" t="s">
        <v>124</v>
      </c>
    </row>
    <row r="190" spans="1:1" x14ac:dyDescent="0.2">
      <c r="A190" s="44">
        <v>42993</v>
      </c>
    </row>
    <row r="191" spans="1:1" x14ac:dyDescent="0.2">
      <c r="A191" s="23" t="s">
        <v>6</v>
      </c>
    </row>
    <row r="192" spans="1:1" x14ac:dyDescent="0.2">
      <c r="A192" s="24" t="s">
        <v>827</v>
      </c>
    </row>
    <row r="193" spans="1:1" x14ac:dyDescent="0.2">
      <c r="A193" s="45" t="s">
        <v>137</v>
      </c>
    </row>
    <row r="194" spans="1:1" x14ac:dyDescent="0.2">
      <c r="A194" s="24" t="s">
        <v>828</v>
      </c>
    </row>
    <row r="195" spans="1:1" x14ac:dyDescent="0.2">
      <c r="A195" s="45" t="s">
        <v>57</v>
      </c>
    </row>
    <row r="196" spans="1:1" x14ac:dyDescent="0.2">
      <c r="A196" s="45" t="s">
        <v>152</v>
      </c>
    </row>
    <row r="197" spans="1:1" x14ac:dyDescent="0.2">
      <c r="A197" s="45" t="s">
        <v>124</v>
      </c>
    </row>
    <row r="198" spans="1:1" x14ac:dyDescent="0.2">
      <c r="A198" s="109" t="s">
        <v>106</v>
      </c>
    </row>
    <row r="199" spans="1:1" x14ac:dyDescent="0.2">
      <c r="A199" s="44">
        <v>42989</v>
      </c>
    </row>
    <row r="200" spans="1:1" x14ac:dyDescent="0.2">
      <c r="A200" s="23" t="s">
        <v>4</v>
      </c>
    </row>
    <row r="201" spans="1:1" x14ac:dyDescent="0.2">
      <c r="A201" s="24" t="s">
        <v>826</v>
      </c>
    </row>
    <row r="202" spans="1:1" x14ac:dyDescent="0.2">
      <c r="A202" s="45" t="s">
        <v>93</v>
      </c>
    </row>
    <row r="203" spans="1:1" x14ac:dyDescent="0.2">
      <c r="A203" s="45" t="s">
        <v>145</v>
      </c>
    </row>
    <row r="204" spans="1:1" x14ac:dyDescent="0.2">
      <c r="A204" s="45" t="s">
        <v>105</v>
      </c>
    </row>
    <row r="205" spans="1:1" x14ac:dyDescent="0.2">
      <c r="A205" s="23" t="s">
        <v>6</v>
      </c>
    </row>
    <row r="206" spans="1:1" x14ac:dyDescent="0.2">
      <c r="A206" s="24" t="s">
        <v>827</v>
      </c>
    </row>
    <row r="207" spans="1:1" x14ac:dyDescent="0.2">
      <c r="A207" s="45" t="s">
        <v>182</v>
      </c>
    </row>
    <row r="208" spans="1:1" x14ac:dyDescent="0.2">
      <c r="A208" s="45" t="s">
        <v>92</v>
      </c>
    </row>
    <row r="209" spans="1:1" x14ac:dyDescent="0.2">
      <c r="A209" s="45" t="s">
        <v>93</v>
      </c>
    </row>
    <row r="210" spans="1:1" x14ac:dyDescent="0.2">
      <c r="A210" s="45" t="s">
        <v>94</v>
      </c>
    </row>
    <row r="211" spans="1:1" x14ac:dyDescent="0.2">
      <c r="A211" s="45" t="s">
        <v>105</v>
      </c>
    </row>
    <row r="212" spans="1:1" x14ac:dyDescent="0.2">
      <c r="A212" s="44">
        <v>42990</v>
      </c>
    </row>
    <row r="213" spans="1:1" x14ac:dyDescent="0.2">
      <c r="A213" s="23" t="s">
        <v>4</v>
      </c>
    </row>
    <row r="214" spans="1:1" x14ac:dyDescent="0.2">
      <c r="A214" s="24" t="s">
        <v>826</v>
      </c>
    </row>
    <row r="215" spans="1:1" x14ac:dyDescent="0.2">
      <c r="A215" s="45" t="s">
        <v>93</v>
      </c>
    </row>
    <row r="216" spans="1:1" x14ac:dyDescent="0.2">
      <c r="A216" s="45" t="s">
        <v>145</v>
      </c>
    </row>
    <row r="217" spans="1:1" x14ac:dyDescent="0.2">
      <c r="A217" s="45" t="s">
        <v>105</v>
      </c>
    </row>
    <row r="218" spans="1:1" x14ac:dyDescent="0.2">
      <c r="A218" s="23" t="s">
        <v>6</v>
      </c>
    </row>
    <row r="219" spans="1:1" x14ac:dyDescent="0.2">
      <c r="A219" s="24" t="s">
        <v>827</v>
      </c>
    </row>
    <row r="220" spans="1:1" x14ac:dyDescent="0.2">
      <c r="A220" s="45" t="s">
        <v>93</v>
      </c>
    </row>
    <row r="221" spans="1:1" x14ac:dyDescent="0.2">
      <c r="A221" s="45" t="s">
        <v>94</v>
      </c>
    </row>
    <row r="222" spans="1:1" x14ac:dyDescent="0.2">
      <c r="A222" s="45" t="s">
        <v>105</v>
      </c>
    </row>
    <row r="223" spans="1:1" x14ac:dyDescent="0.2">
      <c r="A223" s="44">
        <v>42991</v>
      </c>
    </row>
    <row r="224" spans="1:1" x14ac:dyDescent="0.2">
      <c r="A224" s="23" t="s">
        <v>6</v>
      </c>
    </row>
    <row r="225" spans="1:1" x14ac:dyDescent="0.2">
      <c r="A225" s="24" t="s">
        <v>827</v>
      </c>
    </row>
    <row r="226" spans="1:1" x14ac:dyDescent="0.2">
      <c r="A226" s="45" t="s">
        <v>182</v>
      </c>
    </row>
    <row r="227" spans="1:1" x14ac:dyDescent="0.2">
      <c r="A227" s="45" t="s">
        <v>93</v>
      </c>
    </row>
    <row r="228" spans="1:1" x14ac:dyDescent="0.2">
      <c r="A228" s="45" t="s">
        <v>145</v>
      </c>
    </row>
    <row r="229" spans="1:1" x14ac:dyDescent="0.2">
      <c r="A229" s="45" t="s">
        <v>105</v>
      </c>
    </row>
    <row r="230" spans="1:1" x14ac:dyDescent="0.2">
      <c r="A230" s="44">
        <v>42992</v>
      </c>
    </row>
    <row r="231" spans="1:1" x14ac:dyDescent="0.2">
      <c r="A231" s="23" t="s">
        <v>4</v>
      </c>
    </row>
    <row r="232" spans="1:1" x14ac:dyDescent="0.2">
      <c r="A232" s="24" t="s">
        <v>826</v>
      </c>
    </row>
    <row r="233" spans="1:1" x14ac:dyDescent="0.2">
      <c r="A233" s="45" t="s">
        <v>93</v>
      </c>
    </row>
    <row r="234" spans="1:1" x14ac:dyDescent="0.2">
      <c r="A234" s="45" t="s">
        <v>145</v>
      </c>
    </row>
    <row r="235" spans="1:1" x14ac:dyDescent="0.2">
      <c r="A235" s="45" t="s">
        <v>105</v>
      </c>
    </row>
    <row r="236" spans="1:1" x14ac:dyDescent="0.2">
      <c r="A236" s="23" t="s">
        <v>6</v>
      </c>
    </row>
    <row r="237" spans="1:1" x14ac:dyDescent="0.2">
      <c r="A237" s="24" t="s">
        <v>827</v>
      </c>
    </row>
    <row r="238" spans="1:1" x14ac:dyDescent="0.2">
      <c r="A238" s="45" t="s">
        <v>182</v>
      </c>
    </row>
    <row r="239" spans="1:1" x14ac:dyDescent="0.2">
      <c r="A239" s="45" t="s">
        <v>92</v>
      </c>
    </row>
    <row r="240" spans="1:1" x14ac:dyDescent="0.2">
      <c r="A240" s="45" t="s">
        <v>93</v>
      </c>
    </row>
    <row r="241" spans="1:1" x14ac:dyDescent="0.2">
      <c r="A241" s="45" t="s">
        <v>105</v>
      </c>
    </row>
    <row r="242" spans="1:1" x14ac:dyDescent="0.2">
      <c r="A242" s="44">
        <v>42993</v>
      </c>
    </row>
    <row r="243" spans="1:1" x14ac:dyDescent="0.2">
      <c r="A243" s="23" t="s">
        <v>4</v>
      </c>
    </row>
    <row r="244" spans="1:1" x14ac:dyDescent="0.2">
      <c r="A244" s="24" t="s">
        <v>826</v>
      </c>
    </row>
    <row r="245" spans="1:1" x14ac:dyDescent="0.2">
      <c r="A245" s="45" t="s">
        <v>93</v>
      </c>
    </row>
    <row r="246" spans="1:1" x14ac:dyDescent="0.2">
      <c r="A246" s="45" t="s">
        <v>145</v>
      </c>
    </row>
    <row r="247" spans="1:1" x14ac:dyDescent="0.2">
      <c r="A247" s="45" t="s">
        <v>105</v>
      </c>
    </row>
    <row r="248" spans="1:1" x14ac:dyDescent="0.2">
      <c r="A248" s="23" t="s">
        <v>6</v>
      </c>
    </row>
    <row r="249" spans="1:1" x14ac:dyDescent="0.2">
      <c r="A249" s="24" t="s">
        <v>827</v>
      </c>
    </row>
    <row r="250" spans="1:1" x14ac:dyDescent="0.2">
      <c r="A250" s="45" t="s">
        <v>182</v>
      </c>
    </row>
    <row r="251" spans="1:1" x14ac:dyDescent="0.2">
      <c r="A251" s="45" t="s">
        <v>92</v>
      </c>
    </row>
    <row r="252" spans="1:1" x14ac:dyDescent="0.2">
      <c r="A252" s="45" t="s">
        <v>93</v>
      </c>
    </row>
    <row r="253" spans="1:1" x14ac:dyDescent="0.2">
      <c r="A253" s="45" t="s">
        <v>94</v>
      </c>
    </row>
    <row r="254" spans="1:1" x14ac:dyDescent="0.2">
      <c r="A254" s="45" t="s">
        <v>105</v>
      </c>
    </row>
    <row r="255" spans="1:1" x14ac:dyDescent="0.2">
      <c r="A255" s="109" t="s">
        <v>162</v>
      </c>
    </row>
  </sheetData>
  <mergeCells count="4">
    <mergeCell ref="C2:G2"/>
    <mergeCell ref="C25:G25"/>
    <mergeCell ref="C40:G40"/>
    <mergeCell ref="C55:G55"/>
  </mergeCells>
  <pageMargins left="0.23622047244094491" right="0.23622047244094491" top="0.74803149606299213" bottom="0.74803149606299213" header="0.31496062992125984" footer="0.31496062992125984"/>
  <pageSetup paperSize="9" scale="95" fitToHeight="0" orientation="landscape" r:id="rId2"/>
  <headerFooter>
    <oddHeader>&amp;LEcole de Neuvecelle&amp;C&amp;"Arial,Gras"&amp;11Liste des Inscrits Bus par Classe 
&amp;9(T161 = chasuble orange, autres = rouge)&amp;R&amp;D</oddHeader>
    <oddFooter>&amp;R&amp;8 Page : &amp;P/&amp;N</oddFooter>
  </headerFooter>
  <rowBreaks count="3" manualBreakCount="3">
    <brk id="24" max="16383" man="1"/>
    <brk id="39" max="16383" man="1"/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P336"/>
  <sheetViews>
    <sheetView tabSelected="1" workbookViewId="0">
      <selection activeCell="T12" sqref="T12"/>
    </sheetView>
  </sheetViews>
  <sheetFormatPr baseColWidth="10" defaultRowHeight="12.75" x14ac:dyDescent="0.2"/>
  <cols>
    <col min="1" max="1" width="20.7109375" customWidth="1"/>
    <col min="2" max="8" width="8.7109375" customWidth="1"/>
    <col min="9" max="9" width="13.85546875" bestFit="1" customWidth="1"/>
    <col min="10" max="16" width="8.7109375" customWidth="1"/>
  </cols>
  <sheetData>
    <row r="1" spans="1:16" ht="13.5" thickBot="1" x14ac:dyDescent="0.25">
      <c r="A1" t="s">
        <v>0</v>
      </c>
    </row>
    <row r="2" spans="1:16" ht="20.100000000000001" customHeight="1" thickBot="1" x14ac:dyDescent="0.25">
      <c r="B2" s="118">
        <v>42989</v>
      </c>
      <c r="C2" s="119"/>
      <c r="D2" s="119"/>
      <c r="E2" s="118">
        <v>42990</v>
      </c>
      <c r="F2" s="119"/>
      <c r="G2" s="119"/>
      <c r="H2" s="119"/>
      <c r="I2" s="110">
        <v>42991</v>
      </c>
      <c r="J2" s="118">
        <v>42992</v>
      </c>
      <c r="K2" s="119"/>
      <c r="L2" s="119"/>
      <c r="M2" s="118">
        <v>42993</v>
      </c>
      <c r="N2" s="119"/>
      <c r="O2" s="119"/>
      <c r="P2" s="120"/>
    </row>
    <row r="3" spans="1:16" ht="27" customHeight="1" thickBot="1" x14ac:dyDescent="0.25">
      <c r="A3" t="s">
        <v>2</v>
      </c>
      <c r="B3" s="86" t="s">
        <v>4</v>
      </c>
      <c r="C3" s="87" t="s">
        <v>7</v>
      </c>
      <c r="D3" s="86" t="s">
        <v>6</v>
      </c>
      <c r="E3" s="86" t="s">
        <v>4</v>
      </c>
      <c r="F3" s="87" t="s">
        <v>7</v>
      </c>
      <c r="G3" s="86" t="s">
        <v>6</v>
      </c>
      <c r="H3" s="86" t="s">
        <v>8</v>
      </c>
      <c r="I3" s="86" t="s">
        <v>6</v>
      </c>
      <c r="J3" s="86" t="s">
        <v>4</v>
      </c>
      <c r="K3" s="87" t="s">
        <v>7</v>
      </c>
      <c r="L3" s="86" t="s">
        <v>6</v>
      </c>
      <c r="M3" s="86" t="s">
        <v>4</v>
      </c>
      <c r="N3" s="87" t="s">
        <v>7</v>
      </c>
      <c r="O3" s="86" t="s">
        <v>6</v>
      </c>
      <c r="P3" s="88" t="s">
        <v>8</v>
      </c>
    </row>
    <row r="4" spans="1:16" ht="18" customHeight="1" thickBot="1" x14ac:dyDescent="0.25">
      <c r="A4" s="90" t="s">
        <v>163</v>
      </c>
      <c r="B4" s="91">
        <v>3</v>
      </c>
      <c r="C4" s="92">
        <v>16</v>
      </c>
      <c r="D4" s="91">
        <v>8</v>
      </c>
      <c r="E4" s="91">
        <v>3</v>
      </c>
      <c r="F4" s="92">
        <v>21</v>
      </c>
      <c r="G4" s="91">
        <v>5</v>
      </c>
      <c r="H4" s="91">
        <v>16</v>
      </c>
      <c r="I4" s="91">
        <v>5</v>
      </c>
      <c r="J4" s="91">
        <v>3</v>
      </c>
      <c r="K4" s="92">
        <v>19</v>
      </c>
      <c r="L4" s="91">
        <v>7</v>
      </c>
      <c r="M4" s="91">
        <v>3</v>
      </c>
      <c r="N4" s="92">
        <v>19</v>
      </c>
      <c r="O4" s="91">
        <v>5</v>
      </c>
      <c r="P4" s="91">
        <v>15</v>
      </c>
    </row>
    <row r="5" spans="1:16" s="89" customFormat="1" ht="15.95" customHeight="1" x14ac:dyDescent="0.2">
      <c r="A5" s="93" t="s">
        <v>949</v>
      </c>
      <c r="B5" s="94">
        <v>3</v>
      </c>
      <c r="C5" s="95">
        <v>14</v>
      </c>
      <c r="D5" s="94">
        <v>7</v>
      </c>
      <c r="E5" s="94">
        <v>3</v>
      </c>
      <c r="F5" s="95">
        <v>17</v>
      </c>
      <c r="G5" s="94">
        <v>4</v>
      </c>
      <c r="H5" s="94">
        <v>14</v>
      </c>
      <c r="I5" s="94">
        <v>5</v>
      </c>
      <c r="J5" s="94">
        <v>3</v>
      </c>
      <c r="K5" s="95">
        <v>16</v>
      </c>
      <c r="L5" s="94">
        <v>6</v>
      </c>
      <c r="M5" s="94">
        <v>3</v>
      </c>
      <c r="N5" s="95">
        <v>17</v>
      </c>
      <c r="O5" s="94">
        <v>4</v>
      </c>
      <c r="P5" s="94">
        <v>13</v>
      </c>
    </row>
    <row r="6" spans="1:16" s="89" customFormat="1" ht="15.95" customHeight="1" x14ac:dyDescent="0.2">
      <c r="A6" s="99" t="s">
        <v>29</v>
      </c>
      <c r="B6" s="100"/>
      <c r="C6" s="101"/>
      <c r="D6" s="100"/>
      <c r="E6" s="100"/>
      <c r="F6" s="101">
        <v>1</v>
      </c>
      <c r="G6" s="100"/>
      <c r="H6" s="100">
        <v>1</v>
      </c>
      <c r="I6" s="100"/>
      <c r="J6" s="100"/>
      <c r="K6" s="101">
        <v>1</v>
      </c>
      <c r="L6" s="100"/>
      <c r="M6" s="100"/>
      <c r="N6" s="101">
        <v>1</v>
      </c>
      <c r="O6" s="100"/>
      <c r="P6" s="100">
        <v>1</v>
      </c>
    </row>
    <row r="7" spans="1:16" s="89" customFormat="1" ht="15.95" customHeight="1" x14ac:dyDescent="0.2">
      <c r="A7" s="99" t="s">
        <v>550</v>
      </c>
      <c r="B7" s="100">
        <v>1</v>
      </c>
      <c r="C7" s="101"/>
      <c r="D7" s="100">
        <v>1</v>
      </c>
      <c r="E7" s="100">
        <v>1</v>
      </c>
      <c r="F7" s="101"/>
      <c r="G7" s="100">
        <v>1</v>
      </c>
      <c r="H7" s="100"/>
      <c r="I7" s="100">
        <v>1</v>
      </c>
      <c r="J7" s="100">
        <v>1</v>
      </c>
      <c r="K7" s="101"/>
      <c r="L7" s="100">
        <v>1</v>
      </c>
      <c r="M7" s="100">
        <v>1</v>
      </c>
      <c r="N7" s="101"/>
      <c r="O7" s="100">
        <v>1</v>
      </c>
      <c r="P7" s="100"/>
    </row>
    <row r="8" spans="1:16" s="89" customFormat="1" ht="15.95" customHeight="1" x14ac:dyDescent="0.2">
      <c r="A8" s="99" t="s">
        <v>555</v>
      </c>
      <c r="B8" s="100"/>
      <c r="C8" s="101">
        <v>1</v>
      </c>
      <c r="D8" s="100"/>
      <c r="E8" s="100"/>
      <c r="F8" s="101">
        <v>1</v>
      </c>
      <c r="G8" s="100"/>
      <c r="H8" s="100">
        <v>1</v>
      </c>
      <c r="I8" s="100"/>
      <c r="J8" s="100"/>
      <c r="K8" s="101">
        <v>1</v>
      </c>
      <c r="L8" s="100"/>
      <c r="M8" s="100"/>
      <c r="N8" s="101">
        <v>1</v>
      </c>
      <c r="O8" s="100"/>
      <c r="P8" s="100">
        <v>1</v>
      </c>
    </row>
    <row r="9" spans="1:16" s="89" customFormat="1" ht="15.95" customHeight="1" x14ac:dyDescent="0.2">
      <c r="A9" s="99" t="s">
        <v>557</v>
      </c>
      <c r="B9" s="100"/>
      <c r="C9" s="101">
        <v>1</v>
      </c>
      <c r="D9" s="100">
        <v>1</v>
      </c>
      <c r="E9" s="100"/>
      <c r="F9" s="101">
        <v>1</v>
      </c>
      <c r="G9" s="100"/>
      <c r="H9" s="100">
        <v>1</v>
      </c>
      <c r="I9" s="100">
        <v>1</v>
      </c>
      <c r="J9" s="100"/>
      <c r="K9" s="101">
        <v>1</v>
      </c>
      <c r="L9" s="100"/>
      <c r="M9" s="100"/>
      <c r="N9" s="101">
        <v>1</v>
      </c>
      <c r="O9" s="100"/>
      <c r="P9" s="100">
        <v>1</v>
      </c>
    </row>
    <row r="10" spans="1:16" s="89" customFormat="1" ht="15.95" customHeight="1" x14ac:dyDescent="0.2">
      <c r="A10" s="99" t="s">
        <v>561</v>
      </c>
      <c r="B10" s="100"/>
      <c r="C10" s="101">
        <v>1</v>
      </c>
      <c r="D10" s="100"/>
      <c r="E10" s="100"/>
      <c r="F10" s="101">
        <v>1</v>
      </c>
      <c r="G10" s="100"/>
      <c r="H10" s="100"/>
      <c r="I10" s="100"/>
      <c r="J10" s="100"/>
      <c r="K10" s="101">
        <v>1</v>
      </c>
      <c r="L10" s="100"/>
      <c r="M10" s="100"/>
      <c r="N10" s="101">
        <v>1</v>
      </c>
      <c r="O10" s="100"/>
      <c r="P10" s="100"/>
    </row>
    <row r="11" spans="1:16" s="89" customFormat="1" ht="15.95" customHeight="1" x14ac:dyDescent="0.2">
      <c r="A11" s="99" t="s">
        <v>564</v>
      </c>
      <c r="B11" s="100"/>
      <c r="C11" s="101"/>
      <c r="D11" s="100"/>
      <c r="E11" s="100"/>
      <c r="F11" s="101">
        <v>1</v>
      </c>
      <c r="G11" s="100"/>
      <c r="H11" s="100">
        <v>1</v>
      </c>
      <c r="I11" s="100"/>
      <c r="J11" s="100"/>
      <c r="K11" s="101"/>
      <c r="L11" s="100"/>
      <c r="M11" s="100"/>
      <c r="N11" s="101">
        <v>1</v>
      </c>
      <c r="O11" s="100"/>
      <c r="P11" s="100">
        <v>1</v>
      </c>
    </row>
    <row r="12" spans="1:16" s="89" customFormat="1" ht="15.95" customHeight="1" x14ac:dyDescent="0.2">
      <c r="A12" s="99" t="s">
        <v>566</v>
      </c>
      <c r="B12" s="100"/>
      <c r="C12" s="101">
        <v>1</v>
      </c>
      <c r="D12" s="100"/>
      <c r="E12" s="100"/>
      <c r="F12" s="101">
        <v>1</v>
      </c>
      <c r="G12" s="100"/>
      <c r="H12" s="100"/>
      <c r="I12" s="100"/>
      <c r="J12" s="100"/>
      <c r="K12" s="101">
        <v>1</v>
      </c>
      <c r="L12" s="100"/>
      <c r="M12" s="100"/>
      <c r="N12" s="101">
        <v>1</v>
      </c>
      <c r="O12" s="100"/>
      <c r="P12" s="100"/>
    </row>
    <row r="13" spans="1:16" s="89" customFormat="1" ht="15.95" customHeight="1" x14ac:dyDescent="0.2">
      <c r="A13" s="99" t="s">
        <v>570</v>
      </c>
      <c r="B13" s="100"/>
      <c r="C13" s="101">
        <v>1</v>
      </c>
      <c r="D13" s="100">
        <v>1</v>
      </c>
      <c r="E13" s="100"/>
      <c r="F13" s="101">
        <v>1</v>
      </c>
      <c r="G13" s="100">
        <v>1</v>
      </c>
      <c r="H13" s="100"/>
      <c r="I13" s="100">
        <v>1</v>
      </c>
      <c r="J13" s="100"/>
      <c r="K13" s="101">
        <v>1</v>
      </c>
      <c r="L13" s="100">
        <v>1</v>
      </c>
      <c r="M13" s="100"/>
      <c r="N13" s="101">
        <v>1</v>
      </c>
      <c r="O13" s="100">
        <v>1</v>
      </c>
      <c r="P13" s="100"/>
    </row>
    <row r="14" spans="1:16" s="89" customFormat="1" ht="15.95" customHeight="1" x14ac:dyDescent="0.2">
      <c r="A14" s="99" t="s">
        <v>575</v>
      </c>
      <c r="B14" s="100"/>
      <c r="C14" s="101">
        <v>1</v>
      </c>
      <c r="D14" s="100">
        <v>1</v>
      </c>
      <c r="E14" s="100"/>
      <c r="F14" s="101"/>
      <c r="G14" s="100"/>
      <c r="H14" s="100"/>
      <c r="I14" s="100"/>
      <c r="J14" s="100"/>
      <c r="K14" s="101">
        <v>1</v>
      </c>
      <c r="L14" s="100">
        <v>1</v>
      </c>
      <c r="M14" s="100"/>
      <c r="N14" s="101"/>
      <c r="O14" s="100"/>
      <c r="P14" s="100"/>
    </row>
    <row r="15" spans="1:16" s="89" customFormat="1" ht="15.95" customHeight="1" x14ac:dyDescent="0.2">
      <c r="A15" s="99" t="s">
        <v>578</v>
      </c>
      <c r="B15" s="100"/>
      <c r="C15" s="101"/>
      <c r="D15" s="100"/>
      <c r="E15" s="100"/>
      <c r="F15" s="101"/>
      <c r="G15" s="100"/>
      <c r="H15" s="100"/>
      <c r="I15" s="100"/>
      <c r="J15" s="100"/>
      <c r="K15" s="101"/>
      <c r="L15" s="100"/>
      <c r="M15" s="100"/>
      <c r="N15" s="101"/>
      <c r="O15" s="100"/>
      <c r="P15" s="100"/>
    </row>
    <row r="16" spans="1:16" s="89" customFormat="1" ht="15.95" customHeight="1" x14ac:dyDescent="0.2">
      <c r="A16" s="99" t="s">
        <v>582</v>
      </c>
      <c r="B16" s="100"/>
      <c r="C16" s="101">
        <v>1</v>
      </c>
      <c r="D16" s="100"/>
      <c r="E16" s="100"/>
      <c r="F16" s="101">
        <v>1</v>
      </c>
      <c r="G16" s="100"/>
      <c r="H16" s="100">
        <v>1</v>
      </c>
      <c r="I16" s="100"/>
      <c r="J16" s="100"/>
      <c r="K16" s="101">
        <v>1</v>
      </c>
      <c r="L16" s="100"/>
      <c r="M16" s="100"/>
      <c r="N16" s="101">
        <v>1</v>
      </c>
      <c r="O16" s="100"/>
      <c r="P16" s="100">
        <v>1</v>
      </c>
    </row>
    <row r="17" spans="1:16" s="89" customFormat="1" ht="15.95" customHeight="1" x14ac:dyDescent="0.2">
      <c r="A17" s="99" t="s">
        <v>583</v>
      </c>
      <c r="B17" s="100"/>
      <c r="C17" s="101"/>
      <c r="D17" s="100"/>
      <c r="E17" s="100"/>
      <c r="F17" s="101">
        <v>1</v>
      </c>
      <c r="G17" s="100"/>
      <c r="H17" s="100">
        <v>1</v>
      </c>
      <c r="I17" s="100"/>
      <c r="J17" s="100"/>
      <c r="K17" s="101"/>
      <c r="L17" s="100"/>
      <c r="M17" s="100"/>
      <c r="N17" s="101">
        <v>1</v>
      </c>
      <c r="O17" s="100"/>
      <c r="P17" s="100"/>
    </row>
    <row r="18" spans="1:16" s="89" customFormat="1" ht="15.95" customHeight="1" x14ac:dyDescent="0.2">
      <c r="A18" s="99" t="s">
        <v>585</v>
      </c>
      <c r="B18" s="100"/>
      <c r="C18" s="101">
        <v>1</v>
      </c>
      <c r="D18" s="100"/>
      <c r="E18" s="100"/>
      <c r="F18" s="101">
        <v>1</v>
      </c>
      <c r="G18" s="100"/>
      <c r="H18" s="100">
        <v>1</v>
      </c>
      <c r="I18" s="100"/>
      <c r="J18" s="100"/>
      <c r="K18" s="101">
        <v>1</v>
      </c>
      <c r="L18" s="100"/>
      <c r="M18" s="100"/>
      <c r="N18" s="101">
        <v>1</v>
      </c>
      <c r="O18" s="100"/>
      <c r="P18" s="100">
        <v>1</v>
      </c>
    </row>
    <row r="19" spans="1:16" s="89" customFormat="1" ht="15.95" customHeight="1" x14ac:dyDescent="0.2">
      <c r="A19" s="99" t="s">
        <v>898</v>
      </c>
      <c r="B19" s="100"/>
      <c r="C19" s="101"/>
      <c r="D19" s="100"/>
      <c r="E19" s="100"/>
      <c r="F19" s="101"/>
      <c r="G19" s="100"/>
      <c r="H19" s="100"/>
      <c r="I19" s="100"/>
      <c r="J19" s="100"/>
      <c r="K19" s="101"/>
      <c r="L19" s="100"/>
      <c r="M19" s="100"/>
      <c r="N19" s="101"/>
      <c r="O19" s="100"/>
      <c r="P19" s="100"/>
    </row>
    <row r="20" spans="1:16" s="89" customFormat="1" ht="15.95" customHeight="1" x14ac:dyDescent="0.2">
      <c r="A20" s="99" t="s">
        <v>588</v>
      </c>
      <c r="B20" s="100"/>
      <c r="C20" s="101">
        <v>1</v>
      </c>
      <c r="D20" s="100"/>
      <c r="E20" s="100"/>
      <c r="F20" s="101">
        <v>1</v>
      </c>
      <c r="G20" s="100"/>
      <c r="H20" s="100">
        <v>1</v>
      </c>
      <c r="I20" s="100"/>
      <c r="J20" s="100"/>
      <c r="K20" s="101">
        <v>1</v>
      </c>
      <c r="L20" s="100"/>
      <c r="M20" s="100"/>
      <c r="N20" s="101">
        <v>1</v>
      </c>
      <c r="O20" s="100"/>
      <c r="P20" s="100">
        <v>1</v>
      </c>
    </row>
    <row r="21" spans="1:16" s="89" customFormat="1" ht="15.95" customHeight="1" x14ac:dyDescent="0.2">
      <c r="A21" s="99" t="s">
        <v>590</v>
      </c>
      <c r="B21" s="100"/>
      <c r="C21" s="101">
        <v>1</v>
      </c>
      <c r="D21" s="100">
        <v>1</v>
      </c>
      <c r="E21" s="100"/>
      <c r="F21" s="101">
        <v>1</v>
      </c>
      <c r="G21" s="100"/>
      <c r="H21" s="100">
        <v>1</v>
      </c>
      <c r="I21" s="100">
        <v>1</v>
      </c>
      <c r="J21" s="100"/>
      <c r="K21" s="101">
        <v>1</v>
      </c>
      <c r="L21" s="100">
        <v>1</v>
      </c>
      <c r="M21" s="100"/>
      <c r="N21" s="101">
        <v>1</v>
      </c>
      <c r="O21" s="100"/>
      <c r="P21" s="100">
        <v>1</v>
      </c>
    </row>
    <row r="22" spans="1:16" s="89" customFormat="1" ht="15.95" customHeight="1" x14ac:dyDescent="0.2">
      <c r="A22" s="99" t="s">
        <v>595</v>
      </c>
      <c r="B22" s="100"/>
      <c r="C22" s="101">
        <v>1</v>
      </c>
      <c r="D22" s="100"/>
      <c r="E22" s="100"/>
      <c r="F22" s="101">
        <v>1</v>
      </c>
      <c r="G22" s="100"/>
      <c r="H22" s="100">
        <v>1</v>
      </c>
      <c r="I22" s="100"/>
      <c r="J22" s="100"/>
      <c r="K22" s="101">
        <v>1</v>
      </c>
      <c r="L22" s="100"/>
      <c r="M22" s="100"/>
      <c r="N22" s="101">
        <v>1</v>
      </c>
      <c r="O22" s="100"/>
      <c r="P22" s="100">
        <v>1</v>
      </c>
    </row>
    <row r="23" spans="1:16" s="89" customFormat="1" ht="15.95" customHeight="1" x14ac:dyDescent="0.2">
      <c r="A23" s="99" t="s">
        <v>600</v>
      </c>
      <c r="B23" s="100">
        <v>1</v>
      </c>
      <c r="C23" s="101"/>
      <c r="D23" s="100">
        <v>1</v>
      </c>
      <c r="E23" s="100">
        <v>1</v>
      </c>
      <c r="F23" s="101"/>
      <c r="G23" s="100">
        <v>1</v>
      </c>
      <c r="H23" s="100"/>
      <c r="I23" s="100"/>
      <c r="J23" s="100">
        <v>1</v>
      </c>
      <c r="K23" s="101"/>
      <c r="L23" s="100">
        <v>1</v>
      </c>
      <c r="M23" s="100">
        <v>1</v>
      </c>
      <c r="N23" s="101"/>
      <c r="O23" s="100">
        <v>1</v>
      </c>
      <c r="P23" s="100"/>
    </row>
    <row r="24" spans="1:16" s="89" customFormat="1" ht="15.95" customHeight="1" x14ac:dyDescent="0.2">
      <c r="A24" s="99" t="s">
        <v>601</v>
      </c>
      <c r="B24" s="100"/>
      <c r="C24" s="101">
        <v>1</v>
      </c>
      <c r="D24" s="100"/>
      <c r="E24" s="100"/>
      <c r="F24" s="101">
        <v>1</v>
      </c>
      <c r="G24" s="100"/>
      <c r="H24" s="100">
        <v>1</v>
      </c>
      <c r="I24" s="100"/>
      <c r="J24" s="100"/>
      <c r="K24" s="101">
        <v>1</v>
      </c>
      <c r="L24" s="100"/>
      <c r="M24" s="100"/>
      <c r="N24" s="101">
        <v>1</v>
      </c>
      <c r="O24" s="100"/>
      <c r="P24" s="100">
        <v>1</v>
      </c>
    </row>
    <row r="25" spans="1:16" s="89" customFormat="1" ht="15.95" customHeight="1" x14ac:dyDescent="0.2">
      <c r="A25" s="99" t="s">
        <v>606</v>
      </c>
      <c r="B25" s="100"/>
      <c r="C25" s="101"/>
      <c r="D25" s="100"/>
      <c r="E25" s="100"/>
      <c r="F25" s="101">
        <v>1</v>
      </c>
      <c r="G25" s="100"/>
      <c r="H25" s="100">
        <v>1</v>
      </c>
      <c r="I25" s="100"/>
      <c r="J25" s="100"/>
      <c r="K25" s="101">
        <v>1</v>
      </c>
      <c r="L25" s="100"/>
      <c r="M25" s="100"/>
      <c r="N25" s="101">
        <v>1</v>
      </c>
      <c r="O25" s="100"/>
      <c r="P25" s="100">
        <v>1</v>
      </c>
    </row>
    <row r="26" spans="1:16" s="89" customFormat="1" ht="15.95" customHeight="1" x14ac:dyDescent="0.2">
      <c r="A26" s="99" t="s">
        <v>613</v>
      </c>
      <c r="B26" s="100"/>
      <c r="C26" s="101">
        <v>1</v>
      </c>
      <c r="D26" s="100"/>
      <c r="E26" s="100"/>
      <c r="F26" s="101">
        <v>1</v>
      </c>
      <c r="G26" s="100"/>
      <c r="H26" s="100">
        <v>1</v>
      </c>
      <c r="I26" s="100"/>
      <c r="J26" s="100"/>
      <c r="K26" s="101">
        <v>1</v>
      </c>
      <c r="L26" s="100"/>
      <c r="M26" s="100"/>
      <c r="N26" s="101">
        <v>1</v>
      </c>
      <c r="O26" s="100"/>
      <c r="P26" s="100">
        <v>1</v>
      </c>
    </row>
    <row r="27" spans="1:16" s="89" customFormat="1" ht="15.95" customHeight="1" x14ac:dyDescent="0.2">
      <c r="A27" s="99" t="s">
        <v>614</v>
      </c>
      <c r="B27" s="100">
        <v>1</v>
      </c>
      <c r="C27" s="101"/>
      <c r="D27" s="100">
        <v>1</v>
      </c>
      <c r="E27" s="100">
        <v>1</v>
      </c>
      <c r="F27" s="101"/>
      <c r="G27" s="100">
        <v>1</v>
      </c>
      <c r="H27" s="100"/>
      <c r="I27" s="100">
        <v>1</v>
      </c>
      <c r="J27" s="100">
        <v>1</v>
      </c>
      <c r="K27" s="101"/>
      <c r="L27" s="100">
        <v>1</v>
      </c>
      <c r="M27" s="100">
        <v>1</v>
      </c>
      <c r="N27" s="101"/>
      <c r="O27" s="100">
        <v>1</v>
      </c>
      <c r="P27" s="100"/>
    </row>
    <row r="28" spans="1:16" s="89" customFormat="1" ht="15.95" customHeight="1" x14ac:dyDescent="0.2">
      <c r="A28" s="99" t="s">
        <v>615</v>
      </c>
      <c r="B28" s="100"/>
      <c r="C28" s="101">
        <v>1</v>
      </c>
      <c r="D28" s="100"/>
      <c r="E28" s="100"/>
      <c r="F28" s="101">
        <v>1</v>
      </c>
      <c r="G28" s="100"/>
      <c r="H28" s="100">
        <v>1</v>
      </c>
      <c r="I28" s="100"/>
      <c r="J28" s="100"/>
      <c r="K28" s="101">
        <v>1</v>
      </c>
      <c r="L28" s="100"/>
      <c r="M28" s="100"/>
      <c r="N28" s="101">
        <v>1</v>
      </c>
      <c r="O28" s="100"/>
      <c r="P28" s="100">
        <v>1</v>
      </c>
    </row>
    <row r="29" spans="1:16" s="89" customFormat="1" ht="15.95" customHeight="1" x14ac:dyDescent="0.2">
      <c r="A29" s="102" t="s">
        <v>950</v>
      </c>
      <c r="B29" s="103"/>
      <c r="C29" s="104">
        <v>2</v>
      </c>
      <c r="D29" s="103">
        <v>1</v>
      </c>
      <c r="E29" s="103"/>
      <c r="F29" s="104">
        <v>4</v>
      </c>
      <c r="G29" s="103">
        <v>1</v>
      </c>
      <c r="H29" s="103">
        <v>2</v>
      </c>
      <c r="I29" s="103"/>
      <c r="J29" s="103"/>
      <c r="K29" s="104">
        <v>3</v>
      </c>
      <c r="L29" s="103">
        <v>1</v>
      </c>
      <c r="M29" s="103"/>
      <c r="N29" s="104">
        <v>2</v>
      </c>
      <c r="O29" s="103">
        <v>1</v>
      </c>
      <c r="P29" s="103">
        <v>2</v>
      </c>
    </row>
    <row r="30" spans="1:16" s="89" customFormat="1" ht="15.95" customHeight="1" x14ac:dyDescent="0.2">
      <c r="A30" s="99" t="s">
        <v>565</v>
      </c>
      <c r="B30" s="100"/>
      <c r="C30" s="101"/>
      <c r="D30" s="100"/>
      <c r="E30" s="100"/>
      <c r="F30" s="101">
        <v>1</v>
      </c>
      <c r="G30" s="100"/>
      <c r="H30" s="100">
        <v>1</v>
      </c>
      <c r="I30" s="100"/>
      <c r="J30" s="100"/>
      <c r="K30" s="101"/>
      <c r="L30" s="100"/>
      <c r="M30" s="100"/>
      <c r="N30" s="101">
        <v>1</v>
      </c>
      <c r="O30" s="100"/>
      <c r="P30" s="100"/>
    </row>
    <row r="31" spans="1:16" s="89" customFormat="1" ht="15.95" customHeight="1" x14ac:dyDescent="0.2">
      <c r="A31" s="99" t="s">
        <v>589</v>
      </c>
      <c r="B31" s="100"/>
      <c r="C31" s="101">
        <v>1</v>
      </c>
      <c r="D31" s="100"/>
      <c r="E31" s="100"/>
      <c r="F31" s="101">
        <v>1</v>
      </c>
      <c r="G31" s="100"/>
      <c r="H31" s="100">
        <v>1</v>
      </c>
      <c r="I31" s="100"/>
      <c r="J31" s="100"/>
      <c r="K31" s="101">
        <v>1</v>
      </c>
      <c r="L31" s="100"/>
      <c r="M31" s="100"/>
      <c r="N31" s="101"/>
      <c r="O31" s="100"/>
      <c r="P31" s="100">
        <v>1</v>
      </c>
    </row>
    <row r="32" spans="1:16" s="89" customFormat="1" ht="15.95" customHeight="1" x14ac:dyDescent="0.2">
      <c r="A32" s="99" t="s">
        <v>899</v>
      </c>
      <c r="B32" s="100"/>
      <c r="C32" s="101"/>
      <c r="D32" s="100"/>
      <c r="E32" s="100"/>
      <c r="F32" s="101"/>
      <c r="G32" s="100"/>
      <c r="H32" s="100"/>
      <c r="I32" s="100"/>
      <c r="J32" s="100"/>
      <c r="K32" s="101"/>
      <c r="L32" s="100"/>
      <c r="M32" s="100"/>
      <c r="N32" s="101"/>
      <c r="O32" s="100"/>
      <c r="P32" s="100"/>
    </row>
    <row r="33" spans="1:16" s="89" customFormat="1" ht="15.95" customHeight="1" x14ac:dyDescent="0.2">
      <c r="A33" s="99" t="s">
        <v>610</v>
      </c>
      <c r="B33" s="100"/>
      <c r="C33" s="101"/>
      <c r="D33" s="100"/>
      <c r="E33" s="100"/>
      <c r="F33" s="101">
        <v>1</v>
      </c>
      <c r="G33" s="100"/>
      <c r="H33" s="100"/>
      <c r="I33" s="100"/>
      <c r="J33" s="100"/>
      <c r="K33" s="101">
        <v>1</v>
      </c>
      <c r="L33" s="100"/>
      <c r="M33" s="100"/>
      <c r="N33" s="101"/>
      <c r="O33" s="100"/>
      <c r="P33" s="100">
        <v>1</v>
      </c>
    </row>
    <row r="34" spans="1:16" s="89" customFormat="1" ht="15.95" customHeight="1" x14ac:dyDescent="0.2">
      <c r="A34" s="99" t="s">
        <v>23</v>
      </c>
      <c r="B34" s="100"/>
      <c r="C34" s="101">
        <v>1</v>
      </c>
      <c r="D34" s="100">
        <v>1</v>
      </c>
      <c r="E34" s="100"/>
      <c r="F34" s="101">
        <v>1</v>
      </c>
      <c r="G34" s="100">
        <v>1</v>
      </c>
      <c r="H34" s="100"/>
      <c r="I34" s="100"/>
      <c r="J34" s="100"/>
      <c r="K34" s="101">
        <v>1</v>
      </c>
      <c r="L34" s="100">
        <v>1</v>
      </c>
      <c r="M34" s="100"/>
      <c r="N34" s="101">
        <v>1</v>
      </c>
      <c r="O34" s="100">
        <v>1</v>
      </c>
      <c r="P34" s="100"/>
    </row>
    <row r="35" spans="1:16" s="89" customFormat="1" ht="15.95" customHeight="1" thickBot="1" x14ac:dyDescent="0.25">
      <c r="A35" s="105"/>
      <c r="B35" s="106"/>
      <c r="C35" s="107"/>
      <c r="D35" s="106"/>
      <c r="E35" s="106"/>
      <c r="F35" s="107"/>
      <c r="G35" s="106"/>
      <c r="H35" s="106"/>
      <c r="I35" s="106"/>
      <c r="J35" s="106"/>
      <c r="K35" s="107"/>
      <c r="L35" s="106"/>
      <c r="M35" s="106"/>
      <c r="N35" s="107"/>
      <c r="O35" s="106"/>
      <c r="P35" s="106"/>
    </row>
    <row r="36" spans="1:16" s="89" customFormat="1" ht="20.100000000000001" customHeight="1" thickBot="1" x14ac:dyDescent="0.25">
      <c r="A36" s="105"/>
      <c r="B36" s="118">
        <v>42989</v>
      </c>
      <c r="C36" s="119"/>
      <c r="D36" s="119"/>
      <c r="E36" s="118">
        <v>42990</v>
      </c>
      <c r="F36" s="119"/>
      <c r="G36" s="119"/>
      <c r="H36" s="119"/>
      <c r="I36" s="110">
        <v>42991</v>
      </c>
      <c r="J36" s="118">
        <v>42992</v>
      </c>
      <c r="K36" s="119"/>
      <c r="L36" s="119"/>
      <c r="M36" s="118">
        <v>42993</v>
      </c>
      <c r="N36" s="119"/>
      <c r="O36" s="119"/>
      <c r="P36" s="120"/>
    </row>
    <row r="37" spans="1:16" s="89" customFormat="1" ht="27" customHeight="1" thickBot="1" x14ac:dyDescent="0.25">
      <c r="A37" s="105"/>
      <c r="B37" s="86" t="s">
        <v>4</v>
      </c>
      <c r="C37" s="87" t="s">
        <v>7</v>
      </c>
      <c r="D37" s="86" t="s">
        <v>6</v>
      </c>
      <c r="E37" s="86" t="s">
        <v>4</v>
      </c>
      <c r="F37" s="87" t="s">
        <v>7</v>
      </c>
      <c r="G37" s="86" t="s">
        <v>6</v>
      </c>
      <c r="H37" s="86" t="s">
        <v>8</v>
      </c>
      <c r="I37" s="86" t="s">
        <v>6</v>
      </c>
      <c r="J37" s="86" t="s">
        <v>4</v>
      </c>
      <c r="K37" s="87" t="s">
        <v>7</v>
      </c>
      <c r="L37" s="86" t="s">
        <v>6</v>
      </c>
      <c r="M37" s="86" t="s">
        <v>4</v>
      </c>
      <c r="N37" s="87" t="s">
        <v>7</v>
      </c>
      <c r="O37" s="86" t="s">
        <v>6</v>
      </c>
      <c r="P37" s="88" t="s">
        <v>8</v>
      </c>
    </row>
    <row r="38" spans="1:16" ht="18" customHeight="1" thickBot="1" x14ac:dyDescent="0.25">
      <c r="A38" s="90" t="s">
        <v>164</v>
      </c>
      <c r="B38" s="91">
        <v>4</v>
      </c>
      <c r="C38" s="92">
        <v>15</v>
      </c>
      <c r="D38" s="91">
        <v>8</v>
      </c>
      <c r="E38" s="91">
        <v>4</v>
      </c>
      <c r="F38" s="92">
        <v>16</v>
      </c>
      <c r="G38" s="91">
        <v>8</v>
      </c>
      <c r="H38" s="91">
        <v>10</v>
      </c>
      <c r="I38" s="91">
        <v>7</v>
      </c>
      <c r="J38" s="91">
        <v>4</v>
      </c>
      <c r="K38" s="92">
        <v>13</v>
      </c>
      <c r="L38" s="91">
        <v>8</v>
      </c>
      <c r="M38" s="91">
        <v>3</v>
      </c>
      <c r="N38" s="92">
        <v>15</v>
      </c>
      <c r="O38" s="91">
        <v>8</v>
      </c>
      <c r="P38" s="91">
        <v>8</v>
      </c>
    </row>
    <row r="39" spans="1:16" s="89" customFormat="1" ht="15.95" customHeight="1" x14ac:dyDescent="0.2">
      <c r="A39" s="93" t="s">
        <v>951</v>
      </c>
      <c r="B39" s="94">
        <v>4</v>
      </c>
      <c r="C39" s="95">
        <v>15</v>
      </c>
      <c r="D39" s="94">
        <v>8</v>
      </c>
      <c r="E39" s="94">
        <v>4</v>
      </c>
      <c r="F39" s="95">
        <v>16</v>
      </c>
      <c r="G39" s="94">
        <v>8</v>
      </c>
      <c r="H39" s="94">
        <v>10</v>
      </c>
      <c r="I39" s="94">
        <v>7</v>
      </c>
      <c r="J39" s="94">
        <v>4</v>
      </c>
      <c r="K39" s="95">
        <v>13</v>
      </c>
      <c r="L39" s="94">
        <v>8</v>
      </c>
      <c r="M39" s="94">
        <v>3</v>
      </c>
      <c r="N39" s="95">
        <v>15</v>
      </c>
      <c r="O39" s="94">
        <v>8</v>
      </c>
      <c r="P39" s="94">
        <v>8</v>
      </c>
    </row>
    <row r="40" spans="1:16" s="89" customFormat="1" ht="15.95" customHeight="1" x14ac:dyDescent="0.2">
      <c r="A40" s="99" t="s">
        <v>24</v>
      </c>
      <c r="B40" s="100">
        <v>1</v>
      </c>
      <c r="C40" s="101"/>
      <c r="D40" s="100">
        <v>1</v>
      </c>
      <c r="E40" s="100">
        <v>1</v>
      </c>
      <c r="F40" s="101"/>
      <c r="G40" s="100">
        <v>1</v>
      </c>
      <c r="H40" s="100"/>
      <c r="I40" s="100">
        <v>1</v>
      </c>
      <c r="J40" s="100">
        <v>1</v>
      </c>
      <c r="K40" s="101"/>
      <c r="L40" s="100">
        <v>1</v>
      </c>
      <c r="M40" s="100">
        <v>1</v>
      </c>
      <c r="N40" s="101"/>
      <c r="O40" s="100">
        <v>1</v>
      </c>
      <c r="P40" s="100"/>
    </row>
    <row r="41" spans="1:16" s="89" customFormat="1" ht="15.95" customHeight="1" x14ac:dyDescent="0.2">
      <c r="A41" s="99" t="s">
        <v>900</v>
      </c>
      <c r="B41" s="100"/>
      <c r="C41" s="101"/>
      <c r="D41" s="100"/>
      <c r="E41" s="100"/>
      <c r="F41" s="101"/>
      <c r="G41" s="100"/>
      <c r="H41" s="100"/>
      <c r="I41" s="100"/>
      <c r="J41" s="100"/>
      <c r="K41" s="101"/>
      <c r="L41" s="100"/>
      <c r="M41" s="100"/>
      <c r="N41" s="101"/>
      <c r="O41" s="100"/>
      <c r="P41" s="100"/>
    </row>
    <row r="42" spans="1:16" s="89" customFormat="1" ht="15.95" customHeight="1" x14ac:dyDescent="0.2">
      <c r="A42" s="99" t="s">
        <v>551</v>
      </c>
      <c r="B42" s="100"/>
      <c r="C42" s="101">
        <v>1</v>
      </c>
      <c r="D42" s="100"/>
      <c r="E42" s="100"/>
      <c r="F42" s="101">
        <v>1</v>
      </c>
      <c r="G42" s="100"/>
      <c r="H42" s="100">
        <v>1</v>
      </c>
      <c r="I42" s="100"/>
      <c r="J42" s="100"/>
      <c r="K42" s="101">
        <v>1</v>
      </c>
      <c r="L42" s="100"/>
      <c r="M42" s="100"/>
      <c r="N42" s="101">
        <v>1</v>
      </c>
      <c r="O42" s="100"/>
      <c r="P42" s="100"/>
    </row>
    <row r="43" spans="1:16" s="89" customFormat="1" ht="15.95" customHeight="1" x14ac:dyDescent="0.2">
      <c r="A43" s="99" t="s">
        <v>553</v>
      </c>
      <c r="B43" s="100"/>
      <c r="C43" s="101">
        <v>1</v>
      </c>
      <c r="D43" s="100"/>
      <c r="E43" s="100"/>
      <c r="F43" s="101">
        <v>1</v>
      </c>
      <c r="G43" s="100"/>
      <c r="H43" s="100"/>
      <c r="I43" s="100"/>
      <c r="J43" s="100"/>
      <c r="K43" s="101">
        <v>1</v>
      </c>
      <c r="L43" s="100"/>
      <c r="M43" s="100"/>
      <c r="N43" s="101"/>
      <c r="O43" s="100"/>
      <c r="P43" s="100"/>
    </row>
    <row r="44" spans="1:16" s="89" customFormat="1" ht="15.95" customHeight="1" x14ac:dyDescent="0.2">
      <c r="A44" s="99" t="s">
        <v>556</v>
      </c>
      <c r="B44" s="100">
        <v>1</v>
      </c>
      <c r="C44" s="101"/>
      <c r="D44" s="100">
        <v>1</v>
      </c>
      <c r="E44" s="100">
        <v>1</v>
      </c>
      <c r="F44" s="101"/>
      <c r="G44" s="100">
        <v>1</v>
      </c>
      <c r="H44" s="100"/>
      <c r="I44" s="100">
        <v>1</v>
      </c>
      <c r="J44" s="100">
        <v>1</v>
      </c>
      <c r="K44" s="101"/>
      <c r="L44" s="100">
        <v>1</v>
      </c>
      <c r="M44" s="100"/>
      <c r="N44" s="101">
        <v>1</v>
      </c>
      <c r="O44" s="100"/>
      <c r="P44" s="100"/>
    </row>
    <row r="45" spans="1:16" s="89" customFormat="1" ht="15.95" customHeight="1" x14ac:dyDescent="0.2">
      <c r="A45" s="99" t="s">
        <v>563</v>
      </c>
      <c r="B45" s="100"/>
      <c r="C45" s="101">
        <v>1</v>
      </c>
      <c r="D45" s="100"/>
      <c r="E45" s="100"/>
      <c r="F45" s="101">
        <v>1</v>
      </c>
      <c r="G45" s="100"/>
      <c r="H45" s="100"/>
      <c r="I45" s="100"/>
      <c r="J45" s="100"/>
      <c r="K45" s="101">
        <v>1</v>
      </c>
      <c r="L45" s="100"/>
      <c r="M45" s="100"/>
      <c r="N45" s="101">
        <v>1</v>
      </c>
      <c r="O45" s="100"/>
      <c r="P45" s="100"/>
    </row>
    <row r="46" spans="1:16" s="89" customFormat="1" ht="15.95" customHeight="1" x14ac:dyDescent="0.2">
      <c r="A46" s="99" t="s">
        <v>901</v>
      </c>
      <c r="B46" s="100"/>
      <c r="C46" s="101"/>
      <c r="D46" s="100"/>
      <c r="E46" s="100"/>
      <c r="F46" s="101"/>
      <c r="G46" s="100"/>
      <c r="H46" s="100"/>
      <c r="I46" s="100"/>
      <c r="J46" s="100"/>
      <c r="K46" s="101"/>
      <c r="L46" s="100"/>
      <c r="M46" s="100"/>
      <c r="N46" s="101"/>
      <c r="O46" s="100"/>
      <c r="P46" s="100"/>
    </row>
    <row r="47" spans="1:16" s="89" customFormat="1" ht="15.95" customHeight="1" x14ac:dyDescent="0.2">
      <c r="A47" s="99" t="s">
        <v>567</v>
      </c>
      <c r="B47" s="100"/>
      <c r="C47" s="101">
        <v>1</v>
      </c>
      <c r="D47" s="100"/>
      <c r="E47" s="100"/>
      <c r="F47" s="101">
        <v>1</v>
      </c>
      <c r="G47" s="100"/>
      <c r="H47" s="100">
        <v>1</v>
      </c>
      <c r="I47" s="100"/>
      <c r="J47" s="100"/>
      <c r="K47" s="101">
        <v>1</v>
      </c>
      <c r="L47" s="100"/>
      <c r="M47" s="100"/>
      <c r="N47" s="101">
        <v>1</v>
      </c>
      <c r="O47" s="100"/>
      <c r="P47" s="100"/>
    </row>
    <row r="48" spans="1:16" s="89" customFormat="1" ht="15.95" customHeight="1" x14ac:dyDescent="0.2">
      <c r="A48" s="99" t="s">
        <v>568</v>
      </c>
      <c r="B48" s="100"/>
      <c r="C48" s="101"/>
      <c r="D48" s="100"/>
      <c r="E48" s="100"/>
      <c r="F48" s="101"/>
      <c r="G48" s="100"/>
      <c r="H48" s="100"/>
      <c r="I48" s="100"/>
      <c r="J48" s="100"/>
      <c r="K48" s="101"/>
      <c r="L48" s="100"/>
      <c r="M48" s="100"/>
      <c r="N48" s="101"/>
      <c r="O48" s="100"/>
      <c r="P48" s="100"/>
    </row>
    <row r="49" spans="1:16" s="89" customFormat="1" ht="15.95" customHeight="1" x14ac:dyDescent="0.2">
      <c r="A49" s="99" t="s">
        <v>902</v>
      </c>
      <c r="B49" s="100"/>
      <c r="C49" s="101"/>
      <c r="D49" s="100"/>
      <c r="E49" s="100"/>
      <c r="F49" s="101"/>
      <c r="G49" s="100"/>
      <c r="H49" s="100"/>
      <c r="I49" s="100"/>
      <c r="J49" s="100"/>
      <c r="K49" s="101"/>
      <c r="L49" s="100"/>
      <c r="M49" s="100"/>
      <c r="N49" s="101"/>
      <c r="O49" s="100"/>
      <c r="P49" s="100"/>
    </row>
    <row r="50" spans="1:16" s="89" customFormat="1" ht="15.95" customHeight="1" x14ac:dyDescent="0.2">
      <c r="A50" s="99" t="s">
        <v>569</v>
      </c>
      <c r="B50" s="100"/>
      <c r="C50" s="101">
        <v>1</v>
      </c>
      <c r="D50" s="100">
        <v>1</v>
      </c>
      <c r="E50" s="100"/>
      <c r="F50" s="101">
        <v>1</v>
      </c>
      <c r="G50" s="100">
        <v>1</v>
      </c>
      <c r="H50" s="100"/>
      <c r="I50" s="100">
        <v>1</v>
      </c>
      <c r="J50" s="100"/>
      <c r="K50" s="101">
        <v>1</v>
      </c>
      <c r="L50" s="100">
        <v>1</v>
      </c>
      <c r="M50" s="100"/>
      <c r="N50" s="101">
        <v>1</v>
      </c>
      <c r="O50" s="100">
        <v>1</v>
      </c>
      <c r="P50" s="100"/>
    </row>
    <row r="51" spans="1:16" s="89" customFormat="1" ht="15.95" customHeight="1" x14ac:dyDescent="0.2">
      <c r="A51" s="99" t="s">
        <v>571</v>
      </c>
      <c r="B51" s="100"/>
      <c r="C51" s="101">
        <v>1</v>
      </c>
      <c r="D51" s="100">
        <v>1</v>
      </c>
      <c r="E51" s="100"/>
      <c r="F51" s="101">
        <v>1</v>
      </c>
      <c r="G51" s="100">
        <v>1</v>
      </c>
      <c r="H51" s="100"/>
      <c r="I51" s="100">
        <v>1</v>
      </c>
      <c r="J51" s="100"/>
      <c r="K51" s="101">
        <v>1</v>
      </c>
      <c r="L51" s="100">
        <v>1</v>
      </c>
      <c r="M51" s="100"/>
      <c r="N51" s="101">
        <v>1</v>
      </c>
      <c r="O51" s="100">
        <v>1</v>
      </c>
      <c r="P51" s="100"/>
    </row>
    <row r="52" spans="1:16" s="89" customFormat="1" ht="15.95" customHeight="1" x14ac:dyDescent="0.2">
      <c r="A52" s="99" t="s">
        <v>574</v>
      </c>
      <c r="B52" s="100"/>
      <c r="C52" s="101">
        <v>1</v>
      </c>
      <c r="D52" s="100"/>
      <c r="E52" s="100"/>
      <c r="F52" s="101">
        <v>1</v>
      </c>
      <c r="G52" s="100"/>
      <c r="H52" s="100">
        <v>1</v>
      </c>
      <c r="I52" s="100"/>
      <c r="J52" s="100"/>
      <c r="K52" s="101">
        <v>1</v>
      </c>
      <c r="L52" s="100"/>
      <c r="M52" s="100"/>
      <c r="N52" s="101">
        <v>1</v>
      </c>
      <c r="O52" s="100"/>
      <c r="P52" s="100">
        <v>1</v>
      </c>
    </row>
    <row r="53" spans="1:16" s="89" customFormat="1" ht="15.95" customHeight="1" x14ac:dyDescent="0.2">
      <c r="A53" s="99" t="s">
        <v>576</v>
      </c>
      <c r="B53" s="100"/>
      <c r="C53" s="101">
        <v>1</v>
      </c>
      <c r="D53" s="100"/>
      <c r="E53" s="100"/>
      <c r="F53" s="101">
        <v>1</v>
      </c>
      <c r="G53" s="100"/>
      <c r="H53" s="100">
        <v>1</v>
      </c>
      <c r="I53" s="100"/>
      <c r="J53" s="100"/>
      <c r="K53" s="101">
        <v>1</v>
      </c>
      <c r="L53" s="100"/>
      <c r="M53" s="100"/>
      <c r="N53" s="101">
        <v>1</v>
      </c>
      <c r="O53" s="100"/>
      <c r="P53" s="100">
        <v>1</v>
      </c>
    </row>
    <row r="54" spans="1:16" s="89" customFormat="1" ht="15.95" customHeight="1" x14ac:dyDescent="0.2">
      <c r="A54" s="99" t="s">
        <v>903</v>
      </c>
      <c r="B54" s="100"/>
      <c r="C54" s="101"/>
      <c r="D54" s="100"/>
      <c r="E54" s="100"/>
      <c r="F54" s="101"/>
      <c r="G54" s="100"/>
      <c r="H54" s="100"/>
      <c r="I54" s="100"/>
      <c r="J54" s="100"/>
      <c r="K54" s="101"/>
      <c r="L54" s="100"/>
      <c r="M54" s="100"/>
      <c r="N54" s="101"/>
      <c r="O54" s="100"/>
      <c r="P54" s="100"/>
    </row>
    <row r="55" spans="1:16" s="89" customFormat="1" ht="15.95" customHeight="1" x14ac:dyDescent="0.2">
      <c r="A55" s="99" t="s">
        <v>580</v>
      </c>
      <c r="B55" s="100"/>
      <c r="C55" s="101">
        <v>1</v>
      </c>
      <c r="D55" s="100"/>
      <c r="E55" s="100"/>
      <c r="F55" s="101">
        <v>1</v>
      </c>
      <c r="G55" s="100"/>
      <c r="H55" s="100">
        <v>1</v>
      </c>
      <c r="I55" s="100"/>
      <c r="J55" s="100"/>
      <c r="K55" s="101"/>
      <c r="L55" s="100"/>
      <c r="M55" s="100"/>
      <c r="N55" s="101"/>
      <c r="O55" s="100"/>
      <c r="P55" s="100">
        <v>1</v>
      </c>
    </row>
    <row r="56" spans="1:16" s="89" customFormat="1" ht="15.95" customHeight="1" x14ac:dyDescent="0.2">
      <c r="A56" s="99" t="s">
        <v>584</v>
      </c>
      <c r="B56" s="100">
        <v>1</v>
      </c>
      <c r="C56" s="101"/>
      <c r="D56" s="100">
        <v>1</v>
      </c>
      <c r="E56" s="100">
        <v>1</v>
      </c>
      <c r="F56" s="101"/>
      <c r="G56" s="100">
        <v>1</v>
      </c>
      <c r="H56" s="100"/>
      <c r="I56" s="100">
        <v>1</v>
      </c>
      <c r="J56" s="100">
        <v>1</v>
      </c>
      <c r="K56" s="101"/>
      <c r="L56" s="100">
        <v>1</v>
      </c>
      <c r="M56" s="100">
        <v>1</v>
      </c>
      <c r="N56" s="101"/>
      <c r="O56" s="100">
        <v>1</v>
      </c>
      <c r="P56" s="100"/>
    </row>
    <row r="57" spans="1:16" s="89" customFormat="1" ht="15.95" customHeight="1" x14ac:dyDescent="0.2">
      <c r="A57" s="99" t="s">
        <v>596</v>
      </c>
      <c r="B57" s="100"/>
      <c r="C57" s="101"/>
      <c r="D57" s="100"/>
      <c r="E57" s="100"/>
      <c r="F57" s="101">
        <v>1</v>
      </c>
      <c r="G57" s="100"/>
      <c r="H57" s="100">
        <v>1</v>
      </c>
      <c r="I57" s="100"/>
      <c r="J57" s="100"/>
      <c r="K57" s="101"/>
      <c r="L57" s="100"/>
      <c r="M57" s="100"/>
      <c r="N57" s="101">
        <v>1</v>
      </c>
      <c r="O57" s="100"/>
      <c r="P57" s="100">
        <v>1</v>
      </c>
    </row>
    <row r="58" spans="1:16" s="89" customFormat="1" ht="15.95" customHeight="1" x14ac:dyDescent="0.2">
      <c r="A58" s="99" t="s">
        <v>597</v>
      </c>
      <c r="B58" s="100">
        <v>1</v>
      </c>
      <c r="C58" s="101"/>
      <c r="D58" s="100"/>
      <c r="E58" s="100">
        <v>1</v>
      </c>
      <c r="F58" s="101"/>
      <c r="G58" s="100">
        <v>1</v>
      </c>
      <c r="H58" s="100"/>
      <c r="I58" s="100"/>
      <c r="J58" s="100">
        <v>1</v>
      </c>
      <c r="K58" s="101"/>
      <c r="L58" s="100">
        <v>1</v>
      </c>
      <c r="M58" s="100">
        <v>1</v>
      </c>
      <c r="N58" s="101"/>
      <c r="O58" s="100">
        <v>1</v>
      </c>
      <c r="P58" s="100"/>
    </row>
    <row r="59" spans="1:16" s="89" customFormat="1" ht="15.95" customHeight="1" x14ac:dyDescent="0.2">
      <c r="A59" s="99" t="s">
        <v>904</v>
      </c>
      <c r="B59" s="100"/>
      <c r="C59" s="101"/>
      <c r="D59" s="100"/>
      <c r="E59" s="100"/>
      <c r="F59" s="101"/>
      <c r="G59" s="100"/>
      <c r="H59" s="100"/>
      <c r="I59" s="100"/>
      <c r="J59" s="100"/>
      <c r="K59" s="101"/>
      <c r="L59" s="100"/>
      <c r="M59" s="100"/>
      <c r="N59" s="101"/>
      <c r="O59" s="100"/>
      <c r="P59" s="100"/>
    </row>
    <row r="60" spans="1:16" s="89" customFormat="1" ht="15.95" customHeight="1" x14ac:dyDescent="0.2">
      <c r="A60" s="99" t="s">
        <v>603</v>
      </c>
      <c r="B60" s="100"/>
      <c r="C60" s="101">
        <v>1</v>
      </c>
      <c r="D60" s="100"/>
      <c r="E60" s="100"/>
      <c r="F60" s="101">
        <v>1</v>
      </c>
      <c r="G60" s="100"/>
      <c r="H60" s="100">
        <v>1</v>
      </c>
      <c r="I60" s="100"/>
      <c r="J60" s="100"/>
      <c r="K60" s="101">
        <v>1</v>
      </c>
      <c r="L60" s="100"/>
      <c r="M60" s="100"/>
      <c r="N60" s="101">
        <v>1</v>
      </c>
      <c r="O60" s="100"/>
      <c r="P60" s="100">
        <v>1</v>
      </c>
    </row>
    <row r="61" spans="1:16" s="89" customFormat="1" ht="15.95" customHeight="1" x14ac:dyDescent="0.2">
      <c r="A61" s="99" t="s">
        <v>604</v>
      </c>
      <c r="B61" s="100"/>
      <c r="C61" s="101"/>
      <c r="D61" s="100"/>
      <c r="E61" s="100"/>
      <c r="F61" s="101">
        <v>1</v>
      </c>
      <c r="G61" s="100"/>
      <c r="H61" s="100">
        <v>1</v>
      </c>
      <c r="I61" s="100"/>
      <c r="J61" s="100"/>
      <c r="K61" s="101">
        <v>1</v>
      </c>
      <c r="L61" s="100"/>
      <c r="M61" s="100"/>
      <c r="N61" s="101">
        <v>1</v>
      </c>
      <c r="O61" s="100"/>
      <c r="P61" s="100">
        <v>1</v>
      </c>
    </row>
    <row r="62" spans="1:16" s="89" customFormat="1" ht="15.95" customHeight="1" x14ac:dyDescent="0.2">
      <c r="A62" s="99" t="s">
        <v>605</v>
      </c>
      <c r="B62" s="100"/>
      <c r="C62" s="101">
        <v>1</v>
      </c>
      <c r="D62" s="100">
        <v>1</v>
      </c>
      <c r="E62" s="100"/>
      <c r="F62" s="101"/>
      <c r="G62" s="100"/>
      <c r="H62" s="100"/>
      <c r="I62" s="100">
        <v>1</v>
      </c>
      <c r="J62" s="100"/>
      <c r="K62" s="101"/>
      <c r="L62" s="100"/>
      <c r="M62" s="100"/>
      <c r="N62" s="101">
        <v>1</v>
      </c>
      <c r="O62" s="100">
        <v>1</v>
      </c>
      <c r="P62" s="100"/>
    </row>
    <row r="63" spans="1:16" s="89" customFormat="1" ht="15.95" customHeight="1" x14ac:dyDescent="0.2">
      <c r="A63" s="99" t="s">
        <v>607</v>
      </c>
      <c r="B63" s="100"/>
      <c r="C63" s="101">
        <v>1</v>
      </c>
      <c r="D63" s="100"/>
      <c r="E63" s="100"/>
      <c r="F63" s="101">
        <v>1</v>
      </c>
      <c r="G63" s="100"/>
      <c r="H63" s="100">
        <v>1</v>
      </c>
      <c r="I63" s="100"/>
      <c r="J63" s="100"/>
      <c r="K63" s="101">
        <v>1</v>
      </c>
      <c r="L63" s="100"/>
      <c r="M63" s="100"/>
      <c r="N63" s="101">
        <v>1</v>
      </c>
      <c r="O63" s="100"/>
      <c r="P63" s="100">
        <v>1</v>
      </c>
    </row>
    <row r="64" spans="1:16" s="89" customFormat="1" ht="15.95" customHeight="1" x14ac:dyDescent="0.2">
      <c r="A64" s="99" t="s">
        <v>608</v>
      </c>
      <c r="B64" s="100"/>
      <c r="C64" s="101">
        <v>1</v>
      </c>
      <c r="D64" s="100">
        <v>1</v>
      </c>
      <c r="E64" s="100"/>
      <c r="F64" s="101">
        <v>1</v>
      </c>
      <c r="G64" s="100">
        <v>1</v>
      </c>
      <c r="H64" s="100"/>
      <c r="I64" s="100">
        <v>1</v>
      </c>
      <c r="J64" s="100"/>
      <c r="K64" s="101">
        <v>1</v>
      </c>
      <c r="L64" s="100">
        <v>1</v>
      </c>
      <c r="M64" s="100"/>
      <c r="N64" s="101">
        <v>1</v>
      </c>
      <c r="O64" s="100">
        <v>1</v>
      </c>
      <c r="P64" s="100"/>
    </row>
    <row r="65" spans="1:16" s="89" customFormat="1" ht="15.95" customHeight="1" x14ac:dyDescent="0.2">
      <c r="A65" s="99" t="s">
        <v>905</v>
      </c>
      <c r="B65" s="100"/>
      <c r="C65" s="101"/>
      <c r="D65" s="100"/>
      <c r="E65" s="100"/>
      <c r="F65" s="101"/>
      <c r="G65" s="100"/>
      <c r="H65" s="100"/>
      <c r="I65" s="100"/>
      <c r="J65" s="100"/>
      <c r="K65" s="101"/>
      <c r="L65" s="100"/>
      <c r="M65" s="100"/>
      <c r="N65" s="101"/>
      <c r="O65" s="100"/>
      <c r="P65" s="100"/>
    </row>
    <row r="66" spans="1:16" s="89" customFormat="1" ht="15.95" customHeight="1" x14ac:dyDescent="0.2">
      <c r="A66" s="99" t="s">
        <v>609</v>
      </c>
      <c r="B66" s="100"/>
      <c r="C66" s="101">
        <v>1</v>
      </c>
      <c r="D66" s="100"/>
      <c r="E66" s="100"/>
      <c r="F66" s="101">
        <v>1</v>
      </c>
      <c r="G66" s="100"/>
      <c r="H66" s="100">
        <v>1</v>
      </c>
      <c r="I66" s="100"/>
      <c r="J66" s="100"/>
      <c r="K66" s="101"/>
      <c r="L66" s="100"/>
      <c r="M66" s="100"/>
      <c r="N66" s="101"/>
      <c r="O66" s="100"/>
      <c r="P66" s="100">
        <v>1</v>
      </c>
    </row>
    <row r="67" spans="1:16" s="89" customFormat="1" ht="15.95" customHeight="1" x14ac:dyDescent="0.2">
      <c r="A67" s="99" t="s">
        <v>25</v>
      </c>
      <c r="B67" s="100"/>
      <c r="C67" s="101">
        <v>1</v>
      </c>
      <c r="D67" s="100">
        <v>1</v>
      </c>
      <c r="E67" s="100"/>
      <c r="F67" s="101">
        <v>1</v>
      </c>
      <c r="G67" s="100">
        <v>1</v>
      </c>
      <c r="H67" s="100"/>
      <c r="I67" s="100"/>
      <c r="J67" s="100"/>
      <c r="K67" s="101">
        <v>1</v>
      </c>
      <c r="L67" s="100">
        <v>1</v>
      </c>
      <c r="M67" s="100"/>
      <c r="N67" s="101">
        <v>1</v>
      </c>
      <c r="O67" s="100">
        <v>1</v>
      </c>
      <c r="P67" s="100"/>
    </row>
    <row r="68" spans="1:16" s="89" customFormat="1" ht="15.95" customHeight="1" thickBot="1" x14ac:dyDescent="0.25">
      <c r="A68" s="105"/>
      <c r="B68" s="106"/>
      <c r="C68" s="107"/>
      <c r="D68" s="106"/>
      <c r="E68" s="106"/>
      <c r="F68" s="107"/>
      <c r="G68" s="106"/>
      <c r="H68" s="106"/>
      <c r="I68" s="106"/>
      <c r="J68" s="106"/>
      <c r="K68" s="107"/>
      <c r="L68" s="106"/>
      <c r="M68" s="106"/>
      <c r="N68" s="107"/>
      <c r="O68" s="106"/>
      <c r="P68" s="106"/>
    </row>
    <row r="69" spans="1:16" s="89" customFormat="1" ht="20.100000000000001" customHeight="1" thickBot="1" x14ac:dyDescent="0.25">
      <c r="A69" s="105"/>
      <c r="B69" s="118">
        <v>42989</v>
      </c>
      <c r="C69" s="119"/>
      <c r="D69" s="119"/>
      <c r="E69" s="118">
        <v>42990</v>
      </c>
      <c r="F69" s="119"/>
      <c r="G69" s="119"/>
      <c r="H69" s="119"/>
      <c r="I69" s="110">
        <v>42991</v>
      </c>
      <c r="J69" s="118">
        <v>42992</v>
      </c>
      <c r="K69" s="119"/>
      <c r="L69" s="119"/>
      <c r="M69" s="118">
        <v>42993</v>
      </c>
      <c r="N69" s="119"/>
      <c r="O69" s="119"/>
      <c r="P69" s="120"/>
    </row>
    <row r="70" spans="1:16" s="89" customFormat="1" ht="27" customHeight="1" thickBot="1" x14ac:dyDescent="0.25">
      <c r="A70" s="105"/>
      <c r="B70" s="86" t="s">
        <v>4</v>
      </c>
      <c r="C70" s="87" t="s">
        <v>7</v>
      </c>
      <c r="D70" s="86" t="s">
        <v>6</v>
      </c>
      <c r="E70" s="86" t="s">
        <v>4</v>
      </c>
      <c r="F70" s="87" t="s">
        <v>7</v>
      </c>
      <c r="G70" s="86" t="s">
        <v>6</v>
      </c>
      <c r="H70" s="86" t="s">
        <v>8</v>
      </c>
      <c r="I70" s="86" t="s">
        <v>6</v>
      </c>
      <c r="J70" s="86" t="s">
        <v>4</v>
      </c>
      <c r="K70" s="87" t="s">
        <v>7</v>
      </c>
      <c r="L70" s="86" t="s">
        <v>6</v>
      </c>
      <c r="M70" s="86" t="s">
        <v>4</v>
      </c>
      <c r="N70" s="87" t="s">
        <v>7</v>
      </c>
      <c r="O70" s="86" t="s">
        <v>6</v>
      </c>
      <c r="P70" s="88" t="s">
        <v>8</v>
      </c>
    </row>
    <row r="71" spans="1:16" ht="18" customHeight="1" thickBot="1" x14ac:dyDescent="0.25">
      <c r="A71" s="90" t="s">
        <v>165</v>
      </c>
      <c r="B71" s="91">
        <v>3</v>
      </c>
      <c r="C71" s="92">
        <v>20</v>
      </c>
      <c r="D71" s="91">
        <v>5</v>
      </c>
      <c r="E71" s="91">
        <v>1</v>
      </c>
      <c r="F71" s="92">
        <v>20</v>
      </c>
      <c r="G71" s="91">
        <v>5</v>
      </c>
      <c r="H71" s="91">
        <v>12</v>
      </c>
      <c r="I71" s="91">
        <v>6</v>
      </c>
      <c r="J71" s="91">
        <v>1</v>
      </c>
      <c r="K71" s="92">
        <v>23</v>
      </c>
      <c r="L71" s="91">
        <v>7</v>
      </c>
      <c r="M71" s="91">
        <v>0</v>
      </c>
      <c r="N71" s="92">
        <v>22</v>
      </c>
      <c r="O71" s="91">
        <v>4</v>
      </c>
      <c r="P71" s="91">
        <v>12</v>
      </c>
    </row>
    <row r="72" spans="1:16" s="89" customFormat="1" ht="15.95" customHeight="1" x14ac:dyDescent="0.2">
      <c r="A72" s="93" t="s">
        <v>952</v>
      </c>
      <c r="B72" s="94">
        <v>3</v>
      </c>
      <c r="C72" s="95">
        <v>20</v>
      </c>
      <c r="D72" s="94">
        <v>5</v>
      </c>
      <c r="E72" s="94">
        <v>1</v>
      </c>
      <c r="F72" s="95">
        <v>20</v>
      </c>
      <c r="G72" s="94">
        <v>5</v>
      </c>
      <c r="H72" s="94">
        <v>12</v>
      </c>
      <c r="I72" s="94">
        <v>6</v>
      </c>
      <c r="J72" s="94">
        <v>1</v>
      </c>
      <c r="K72" s="95">
        <v>23</v>
      </c>
      <c r="L72" s="94">
        <v>7</v>
      </c>
      <c r="M72" s="94"/>
      <c r="N72" s="95">
        <v>22</v>
      </c>
      <c r="O72" s="94">
        <v>4</v>
      </c>
      <c r="P72" s="94">
        <v>12</v>
      </c>
    </row>
    <row r="73" spans="1:16" s="89" customFormat="1" ht="15.95" customHeight="1" x14ac:dyDescent="0.2">
      <c r="A73" s="99" t="s">
        <v>885</v>
      </c>
      <c r="B73" s="100"/>
      <c r="C73" s="101"/>
      <c r="D73" s="100"/>
      <c r="E73" s="100"/>
      <c r="F73" s="101"/>
      <c r="G73" s="100"/>
      <c r="H73" s="100"/>
      <c r="I73" s="100"/>
      <c r="J73" s="100"/>
      <c r="K73" s="101">
        <v>1</v>
      </c>
      <c r="L73" s="100"/>
      <c r="M73" s="100"/>
      <c r="N73" s="101"/>
      <c r="O73" s="100"/>
      <c r="P73" s="100"/>
    </row>
    <row r="74" spans="1:16" s="89" customFormat="1" ht="15.95" customHeight="1" x14ac:dyDescent="0.2">
      <c r="A74" s="99" t="s">
        <v>9</v>
      </c>
      <c r="B74" s="100">
        <v>1</v>
      </c>
      <c r="C74" s="101">
        <v>1</v>
      </c>
      <c r="D74" s="100">
        <v>1</v>
      </c>
      <c r="E74" s="100"/>
      <c r="F74" s="101">
        <v>1</v>
      </c>
      <c r="G74" s="100"/>
      <c r="H74" s="100">
        <v>1</v>
      </c>
      <c r="I74" s="100">
        <v>1</v>
      </c>
      <c r="J74" s="100"/>
      <c r="K74" s="101">
        <v>1</v>
      </c>
      <c r="L74" s="100">
        <v>1</v>
      </c>
      <c r="M74" s="100"/>
      <c r="N74" s="101">
        <v>1</v>
      </c>
      <c r="O74" s="100"/>
      <c r="P74" s="100">
        <v>1</v>
      </c>
    </row>
    <row r="75" spans="1:16" s="89" customFormat="1" ht="15.95" customHeight="1" x14ac:dyDescent="0.2">
      <c r="A75" s="99" t="s">
        <v>552</v>
      </c>
      <c r="B75" s="100">
        <v>1</v>
      </c>
      <c r="C75" s="101"/>
      <c r="D75" s="100">
        <v>1</v>
      </c>
      <c r="E75" s="100"/>
      <c r="F75" s="101">
        <v>1</v>
      </c>
      <c r="G75" s="100"/>
      <c r="H75" s="100">
        <v>1</v>
      </c>
      <c r="I75" s="100">
        <v>1</v>
      </c>
      <c r="J75" s="100"/>
      <c r="K75" s="101">
        <v>1</v>
      </c>
      <c r="L75" s="100">
        <v>1</v>
      </c>
      <c r="M75" s="100"/>
      <c r="N75" s="101">
        <v>1</v>
      </c>
      <c r="O75" s="100"/>
      <c r="P75" s="100">
        <v>1</v>
      </c>
    </row>
    <row r="76" spans="1:16" s="89" customFormat="1" ht="15.95" customHeight="1" x14ac:dyDescent="0.2">
      <c r="A76" s="99" t="s">
        <v>554</v>
      </c>
      <c r="B76" s="100"/>
      <c r="C76" s="101">
        <v>1</v>
      </c>
      <c r="D76" s="100"/>
      <c r="E76" s="100"/>
      <c r="F76" s="101">
        <v>1</v>
      </c>
      <c r="G76" s="100"/>
      <c r="H76" s="100">
        <v>1</v>
      </c>
      <c r="I76" s="100"/>
      <c r="J76" s="100"/>
      <c r="K76" s="101">
        <v>1</v>
      </c>
      <c r="L76" s="100"/>
      <c r="M76" s="100"/>
      <c r="N76" s="101">
        <v>1</v>
      </c>
      <c r="O76" s="100"/>
      <c r="P76" s="100">
        <v>1</v>
      </c>
    </row>
    <row r="77" spans="1:16" s="89" customFormat="1" ht="15.95" customHeight="1" x14ac:dyDescent="0.2">
      <c r="A77" s="99" t="s">
        <v>558</v>
      </c>
      <c r="B77" s="100"/>
      <c r="C77" s="101">
        <v>1</v>
      </c>
      <c r="D77" s="100"/>
      <c r="E77" s="100"/>
      <c r="F77" s="101">
        <v>1</v>
      </c>
      <c r="G77" s="100"/>
      <c r="H77" s="100">
        <v>1</v>
      </c>
      <c r="I77" s="100"/>
      <c r="J77" s="100"/>
      <c r="K77" s="101">
        <v>1</v>
      </c>
      <c r="L77" s="100"/>
      <c r="M77" s="100"/>
      <c r="N77" s="101">
        <v>1</v>
      </c>
      <c r="O77" s="100"/>
      <c r="P77" s="100">
        <v>1</v>
      </c>
    </row>
    <row r="78" spans="1:16" s="89" customFormat="1" ht="15.95" customHeight="1" x14ac:dyDescent="0.2">
      <c r="A78" s="99" t="s">
        <v>559</v>
      </c>
      <c r="B78" s="100"/>
      <c r="C78" s="101">
        <v>1</v>
      </c>
      <c r="D78" s="100"/>
      <c r="E78" s="100"/>
      <c r="F78" s="101">
        <v>1</v>
      </c>
      <c r="G78" s="100"/>
      <c r="H78" s="100">
        <v>1</v>
      </c>
      <c r="I78" s="100"/>
      <c r="J78" s="100"/>
      <c r="K78" s="101">
        <v>1</v>
      </c>
      <c r="L78" s="100"/>
      <c r="M78" s="100"/>
      <c r="N78" s="101">
        <v>1</v>
      </c>
      <c r="O78" s="100"/>
      <c r="P78" s="100">
        <v>1</v>
      </c>
    </row>
    <row r="79" spans="1:16" s="89" customFormat="1" ht="15.95" customHeight="1" x14ac:dyDescent="0.2">
      <c r="A79" s="99" t="s">
        <v>560</v>
      </c>
      <c r="B79" s="100"/>
      <c r="C79" s="101">
        <v>1</v>
      </c>
      <c r="D79" s="100">
        <v>1</v>
      </c>
      <c r="E79" s="100"/>
      <c r="F79" s="101">
        <v>1</v>
      </c>
      <c r="G79" s="100">
        <v>1</v>
      </c>
      <c r="H79" s="100"/>
      <c r="I79" s="100"/>
      <c r="J79" s="100"/>
      <c r="K79" s="101">
        <v>1</v>
      </c>
      <c r="L79" s="100">
        <v>1</v>
      </c>
      <c r="M79" s="100"/>
      <c r="N79" s="101">
        <v>1</v>
      </c>
      <c r="O79" s="100">
        <v>1</v>
      </c>
      <c r="P79" s="100"/>
    </row>
    <row r="80" spans="1:16" s="89" customFormat="1" ht="15.95" customHeight="1" x14ac:dyDescent="0.2">
      <c r="A80" s="99" t="s">
        <v>562</v>
      </c>
      <c r="B80" s="100"/>
      <c r="C80" s="101">
        <v>1</v>
      </c>
      <c r="D80" s="100"/>
      <c r="E80" s="100"/>
      <c r="F80" s="101">
        <v>1</v>
      </c>
      <c r="G80" s="100"/>
      <c r="H80" s="100"/>
      <c r="I80" s="100"/>
      <c r="J80" s="100"/>
      <c r="K80" s="101">
        <v>1</v>
      </c>
      <c r="L80" s="100"/>
      <c r="M80" s="100"/>
      <c r="N80" s="101">
        <v>1</v>
      </c>
      <c r="O80" s="100"/>
      <c r="P80" s="100"/>
    </row>
    <row r="81" spans="1:16" s="89" customFormat="1" ht="15.95" customHeight="1" x14ac:dyDescent="0.2">
      <c r="A81" s="99" t="s">
        <v>846</v>
      </c>
      <c r="B81" s="100"/>
      <c r="C81" s="101"/>
      <c r="D81" s="100"/>
      <c r="E81" s="100"/>
      <c r="F81" s="101"/>
      <c r="G81" s="100"/>
      <c r="H81" s="100"/>
      <c r="I81" s="100"/>
      <c r="J81" s="100"/>
      <c r="K81" s="101">
        <v>1</v>
      </c>
      <c r="L81" s="100"/>
      <c r="M81" s="100"/>
      <c r="N81" s="101">
        <v>1</v>
      </c>
      <c r="O81" s="100"/>
      <c r="P81" s="100"/>
    </row>
    <row r="82" spans="1:16" s="89" customFormat="1" ht="15.95" customHeight="1" x14ac:dyDescent="0.2">
      <c r="A82" s="99" t="s">
        <v>572</v>
      </c>
      <c r="B82" s="100"/>
      <c r="C82" s="101">
        <v>1</v>
      </c>
      <c r="D82" s="100"/>
      <c r="E82" s="100"/>
      <c r="F82" s="101">
        <v>1</v>
      </c>
      <c r="G82" s="100">
        <v>1</v>
      </c>
      <c r="H82" s="100"/>
      <c r="I82" s="100">
        <v>1</v>
      </c>
      <c r="J82" s="100"/>
      <c r="K82" s="101">
        <v>1</v>
      </c>
      <c r="L82" s="100"/>
      <c r="M82" s="100"/>
      <c r="N82" s="101">
        <v>1</v>
      </c>
      <c r="O82" s="100"/>
      <c r="P82" s="100"/>
    </row>
    <row r="83" spans="1:16" s="89" customFormat="1" ht="15.95" customHeight="1" x14ac:dyDescent="0.2">
      <c r="A83" s="99" t="s">
        <v>573</v>
      </c>
      <c r="B83" s="100">
        <v>1</v>
      </c>
      <c r="C83" s="101">
        <v>1</v>
      </c>
      <c r="D83" s="100"/>
      <c r="E83" s="100">
        <v>1</v>
      </c>
      <c r="F83" s="101"/>
      <c r="G83" s="100"/>
      <c r="H83" s="100"/>
      <c r="I83" s="100">
        <v>1</v>
      </c>
      <c r="J83" s="100">
        <v>1</v>
      </c>
      <c r="K83" s="101">
        <v>1</v>
      </c>
      <c r="L83" s="100">
        <v>1</v>
      </c>
      <c r="M83" s="100"/>
      <c r="N83" s="101">
        <v>1</v>
      </c>
      <c r="O83" s="100"/>
      <c r="P83" s="100"/>
    </row>
    <row r="84" spans="1:16" s="89" customFormat="1" ht="15.95" customHeight="1" x14ac:dyDescent="0.2">
      <c r="A84" s="99" t="s">
        <v>577</v>
      </c>
      <c r="B84" s="100"/>
      <c r="C84" s="101">
        <v>1</v>
      </c>
      <c r="D84" s="100"/>
      <c r="E84" s="100"/>
      <c r="F84" s="101">
        <v>1</v>
      </c>
      <c r="G84" s="100"/>
      <c r="H84" s="100">
        <v>1</v>
      </c>
      <c r="I84" s="100"/>
      <c r="J84" s="100"/>
      <c r="K84" s="101">
        <v>1</v>
      </c>
      <c r="L84" s="100"/>
      <c r="M84" s="100"/>
      <c r="N84" s="101">
        <v>1</v>
      </c>
      <c r="O84" s="100"/>
      <c r="P84" s="100"/>
    </row>
    <row r="85" spans="1:16" s="89" customFormat="1" ht="15.95" customHeight="1" x14ac:dyDescent="0.2">
      <c r="A85" s="99" t="s">
        <v>579</v>
      </c>
      <c r="B85" s="100"/>
      <c r="C85" s="101">
        <v>1</v>
      </c>
      <c r="D85" s="100"/>
      <c r="E85" s="100"/>
      <c r="F85" s="101"/>
      <c r="G85" s="100"/>
      <c r="H85" s="100"/>
      <c r="I85" s="100"/>
      <c r="J85" s="100"/>
      <c r="K85" s="101">
        <v>1</v>
      </c>
      <c r="L85" s="100"/>
      <c r="M85" s="100"/>
      <c r="N85" s="101"/>
      <c r="O85" s="100"/>
      <c r="P85" s="100">
        <v>1</v>
      </c>
    </row>
    <row r="86" spans="1:16" s="89" customFormat="1" ht="15.95" customHeight="1" x14ac:dyDescent="0.2">
      <c r="A86" s="99" t="s">
        <v>581</v>
      </c>
      <c r="B86" s="100"/>
      <c r="C86" s="101">
        <v>1</v>
      </c>
      <c r="D86" s="100"/>
      <c r="E86" s="100"/>
      <c r="F86" s="101">
        <v>1</v>
      </c>
      <c r="G86" s="100"/>
      <c r="H86" s="100"/>
      <c r="I86" s="100"/>
      <c r="J86" s="100"/>
      <c r="K86" s="101">
        <v>1</v>
      </c>
      <c r="L86" s="100"/>
      <c r="M86" s="100"/>
      <c r="N86" s="101">
        <v>1</v>
      </c>
      <c r="O86" s="100"/>
      <c r="P86" s="100"/>
    </row>
    <row r="87" spans="1:16" s="89" customFormat="1" ht="15.95" customHeight="1" x14ac:dyDescent="0.2">
      <c r="A87" s="99" t="s">
        <v>906</v>
      </c>
      <c r="B87" s="100"/>
      <c r="C87" s="101"/>
      <c r="D87" s="100"/>
      <c r="E87" s="100"/>
      <c r="F87" s="101"/>
      <c r="G87" s="100"/>
      <c r="H87" s="100"/>
      <c r="I87" s="100"/>
      <c r="J87" s="100"/>
      <c r="K87" s="101"/>
      <c r="L87" s="100"/>
      <c r="M87" s="100"/>
      <c r="N87" s="101"/>
      <c r="O87" s="100"/>
      <c r="P87" s="100"/>
    </row>
    <row r="88" spans="1:16" s="89" customFormat="1" ht="15.95" customHeight="1" x14ac:dyDescent="0.2">
      <c r="A88" s="99" t="s">
        <v>907</v>
      </c>
      <c r="B88" s="100"/>
      <c r="C88" s="101"/>
      <c r="D88" s="100"/>
      <c r="E88" s="100"/>
      <c r="F88" s="101"/>
      <c r="G88" s="100"/>
      <c r="H88" s="100"/>
      <c r="I88" s="100"/>
      <c r="J88" s="100"/>
      <c r="K88" s="101"/>
      <c r="L88" s="100"/>
      <c r="M88" s="100"/>
      <c r="N88" s="101"/>
      <c r="O88" s="100"/>
      <c r="P88" s="100"/>
    </row>
    <row r="89" spans="1:16" s="89" customFormat="1" ht="15.95" customHeight="1" x14ac:dyDescent="0.2">
      <c r="A89" s="99" t="s">
        <v>587</v>
      </c>
      <c r="B89" s="100"/>
      <c r="C89" s="101">
        <v>1</v>
      </c>
      <c r="D89" s="100"/>
      <c r="E89" s="100"/>
      <c r="F89" s="101"/>
      <c r="G89" s="100">
        <v>1</v>
      </c>
      <c r="H89" s="100"/>
      <c r="I89" s="100"/>
      <c r="J89" s="100"/>
      <c r="K89" s="101"/>
      <c r="L89" s="100">
        <v>1</v>
      </c>
      <c r="M89" s="100"/>
      <c r="N89" s="101">
        <v>1</v>
      </c>
      <c r="O89" s="100">
        <v>1</v>
      </c>
      <c r="P89" s="100"/>
    </row>
    <row r="90" spans="1:16" s="89" customFormat="1" ht="15.95" customHeight="1" x14ac:dyDescent="0.2">
      <c r="A90" s="99" t="s">
        <v>591</v>
      </c>
      <c r="B90" s="100"/>
      <c r="C90" s="101"/>
      <c r="D90" s="100"/>
      <c r="E90" s="100"/>
      <c r="F90" s="101">
        <v>1</v>
      </c>
      <c r="G90" s="100"/>
      <c r="H90" s="100">
        <v>1</v>
      </c>
      <c r="I90" s="100"/>
      <c r="J90" s="100"/>
      <c r="K90" s="101"/>
      <c r="L90" s="100"/>
      <c r="M90" s="100"/>
      <c r="N90" s="101">
        <v>1</v>
      </c>
      <c r="O90" s="100"/>
      <c r="P90" s="100"/>
    </row>
    <row r="91" spans="1:16" s="89" customFormat="1" ht="15.95" customHeight="1" x14ac:dyDescent="0.2">
      <c r="A91" s="99" t="s">
        <v>592</v>
      </c>
      <c r="B91" s="100"/>
      <c r="C91" s="101">
        <v>1</v>
      </c>
      <c r="D91" s="100"/>
      <c r="E91" s="100"/>
      <c r="F91" s="101">
        <v>1</v>
      </c>
      <c r="G91" s="100"/>
      <c r="H91" s="100">
        <v>1</v>
      </c>
      <c r="I91" s="100"/>
      <c r="J91" s="100"/>
      <c r="K91" s="101">
        <v>1</v>
      </c>
      <c r="L91" s="100"/>
      <c r="M91" s="100"/>
      <c r="N91" s="101">
        <v>1</v>
      </c>
      <c r="O91" s="100"/>
      <c r="P91" s="100">
        <v>1</v>
      </c>
    </row>
    <row r="92" spans="1:16" s="89" customFormat="1" ht="15.95" customHeight="1" x14ac:dyDescent="0.2">
      <c r="A92" s="99" t="s">
        <v>593</v>
      </c>
      <c r="B92" s="100"/>
      <c r="C92" s="101">
        <v>1</v>
      </c>
      <c r="D92" s="100"/>
      <c r="E92" s="100"/>
      <c r="F92" s="101">
        <v>1</v>
      </c>
      <c r="G92" s="100"/>
      <c r="H92" s="100">
        <v>1</v>
      </c>
      <c r="I92" s="100"/>
      <c r="J92" s="100"/>
      <c r="K92" s="101">
        <v>1</v>
      </c>
      <c r="L92" s="100"/>
      <c r="M92" s="100"/>
      <c r="N92" s="101">
        <v>1</v>
      </c>
      <c r="O92" s="100"/>
      <c r="P92" s="100">
        <v>1</v>
      </c>
    </row>
    <row r="93" spans="1:16" s="89" customFormat="1" ht="15.95" customHeight="1" x14ac:dyDescent="0.2">
      <c r="A93" s="99" t="s">
        <v>594</v>
      </c>
      <c r="B93" s="100"/>
      <c r="C93" s="101">
        <v>1</v>
      </c>
      <c r="D93" s="100"/>
      <c r="E93" s="100"/>
      <c r="F93" s="101">
        <v>1</v>
      </c>
      <c r="G93" s="100"/>
      <c r="H93" s="100">
        <v>1</v>
      </c>
      <c r="I93" s="100"/>
      <c r="J93" s="100"/>
      <c r="K93" s="101">
        <v>1</v>
      </c>
      <c r="L93" s="100"/>
      <c r="M93" s="100"/>
      <c r="N93" s="101">
        <v>1</v>
      </c>
      <c r="O93" s="100"/>
      <c r="P93" s="100">
        <v>1</v>
      </c>
    </row>
    <row r="94" spans="1:16" s="89" customFormat="1" ht="15.95" customHeight="1" x14ac:dyDescent="0.2">
      <c r="A94" s="99" t="s">
        <v>598</v>
      </c>
      <c r="B94" s="100"/>
      <c r="C94" s="101">
        <v>1</v>
      </c>
      <c r="D94" s="100"/>
      <c r="E94" s="100"/>
      <c r="F94" s="101">
        <v>1</v>
      </c>
      <c r="G94" s="100"/>
      <c r="H94" s="100"/>
      <c r="I94" s="100"/>
      <c r="J94" s="100"/>
      <c r="K94" s="101">
        <v>1</v>
      </c>
      <c r="L94" s="100"/>
      <c r="M94" s="100"/>
      <c r="N94" s="101">
        <v>1</v>
      </c>
      <c r="O94" s="100"/>
      <c r="P94" s="100"/>
    </row>
    <row r="95" spans="1:16" s="89" customFormat="1" ht="15.95" customHeight="1" x14ac:dyDescent="0.2">
      <c r="A95" s="99" t="s">
        <v>599</v>
      </c>
      <c r="B95" s="100"/>
      <c r="C95" s="101">
        <v>1</v>
      </c>
      <c r="D95" s="100"/>
      <c r="E95" s="100"/>
      <c r="F95" s="101">
        <v>1</v>
      </c>
      <c r="G95" s="100"/>
      <c r="H95" s="100">
        <v>1</v>
      </c>
      <c r="I95" s="100"/>
      <c r="J95" s="100"/>
      <c r="K95" s="101">
        <v>1</v>
      </c>
      <c r="L95" s="100"/>
      <c r="M95" s="100"/>
      <c r="N95" s="101">
        <v>1</v>
      </c>
      <c r="O95" s="100"/>
      <c r="P95" s="100">
        <v>1</v>
      </c>
    </row>
    <row r="96" spans="1:16" s="89" customFormat="1" ht="15.95" customHeight="1" x14ac:dyDescent="0.2">
      <c r="A96" s="99" t="s">
        <v>908</v>
      </c>
      <c r="B96" s="100"/>
      <c r="C96" s="101"/>
      <c r="D96" s="100"/>
      <c r="E96" s="100"/>
      <c r="F96" s="101"/>
      <c r="G96" s="100"/>
      <c r="H96" s="100"/>
      <c r="I96" s="100"/>
      <c r="J96" s="100"/>
      <c r="K96" s="101"/>
      <c r="L96" s="100"/>
      <c r="M96" s="100"/>
      <c r="N96" s="101"/>
      <c r="O96" s="100"/>
      <c r="P96" s="100"/>
    </row>
    <row r="97" spans="1:16" s="89" customFormat="1" ht="15.95" customHeight="1" x14ac:dyDescent="0.2">
      <c r="A97" s="99" t="s">
        <v>909</v>
      </c>
      <c r="B97" s="100"/>
      <c r="C97" s="101"/>
      <c r="D97" s="100"/>
      <c r="E97" s="100"/>
      <c r="F97" s="101"/>
      <c r="G97" s="100"/>
      <c r="H97" s="100"/>
      <c r="I97" s="100"/>
      <c r="J97" s="100"/>
      <c r="K97" s="101"/>
      <c r="L97" s="100"/>
      <c r="M97" s="100"/>
      <c r="N97" s="101"/>
      <c r="O97" s="100"/>
      <c r="P97" s="100"/>
    </row>
    <row r="98" spans="1:16" s="89" customFormat="1" ht="15.95" customHeight="1" x14ac:dyDescent="0.2">
      <c r="A98" s="99" t="s">
        <v>611</v>
      </c>
      <c r="B98" s="100"/>
      <c r="C98" s="101">
        <v>1</v>
      </c>
      <c r="D98" s="100">
        <v>1</v>
      </c>
      <c r="E98" s="100"/>
      <c r="F98" s="101">
        <v>1</v>
      </c>
      <c r="G98" s="100">
        <v>1</v>
      </c>
      <c r="H98" s="100"/>
      <c r="I98" s="100">
        <v>1</v>
      </c>
      <c r="J98" s="100"/>
      <c r="K98" s="101">
        <v>1</v>
      </c>
      <c r="L98" s="100">
        <v>1</v>
      </c>
      <c r="M98" s="100"/>
      <c r="N98" s="101">
        <v>1</v>
      </c>
      <c r="O98" s="100">
        <v>1</v>
      </c>
      <c r="P98" s="100"/>
    </row>
    <row r="99" spans="1:16" s="89" customFormat="1" ht="15.95" customHeight="1" x14ac:dyDescent="0.2">
      <c r="A99" s="99" t="s">
        <v>612</v>
      </c>
      <c r="B99" s="100"/>
      <c r="C99" s="101">
        <v>1</v>
      </c>
      <c r="D99" s="100"/>
      <c r="E99" s="100"/>
      <c r="F99" s="101">
        <v>1</v>
      </c>
      <c r="G99" s="100"/>
      <c r="H99" s="100">
        <v>1</v>
      </c>
      <c r="I99" s="100"/>
      <c r="J99" s="100"/>
      <c r="K99" s="101">
        <v>1</v>
      </c>
      <c r="L99" s="100"/>
      <c r="M99" s="100"/>
      <c r="N99" s="101">
        <v>1</v>
      </c>
      <c r="O99" s="100"/>
      <c r="P99" s="100">
        <v>1</v>
      </c>
    </row>
    <row r="100" spans="1:16" s="89" customFormat="1" ht="15.95" customHeight="1" x14ac:dyDescent="0.2">
      <c r="A100" s="99" t="s">
        <v>616</v>
      </c>
      <c r="B100" s="100"/>
      <c r="C100" s="101"/>
      <c r="D100" s="100"/>
      <c r="E100" s="100"/>
      <c r="F100" s="101">
        <v>1</v>
      </c>
      <c r="G100" s="100"/>
      <c r="H100" s="100"/>
      <c r="I100" s="100"/>
      <c r="J100" s="100"/>
      <c r="K100" s="101">
        <v>1</v>
      </c>
      <c r="L100" s="100"/>
      <c r="M100" s="100"/>
      <c r="N100" s="101"/>
      <c r="O100" s="100"/>
      <c r="P100" s="100">
        <v>1</v>
      </c>
    </row>
    <row r="101" spans="1:16" s="89" customFormat="1" ht="15.95" customHeight="1" x14ac:dyDescent="0.2">
      <c r="A101" s="99" t="s">
        <v>28</v>
      </c>
      <c r="B101" s="100"/>
      <c r="C101" s="101">
        <v>1</v>
      </c>
      <c r="D101" s="100">
        <v>1</v>
      </c>
      <c r="E101" s="100"/>
      <c r="F101" s="101">
        <v>1</v>
      </c>
      <c r="G101" s="100">
        <v>1</v>
      </c>
      <c r="H101" s="100"/>
      <c r="I101" s="100">
        <v>1</v>
      </c>
      <c r="J101" s="100"/>
      <c r="K101" s="101">
        <v>1</v>
      </c>
      <c r="L101" s="100">
        <v>1</v>
      </c>
      <c r="M101" s="100"/>
      <c r="N101" s="101">
        <v>1</v>
      </c>
      <c r="O101" s="100">
        <v>1</v>
      </c>
      <c r="P101" s="100"/>
    </row>
    <row r="102" spans="1:16" s="89" customFormat="1" ht="15.95" customHeight="1" thickBot="1" x14ac:dyDescent="0.25">
      <c r="A102" s="105"/>
      <c r="B102" s="106"/>
      <c r="C102" s="107"/>
      <c r="D102" s="106"/>
      <c r="E102" s="106"/>
      <c r="F102" s="107"/>
      <c r="G102" s="106"/>
      <c r="H102" s="106"/>
      <c r="I102" s="106"/>
      <c r="J102" s="106"/>
      <c r="K102" s="107"/>
      <c r="L102" s="106"/>
      <c r="M102" s="106"/>
      <c r="N102" s="107"/>
      <c r="O102" s="106"/>
      <c r="P102" s="106"/>
    </row>
    <row r="103" spans="1:16" s="89" customFormat="1" ht="20.100000000000001" customHeight="1" thickBot="1" x14ac:dyDescent="0.25">
      <c r="A103" s="105"/>
      <c r="B103" s="118">
        <v>42989</v>
      </c>
      <c r="C103" s="119"/>
      <c r="D103" s="119"/>
      <c r="E103" s="118">
        <v>42990</v>
      </c>
      <c r="F103" s="119"/>
      <c r="G103" s="119"/>
      <c r="H103" s="119"/>
      <c r="I103" s="110">
        <v>42991</v>
      </c>
      <c r="J103" s="118">
        <v>42992</v>
      </c>
      <c r="K103" s="119"/>
      <c r="L103" s="119"/>
      <c r="M103" s="118">
        <v>42993</v>
      </c>
      <c r="N103" s="119"/>
      <c r="O103" s="119"/>
      <c r="P103" s="120"/>
    </row>
    <row r="104" spans="1:16" s="89" customFormat="1" ht="27" customHeight="1" thickBot="1" x14ac:dyDescent="0.25">
      <c r="A104" s="105"/>
      <c r="B104" s="86" t="s">
        <v>4</v>
      </c>
      <c r="C104" s="87" t="s">
        <v>7</v>
      </c>
      <c r="D104" s="86" t="s">
        <v>6</v>
      </c>
      <c r="E104" s="86" t="s">
        <v>4</v>
      </c>
      <c r="F104" s="87" t="s">
        <v>7</v>
      </c>
      <c r="G104" s="86" t="s">
        <v>6</v>
      </c>
      <c r="H104" s="86" t="s">
        <v>8</v>
      </c>
      <c r="I104" s="86" t="s">
        <v>6</v>
      </c>
      <c r="J104" s="86" t="s">
        <v>4</v>
      </c>
      <c r="K104" s="87" t="s">
        <v>7</v>
      </c>
      <c r="L104" s="86" t="s">
        <v>6</v>
      </c>
      <c r="M104" s="86" t="s">
        <v>4</v>
      </c>
      <c r="N104" s="87" t="s">
        <v>7</v>
      </c>
      <c r="O104" s="86" t="s">
        <v>6</v>
      </c>
      <c r="P104" s="88" t="s">
        <v>8</v>
      </c>
    </row>
    <row r="105" spans="1:16" ht="18" customHeight="1" thickBot="1" x14ac:dyDescent="0.25">
      <c r="A105" s="90" t="s">
        <v>166</v>
      </c>
      <c r="B105" s="91">
        <v>3</v>
      </c>
      <c r="C105" s="92">
        <v>13</v>
      </c>
      <c r="D105" s="91">
        <v>6</v>
      </c>
      <c r="E105" s="91">
        <v>4</v>
      </c>
      <c r="F105" s="92">
        <v>12</v>
      </c>
      <c r="G105" s="91">
        <v>5</v>
      </c>
      <c r="H105" s="91">
        <v>10</v>
      </c>
      <c r="I105" s="91">
        <v>8</v>
      </c>
      <c r="J105" s="91">
        <v>3</v>
      </c>
      <c r="K105" s="92">
        <v>17</v>
      </c>
      <c r="L105" s="91">
        <v>6</v>
      </c>
      <c r="M105" s="91">
        <v>4</v>
      </c>
      <c r="N105" s="92">
        <v>13</v>
      </c>
      <c r="O105" s="91">
        <v>6</v>
      </c>
      <c r="P105" s="91">
        <v>6</v>
      </c>
    </row>
    <row r="106" spans="1:16" s="89" customFormat="1" ht="15.95" customHeight="1" x14ac:dyDescent="0.2">
      <c r="A106" s="93" t="s">
        <v>950</v>
      </c>
      <c r="B106" s="94">
        <v>2</v>
      </c>
      <c r="C106" s="95">
        <v>12</v>
      </c>
      <c r="D106" s="94">
        <v>5</v>
      </c>
      <c r="E106" s="94">
        <v>3</v>
      </c>
      <c r="F106" s="95">
        <v>11</v>
      </c>
      <c r="G106" s="94">
        <v>4</v>
      </c>
      <c r="H106" s="94">
        <v>9</v>
      </c>
      <c r="I106" s="94">
        <v>7</v>
      </c>
      <c r="J106" s="94">
        <v>2</v>
      </c>
      <c r="K106" s="95">
        <v>14</v>
      </c>
      <c r="L106" s="94">
        <v>5</v>
      </c>
      <c r="M106" s="94">
        <v>3</v>
      </c>
      <c r="N106" s="95">
        <v>11</v>
      </c>
      <c r="O106" s="94">
        <v>5</v>
      </c>
      <c r="P106" s="94">
        <v>5</v>
      </c>
    </row>
    <row r="107" spans="1:16" s="89" customFormat="1" ht="15.95" customHeight="1" x14ac:dyDescent="0.2">
      <c r="A107" s="99" t="s">
        <v>30</v>
      </c>
      <c r="B107" s="100">
        <v>1</v>
      </c>
      <c r="C107" s="101"/>
      <c r="D107" s="100">
        <v>1</v>
      </c>
      <c r="E107" s="100">
        <v>1</v>
      </c>
      <c r="F107" s="101"/>
      <c r="G107" s="100">
        <v>1</v>
      </c>
      <c r="H107" s="100"/>
      <c r="I107" s="100">
        <v>1</v>
      </c>
      <c r="J107" s="100"/>
      <c r="K107" s="101">
        <v>1</v>
      </c>
      <c r="L107" s="100">
        <v>1</v>
      </c>
      <c r="M107" s="100">
        <v>1</v>
      </c>
      <c r="N107" s="101"/>
      <c r="O107" s="100">
        <v>1</v>
      </c>
      <c r="P107" s="100"/>
    </row>
    <row r="108" spans="1:16" s="89" customFormat="1" ht="15.95" customHeight="1" x14ac:dyDescent="0.2">
      <c r="A108" s="99" t="s">
        <v>31</v>
      </c>
      <c r="B108" s="100"/>
      <c r="C108" s="101"/>
      <c r="D108" s="100"/>
      <c r="E108" s="100"/>
      <c r="F108" s="101"/>
      <c r="G108" s="100"/>
      <c r="H108" s="100">
        <v>1</v>
      </c>
      <c r="I108" s="100"/>
      <c r="J108" s="100"/>
      <c r="K108" s="101">
        <v>1</v>
      </c>
      <c r="L108" s="100"/>
      <c r="M108" s="100"/>
      <c r="N108" s="101"/>
      <c r="O108" s="100"/>
      <c r="P108" s="100">
        <v>1</v>
      </c>
    </row>
    <row r="109" spans="1:16" s="89" customFormat="1" ht="15.95" customHeight="1" x14ac:dyDescent="0.2">
      <c r="A109" s="99" t="s">
        <v>10</v>
      </c>
      <c r="B109" s="100"/>
      <c r="C109" s="101">
        <v>1</v>
      </c>
      <c r="D109" s="100">
        <v>1</v>
      </c>
      <c r="E109" s="100"/>
      <c r="F109" s="101">
        <v>1</v>
      </c>
      <c r="G109" s="100"/>
      <c r="H109" s="100">
        <v>1</v>
      </c>
      <c r="I109" s="100"/>
      <c r="J109" s="100"/>
      <c r="K109" s="101">
        <v>1</v>
      </c>
      <c r="L109" s="100">
        <v>1</v>
      </c>
      <c r="M109" s="100"/>
      <c r="N109" s="101">
        <v>1</v>
      </c>
      <c r="O109" s="100"/>
      <c r="P109" s="100"/>
    </row>
    <row r="110" spans="1:16" s="89" customFormat="1" ht="15.95" customHeight="1" x14ac:dyDescent="0.2">
      <c r="A110" s="99" t="s">
        <v>910</v>
      </c>
      <c r="B110" s="100"/>
      <c r="C110" s="101"/>
      <c r="D110" s="100"/>
      <c r="E110" s="100"/>
      <c r="F110" s="101"/>
      <c r="G110" s="100"/>
      <c r="H110" s="100"/>
      <c r="I110" s="100"/>
      <c r="J110" s="100"/>
      <c r="K110" s="101"/>
      <c r="L110" s="100"/>
      <c r="M110" s="100"/>
      <c r="N110" s="101"/>
      <c r="O110" s="100"/>
      <c r="P110" s="100"/>
    </row>
    <row r="111" spans="1:16" s="89" customFormat="1" ht="15.95" customHeight="1" x14ac:dyDescent="0.2">
      <c r="A111" s="99" t="s">
        <v>133</v>
      </c>
      <c r="B111" s="100"/>
      <c r="C111" s="101">
        <v>1</v>
      </c>
      <c r="D111" s="100"/>
      <c r="E111" s="100"/>
      <c r="F111" s="101">
        <v>1</v>
      </c>
      <c r="G111" s="100"/>
      <c r="H111" s="100">
        <v>1</v>
      </c>
      <c r="I111" s="100">
        <v>1</v>
      </c>
      <c r="J111" s="100"/>
      <c r="K111" s="101">
        <v>1</v>
      </c>
      <c r="L111" s="100"/>
      <c r="M111" s="100"/>
      <c r="N111" s="101">
        <v>1</v>
      </c>
      <c r="O111" s="100"/>
      <c r="P111" s="100">
        <v>1</v>
      </c>
    </row>
    <row r="112" spans="1:16" s="89" customFormat="1" ht="15.95" customHeight="1" x14ac:dyDescent="0.2">
      <c r="A112" s="99" t="s">
        <v>911</v>
      </c>
      <c r="B112" s="100"/>
      <c r="C112" s="101"/>
      <c r="D112" s="100"/>
      <c r="E112" s="100"/>
      <c r="F112" s="101"/>
      <c r="G112" s="100"/>
      <c r="H112" s="100"/>
      <c r="I112" s="100"/>
      <c r="J112" s="100"/>
      <c r="K112" s="101"/>
      <c r="L112" s="100"/>
      <c r="M112" s="100"/>
      <c r="N112" s="101"/>
      <c r="O112" s="100"/>
      <c r="P112" s="100"/>
    </row>
    <row r="113" spans="1:16" s="89" customFormat="1" ht="15.95" customHeight="1" x14ac:dyDescent="0.2">
      <c r="A113" s="99" t="s">
        <v>11</v>
      </c>
      <c r="B113" s="100"/>
      <c r="C113" s="101">
        <v>1</v>
      </c>
      <c r="D113" s="100"/>
      <c r="E113" s="100"/>
      <c r="F113" s="101">
        <v>1</v>
      </c>
      <c r="G113" s="100">
        <v>1</v>
      </c>
      <c r="H113" s="100"/>
      <c r="I113" s="100">
        <v>1</v>
      </c>
      <c r="J113" s="100"/>
      <c r="K113" s="101">
        <v>1</v>
      </c>
      <c r="L113" s="100"/>
      <c r="M113" s="100"/>
      <c r="N113" s="101">
        <v>1</v>
      </c>
      <c r="O113" s="100"/>
      <c r="P113" s="100"/>
    </row>
    <row r="114" spans="1:16" s="89" customFormat="1" ht="15.95" customHeight="1" x14ac:dyDescent="0.2">
      <c r="A114" s="99" t="s">
        <v>12</v>
      </c>
      <c r="B114" s="100"/>
      <c r="C114" s="101">
        <v>1</v>
      </c>
      <c r="D114" s="100"/>
      <c r="E114" s="100"/>
      <c r="F114" s="101">
        <v>1</v>
      </c>
      <c r="G114" s="100"/>
      <c r="H114" s="100">
        <v>1</v>
      </c>
      <c r="I114" s="100"/>
      <c r="J114" s="100"/>
      <c r="K114" s="101">
        <v>1</v>
      </c>
      <c r="L114" s="100"/>
      <c r="M114" s="100"/>
      <c r="N114" s="101">
        <v>1</v>
      </c>
      <c r="O114" s="100"/>
      <c r="P114" s="100"/>
    </row>
    <row r="115" spans="1:16" s="89" customFormat="1" ht="15.95" customHeight="1" x14ac:dyDescent="0.2">
      <c r="A115" s="99" t="s">
        <v>912</v>
      </c>
      <c r="B115" s="100"/>
      <c r="C115" s="101"/>
      <c r="D115" s="100"/>
      <c r="E115" s="100"/>
      <c r="F115" s="101"/>
      <c r="G115" s="100"/>
      <c r="H115" s="100"/>
      <c r="I115" s="100"/>
      <c r="J115" s="100"/>
      <c r="K115" s="101"/>
      <c r="L115" s="100"/>
      <c r="M115" s="100"/>
      <c r="N115" s="101"/>
      <c r="O115" s="100"/>
      <c r="P115" s="100"/>
    </row>
    <row r="116" spans="1:16" s="89" customFormat="1" ht="15.95" customHeight="1" x14ac:dyDescent="0.2">
      <c r="A116" s="99" t="s">
        <v>140</v>
      </c>
      <c r="B116" s="100"/>
      <c r="C116" s="101"/>
      <c r="D116" s="100"/>
      <c r="E116" s="100"/>
      <c r="F116" s="101">
        <v>1</v>
      </c>
      <c r="G116" s="100"/>
      <c r="H116" s="100">
        <v>1</v>
      </c>
      <c r="I116" s="100"/>
      <c r="J116" s="100"/>
      <c r="K116" s="101"/>
      <c r="L116" s="100"/>
      <c r="M116" s="100"/>
      <c r="N116" s="101">
        <v>1</v>
      </c>
      <c r="O116" s="100"/>
      <c r="P116" s="100"/>
    </row>
    <row r="117" spans="1:16" s="89" customFormat="1" ht="15.95" customHeight="1" x14ac:dyDescent="0.2">
      <c r="A117" s="99" t="s">
        <v>13</v>
      </c>
      <c r="B117" s="100"/>
      <c r="C117" s="101">
        <v>1</v>
      </c>
      <c r="D117" s="100"/>
      <c r="E117" s="100"/>
      <c r="F117" s="101">
        <v>1</v>
      </c>
      <c r="G117" s="100"/>
      <c r="H117" s="100">
        <v>1</v>
      </c>
      <c r="I117" s="100"/>
      <c r="J117" s="100"/>
      <c r="K117" s="101">
        <v>1</v>
      </c>
      <c r="L117" s="100"/>
      <c r="M117" s="100"/>
      <c r="N117" s="101">
        <v>1</v>
      </c>
      <c r="O117" s="100"/>
      <c r="P117" s="100">
        <v>1</v>
      </c>
    </row>
    <row r="118" spans="1:16" s="89" customFormat="1" ht="15.95" customHeight="1" x14ac:dyDescent="0.2">
      <c r="A118" s="99" t="s">
        <v>913</v>
      </c>
      <c r="B118" s="100"/>
      <c r="C118" s="101"/>
      <c r="D118" s="100"/>
      <c r="E118" s="100"/>
      <c r="F118" s="101"/>
      <c r="G118" s="100"/>
      <c r="H118" s="100"/>
      <c r="I118" s="100"/>
      <c r="J118" s="100"/>
      <c r="K118" s="101"/>
      <c r="L118" s="100"/>
      <c r="M118" s="100"/>
      <c r="N118" s="101"/>
      <c r="O118" s="100"/>
      <c r="P118" s="100"/>
    </row>
    <row r="119" spans="1:16" s="89" customFormat="1" ht="15.95" customHeight="1" x14ac:dyDescent="0.2">
      <c r="A119" s="99" t="s">
        <v>14</v>
      </c>
      <c r="B119" s="100"/>
      <c r="C119" s="101">
        <v>1</v>
      </c>
      <c r="D119" s="100"/>
      <c r="E119" s="100"/>
      <c r="F119" s="101">
        <v>1</v>
      </c>
      <c r="G119" s="100"/>
      <c r="H119" s="100">
        <v>1</v>
      </c>
      <c r="I119" s="100"/>
      <c r="J119" s="100"/>
      <c r="K119" s="101">
        <v>1</v>
      </c>
      <c r="L119" s="100"/>
      <c r="M119" s="100"/>
      <c r="N119" s="101">
        <v>1</v>
      </c>
      <c r="O119" s="100"/>
      <c r="P119" s="100">
        <v>1</v>
      </c>
    </row>
    <row r="120" spans="1:16" s="89" customFormat="1" ht="15.95" customHeight="1" x14ac:dyDescent="0.2">
      <c r="A120" s="99" t="s">
        <v>602</v>
      </c>
      <c r="B120" s="100"/>
      <c r="C120" s="101">
        <v>1</v>
      </c>
      <c r="D120" s="100">
        <v>1</v>
      </c>
      <c r="E120" s="100"/>
      <c r="F120" s="101">
        <v>1</v>
      </c>
      <c r="G120" s="100"/>
      <c r="H120" s="100"/>
      <c r="I120" s="100">
        <v>1</v>
      </c>
      <c r="J120" s="100"/>
      <c r="K120" s="101">
        <v>1</v>
      </c>
      <c r="L120" s="100">
        <v>1</v>
      </c>
      <c r="M120" s="100"/>
      <c r="N120" s="101">
        <v>1</v>
      </c>
      <c r="O120" s="100">
        <v>1</v>
      </c>
      <c r="P120" s="100"/>
    </row>
    <row r="121" spans="1:16" s="89" customFormat="1" ht="15.95" customHeight="1" x14ac:dyDescent="0.2">
      <c r="A121" s="99" t="s">
        <v>914</v>
      </c>
      <c r="B121" s="100"/>
      <c r="C121" s="101"/>
      <c r="D121" s="100"/>
      <c r="E121" s="100"/>
      <c r="F121" s="101"/>
      <c r="G121" s="100"/>
      <c r="H121" s="100"/>
      <c r="I121" s="100"/>
      <c r="J121" s="100"/>
      <c r="K121" s="101"/>
      <c r="L121" s="100"/>
      <c r="M121" s="100"/>
      <c r="N121" s="101"/>
      <c r="O121" s="100"/>
      <c r="P121" s="100"/>
    </row>
    <row r="122" spans="1:16" s="89" customFormat="1" ht="15.95" customHeight="1" x14ac:dyDescent="0.2">
      <c r="A122" s="99" t="s">
        <v>148</v>
      </c>
      <c r="B122" s="100"/>
      <c r="C122" s="101">
        <v>1</v>
      </c>
      <c r="D122" s="100"/>
      <c r="E122" s="100"/>
      <c r="F122" s="101">
        <v>1</v>
      </c>
      <c r="G122" s="100"/>
      <c r="H122" s="100">
        <v>1</v>
      </c>
      <c r="I122" s="100"/>
      <c r="J122" s="100"/>
      <c r="K122" s="101">
        <v>1</v>
      </c>
      <c r="L122" s="100"/>
      <c r="M122" s="100"/>
      <c r="N122" s="101">
        <v>1</v>
      </c>
      <c r="O122" s="100"/>
      <c r="P122" s="100"/>
    </row>
    <row r="123" spans="1:16" s="89" customFormat="1" ht="15.95" customHeight="1" x14ac:dyDescent="0.2">
      <c r="A123" s="99" t="s">
        <v>16</v>
      </c>
      <c r="B123" s="100"/>
      <c r="C123" s="101">
        <v>1</v>
      </c>
      <c r="D123" s="100"/>
      <c r="E123" s="100"/>
      <c r="F123" s="101">
        <v>1</v>
      </c>
      <c r="G123" s="100"/>
      <c r="H123" s="100"/>
      <c r="I123" s="100"/>
      <c r="J123" s="100"/>
      <c r="K123" s="101">
        <v>1</v>
      </c>
      <c r="L123" s="100"/>
      <c r="M123" s="100"/>
      <c r="N123" s="101">
        <v>1</v>
      </c>
      <c r="O123" s="100"/>
      <c r="P123" s="100"/>
    </row>
    <row r="124" spans="1:16" s="89" customFormat="1" ht="15.95" customHeight="1" x14ac:dyDescent="0.2">
      <c r="A124" s="99" t="s">
        <v>17</v>
      </c>
      <c r="B124" s="100">
        <v>1</v>
      </c>
      <c r="C124" s="101"/>
      <c r="D124" s="100">
        <v>1</v>
      </c>
      <c r="E124" s="100">
        <v>1</v>
      </c>
      <c r="F124" s="101"/>
      <c r="G124" s="100">
        <v>1</v>
      </c>
      <c r="H124" s="100"/>
      <c r="I124" s="100">
        <v>1</v>
      </c>
      <c r="J124" s="100">
        <v>1</v>
      </c>
      <c r="K124" s="101"/>
      <c r="L124" s="100">
        <v>1</v>
      </c>
      <c r="M124" s="100">
        <v>1</v>
      </c>
      <c r="N124" s="101"/>
      <c r="O124" s="100">
        <v>1</v>
      </c>
      <c r="P124" s="100"/>
    </row>
    <row r="125" spans="1:16" s="89" customFormat="1" ht="15.95" customHeight="1" x14ac:dyDescent="0.2">
      <c r="A125" s="99" t="s">
        <v>19</v>
      </c>
      <c r="B125" s="100"/>
      <c r="C125" s="101">
        <v>1</v>
      </c>
      <c r="D125" s="100"/>
      <c r="E125" s="100"/>
      <c r="F125" s="101">
        <v>1</v>
      </c>
      <c r="G125" s="100"/>
      <c r="H125" s="100">
        <v>1</v>
      </c>
      <c r="I125" s="100"/>
      <c r="J125" s="100"/>
      <c r="K125" s="101">
        <v>1</v>
      </c>
      <c r="L125" s="100"/>
      <c r="M125" s="100"/>
      <c r="N125" s="101">
        <v>1</v>
      </c>
      <c r="O125" s="100"/>
      <c r="P125" s="100">
        <v>1</v>
      </c>
    </row>
    <row r="126" spans="1:16" s="89" customFormat="1" ht="15.95" customHeight="1" x14ac:dyDescent="0.2">
      <c r="A126" s="99" t="s">
        <v>20</v>
      </c>
      <c r="B126" s="100"/>
      <c r="C126" s="101">
        <v>1</v>
      </c>
      <c r="D126" s="100"/>
      <c r="E126" s="100"/>
      <c r="F126" s="101"/>
      <c r="G126" s="100"/>
      <c r="H126" s="100"/>
      <c r="I126" s="100">
        <v>1</v>
      </c>
      <c r="J126" s="100"/>
      <c r="K126" s="101">
        <v>1</v>
      </c>
      <c r="L126" s="100"/>
      <c r="M126" s="100"/>
      <c r="N126" s="101"/>
      <c r="O126" s="100">
        <v>1</v>
      </c>
      <c r="P126" s="100"/>
    </row>
    <row r="127" spans="1:16" s="89" customFormat="1" ht="15.95" customHeight="1" x14ac:dyDescent="0.2">
      <c r="A127" s="99" t="s">
        <v>886</v>
      </c>
      <c r="B127" s="100"/>
      <c r="C127" s="101"/>
      <c r="D127" s="100"/>
      <c r="E127" s="100"/>
      <c r="F127" s="101"/>
      <c r="G127" s="100"/>
      <c r="H127" s="100"/>
      <c r="I127" s="100"/>
      <c r="J127" s="100"/>
      <c r="K127" s="101">
        <v>1</v>
      </c>
      <c r="L127" s="100"/>
      <c r="M127" s="100"/>
      <c r="N127" s="101"/>
      <c r="O127" s="100"/>
      <c r="P127" s="100"/>
    </row>
    <row r="128" spans="1:16" s="89" customFormat="1" ht="15.95" customHeight="1" x14ac:dyDescent="0.2">
      <c r="A128" s="99" t="s">
        <v>21</v>
      </c>
      <c r="B128" s="100"/>
      <c r="C128" s="101">
        <v>1</v>
      </c>
      <c r="D128" s="100">
        <v>1</v>
      </c>
      <c r="E128" s="100">
        <v>1</v>
      </c>
      <c r="F128" s="101"/>
      <c r="G128" s="100">
        <v>1</v>
      </c>
      <c r="H128" s="100"/>
      <c r="I128" s="100">
        <v>1</v>
      </c>
      <c r="J128" s="100">
        <v>1</v>
      </c>
      <c r="K128" s="101"/>
      <c r="L128" s="100">
        <v>1</v>
      </c>
      <c r="M128" s="100">
        <v>1</v>
      </c>
      <c r="N128" s="101"/>
      <c r="O128" s="100">
        <v>1</v>
      </c>
      <c r="P128" s="100"/>
    </row>
    <row r="129" spans="1:16" s="89" customFormat="1" ht="15.95" customHeight="1" x14ac:dyDescent="0.2">
      <c r="A129" s="102" t="s">
        <v>952</v>
      </c>
      <c r="B129" s="103">
        <v>1</v>
      </c>
      <c r="C129" s="104">
        <v>1</v>
      </c>
      <c r="D129" s="103">
        <v>1</v>
      </c>
      <c r="E129" s="103">
        <v>1</v>
      </c>
      <c r="F129" s="104">
        <v>1</v>
      </c>
      <c r="G129" s="103">
        <v>1</v>
      </c>
      <c r="H129" s="103">
        <v>1</v>
      </c>
      <c r="I129" s="103">
        <v>1</v>
      </c>
      <c r="J129" s="103">
        <v>1</v>
      </c>
      <c r="K129" s="104">
        <v>3</v>
      </c>
      <c r="L129" s="103">
        <v>1</v>
      </c>
      <c r="M129" s="103">
        <v>1</v>
      </c>
      <c r="N129" s="104">
        <v>2</v>
      </c>
      <c r="O129" s="103">
        <v>1</v>
      </c>
      <c r="P129" s="103">
        <v>1</v>
      </c>
    </row>
    <row r="130" spans="1:16" s="89" customFormat="1" ht="15.95" customHeight="1" x14ac:dyDescent="0.2">
      <c r="A130" s="99" t="s">
        <v>26</v>
      </c>
      <c r="B130" s="100"/>
      <c r="C130" s="101"/>
      <c r="D130" s="100"/>
      <c r="E130" s="100"/>
      <c r="F130" s="101"/>
      <c r="G130" s="100"/>
      <c r="H130" s="100"/>
      <c r="I130" s="100"/>
      <c r="J130" s="100"/>
      <c r="K130" s="101">
        <v>1</v>
      </c>
      <c r="L130" s="100"/>
      <c r="M130" s="100"/>
      <c r="N130" s="101"/>
      <c r="O130" s="100"/>
      <c r="P130" s="100"/>
    </row>
    <row r="131" spans="1:16" s="89" customFormat="1" ht="15.95" customHeight="1" x14ac:dyDescent="0.2">
      <c r="A131" s="99" t="s">
        <v>915</v>
      </c>
      <c r="B131" s="100"/>
      <c r="C131" s="101"/>
      <c r="D131" s="100"/>
      <c r="E131" s="100"/>
      <c r="F131" s="101"/>
      <c r="G131" s="100"/>
      <c r="H131" s="100"/>
      <c r="I131" s="100"/>
      <c r="J131" s="100"/>
      <c r="K131" s="101"/>
      <c r="L131" s="100"/>
      <c r="M131" s="100"/>
      <c r="N131" s="101"/>
      <c r="O131" s="100"/>
      <c r="P131" s="100"/>
    </row>
    <row r="132" spans="1:16" s="89" customFormat="1" ht="15.95" customHeight="1" x14ac:dyDescent="0.2">
      <c r="A132" s="99" t="s">
        <v>15</v>
      </c>
      <c r="B132" s="100"/>
      <c r="C132" s="101"/>
      <c r="D132" s="100"/>
      <c r="E132" s="100"/>
      <c r="F132" s="101"/>
      <c r="G132" s="100"/>
      <c r="H132" s="100">
        <v>1</v>
      </c>
      <c r="I132" s="100"/>
      <c r="J132" s="100"/>
      <c r="K132" s="101">
        <v>1</v>
      </c>
      <c r="L132" s="100"/>
      <c r="M132" s="100"/>
      <c r="N132" s="101"/>
      <c r="O132" s="100"/>
      <c r="P132" s="100"/>
    </row>
    <row r="133" spans="1:16" s="89" customFormat="1" ht="15.95" customHeight="1" x14ac:dyDescent="0.2">
      <c r="A133" s="99" t="s">
        <v>18</v>
      </c>
      <c r="B133" s="100"/>
      <c r="C133" s="101"/>
      <c r="D133" s="100"/>
      <c r="E133" s="100"/>
      <c r="F133" s="101"/>
      <c r="G133" s="100"/>
      <c r="H133" s="100"/>
      <c r="I133" s="100"/>
      <c r="J133" s="100"/>
      <c r="K133" s="101"/>
      <c r="L133" s="100"/>
      <c r="M133" s="100"/>
      <c r="N133" s="101">
        <v>1</v>
      </c>
      <c r="O133" s="100"/>
      <c r="P133" s="100">
        <v>1</v>
      </c>
    </row>
    <row r="134" spans="1:16" s="89" customFormat="1" ht="15.95" customHeight="1" x14ac:dyDescent="0.2">
      <c r="A134" s="99" t="s">
        <v>27</v>
      </c>
      <c r="B134" s="100"/>
      <c r="C134" s="101">
        <v>1</v>
      </c>
      <c r="D134" s="100"/>
      <c r="E134" s="100"/>
      <c r="F134" s="101">
        <v>1</v>
      </c>
      <c r="G134" s="100"/>
      <c r="H134" s="100"/>
      <c r="I134" s="100"/>
      <c r="J134" s="100"/>
      <c r="K134" s="101">
        <v>1</v>
      </c>
      <c r="L134" s="100"/>
      <c r="M134" s="100"/>
      <c r="N134" s="101">
        <v>1</v>
      </c>
      <c r="O134" s="100"/>
      <c r="P134" s="100"/>
    </row>
    <row r="135" spans="1:16" s="89" customFormat="1" ht="15.95" customHeight="1" x14ac:dyDescent="0.2">
      <c r="A135" s="99" t="s">
        <v>22</v>
      </c>
      <c r="B135" s="100">
        <v>1</v>
      </c>
      <c r="C135" s="101"/>
      <c r="D135" s="100">
        <v>1</v>
      </c>
      <c r="E135" s="100">
        <v>1</v>
      </c>
      <c r="F135" s="101"/>
      <c r="G135" s="100">
        <v>1</v>
      </c>
      <c r="H135" s="100"/>
      <c r="I135" s="100">
        <v>1</v>
      </c>
      <c r="J135" s="100">
        <v>1</v>
      </c>
      <c r="K135" s="101"/>
      <c r="L135" s="100">
        <v>1</v>
      </c>
      <c r="M135" s="100">
        <v>1</v>
      </c>
      <c r="N135" s="101"/>
      <c r="O135" s="100">
        <v>1</v>
      </c>
      <c r="P135" s="100"/>
    </row>
    <row r="136" spans="1:16" s="89" customFormat="1" ht="15.95" customHeight="1" thickBot="1" x14ac:dyDescent="0.25">
      <c r="A136" s="105"/>
      <c r="B136" s="106"/>
      <c r="C136" s="107"/>
      <c r="D136" s="106"/>
      <c r="E136" s="106"/>
      <c r="F136" s="107"/>
      <c r="G136" s="106"/>
      <c r="H136" s="106"/>
      <c r="I136" s="106"/>
      <c r="J136" s="106"/>
      <c r="K136" s="107"/>
      <c r="L136" s="106"/>
      <c r="M136" s="106"/>
      <c r="N136" s="107"/>
      <c r="O136" s="106"/>
      <c r="P136" s="106"/>
    </row>
    <row r="137" spans="1:16" s="89" customFormat="1" ht="20.100000000000001" customHeight="1" thickBot="1" x14ac:dyDescent="0.25">
      <c r="A137" s="105"/>
      <c r="B137" s="118">
        <v>42989</v>
      </c>
      <c r="C137" s="119"/>
      <c r="D137" s="119"/>
      <c r="E137" s="118">
        <v>42990</v>
      </c>
      <c r="F137" s="119"/>
      <c r="G137" s="119"/>
      <c r="H137" s="119"/>
      <c r="I137" s="110">
        <v>42991</v>
      </c>
      <c r="J137" s="118">
        <v>42992</v>
      </c>
      <c r="K137" s="119"/>
      <c r="L137" s="119"/>
      <c r="M137" s="118">
        <v>42993</v>
      </c>
      <c r="N137" s="119"/>
      <c r="O137" s="119"/>
      <c r="P137" s="120"/>
    </row>
    <row r="138" spans="1:16" s="89" customFormat="1" ht="27" customHeight="1" thickBot="1" x14ac:dyDescent="0.25">
      <c r="A138" s="105"/>
      <c r="B138" s="86" t="s">
        <v>4</v>
      </c>
      <c r="C138" s="87" t="s">
        <v>7</v>
      </c>
      <c r="D138" s="86" t="s">
        <v>6</v>
      </c>
      <c r="E138" s="86" t="s">
        <v>4</v>
      </c>
      <c r="F138" s="87" t="s">
        <v>7</v>
      </c>
      <c r="G138" s="86" t="s">
        <v>6</v>
      </c>
      <c r="H138" s="86" t="s">
        <v>8</v>
      </c>
      <c r="I138" s="86" t="s">
        <v>6</v>
      </c>
      <c r="J138" s="86" t="s">
        <v>4</v>
      </c>
      <c r="K138" s="87" t="s">
        <v>7</v>
      </c>
      <c r="L138" s="86" t="s">
        <v>6</v>
      </c>
      <c r="M138" s="86" t="s">
        <v>4</v>
      </c>
      <c r="N138" s="87" t="s">
        <v>7</v>
      </c>
      <c r="O138" s="86" t="s">
        <v>6</v>
      </c>
      <c r="P138" s="88" t="s">
        <v>8</v>
      </c>
    </row>
    <row r="139" spans="1:16" ht="18" customHeight="1" thickBot="1" x14ac:dyDescent="0.25">
      <c r="A139" s="90" t="s">
        <v>167</v>
      </c>
      <c r="B139" s="91">
        <v>3</v>
      </c>
      <c r="C139" s="92">
        <v>15</v>
      </c>
      <c r="D139" s="91">
        <v>3</v>
      </c>
      <c r="E139" s="91">
        <v>4</v>
      </c>
      <c r="F139" s="92">
        <v>14</v>
      </c>
      <c r="G139" s="91">
        <v>2</v>
      </c>
      <c r="H139" s="91">
        <v>14</v>
      </c>
      <c r="I139" s="91">
        <v>5</v>
      </c>
      <c r="J139" s="91">
        <v>3</v>
      </c>
      <c r="K139" s="92">
        <v>14</v>
      </c>
      <c r="L139" s="91">
        <v>5</v>
      </c>
      <c r="M139" s="91">
        <v>3</v>
      </c>
      <c r="N139" s="92">
        <v>16</v>
      </c>
      <c r="O139" s="91">
        <v>5</v>
      </c>
      <c r="P139" s="91">
        <v>13</v>
      </c>
    </row>
    <row r="140" spans="1:16" s="89" customFormat="1" ht="15.95" customHeight="1" x14ac:dyDescent="0.2">
      <c r="A140" s="93" t="s">
        <v>949</v>
      </c>
      <c r="B140" s="94">
        <v>3</v>
      </c>
      <c r="C140" s="95">
        <v>7</v>
      </c>
      <c r="D140" s="94">
        <v>3</v>
      </c>
      <c r="E140" s="94">
        <v>4</v>
      </c>
      <c r="F140" s="95">
        <v>6</v>
      </c>
      <c r="G140" s="94">
        <v>1</v>
      </c>
      <c r="H140" s="94">
        <v>7</v>
      </c>
      <c r="I140" s="94">
        <v>4</v>
      </c>
      <c r="J140" s="94">
        <v>3</v>
      </c>
      <c r="K140" s="95">
        <v>7</v>
      </c>
      <c r="L140" s="94">
        <v>4</v>
      </c>
      <c r="M140" s="94">
        <v>3</v>
      </c>
      <c r="N140" s="95">
        <v>7</v>
      </c>
      <c r="O140" s="94">
        <v>3</v>
      </c>
      <c r="P140" s="94">
        <v>6</v>
      </c>
    </row>
    <row r="141" spans="1:16" s="89" customFormat="1" ht="15.95" customHeight="1" x14ac:dyDescent="0.2">
      <c r="A141" s="99" t="s">
        <v>34</v>
      </c>
      <c r="B141" s="100"/>
      <c r="C141" s="101">
        <v>1</v>
      </c>
      <c r="D141" s="100"/>
      <c r="E141" s="100">
        <v>1</v>
      </c>
      <c r="F141" s="101"/>
      <c r="G141" s="100"/>
      <c r="H141" s="100">
        <v>1</v>
      </c>
      <c r="I141" s="100"/>
      <c r="J141" s="100"/>
      <c r="K141" s="101">
        <v>1</v>
      </c>
      <c r="L141" s="100"/>
      <c r="M141" s="100"/>
      <c r="N141" s="101">
        <v>1</v>
      </c>
      <c r="O141" s="100"/>
      <c r="P141" s="100">
        <v>1</v>
      </c>
    </row>
    <row r="142" spans="1:16" s="89" customFormat="1" ht="15.95" customHeight="1" x14ac:dyDescent="0.2">
      <c r="A142" s="99" t="s">
        <v>35</v>
      </c>
      <c r="B142" s="100"/>
      <c r="C142" s="101"/>
      <c r="D142" s="100"/>
      <c r="E142" s="100"/>
      <c r="F142" s="101">
        <v>1</v>
      </c>
      <c r="G142" s="100"/>
      <c r="H142" s="100">
        <v>1</v>
      </c>
      <c r="I142" s="100"/>
      <c r="J142" s="100"/>
      <c r="K142" s="101">
        <v>1</v>
      </c>
      <c r="L142" s="100"/>
      <c r="M142" s="100"/>
      <c r="N142" s="101">
        <v>1</v>
      </c>
      <c r="O142" s="100"/>
      <c r="P142" s="100">
        <v>1</v>
      </c>
    </row>
    <row r="143" spans="1:16" s="89" customFormat="1" ht="15.95" customHeight="1" x14ac:dyDescent="0.2">
      <c r="A143" s="99" t="s">
        <v>36</v>
      </c>
      <c r="B143" s="100">
        <v>1</v>
      </c>
      <c r="C143" s="101"/>
      <c r="D143" s="100">
        <v>1</v>
      </c>
      <c r="E143" s="100">
        <v>1</v>
      </c>
      <c r="F143" s="101"/>
      <c r="G143" s="100"/>
      <c r="H143" s="100">
        <v>1</v>
      </c>
      <c r="I143" s="100">
        <v>1</v>
      </c>
      <c r="J143" s="100">
        <v>1</v>
      </c>
      <c r="K143" s="101"/>
      <c r="L143" s="100">
        <v>1</v>
      </c>
      <c r="M143" s="100">
        <v>1</v>
      </c>
      <c r="N143" s="101"/>
      <c r="O143" s="100">
        <v>1</v>
      </c>
      <c r="P143" s="100"/>
    </row>
    <row r="144" spans="1:16" s="89" customFormat="1" ht="15.95" customHeight="1" x14ac:dyDescent="0.2">
      <c r="A144" s="99" t="s">
        <v>37</v>
      </c>
      <c r="B144" s="100"/>
      <c r="C144" s="101"/>
      <c r="D144" s="100"/>
      <c r="E144" s="100"/>
      <c r="F144" s="101"/>
      <c r="G144" s="100"/>
      <c r="H144" s="100"/>
      <c r="I144" s="100"/>
      <c r="J144" s="100"/>
      <c r="K144" s="101"/>
      <c r="L144" s="100"/>
      <c r="M144" s="100"/>
      <c r="N144" s="101"/>
      <c r="O144" s="100"/>
      <c r="P144" s="100"/>
    </row>
    <row r="145" spans="1:16" s="89" customFormat="1" ht="15.95" customHeight="1" x14ac:dyDescent="0.2">
      <c r="A145" s="99" t="s">
        <v>32</v>
      </c>
      <c r="B145" s="100">
        <v>1</v>
      </c>
      <c r="C145" s="101">
        <v>1</v>
      </c>
      <c r="D145" s="100"/>
      <c r="E145" s="100">
        <v>1</v>
      </c>
      <c r="F145" s="101"/>
      <c r="G145" s="100"/>
      <c r="H145" s="100"/>
      <c r="I145" s="100">
        <v>1</v>
      </c>
      <c r="J145" s="100">
        <v>1</v>
      </c>
      <c r="K145" s="101">
        <v>1</v>
      </c>
      <c r="L145" s="100">
        <v>1</v>
      </c>
      <c r="M145" s="100"/>
      <c r="N145" s="101">
        <v>1</v>
      </c>
      <c r="O145" s="100"/>
      <c r="P145" s="100"/>
    </row>
    <row r="146" spans="1:16" s="89" customFormat="1" ht="15.95" customHeight="1" x14ac:dyDescent="0.2">
      <c r="A146" s="99" t="s">
        <v>38</v>
      </c>
      <c r="B146" s="100"/>
      <c r="C146" s="101">
        <v>1</v>
      </c>
      <c r="D146" s="100">
        <v>1</v>
      </c>
      <c r="E146" s="100"/>
      <c r="F146" s="101">
        <v>1</v>
      </c>
      <c r="G146" s="100"/>
      <c r="H146" s="100">
        <v>1</v>
      </c>
      <c r="I146" s="100">
        <v>1</v>
      </c>
      <c r="J146" s="100"/>
      <c r="K146" s="101">
        <v>1</v>
      </c>
      <c r="L146" s="100">
        <v>1</v>
      </c>
      <c r="M146" s="100"/>
      <c r="N146" s="101">
        <v>1</v>
      </c>
      <c r="O146" s="100"/>
      <c r="P146" s="100">
        <v>1</v>
      </c>
    </row>
    <row r="147" spans="1:16" s="89" customFormat="1" ht="15.95" customHeight="1" x14ac:dyDescent="0.2">
      <c r="A147" s="99" t="s">
        <v>33</v>
      </c>
      <c r="B147" s="100">
        <v>1</v>
      </c>
      <c r="C147" s="101"/>
      <c r="D147" s="100">
        <v>1</v>
      </c>
      <c r="E147" s="100">
        <v>1</v>
      </c>
      <c r="F147" s="101"/>
      <c r="G147" s="100">
        <v>1</v>
      </c>
      <c r="H147" s="100"/>
      <c r="I147" s="100">
        <v>1</v>
      </c>
      <c r="J147" s="100">
        <v>1</v>
      </c>
      <c r="K147" s="101"/>
      <c r="L147" s="100">
        <v>1</v>
      </c>
      <c r="M147" s="100">
        <v>1</v>
      </c>
      <c r="N147" s="101"/>
      <c r="O147" s="100">
        <v>1</v>
      </c>
      <c r="P147" s="100"/>
    </row>
    <row r="148" spans="1:16" s="89" customFormat="1" ht="15.95" customHeight="1" x14ac:dyDescent="0.2">
      <c r="A148" s="99" t="s">
        <v>39</v>
      </c>
      <c r="B148" s="100"/>
      <c r="C148" s="101"/>
      <c r="D148" s="100"/>
      <c r="E148" s="100"/>
      <c r="F148" s="101"/>
      <c r="G148" s="100"/>
      <c r="H148" s="100"/>
      <c r="I148" s="100"/>
      <c r="J148" s="100"/>
      <c r="K148" s="101"/>
      <c r="L148" s="100"/>
      <c r="M148" s="100">
        <v>1</v>
      </c>
      <c r="N148" s="101"/>
      <c r="O148" s="100">
        <v>1</v>
      </c>
      <c r="P148" s="100"/>
    </row>
    <row r="149" spans="1:16" s="89" customFormat="1" ht="15.95" customHeight="1" x14ac:dyDescent="0.2">
      <c r="A149" s="99" t="s">
        <v>40</v>
      </c>
      <c r="B149" s="100"/>
      <c r="C149" s="101">
        <v>1</v>
      </c>
      <c r="D149" s="100"/>
      <c r="E149" s="100"/>
      <c r="F149" s="101">
        <v>1</v>
      </c>
      <c r="G149" s="100"/>
      <c r="H149" s="100"/>
      <c r="I149" s="100"/>
      <c r="J149" s="100"/>
      <c r="K149" s="101">
        <v>1</v>
      </c>
      <c r="L149" s="100"/>
      <c r="M149" s="100"/>
      <c r="N149" s="101">
        <v>1</v>
      </c>
      <c r="O149" s="100"/>
      <c r="P149" s="100"/>
    </row>
    <row r="150" spans="1:16" s="89" customFormat="1" ht="15.95" customHeight="1" x14ac:dyDescent="0.2">
      <c r="A150" s="99" t="s">
        <v>41</v>
      </c>
      <c r="B150" s="100"/>
      <c r="C150" s="101">
        <v>1</v>
      </c>
      <c r="D150" s="100"/>
      <c r="E150" s="100"/>
      <c r="F150" s="101">
        <v>1</v>
      </c>
      <c r="G150" s="100"/>
      <c r="H150" s="100">
        <v>1</v>
      </c>
      <c r="I150" s="100"/>
      <c r="J150" s="100"/>
      <c r="K150" s="101">
        <v>1</v>
      </c>
      <c r="L150" s="100"/>
      <c r="M150" s="100"/>
      <c r="N150" s="101">
        <v>1</v>
      </c>
      <c r="O150" s="100"/>
      <c r="P150" s="100">
        <v>1</v>
      </c>
    </row>
    <row r="151" spans="1:16" s="89" customFormat="1" ht="15.95" customHeight="1" x14ac:dyDescent="0.2">
      <c r="A151" s="99" t="s">
        <v>42</v>
      </c>
      <c r="B151" s="100"/>
      <c r="C151" s="101">
        <v>1</v>
      </c>
      <c r="D151" s="100"/>
      <c r="E151" s="100"/>
      <c r="F151" s="101">
        <v>1</v>
      </c>
      <c r="G151" s="100"/>
      <c r="H151" s="100">
        <v>1</v>
      </c>
      <c r="I151" s="100"/>
      <c r="J151" s="100"/>
      <c r="K151" s="101"/>
      <c r="L151" s="100"/>
      <c r="M151" s="100"/>
      <c r="N151" s="101"/>
      <c r="O151" s="100"/>
      <c r="P151" s="100">
        <v>1</v>
      </c>
    </row>
    <row r="152" spans="1:16" s="89" customFormat="1" ht="15.95" customHeight="1" x14ac:dyDescent="0.2">
      <c r="A152" s="99" t="s">
        <v>43</v>
      </c>
      <c r="B152" s="100"/>
      <c r="C152" s="101">
        <v>1</v>
      </c>
      <c r="D152" s="100"/>
      <c r="E152" s="100"/>
      <c r="F152" s="101">
        <v>1</v>
      </c>
      <c r="G152" s="100"/>
      <c r="H152" s="100">
        <v>1</v>
      </c>
      <c r="I152" s="100"/>
      <c r="J152" s="100"/>
      <c r="K152" s="101">
        <v>1</v>
      </c>
      <c r="L152" s="100"/>
      <c r="M152" s="100"/>
      <c r="N152" s="101">
        <v>1</v>
      </c>
      <c r="O152" s="100"/>
      <c r="P152" s="100">
        <v>1</v>
      </c>
    </row>
    <row r="153" spans="1:16" s="89" customFormat="1" ht="15.95" customHeight="1" x14ac:dyDescent="0.2">
      <c r="A153" s="102" t="s">
        <v>953</v>
      </c>
      <c r="B153" s="103"/>
      <c r="C153" s="104">
        <v>8</v>
      </c>
      <c r="D153" s="103"/>
      <c r="E153" s="103"/>
      <c r="F153" s="104">
        <v>8</v>
      </c>
      <c r="G153" s="103">
        <v>1</v>
      </c>
      <c r="H153" s="103">
        <v>7</v>
      </c>
      <c r="I153" s="103">
        <v>1</v>
      </c>
      <c r="J153" s="103"/>
      <c r="K153" s="104">
        <v>7</v>
      </c>
      <c r="L153" s="103">
        <v>1</v>
      </c>
      <c r="M153" s="103"/>
      <c r="N153" s="104">
        <v>9</v>
      </c>
      <c r="O153" s="103">
        <v>2</v>
      </c>
      <c r="P153" s="103">
        <v>7</v>
      </c>
    </row>
    <row r="154" spans="1:16" s="89" customFormat="1" ht="15.95" customHeight="1" x14ac:dyDescent="0.2">
      <c r="A154" s="99" t="s">
        <v>916</v>
      </c>
      <c r="B154" s="100"/>
      <c r="C154" s="101"/>
      <c r="D154" s="100"/>
      <c r="E154" s="100"/>
      <c r="F154" s="101"/>
      <c r="G154" s="100"/>
      <c r="H154" s="100"/>
      <c r="I154" s="100"/>
      <c r="J154" s="100"/>
      <c r="K154" s="101"/>
      <c r="L154" s="100"/>
      <c r="M154" s="100"/>
      <c r="N154" s="101"/>
      <c r="O154" s="100"/>
      <c r="P154" s="100"/>
    </row>
    <row r="155" spans="1:16" s="89" customFormat="1" ht="15.95" customHeight="1" x14ac:dyDescent="0.2">
      <c r="A155" s="99" t="s">
        <v>171</v>
      </c>
      <c r="B155" s="100"/>
      <c r="C155" s="101">
        <v>1</v>
      </c>
      <c r="D155" s="100"/>
      <c r="E155" s="100"/>
      <c r="F155" s="101">
        <v>1</v>
      </c>
      <c r="G155" s="100"/>
      <c r="H155" s="100">
        <v>1</v>
      </c>
      <c r="I155" s="100"/>
      <c r="J155" s="100"/>
      <c r="K155" s="101">
        <v>1</v>
      </c>
      <c r="L155" s="100"/>
      <c r="M155" s="100"/>
      <c r="N155" s="101">
        <v>1</v>
      </c>
      <c r="O155" s="100"/>
      <c r="P155" s="100">
        <v>1</v>
      </c>
    </row>
    <row r="156" spans="1:16" s="89" customFormat="1" ht="15.95" customHeight="1" x14ac:dyDescent="0.2">
      <c r="A156" s="99" t="s">
        <v>113</v>
      </c>
      <c r="B156" s="100"/>
      <c r="C156" s="101">
        <v>1</v>
      </c>
      <c r="D156" s="100"/>
      <c r="E156" s="100"/>
      <c r="F156" s="101">
        <v>1</v>
      </c>
      <c r="G156" s="100"/>
      <c r="H156" s="100">
        <v>1</v>
      </c>
      <c r="I156" s="100"/>
      <c r="J156" s="100"/>
      <c r="K156" s="101">
        <v>1</v>
      </c>
      <c r="L156" s="100"/>
      <c r="M156" s="100"/>
      <c r="N156" s="101">
        <v>1</v>
      </c>
      <c r="O156" s="100"/>
      <c r="P156" s="100">
        <v>1</v>
      </c>
    </row>
    <row r="157" spans="1:16" s="89" customFormat="1" ht="15.95" customHeight="1" x14ac:dyDescent="0.2">
      <c r="A157" s="99" t="s">
        <v>114</v>
      </c>
      <c r="B157" s="100"/>
      <c r="C157" s="101"/>
      <c r="D157" s="100"/>
      <c r="E157" s="100"/>
      <c r="F157" s="101">
        <v>1</v>
      </c>
      <c r="G157" s="100"/>
      <c r="H157" s="100"/>
      <c r="I157" s="100"/>
      <c r="J157" s="100"/>
      <c r="K157" s="101"/>
      <c r="L157" s="100"/>
      <c r="M157" s="100"/>
      <c r="N157" s="101">
        <v>1</v>
      </c>
      <c r="O157" s="100"/>
      <c r="P157" s="100"/>
    </row>
    <row r="158" spans="1:16" s="89" customFormat="1" ht="15.95" customHeight="1" x14ac:dyDescent="0.2">
      <c r="A158" s="99" t="s">
        <v>118</v>
      </c>
      <c r="B158" s="100"/>
      <c r="C158" s="101"/>
      <c r="D158" s="100"/>
      <c r="E158" s="100"/>
      <c r="F158" s="101">
        <v>1</v>
      </c>
      <c r="G158" s="100"/>
      <c r="H158" s="100">
        <v>1</v>
      </c>
      <c r="I158" s="100"/>
      <c r="J158" s="100"/>
      <c r="K158" s="101"/>
      <c r="L158" s="100"/>
      <c r="M158" s="100"/>
      <c r="N158" s="101">
        <v>1</v>
      </c>
      <c r="O158" s="100"/>
      <c r="P158" s="100">
        <v>1</v>
      </c>
    </row>
    <row r="159" spans="1:16" s="89" customFormat="1" ht="15.95" customHeight="1" x14ac:dyDescent="0.2">
      <c r="A159" s="99" t="s">
        <v>52</v>
      </c>
      <c r="B159" s="100"/>
      <c r="C159" s="101">
        <v>1</v>
      </c>
      <c r="D159" s="100"/>
      <c r="E159" s="100"/>
      <c r="F159" s="101"/>
      <c r="G159" s="100">
        <v>1</v>
      </c>
      <c r="H159" s="100"/>
      <c r="I159" s="100"/>
      <c r="J159" s="100"/>
      <c r="K159" s="101"/>
      <c r="L159" s="100">
        <v>1</v>
      </c>
      <c r="M159" s="100"/>
      <c r="N159" s="101">
        <v>1</v>
      </c>
      <c r="O159" s="100">
        <v>1</v>
      </c>
      <c r="P159" s="100"/>
    </row>
    <row r="160" spans="1:16" s="89" customFormat="1" ht="15.95" customHeight="1" x14ac:dyDescent="0.2">
      <c r="A160" s="99" t="s">
        <v>54</v>
      </c>
      <c r="B160" s="100"/>
      <c r="C160" s="101">
        <v>1</v>
      </c>
      <c r="D160" s="100"/>
      <c r="E160" s="100"/>
      <c r="F160" s="101">
        <v>1</v>
      </c>
      <c r="G160" s="100"/>
      <c r="H160" s="100">
        <v>1</v>
      </c>
      <c r="I160" s="100"/>
      <c r="J160" s="100"/>
      <c r="K160" s="101">
        <v>1</v>
      </c>
      <c r="L160" s="100"/>
      <c r="M160" s="100"/>
      <c r="N160" s="101">
        <v>1</v>
      </c>
      <c r="O160" s="100"/>
      <c r="P160" s="100">
        <v>1</v>
      </c>
    </row>
    <row r="161" spans="1:16" s="89" customFormat="1" ht="15.95" customHeight="1" x14ac:dyDescent="0.2">
      <c r="A161" s="99" t="s">
        <v>120</v>
      </c>
      <c r="B161" s="100"/>
      <c r="C161" s="101">
        <v>1</v>
      </c>
      <c r="D161" s="100"/>
      <c r="E161" s="100"/>
      <c r="F161" s="101">
        <v>1</v>
      </c>
      <c r="G161" s="100"/>
      <c r="H161" s="100">
        <v>1</v>
      </c>
      <c r="I161" s="100"/>
      <c r="J161" s="100"/>
      <c r="K161" s="101">
        <v>1</v>
      </c>
      <c r="L161" s="100"/>
      <c r="M161" s="100"/>
      <c r="N161" s="101">
        <v>1</v>
      </c>
      <c r="O161" s="100"/>
      <c r="P161" s="100">
        <v>1</v>
      </c>
    </row>
    <row r="162" spans="1:16" s="89" customFormat="1" ht="15.95" customHeight="1" x14ac:dyDescent="0.2">
      <c r="A162" s="99" t="s">
        <v>60</v>
      </c>
      <c r="B162" s="100"/>
      <c r="C162" s="101">
        <v>1</v>
      </c>
      <c r="D162" s="100"/>
      <c r="E162" s="100"/>
      <c r="F162" s="101">
        <v>1</v>
      </c>
      <c r="G162" s="100"/>
      <c r="H162" s="100">
        <v>1</v>
      </c>
      <c r="I162" s="100"/>
      <c r="J162" s="100"/>
      <c r="K162" s="101">
        <v>1</v>
      </c>
      <c r="L162" s="100"/>
      <c r="M162" s="100"/>
      <c r="N162" s="101">
        <v>1</v>
      </c>
      <c r="O162" s="100"/>
      <c r="P162" s="100">
        <v>1</v>
      </c>
    </row>
    <row r="163" spans="1:16" s="89" customFormat="1" ht="15.95" customHeight="1" x14ac:dyDescent="0.2">
      <c r="A163" s="99" t="s">
        <v>121</v>
      </c>
      <c r="B163" s="100"/>
      <c r="C163" s="101">
        <v>1</v>
      </c>
      <c r="D163" s="100"/>
      <c r="E163" s="100"/>
      <c r="F163" s="101"/>
      <c r="G163" s="100"/>
      <c r="H163" s="100"/>
      <c r="I163" s="100">
        <v>1</v>
      </c>
      <c r="J163" s="100"/>
      <c r="K163" s="101">
        <v>1</v>
      </c>
      <c r="L163" s="100"/>
      <c r="M163" s="100"/>
      <c r="N163" s="101"/>
      <c r="O163" s="100">
        <v>1</v>
      </c>
      <c r="P163" s="100"/>
    </row>
    <row r="164" spans="1:16" s="89" customFormat="1" ht="15.95" customHeight="1" x14ac:dyDescent="0.2">
      <c r="A164" s="99" t="s">
        <v>172</v>
      </c>
      <c r="B164" s="100"/>
      <c r="C164" s="101">
        <v>1</v>
      </c>
      <c r="D164" s="100"/>
      <c r="E164" s="100"/>
      <c r="F164" s="101">
        <v>1</v>
      </c>
      <c r="G164" s="100"/>
      <c r="H164" s="100">
        <v>1</v>
      </c>
      <c r="I164" s="100"/>
      <c r="J164" s="100"/>
      <c r="K164" s="101">
        <v>1</v>
      </c>
      <c r="L164" s="100"/>
      <c r="M164" s="100"/>
      <c r="N164" s="101">
        <v>1</v>
      </c>
      <c r="O164" s="100"/>
      <c r="P164" s="100">
        <v>1</v>
      </c>
    </row>
    <row r="165" spans="1:16" s="89" customFormat="1" ht="15.95" customHeight="1" thickBot="1" x14ac:dyDescent="0.25">
      <c r="A165" s="105"/>
      <c r="B165" s="106"/>
      <c r="C165" s="107"/>
      <c r="D165" s="106"/>
      <c r="E165" s="106"/>
      <c r="F165" s="107"/>
      <c r="G165" s="106"/>
      <c r="H165" s="106"/>
      <c r="I165" s="106"/>
      <c r="J165" s="106"/>
      <c r="K165" s="107"/>
      <c r="L165" s="106"/>
      <c r="M165" s="106"/>
      <c r="N165" s="107"/>
      <c r="O165" s="106"/>
      <c r="P165" s="106"/>
    </row>
    <row r="166" spans="1:16" s="89" customFormat="1" ht="20.100000000000001" customHeight="1" thickBot="1" x14ac:dyDescent="0.25">
      <c r="A166" s="105"/>
      <c r="B166" s="118">
        <v>42989</v>
      </c>
      <c r="C166" s="119"/>
      <c r="D166" s="119"/>
      <c r="E166" s="118">
        <v>42990</v>
      </c>
      <c r="F166" s="119"/>
      <c r="G166" s="119"/>
      <c r="H166" s="119"/>
      <c r="I166" s="110">
        <v>42991</v>
      </c>
      <c r="J166" s="118">
        <v>42992</v>
      </c>
      <c r="K166" s="119"/>
      <c r="L166" s="119"/>
      <c r="M166" s="118">
        <v>42993</v>
      </c>
      <c r="N166" s="119"/>
      <c r="O166" s="119"/>
      <c r="P166" s="120"/>
    </row>
    <row r="167" spans="1:16" s="89" customFormat="1" ht="27" customHeight="1" thickBot="1" x14ac:dyDescent="0.25">
      <c r="A167" s="105"/>
      <c r="B167" s="86" t="s">
        <v>4</v>
      </c>
      <c r="C167" s="87" t="s">
        <v>7</v>
      </c>
      <c r="D167" s="86" t="s">
        <v>6</v>
      </c>
      <c r="E167" s="86" t="s">
        <v>4</v>
      </c>
      <c r="F167" s="87" t="s">
        <v>7</v>
      </c>
      <c r="G167" s="86" t="s">
        <v>6</v>
      </c>
      <c r="H167" s="86" t="s">
        <v>8</v>
      </c>
      <c r="I167" s="86" t="s">
        <v>6</v>
      </c>
      <c r="J167" s="86" t="s">
        <v>4</v>
      </c>
      <c r="K167" s="87" t="s">
        <v>7</v>
      </c>
      <c r="L167" s="86" t="s">
        <v>6</v>
      </c>
      <c r="M167" s="86" t="s">
        <v>4</v>
      </c>
      <c r="N167" s="87" t="s">
        <v>7</v>
      </c>
      <c r="O167" s="86" t="s">
        <v>6</v>
      </c>
      <c r="P167" s="88" t="s">
        <v>8</v>
      </c>
    </row>
    <row r="168" spans="1:16" ht="18" customHeight="1" thickBot="1" x14ac:dyDescent="0.25">
      <c r="A168" s="90" t="s">
        <v>168</v>
      </c>
      <c r="B168" s="91">
        <v>1</v>
      </c>
      <c r="C168" s="92">
        <v>16</v>
      </c>
      <c r="D168" s="91">
        <v>5</v>
      </c>
      <c r="E168" s="91">
        <v>2</v>
      </c>
      <c r="F168" s="92">
        <v>17</v>
      </c>
      <c r="G168" s="91">
        <v>3</v>
      </c>
      <c r="H168" s="91">
        <v>13</v>
      </c>
      <c r="I168" s="91">
        <v>5</v>
      </c>
      <c r="J168" s="91">
        <v>1</v>
      </c>
      <c r="K168" s="92">
        <v>18</v>
      </c>
      <c r="L168" s="91">
        <v>4</v>
      </c>
      <c r="M168" s="91">
        <v>1</v>
      </c>
      <c r="N168" s="92">
        <v>19</v>
      </c>
      <c r="O168" s="91">
        <v>5</v>
      </c>
      <c r="P168" s="91">
        <v>14</v>
      </c>
    </row>
    <row r="169" spans="1:16" s="89" customFormat="1" ht="15.95" customHeight="1" x14ac:dyDescent="0.2">
      <c r="A169" s="93" t="s">
        <v>953</v>
      </c>
      <c r="B169" s="94">
        <v>1</v>
      </c>
      <c r="C169" s="95">
        <v>16</v>
      </c>
      <c r="D169" s="94">
        <v>5</v>
      </c>
      <c r="E169" s="94">
        <v>2</v>
      </c>
      <c r="F169" s="95">
        <v>17</v>
      </c>
      <c r="G169" s="94">
        <v>3</v>
      </c>
      <c r="H169" s="94">
        <v>13</v>
      </c>
      <c r="I169" s="94">
        <v>5</v>
      </c>
      <c r="J169" s="94">
        <v>1</v>
      </c>
      <c r="K169" s="95">
        <v>18</v>
      </c>
      <c r="L169" s="94">
        <v>4</v>
      </c>
      <c r="M169" s="94">
        <v>1</v>
      </c>
      <c r="N169" s="95">
        <v>19</v>
      </c>
      <c r="O169" s="94">
        <v>5</v>
      </c>
      <c r="P169" s="94">
        <v>14</v>
      </c>
    </row>
    <row r="170" spans="1:16" s="89" customFormat="1" ht="15.95" customHeight="1" x14ac:dyDescent="0.2">
      <c r="A170" s="99" t="s">
        <v>46</v>
      </c>
      <c r="B170" s="100"/>
      <c r="C170" s="101">
        <v>1</v>
      </c>
      <c r="D170" s="100"/>
      <c r="E170" s="100"/>
      <c r="F170" s="101">
        <v>1</v>
      </c>
      <c r="G170" s="100"/>
      <c r="H170" s="100"/>
      <c r="I170" s="100"/>
      <c r="J170" s="100"/>
      <c r="K170" s="101">
        <v>1</v>
      </c>
      <c r="L170" s="100"/>
      <c r="M170" s="100"/>
      <c r="N170" s="101">
        <v>1</v>
      </c>
      <c r="O170" s="100"/>
      <c r="P170" s="100"/>
    </row>
    <row r="171" spans="1:16" s="89" customFormat="1" ht="15.95" customHeight="1" x14ac:dyDescent="0.2">
      <c r="A171" s="99" t="s">
        <v>47</v>
      </c>
      <c r="B171" s="100"/>
      <c r="C171" s="101">
        <v>1</v>
      </c>
      <c r="D171" s="100"/>
      <c r="E171" s="100"/>
      <c r="F171" s="101">
        <v>1</v>
      </c>
      <c r="G171" s="100"/>
      <c r="H171" s="100">
        <v>1</v>
      </c>
      <c r="I171" s="100"/>
      <c r="J171" s="100"/>
      <c r="K171" s="101">
        <v>1</v>
      </c>
      <c r="L171" s="100"/>
      <c r="M171" s="100"/>
      <c r="N171" s="101">
        <v>1</v>
      </c>
      <c r="O171" s="100"/>
      <c r="P171" s="100">
        <v>1</v>
      </c>
    </row>
    <row r="172" spans="1:16" s="89" customFormat="1" ht="15.95" customHeight="1" x14ac:dyDescent="0.2">
      <c r="A172" s="99" t="s">
        <v>917</v>
      </c>
      <c r="B172" s="100"/>
      <c r="C172" s="101"/>
      <c r="D172" s="100"/>
      <c r="E172" s="100"/>
      <c r="F172" s="101"/>
      <c r="G172" s="100"/>
      <c r="H172" s="100"/>
      <c r="I172" s="100"/>
      <c r="J172" s="100"/>
      <c r="K172" s="101"/>
      <c r="L172" s="100"/>
      <c r="M172" s="100"/>
      <c r="N172" s="101"/>
      <c r="O172" s="100"/>
      <c r="P172" s="100"/>
    </row>
    <row r="173" spans="1:16" s="89" customFormat="1" ht="15.95" customHeight="1" x14ac:dyDescent="0.2">
      <c r="A173" s="99" t="s">
        <v>48</v>
      </c>
      <c r="B173" s="100"/>
      <c r="C173" s="101">
        <v>1</v>
      </c>
      <c r="D173" s="100"/>
      <c r="E173" s="100"/>
      <c r="F173" s="101">
        <v>1</v>
      </c>
      <c r="G173" s="100"/>
      <c r="H173" s="100"/>
      <c r="I173" s="100"/>
      <c r="J173" s="100"/>
      <c r="K173" s="101">
        <v>1</v>
      </c>
      <c r="L173" s="100"/>
      <c r="M173" s="100"/>
      <c r="N173" s="101">
        <v>1</v>
      </c>
      <c r="O173" s="100"/>
      <c r="P173" s="100"/>
    </row>
    <row r="174" spans="1:16" s="89" customFormat="1" ht="15.95" customHeight="1" x14ac:dyDescent="0.2">
      <c r="A174" s="99" t="s">
        <v>918</v>
      </c>
      <c r="B174" s="100"/>
      <c r="C174" s="101"/>
      <c r="D174" s="100"/>
      <c r="E174" s="100"/>
      <c r="F174" s="101"/>
      <c r="G174" s="100"/>
      <c r="H174" s="100"/>
      <c r="I174" s="100"/>
      <c r="J174" s="100"/>
      <c r="K174" s="101"/>
      <c r="L174" s="100"/>
      <c r="M174" s="100"/>
      <c r="N174" s="101"/>
      <c r="O174" s="100"/>
      <c r="P174" s="100"/>
    </row>
    <row r="175" spans="1:16" s="89" customFormat="1" ht="15.95" customHeight="1" x14ac:dyDescent="0.2">
      <c r="A175" s="99" t="s">
        <v>111</v>
      </c>
      <c r="B175" s="100"/>
      <c r="C175" s="101"/>
      <c r="D175" s="100"/>
      <c r="E175" s="100"/>
      <c r="F175" s="101">
        <v>1</v>
      </c>
      <c r="G175" s="100"/>
      <c r="H175" s="100">
        <v>1</v>
      </c>
      <c r="I175" s="100"/>
      <c r="J175" s="100"/>
      <c r="K175" s="101"/>
      <c r="L175" s="100"/>
      <c r="M175" s="100"/>
      <c r="N175" s="101">
        <v>1</v>
      </c>
      <c r="O175" s="100"/>
      <c r="P175" s="100"/>
    </row>
    <row r="176" spans="1:16" s="89" customFormat="1" ht="15.95" customHeight="1" x14ac:dyDescent="0.2">
      <c r="A176" s="99" t="s">
        <v>173</v>
      </c>
      <c r="B176" s="100"/>
      <c r="C176" s="101">
        <v>1</v>
      </c>
      <c r="D176" s="100"/>
      <c r="E176" s="100"/>
      <c r="F176" s="101">
        <v>1</v>
      </c>
      <c r="G176" s="100"/>
      <c r="H176" s="100">
        <v>1</v>
      </c>
      <c r="I176" s="100"/>
      <c r="J176" s="100"/>
      <c r="K176" s="101">
        <v>1</v>
      </c>
      <c r="L176" s="100"/>
      <c r="M176" s="100"/>
      <c r="N176" s="101">
        <v>1</v>
      </c>
      <c r="O176" s="100"/>
      <c r="P176" s="100">
        <v>1</v>
      </c>
    </row>
    <row r="177" spans="1:16" s="89" customFormat="1" ht="15.95" customHeight="1" x14ac:dyDescent="0.2">
      <c r="A177" s="99" t="s">
        <v>112</v>
      </c>
      <c r="B177" s="100"/>
      <c r="C177" s="101">
        <v>1</v>
      </c>
      <c r="D177" s="100"/>
      <c r="E177" s="100"/>
      <c r="F177" s="101">
        <v>1</v>
      </c>
      <c r="G177" s="100"/>
      <c r="H177" s="100">
        <v>1</v>
      </c>
      <c r="I177" s="100"/>
      <c r="J177" s="100"/>
      <c r="K177" s="101">
        <v>1</v>
      </c>
      <c r="L177" s="100"/>
      <c r="M177" s="100"/>
      <c r="N177" s="101">
        <v>1</v>
      </c>
      <c r="O177" s="100"/>
      <c r="P177" s="100">
        <v>1</v>
      </c>
    </row>
    <row r="178" spans="1:16" s="89" customFormat="1" ht="15.95" customHeight="1" x14ac:dyDescent="0.2">
      <c r="A178" s="99" t="s">
        <v>831</v>
      </c>
      <c r="B178" s="100"/>
      <c r="C178" s="101"/>
      <c r="D178" s="100">
        <v>1</v>
      </c>
      <c r="E178" s="100"/>
      <c r="F178" s="101">
        <v>1</v>
      </c>
      <c r="G178" s="100">
        <v>1</v>
      </c>
      <c r="H178" s="100"/>
      <c r="I178" s="100">
        <v>1</v>
      </c>
      <c r="J178" s="100"/>
      <c r="K178" s="101">
        <v>1</v>
      </c>
      <c r="L178" s="100">
        <v>1</v>
      </c>
      <c r="M178" s="100"/>
      <c r="N178" s="101">
        <v>1</v>
      </c>
      <c r="O178" s="100">
        <v>1</v>
      </c>
      <c r="P178" s="100"/>
    </row>
    <row r="179" spans="1:16" s="89" customFormat="1" ht="15.95" customHeight="1" x14ac:dyDescent="0.2">
      <c r="A179" s="99" t="s">
        <v>116</v>
      </c>
      <c r="B179" s="100"/>
      <c r="C179" s="101">
        <v>1</v>
      </c>
      <c r="D179" s="100"/>
      <c r="E179" s="100"/>
      <c r="F179" s="101">
        <v>1</v>
      </c>
      <c r="G179" s="100"/>
      <c r="H179" s="100">
        <v>1</v>
      </c>
      <c r="I179" s="100"/>
      <c r="J179" s="100"/>
      <c r="K179" s="101">
        <v>1</v>
      </c>
      <c r="L179" s="100"/>
      <c r="M179" s="100"/>
      <c r="N179" s="101">
        <v>1</v>
      </c>
      <c r="O179" s="100"/>
      <c r="P179" s="100">
        <v>1</v>
      </c>
    </row>
    <row r="180" spans="1:16" s="89" customFormat="1" ht="15.95" customHeight="1" x14ac:dyDescent="0.2">
      <c r="A180" s="99" t="s">
        <v>117</v>
      </c>
      <c r="B180" s="100"/>
      <c r="C180" s="101">
        <v>1</v>
      </c>
      <c r="D180" s="100"/>
      <c r="E180" s="100"/>
      <c r="F180" s="101">
        <v>1</v>
      </c>
      <c r="G180" s="100"/>
      <c r="H180" s="100">
        <v>1</v>
      </c>
      <c r="I180" s="100"/>
      <c r="J180" s="100"/>
      <c r="K180" s="101">
        <v>1</v>
      </c>
      <c r="L180" s="100"/>
      <c r="M180" s="100"/>
      <c r="N180" s="101"/>
      <c r="O180" s="100"/>
      <c r="P180" s="100">
        <v>1</v>
      </c>
    </row>
    <row r="181" spans="1:16" s="89" customFormat="1" ht="15.95" customHeight="1" x14ac:dyDescent="0.2">
      <c r="A181" s="99" t="s">
        <v>50</v>
      </c>
      <c r="B181" s="100"/>
      <c r="C181" s="101">
        <v>1</v>
      </c>
      <c r="D181" s="100"/>
      <c r="E181" s="100"/>
      <c r="F181" s="101">
        <v>1</v>
      </c>
      <c r="G181" s="100"/>
      <c r="H181" s="100">
        <v>1</v>
      </c>
      <c r="I181" s="100"/>
      <c r="J181" s="100"/>
      <c r="K181" s="101">
        <v>1</v>
      </c>
      <c r="L181" s="100"/>
      <c r="M181" s="100"/>
      <c r="N181" s="101">
        <v>1</v>
      </c>
      <c r="O181" s="100"/>
      <c r="P181" s="100">
        <v>1</v>
      </c>
    </row>
    <row r="182" spans="1:16" s="89" customFormat="1" ht="15.95" customHeight="1" x14ac:dyDescent="0.2">
      <c r="A182" s="99" t="s">
        <v>51</v>
      </c>
      <c r="B182" s="100"/>
      <c r="C182" s="101">
        <v>1</v>
      </c>
      <c r="D182" s="100">
        <v>1</v>
      </c>
      <c r="E182" s="100">
        <v>1</v>
      </c>
      <c r="F182" s="101"/>
      <c r="G182" s="100"/>
      <c r="H182" s="100"/>
      <c r="I182" s="100">
        <v>1</v>
      </c>
      <c r="J182" s="100"/>
      <c r="K182" s="101">
        <v>1</v>
      </c>
      <c r="L182" s="100">
        <v>1</v>
      </c>
      <c r="M182" s="100"/>
      <c r="N182" s="101">
        <v>1</v>
      </c>
      <c r="O182" s="100">
        <v>1</v>
      </c>
      <c r="P182" s="100"/>
    </row>
    <row r="183" spans="1:16" s="89" customFormat="1" ht="15.95" customHeight="1" x14ac:dyDescent="0.2">
      <c r="A183" s="99" t="s">
        <v>919</v>
      </c>
      <c r="B183" s="100"/>
      <c r="C183" s="101"/>
      <c r="D183" s="100"/>
      <c r="E183" s="100"/>
      <c r="F183" s="101"/>
      <c r="G183" s="100"/>
      <c r="H183" s="100"/>
      <c r="I183" s="100"/>
      <c r="J183" s="100"/>
      <c r="K183" s="101"/>
      <c r="L183" s="100"/>
      <c r="M183" s="100"/>
      <c r="N183" s="101"/>
      <c r="O183" s="100"/>
      <c r="P183" s="100"/>
    </row>
    <row r="184" spans="1:16" s="89" customFormat="1" ht="15.95" customHeight="1" x14ac:dyDescent="0.2">
      <c r="A184" s="99" t="s">
        <v>887</v>
      </c>
      <c r="B184" s="100"/>
      <c r="C184" s="101">
        <v>1</v>
      </c>
      <c r="D184" s="100"/>
      <c r="E184" s="100"/>
      <c r="F184" s="101">
        <v>1</v>
      </c>
      <c r="G184" s="100"/>
      <c r="H184" s="100">
        <v>1</v>
      </c>
      <c r="I184" s="100"/>
      <c r="J184" s="100"/>
      <c r="K184" s="101">
        <v>1</v>
      </c>
      <c r="L184" s="100"/>
      <c r="M184" s="100"/>
      <c r="N184" s="101">
        <v>1</v>
      </c>
      <c r="O184" s="100"/>
      <c r="P184" s="100">
        <v>1</v>
      </c>
    </row>
    <row r="185" spans="1:16" s="89" customFormat="1" ht="15.95" customHeight="1" x14ac:dyDescent="0.2">
      <c r="A185" s="99" t="s">
        <v>53</v>
      </c>
      <c r="B185" s="100"/>
      <c r="C185" s="101">
        <v>1</v>
      </c>
      <c r="D185" s="100"/>
      <c r="E185" s="100"/>
      <c r="F185" s="101">
        <v>1</v>
      </c>
      <c r="G185" s="100"/>
      <c r="H185" s="100">
        <v>1</v>
      </c>
      <c r="I185" s="100"/>
      <c r="J185" s="100"/>
      <c r="K185" s="101">
        <v>1</v>
      </c>
      <c r="L185" s="100"/>
      <c r="M185" s="100"/>
      <c r="N185" s="101"/>
      <c r="O185" s="100"/>
      <c r="P185" s="100">
        <v>1</v>
      </c>
    </row>
    <row r="186" spans="1:16" s="89" customFormat="1" ht="15.95" customHeight="1" x14ac:dyDescent="0.2">
      <c r="A186" s="99" t="s">
        <v>119</v>
      </c>
      <c r="B186" s="100"/>
      <c r="C186" s="101">
        <v>1</v>
      </c>
      <c r="D186" s="100"/>
      <c r="E186" s="100"/>
      <c r="F186" s="101">
        <v>1</v>
      </c>
      <c r="G186" s="100"/>
      <c r="H186" s="100">
        <v>1</v>
      </c>
      <c r="I186" s="100"/>
      <c r="J186" s="100"/>
      <c r="K186" s="101">
        <v>1</v>
      </c>
      <c r="L186" s="100"/>
      <c r="M186" s="100"/>
      <c r="N186" s="101">
        <v>1</v>
      </c>
      <c r="O186" s="100"/>
      <c r="P186" s="100">
        <v>1</v>
      </c>
    </row>
    <row r="187" spans="1:16" s="89" customFormat="1" ht="15.95" customHeight="1" x14ac:dyDescent="0.2">
      <c r="A187" s="99" t="s">
        <v>55</v>
      </c>
      <c r="B187" s="100"/>
      <c r="C187" s="101">
        <v>1</v>
      </c>
      <c r="D187" s="100"/>
      <c r="E187" s="100"/>
      <c r="F187" s="101">
        <v>1</v>
      </c>
      <c r="G187" s="100"/>
      <c r="H187" s="100">
        <v>1</v>
      </c>
      <c r="I187" s="100"/>
      <c r="J187" s="100"/>
      <c r="K187" s="101">
        <v>1</v>
      </c>
      <c r="L187" s="100"/>
      <c r="M187" s="100"/>
      <c r="N187" s="101">
        <v>1</v>
      </c>
      <c r="O187" s="100"/>
      <c r="P187" s="100">
        <v>1</v>
      </c>
    </row>
    <row r="188" spans="1:16" s="89" customFormat="1" ht="15.95" customHeight="1" x14ac:dyDescent="0.2">
      <c r="A188" s="99" t="s">
        <v>56</v>
      </c>
      <c r="B188" s="100"/>
      <c r="C188" s="101"/>
      <c r="D188" s="100"/>
      <c r="E188" s="100"/>
      <c r="F188" s="101">
        <v>1</v>
      </c>
      <c r="G188" s="100"/>
      <c r="H188" s="100">
        <v>1</v>
      </c>
      <c r="I188" s="100"/>
      <c r="J188" s="100"/>
      <c r="K188" s="101">
        <v>1</v>
      </c>
      <c r="L188" s="100"/>
      <c r="M188" s="100"/>
      <c r="N188" s="101">
        <v>1</v>
      </c>
      <c r="O188" s="100"/>
      <c r="P188" s="100">
        <v>1</v>
      </c>
    </row>
    <row r="189" spans="1:16" s="89" customFormat="1" ht="15.95" customHeight="1" x14ac:dyDescent="0.2">
      <c r="A189" s="99" t="s">
        <v>174</v>
      </c>
      <c r="B189" s="100"/>
      <c r="C189" s="101">
        <v>1</v>
      </c>
      <c r="D189" s="100">
        <v>1</v>
      </c>
      <c r="E189" s="100"/>
      <c r="F189" s="101"/>
      <c r="G189" s="100"/>
      <c r="H189" s="100"/>
      <c r="I189" s="100">
        <v>1</v>
      </c>
      <c r="J189" s="100"/>
      <c r="K189" s="101"/>
      <c r="L189" s="100"/>
      <c r="M189" s="100"/>
      <c r="N189" s="101">
        <v>1</v>
      </c>
      <c r="O189" s="100">
        <v>1</v>
      </c>
      <c r="P189" s="100"/>
    </row>
    <row r="190" spans="1:16" s="89" customFormat="1" ht="15.95" customHeight="1" x14ac:dyDescent="0.2">
      <c r="A190" s="99" t="s">
        <v>59</v>
      </c>
      <c r="B190" s="100"/>
      <c r="C190" s="101"/>
      <c r="D190" s="100"/>
      <c r="E190" s="100"/>
      <c r="F190" s="101">
        <v>1</v>
      </c>
      <c r="G190" s="100"/>
      <c r="H190" s="100">
        <v>1</v>
      </c>
      <c r="I190" s="100"/>
      <c r="J190" s="100"/>
      <c r="K190" s="101">
        <v>1</v>
      </c>
      <c r="L190" s="100"/>
      <c r="M190" s="100"/>
      <c r="N190" s="101">
        <v>1</v>
      </c>
      <c r="O190" s="100"/>
      <c r="P190" s="100">
        <v>1</v>
      </c>
    </row>
    <row r="191" spans="1:16" s="89" customFormat="1" ht="15.95" customHeight="1" x14ac:dyDescent="0.2">
      <c r="A191" s="99" t="s">
        <v>61</v>
      </c>
      <c r="B191" s="100"/>
      <c r="C191" s="101"/>
      <c r="D191" s="100"/>
      <c r="E191" s="100"/>
      <c r="F191" s="101"/>
      <c r="G191" s="100"/>
      <c r="H191" s="100"/>
      <c r="I191" s="100"/>
      <c r="J191" s="100"/>
      <c r="K191" s="101"/>
      <c r="L191" s="100"/>
      <c r="M191" s="100"/>
      <c r="N191" s="101">
        <v>1</v>
      </c>
      <c r="O191" s="100"/>
      <c r="P191" s="100">
        <v>1</v>
      </c>
    </row>
    <row r="192" spans="1:16" s="89" customFormat="1" ht="15.95" customHeight="1" x14ac:dyDescent="0.2">
      <c r="A192" s="99" t="s">
        <v>122</v>
      </c>
      <c r="B192" s="100"/>
      <c r="C192" s="101">
        <v>1</v>
      </c>
      <c r="D192" s="100">
        <v>1</v>
      </c>
      <c r="E192" s="100"/>
      <c r="F192" s="101">
        <v>1</v>
      </c>
      <c r="G192" s="100">
        <v>1</v>
      </c>
      <c r="H192" s="100"/>
      <c r="I192" s="100">
        <v>1</v>
      </c>
      <c r="J192" s="100"/>
      <c r="K192" s="101">
        <v>1</v>
      </c>
      <c r="L192" s="100">
        <v>1</v>
      </c>
      <c r="M192" s="100"/>
      <c r="N192" s="101">
        <v>1</v>
      </c>
      <c r="O192" s="100">
        <v>1</v>
      </c>
      <c r="P192" s="100"/>
    </row>
    <row r="193" spans="1:16" s="89" customFormat="1" ht="15.95" customHeight="1" x14ac:dyDescent="0.2">
      <c r="A193" s="99" t="s">
        <v>62</v>
      </c>
      <c r="B193" s="100"/>
      <c r="C193" s="101">
        <v>1</v>
      </c>
      <c r="D193" s="100"/>
      <c r="E193" s="100"/>
      <c r="F193" s="101"/>
      <c r="G193" s="100"/>
      <c r="H193" s="100"/>
      <c r="I193" s="100"/>
      <c r="J193" s="100"/>
      <c r="K193" s="101">
        <v>1</v>
      </c>
      <c r="L193" s="100"/>
      <c r="M193" s="100"/>
      <c r="N193" s="101">
        <v>1</v>
      </c>
      <c r="O193" s="100"/>
      <c r="P193" s="100">
        <v>1</v>
      </c>
    </row>
    <row r="194" spans="1:16" s="89" customFormat="1" ht="15.95" customHeight="1" x14ac:dyDescent="0.2">
      <c r="A194" s="99" t="s">
        <v>63</v>
      </c>
      <c r="B194" s="100">
        <v>1</v>
      </c>
      <c r="C194" s="101"/>
      <c r="D194" s="100">
        <v>1</v>
      </c>
      <c r="E194" s="100">
        <v>1</v>
      </c>
      <c r="F194" s="101"/>
      <c r="G194" s="100">
        <v>1</v>
      </c>
      <c r="H194" s="100"/>
      <c r="I194" s="100">
        <v>1</v>
      </c>
      <c r="J194" s="100">
        <v>1</v>
      </c>
      <c r="K194" s="101"/>
      <c r="L194" s="100">
        <v>1</v>
      </c>
      <c r="M194" s="100">
        <v>1</v>
      </c>
      <c r="N194" s="101"/>
      <c r="O194" s="100">
        <v>1</v>
      </c>
      <c r="P194" s="100"/>
    </row>
    <row r="195" spans="1:16" s="89" customFormat="1" ht="15.95" customHeight="1" thickBot="1" x14ac:dyDescent="0.25">
      <c r="A195" s="105"/>
      <c r="B195" s="106"/>
      <c r="C195" s="107"/>
      <c r="D195" s="106"/>
      <c r="E195" s="106"/>
      <c r="F195" s="107"/>
      <c r="G195" s="106"/>
      <c r="H195" s="106"/>
      <c r="I195" s="106"/>
      <c r="J195" s="106"/>
      <c r="K195" s="107"/>
      <c r="L195" s="106"/>
      <c r="M195" s="106"/>
      <c r="N195" s="107"/>
      <c r="O195" s="106"/>
      <c r="P195" s="106"/>
    </row>
    <row r="196" spans="1:16" s="89" customFormat="1" ht="20.100000000000001" customHeight="1" thickBot="1" x14ac:dyDescent="0.25">
      <c r="A196" s="105"/>
      <c r="B196" s="118">
        <v>42989</v>
      </c>
      <c r="C196" s="119"/>
      <c r="D196" s="119"/>
      <c r="E196" s="118">
        <v>42990</v>
      </c>
      <c r="F196" s="119"/>
      <c r="G196" s="119"/>
      <c r="H196" s="119"/>
      <c r="I196" s="110">
        <v>42991</v>
      </c>
      <c r="J196" s="118">
        <v>42992</v>
      </c>
      <c r="K196" s="119"/>
      <c r="L196" s="119"/>
      <c r="M196" s="118">
        <v>42993</v>
      </c>
      <c r="N196" s="119"/>
      <c r="O196" s="119"/>
      <c r="P196" s="120"/>
    </row>
    <row r="197" spans="1:16" s="89" customFormat="1" ht="27" customHeight="1" thickBot="1" x14ac:dyDescent="0.25">
      <c r="A197" s="105"/>
      <c r="B197" s="86" t="s">
        <v>4</v>
      </c>
      <c r="C197" s="87" t="s">
        <v>7</v>
      </c>
      <c r="D197" s="86" t="s">
        <v>6</v>
      </c>
      <c r="E197" s="86" t="s">
        <v>4</v>
      </c>
      <c r="F197" s="87" t="s">
        <v>7</v>
      </c>
      <c r="G197" s="86" t="s">
        <v>6</v>
      </c>
      <c r="H197" s="86" t="s">
        <v>8</v>
      </c>
      <c r="I197" s="86" t="s">
        <v>6</v>
      </c>
      <c r="J197" s="86" t="s">
        <v>4</v>
      </c>
      <c r="K197" s="87" t="s">
        <v>7</v>
      </c>
      <c r="L197" s="86" t="s">
        <v>6</v>
      </c>
      <c r="M197" s="86" t="s">
        <v>4</v>
      </c>
      <c r="N197" s="87" t="s">
        <v>7</v>
      </c>
      <c r="O197" s="86" t="s">
        <v>6</v>
      </c>
      <c r="P197" s="88" t="s">
        <v>8</v>
      </c>
    </row>
    <row r="198" spans="1:16" ht="18" customHeight="1" thickBot="1" x14ac:dyDescent="0.25">
      <c r="A198" s="90" t="s">
        <v>44</v>
      </c>
      <c r="B198" s="91">
        <v>6</v>
      </c>
      <c r="C198" s="92">
        <v>14</v>
      </c>
      <c r="D198" s="91">
        <v>9</v>
      </c>
      <c r="E198" s="91">
        <v>7</v>
      </c>
      <c r="F198" s="92">
        <v>14</v>
      </c>
      <c r="G198" s="91">
        <v>7</v>
      </c>
      <c r="H198" s="91">
        <v>14</v>
      </c>
      <c r="I198" s="91">
        <v>9</v>
      </c>
      <c r="J198" s="91">
        <v>5</v>
      </c>
      <c r="K198" s="92">
        <v>18</v>
      </c>
      <c r="L198" s="91">
        <v>9</v>
      </c>
      <c r="M198" s="91">
        <v>5</v>
      </c>
      <c r="N198" s="92">
        <v>18</v>
      </c>
      <c r="O198" s="91">
        <v>8</v>
      </c>
      <c r="P198" s="91">
        <v>10</v>
      </c>
    </row>
    <row r="199" spans="1:16" s="89" customFormat="1" ht="15.95" customHeight="1" x14ac:dyDescent="0.2">
      <c r="A199" s="93" t="s">
        <v>954</v>
      </c>
      <c r="B199" s="94">
        <v>4</v>
      </c>
      <c r="C199" s="95">
        <v>8</v>
      </c>
      <c r="D199" s="94">
        <v>6</v>
      </c>
      <c r="E199" s="94">
        <v>5</v>
      </c>
      <c r="F199" s="95">
        <v>8</v>
      </c>
      <c r="G199" s="94">
        <v>5</v>
      </c>
      <c r="H199" s="94">
        <v>9</v>
      </c>
      <c r="I199" s="94">
        <v>5</v>
      </c>
      <c r="J199" s="94">
        <v>3</v>
      </c>
      <c r="K199" s="95">
        <v>12</v>
      </c>
      <c r="L199" s="94">
        <v>6</v>
      </c>
      <c r="M199" s="94">
        <v>3</v>
      </c>
      <c r="N199" s="95">
        <v>12</v>
      </c>
      <c r="O199" s="94">
        <v>6</v>
      </c>
      <c r="P199" s="94">
        <v>6</v>
      </c>
    </row>
    <row r="200" spans="1:16" s="89" customFormat="1" ht="15.95" customHeight="1" x14ac:dyDescent="0.2">
      <c r="A200" s="99" t="s">
        <v>64</v>
      </c>
      <c r="B200" s="100">
        <v>1</v>
      </c>
      <c r="C200" s="101"/>
      <c r="D200" s="100">
        <v>1</v>
      </c>
      <c r="E200" s="100">
        <v>1</v>
      </c>
      <c r="F200" s="101"/>
      <c r="G200" s="100">
        <v>1</v>
      </c>
      <c r="H200" s="100"/>
      <c r="I200" s="100">
        <v>1</v>
      </c>
      <c r="J200" s="100"/>
      <c r="K200" s="101">
        <v>1</v>
      </c>
      <c r="L200" s="100">
        <v>1</v>
      </c>
      <c r="M200" s="100">
        <v>1</v>
      </c>
      <c r="N200" s="101"/>
      <c r="O200" s="100">
        <v>1</v>
      </c>
      <c r="P200" s="100"/>
    </row>
    <row r="201" spans="1:16" s="89" customFormat="1" ht="15.95" customHeight="1" x14ac:dyDescent="0.2">
      <c r="A201" s="99" t="s">
        <v>65</v>
      </c>
      <c r="B201" s="100"/>
      <c r="C201" s="101">
        <v>1</v>
      </c>
      <c r="D201" s="100">
        <v>1</v>
      </c>
      <c r="E201" s="100">
        <v>1</v>
      </c>
      <c r="F201" s="101"/>
      <c r="G201" s="100"/>
      <c r="H201" s="100"/>
      <c r="I201" s="100">
        <v>1</v>
      </c>
      <c r="J201" s="100"/>
      <c r="K201" s="101">
        <v>1</v>
      </c>
      <c r="L201" s="100">
        <v>1</v>
      </c>
      <c r="M201" s="100"/>
      <c r="N201" s="101">
        <v>1</v>
      </c>
      <c r="O201" s="100">
        <v>1</v>
      </c>
      <c r="P201" s="100"/>
    </row>
    <row r="202" spans="1:16" s="89" customFormat="1" ht="15.95" customHeight="1" x14ac:dyDescent="0.2">
      <c r="A202" s="99" t="s">
        <v>89</v>
      </c>
      <c r="B202" s="100"/>
      <c r="C202" s="101"/>
      <c r="D202" s="100"/>
      <c r="E202" s="100"/>
      <c r="F202" s="101">
        <v>1</v>
      </c>
      <c r="G202" s="100"/>
      <c r="H202" s="100">
        <v>1</v>
      </c>
      <c r="I202" s="100"/>
      <c r="J202" s="100"/>
      <c r="K202" s="101"/>
      <c r="L202" s="100"/>
      <c r="M202" s="100"/>
      <c r="N202" s="101">
        <v>1</v>
      </c>
      <c r="O202" s="100"/>
      <c r="P202" s="100"/>
    </row>
    <row r="203" spans="1:16" s="89" customFormat="1" ht="15.95" customHeight="1" x14ac:dyDescent="0.2">
      <c r="A203" s="99" t="s">
        <v>69</v>
      </c>
      <c r="B203" s="100"/>
      <c r="C203" s="101">
        <v>1</v>
      </c>
      <c r="D203" s="100">
        <v>1</v>
      </c>
      <c r="E203" s="100"/>
      <c r="F203" s="101">
        <v>1</v>
      </c>
      <c r="G203" s="100">
        <v>1</v>
      </c>
      <c r="H203" s="100"/>
      <c r="I203" s="100"/>
      <c r="J203" s="100"/>
      <c r="K203" s="101">
        <v>1</v>
      </c>
      <c r="L203" s="100">
        <v>1</v>
      </c>
      <c r="M203" s="100"/>
      <c r="N203" s="101">
        <v>1</v>
      </c>
      <c r="O203" s="100">
        <v>1</v>
      </c>
      <c r="P203" s="100"/>
    </row>
    <row r="204" spans="1:16" s="89" customFormat="1" ht="15.95" customHeight="1" x14ac:dyDescent="0.2">
      <c r="A204" s="99" t="s">
        <v>920</v>
      </c>
      <c r="B204" s="100"/>
      <c r="C204" s="101"/>
      <c r="D204" s="100"/>
      <c r="E204" s="100"/>
      <c r="F204" s="101"/>
      <c r="G204" s="100"/>
      <c r="H204" s="100"/>
      <c r="I204" s="100"/>
      <c r="J204" s="100"/>
      <c r="K204" s="101"/>
      <c r="L204" s="100"/>
      <c r="M204" s="100"/>
      <c r="N204" s="101"/>
      <c r="O204" s="100"/>
      <c r="P204" s="100"/>
    </row>
    <row r="205" spans="1:16" s="89" customFormat="1" ht="15.95" customHeight="1" x14ac:dyDescent="0.2">
      <c r="A205" s="99" t="s">
        <v>91</v>
      </c>
      <c r="B205" s="100"/>
      <c r="C205" s="101">
        <v>1</v>
      </c>
      <c r="D205" s="100"/>
      <c r="E205" s="100"/>
      <c r="F205" s="101">
        <v>1</v>
      </c>
      <c r="G205" s="100"/>
      <c r="H205" s="100">
        <v>1</v>
      </c>
      <c r="I205" s="100">
        <v>1</v>
      </c>
      <c r="J205" s="100"/>
      <c r="K205" s="101">
        <v>1</v>
      </c>
      <c r="L205" s="100"/>
      <c r="M205" s="100"/>
      <c r="N205" s="101">
        <v>1</v>
      </c>
      <c r="O205" s="100"/>
      <c r="P205" s="100">
        <v>1</v>
      </c>
    </row>
    <row r="206" spans="1:16" s="89" customFormat="1" ht="15.95" customHeight="1" x14ac:dyDescent="0.2">
      <c r="A206" s="99" t="s">
        <v>95</v>
      </c>
      <c r="B206" s="100">
        <v>1</v>
      </c>
      <c r="C206" s="101"/>
      <c r="D206" s="100">
        <v>1</v>
      </c>
      <c r="E206" s="100">
        <v>1</v>
      </c>
      <c r="F206" s="101"/>
      <c r="G206" s="100">
        <v>1</v>
      </c>
      <c r="H206" s="100"/>
      <c r="I206" s="100">
        <v>1</v>
      </c>
      <c r="J206" s="100">
        <v>1</v>
      </c>
      <c r="K206" s="101"/>
      <c r="L206" s="100">
        <v>1</v>
      </c>
      <c r="M206" s="100"/>
      <c r="N206" s="101">
        <v>1</v>
      </c>
      <c r="O206" s="100">
        <v>1</v>
      </c>
      <c r="P206" s="100"/>
    </row>
    <row r="207" spans="1:16" s="89" customFormat="1" ht="15.95" customHeight="1" x14ac:dyDescent="0.2">
      <c r="A207" s="99" t="s">
        <v>98</v>
      </c>
      <c r="B207" s="100"/>
      <c r="C207" s="101">
        <v>1</v>
      </c>
      <c r="D207" s="100"/>
      <c r="E207" s="100"/>
      <c r="F207" s="101">
        <v>1</v>
      </c>
      <c r="G207" s="100"/>
      <c r="H207" s="100">
        <v>1</v>
      </c>
      <c r="I207" s="100"/>
      <c r="J207" s="100"/>
      <c r="K207" s="101">
        <v>1</v>
      </c>
      <c r="L207" s="100"/>
      <c r="M207" s="100"/>
      <c r="N207" s="101">
        <v>1</v>
      </c>
      <c r="O207" s="100"/>
      <c r="P207" s="100">
        <v>1</v>
      </c>
    </row>
    <row r="208" spans="1:16" s="89" customFormat="1" ht="15.95" customHeight="1" x14ac:dyDescent="0.2">
      <c r="A208" s="99" t="s">
        <v>921</v>
      </c>
      <c r="B208" s="100"/>
      <c r="C208" s="101"/>
      <c r="D208" s="100"/>
      <c r="E208" s="100"/>
      <c r="F208" s="101"/>
      <c r="G208" s="100"/>
      <c r="H208" s="100"/>
      <c r="I208" s="100"/>
      <c r="J208" s="100"/>
      <c r="K208" s="101"/>
      <c r="L208" s="100"/>
      <c r="M208" s="100"/>
      <c r="N208" s="101"/>
      <c r="O208" s="100"/>
      <c r="P208" s="100"/>
    </row>
    <row r="209" spans="1:16" s="89" customFormat="1" ht="15.95" customHeight="1" x14ac:dyDescent="0.2">
      <c r="A209" s="99" t="s">
        <v>144</v>
      </c>
      <c r="B209" s="100"/>
      <c r="C209" s="101">
        <v>1</v>
      </c>
      <c r="D209" s="100"/>
      <c r="E209" s="100"/>
      <c r="F209" s="101">
        <v>1</v>
      </c>
      <c r="G209" s="100"/>
      <c r="H209" s="100">
        <v>1</v>
      </c>
      <c r="I209" s="100"/>
      <c r="J209" s="100"/>
      <c r="K209" s="101">
        <v>1</v>
      </c>
      <c r="L209" s="100"/>
      <c r="M209" s="100"/>
      <c r="N209" s="101">
        <v>1</v>
      </c>
      <c r="O209" s="100"/>
      <c r="P209" s="100">
        <v>1</v>
      </c>
    </row>
    <row r="210" spans="1:16" s="89" customFormat="1" ht="15.95" customHeight="1" x14ac:dyDescent="0.2">
      <c r="A210" s="99" t="s">
        <v>102</v>
      </c>
      <c r="B210" s="100"/>
      <c r="C210" s="101"/>
      <c r="D210" s="100"/>
      <c r="E210" s="100"/>
      <c r="F210" s="101"/>
      <c r="G210" s="100"/>
      <c r="H210" s="100">
        <v>1</v>
      </c>
      <c r="I210" s="100"/>
      <c r="J210" s="100"/>
      <c r="K210" s="101">
        <v>1</v>
      </c>
      <c r="L210" s="100"/>
      <c r="M210" s="100"/>
      <c r="N210" s="101"/>
      <c r="O210" s="100"/>
      <c r="P210" s="100"/>
    </row>
    <row r="211" spans="1:16" s="89" customFormat="1" ht="15.95" customHeight="1" x14ac:dyDescent="0.2">
      <c r="A211" s="99" t="s">
        <v>76</v>
      </c>
      <c r="B211" s="100">
        <v>1</v>
      </c>
      <c r="C211" s="101"/>
      <c r="D211" s="100">
        <v>1</v>
      </c>
      <c r="E211" s="100">
        <v>1</v>
      </c>
      <c r="F211" s="101"/>
      <c r="G211" s="100">
        <v>1</v>
      </c>
      <c r="H211" s="100"/>
      <c r="I211" s="100">
        <v>1</v>
      </c>
      <c r="J211" s="100">
        <v>1</v>
      </c>
      <c r="K211" s="101"/>
      <c r="L211" s="100">
        <v>1</v>
      </c>
      <c r="M211" s="100">
        <v>1</v>
      </c>
      <c r="N211" s="101"/>
      <c r="O211" s="100">
        <v>1</v>
      </c>
      <c r="P211" s="100"/>
    </row>
    <row r="212" spans="1:16" s="89" customFormat="1" ht="15.95" customHeight="1" x14ac:dyDescent="0.2">
      <c r="A212" s="99" t="s">
        <v>77</v>
      </c>
      <c r="B212" s="100">
        <v>1</v>
      </c>
      <c r="C212" s="101"/>
      <c r="D212" s="100">
        <v>1</v>
      </c>
      <c r="E212" s="100">
        <v>1</v>
      </c>
      <c r="F212" s="101"/>
      <c r="G212" s="100">
        <v>1</v>
      </c>
      <c r="H212" s="100"/>
      <c r="I212" s="100"/>
      <c r="J212" s="100">
        <v>1</v>
      </c>
      <c r="K212" s="101"/>
      <c r="L212" s="100">
        <v>1</v>
      </c>
      <c r="M212" s="100">
        <v>1</v>
      </c>
      <c r="N212" s="101"/>
      <c r="O212" s="100">
        <v>1</v>
      </c>
      <c r="P212" s="100"/>
    </row>
    <row r="213" spans="1:16" s="89" customFormat="1" ht="15.95" customHeight="1" x14ac:dyDescent="0.2">
      <c r="A213" s="99" t="s">
        <v>78</v>
      </c>
      <c r="B213" s="100"/>
      <c r="C213" s="101"/>
      <c r="D213" s="100"/>
      <c r="E213" s="100"/>
      <c r="F213" s="101"/>
      <c r="G213" s="100"/>
      <c r="H213" s="100"/>
      <c r="I213" s="100"/>
      <c r="J213" s="100"/>
      <c r="K213" s="101">
        <v>1</v>
      </c>
      <c r="L213" s="100"/>
      <c r="M213" s="100"/>
      <c r="N213" s="101">
        <v>1</v>
      </c>
      <c r="O213" s="100"/>
      <c r="P213" s="100">
        <v>1</v>
      </c>
    </row>
    <row r="214" spans="1:16" s="89" customFormat="1" ht="15.95" customHeight="1" x14ac:dyDescent="0.2">
      <c r="A214" s="99" t="s">
        <v>149</v>
      </c>
      <c r="B214" s="100"/>
      <c r="C214" s="101">
        <v>1</v>
      </c>
      <c r="D214" s="100"/>
      <c r="E214" s="100"/>
      <c r="F214" s="101">
        <v>1</v>
      </c>
      <c r="G214" s="100"/>
      <c r="H214" s="100">
        <v>1</v>
      </c>
      <c r="I214" s="100"/>
      <c r="J214" s="100"/>
      <c r="K214" s="101">
        <v>1</v>
      </c>
      <c r="L214" s="100"/>
      <c r="M214" s="100"/>
      <c r="N214" s="101">
        <v>1</v>
      </c>
      <c r="O214" s="100"/>
      <c r="P214" s="100"/>
    </row>
    <row r="215" spans="1:16" s="89" customFormat="1" ht="15.95" customHeight="1" x14ac:dyDescent="0.2">
      <c r="A215" s="99" t="s">
        <v>104</v>
      </c>
      <c r="B215" s="100"/>
      <c r="C215" s="101">
        <v>1</v>
      </c>
      <c r="D215" s="100"/>
      <c r="E215" s="100"/>
      <c r="F215" s="101">
        <v>1</v>
      </c>
      <c r="G215" s="100"/>
      <c r="H215" s="100">
        <v>1</v>
      </c>
      <c r="I215" s="100"/>
      <c r="J215" s="100"/>
      <c r="K215" s="101">
        <v>1</v>
      </c>
      <c r="L215" s="100"/>
      <c r="M215" s="100"/>
      <c r="N215" s="101">
        <v>1</v>
      </c>
      <c r="O215" s="100"/>
      <c r="P215" s="100">
        <v>1</v>
      </c>
    </row>
    <row r="216" spans="1:16" s="89" customFormat="1" ht="15.95" customHeight="1" x14ac:dyDescent="0.2">
      <c r="A216" s="99" t="s">
        <v>81</v>
      </c>
      <c r="B216" s="100"/>
      <c r="C216" s="101"/>
      <c r="D216" s="100"/>
      <c r="E216" s="100"/>
      <c r="F216" s="101"/>
      <c r="G216" s="100"/>
      <c r="H216" s="100">
        <v>1</v>
      </c>
      <c r="I216" s="100"/>
      <c r="J216" s="100"/>
      <c r="K216" s="101">
        <v>1</v>
      </c>
      <c r="L216" s="100"/>
      <c r="M216" s="100"/>
      <c r="N216" s="101">
        <v>1</v>
      </c>
      <c r="O216" s="100"/>
      <c r="P216" s="100"/>
    </row>
    <row r="217" spans="1:16" s="89" customFormat="1" ht="15.95" customHeight="1" x14ac:dyDescent="0.2">
      <c r="A217" s="99" t="s">
        <v>83</v>
      </c>
      <c r="B217" s="100"/>
      <c r="C217" s="101">
        <v>1</v>
      </c>
      <c r="D217" s="100"/>
      <c r="E217" s="100"/>
      <c r="F217" s="101">
        <v>1</v>
      </c>
      <c r="G217" s="100"/>
      <c r="H217" s="100">
        <v>1</v>
      </c>
      <c r="I217" s="100"/>
      <c r="J217" s="100"/>
      <c r="K217" s="101">
        <v>1</v>
      </c>
      <c r="L217" s="100"/>
      <c r="M217" s="100"/>
      <c r="N217" s="101">
        <v>1</v>
      </c>
      <c r="O217" s="100"/>
      <c r="P217" s="100">
        <v>1</v>
      </c>
    </row>
    <row r="218" spans="1:16" s="89" customFormat="1" ht="15.95" customHeight="1" x14ac:dyDescent="0.2">
      <c r="A218" s="102" t="s">
        <v>955</v>
      </c>
      <c r="B218" s="103">
        <v>2</v>
      </c>
      <c r="C218" s="104">
        <v>6</v>
      </c>
      <c r="D218" s="103">
        <v>3</v>
      </c>
      <c r="E218" s="103">
        <v>2</v>
      </c>
      <c r="F218" s="104">
        <v>6</v>
      </c>
      <c r="G218" s="103">
        <v>2</v>
      </c>
      <c r="H218" s="103">
        <v>5</v>
      </c>
      <c r="I218" s="103">
        <v>4</v>
      </c>
      <c r="J218" s="103">
        <v>2</v>
      </c>
      <c r="K218" s="104">
        <v>6</v>
      </c>
      <c r="L218" s="103">
        <v>3</v>
      </c>
      <c r="M218" s="103">
        <v>2</v>
      </c>
      <c r="N218" s="104">
        <v>6</v>
      </c>
      <c r="O218" s="103">
        <v>2</v>
      </c>
      <c r="P218" s="103">
        <v>4</v>
      </c>
    </row>
    <row r="219" spans="1:16" s="89" customFormat="1" ht="15.95" customHeight="1" x14ac:dyDescent="0.2">
      <c r="A219" s="99" t="s">
        <v>128</v>
      </c>
      <c r="B219" s="100"/>
      <c r="C219" s="101">
        <v>1</v>
      </c>
      <c r="D219" s="100"/>
      <c r="E219" s="100"/>
      <c r="F219" s="101">
        <v>1</v>
      </c>
      <c r="G219" s="100"/>
      <c r="H219" s="100">
        <v>1</v>
      </c>
      <c r="I219" s="100"/>
      <c r="J219" s="100"/>
      <c r="K219" s="101">
        <v>1</v>
      </c>
      <c r="L219" s="100"/>
      <c r="M219" s="100"/>
      <c r="N219" s="101">
        <v>1</v>
      </c>
      <c r="O219" s="100"/>
      <c r="P219" s="100">
        <v>1</v>
      </c>
    </row>
    <row r="220" spans="1:16" s="89" customFormat="1" ht="15.95" customHeight="1" x14ac:dyDescent="0.2">
      <c r="A220" s="99" t="s">
        <v>129</v>
      </c>
      <c r="B220" s="100"/>
      <c r="C220" s="101">
        <v>1</v>
      </c>
      <c r="D220" s="100"/>
      <c r="E220" s="100"/>
      <c r="F220" s="101">
        <v>1</v>
      </c>
      <c r="G220" s="100"/>
      <c r="H220" s="100">
        <v>1</v>
      </c>
      <c r="I220" s="100"/>
      <c r="J220" s="100"/>
      <c r="K220" s="101">
        <v>1</v>
      </c>
      <c r="L220" s="100"/>
      <c r="M220" s="100"/>
      <c r="N220" s="101">
        <v>1</v>
      </c>
      <c r="O220" s="100"/>
      <c r="P220" s="100">
        <v>1</v>
      </c>
    </row>
    <row r="221" spans="1:16" s="89" customFormat="1" ht="15.95" customHeight="1" x14ac:dyDescent="0.2">
      <c r="A221" s="99" t="s">
        <v>922</v>
      </c>
      <c r="B221" s="100"/>
      <c r="C221" s="101"/>
      <c r="D221" s="100"/>
      <c r="E221" s="100"/>
      <c r="F221" s="101"/>
      <c r="G221" s="100"/>
      <c r="H221" s="100"/>
      <c r="I221" s="100"/>
      <c r="J221" s="100"/>
      <c r="K221" s="101"/>
      <c r="L221" s="100"/>
      <c r="M221" s="100"/>
      <c r="N221" s="101"/>
      <c r="O221" s="100"/>
      <c r="P221" s="100"/>
    </row>
    <row r="222" spans="1:16" s="89" customFormat="1" ht="15.95" customHeight="1" x14ac:dyDescent="0.2">
      <c r="A222" s="99" t="s">
        <v>132</v>
      </c>
      <c r="B222" s="100"/>
      <c r="C222" s="101">
        <v>1</v>
      </c>
      <c r="D222" s="100"/>
      <c r="E222" s="100"/>
      <c r="F222" s="101"/>
      <c r="G222" s="100"/>
      <c r="H222" s="100"/>
      <c r="I222" s="100"/>
      <c r="J222" s="100"/>
      <c r="K222" s="101">
        <v>1</v>
      </c>
      <c r="L222" s="100"/>
      <c r="M222" s="100"/>
      <c r="N222" s="101">
        <v>1</v>
      </c>
      <c r="O222" s="100"/>
      <c r="P222" s="100"/>
    </row>
    <row r="223" spans="1:16" s="89" customFormat="1" ht="15.95" customHeight="1" x14ac:dyDescent="0.2">
      <c r="A223" s="99" t="s">
        <v>135</v>
      </c>
      <c r="B223" s="100"/>
      <c r="C223" s="101"/>
      <c r="D223" s="100">
        <v>1</v>
      </c>
      <c r="E223" s="100"/>
      <c r="F223" s="101">
        <v>1</v>
      </c>
      <c r="G223" s="100">
        <v>1</v>
      </c>
      <c r="H223" s="100"/>
      <c r="I223" s="100">
        <v>1</v>
      </c>
      <c r="J223" s="100"/>
      <c r="K223" s="101"/>
      <c r="L223" s="100">
        <v>1</v>
      </c>
      <c r="M223" s="100"/>
      <c r="N223" s="101">
        <v>1</v>
      </c>
      <c r="O223" s="100">
        <v>1</v>
      </c>
      <c r="P223" s="100"/>
    </row>
    <row r="224" spans="1:16" s="89" customFormat="1" ht="15.95" customHeight="1" x14ac:dyDescent="0.2">
      <c r="A224" s="99" t="s">
        <v>138</v>
      </c>
      <c r="B224" s="100"/>
      <c r="C224" s="101">
        <v>1</v>
      </c>
      <c r="D224" s="100">
        <v>1</v>
      </c>
      <c r="E224" s="100"/>
      <c r="F224" s="101">
        <v>1</v>
      </c>
      <c r="G224" s="100"/>
      <c r="H224" s="100">
        <v>1</v>
      </c>
      <c r="I224" s="100">
        <v>1</v>
      </c>
      <c r="J224" s="100"/>
      <c r="K224" s="101">
        <v>1</v>
      </c>
      <c r="L224" s="100">
        <v>1</v>
      </c>
      <c r="M224" s="100"/>
      <c r="N224" s="101">
        <v>1</v>
      </c>
      <c r="O224" s="100"/>
      <c r="P224" s="100">
        <v>1</v>
      </c>
    </row>
    <row r="225" spans="1:16" s="89" customFormat="1" ht="15.95" customHeight="1" x14ac:dyDescent="0.2">
      <c r="A225" s="99" t="s">
        <v>586</v>
      </c>
      <c r="B225" s="100">
        <v>1</v>
      </c>
      <c r="C225" s="101"/>
      <c r="D225" s="100"/>
      <c r="E225" s="100">
        <v>1</v>
      </c>
      <c r="F225" s="101"/>
      <c r="G225" s="100"/>
      <c r="H225" s="100"/>
      <c r="I225" s="100">
        <v>1</v>
      </c>
      <c r="J225" s="100">
        <v>1</v>
      </c>
      <c r="K225" s="101"/>
      <c r="L225" s="100"/>
      <c r="M225" s="100">
        <v>1</v>
      </c>
      <c r="N225" s="101"/>
      <c r="O225" s="100"/>
      <c r="P225" s="100"/>
    </row>
    <row r="226" spans="1:16" s="89" customFormat="1" ht="15.95" customHeight="1" x14ac:dyDescent="0.2">
      <c r="A226" s="99" t="s">
        <v>175</v>
      </c>
      <c r="B226" s="100"/>
      <c r="C226" s="101">
        <v>1</v>
      </c>
      <c r="D226" s="100"/>
      <c r="E226" s="100"/>
      <c r="F226" s="101">
        <v>1</v>
      </c>
      <c r="G226" s="100"/>
      <c r="H226" s="100">
        <v>1</v>
      </c>
      <c r="I226" s="100"/>
      <c r="J226" s="100"/>
      <c r="K226" s="101">
        <v>1</v>
      </c>
      <c r="L226" s="100"/>
      <c r="M226" s="100"/>
      <c r="N226" s="101"/>
      <c r="O226" s="100"/>
      <c r="P226" s="100"/>
    </row>
    <row r="227" spans="1:16" s="89" customFormat="1" ht="15.95" customHeight="1" x14ac:dyDescent="0.2">
      <c r="A227" s="99" t="s">
        <v>153</v>
      </c>
      <c r="B227" s="100">
        <v>1</v>
      </c>
      <c r="C227" s="101"/>
      <c r="D227" s="100">
        <v>1</v>
      </c>
      <c r="E227" s="100">
        <v>1</v>
      </c>
      <c r="F227" s="101"/>
      <c r="G227" s="100">
        <v>1</v>
      </c>
      <c r="H227" s="100"/>
      <c r="I227" s="100">
        <v>1</v>
      </c>
      <c r="J227" s="100">
        <v>1</v>
      </c>
      <c r="K227" s="101"/>
      <c r="L227" s="100">
        <v>1</v>
      </c>
      <c r="M227" s="100">
        <v>1</v>
      </c>
      <c r="N227" s="101"/>
      <c r="O227" s="100">
        <v>1</v>
      </c>
      <c r="P227" s="100"/>
    </row>
    <row r="228" spans="1:16" s="89" customFormat="1" ht="15.95" customHeight="1" x14ac:dyDescent="0.2">
      <c r="A228" s="99" t="s">
        <v>154</v>
      </c>
      <c r="B228" s="100"/>
      <c r="C228" s="101">
        <v>1</v>
      </c>
      <c r="D228" s="100"/>
      <c r="E228" s="100"/>
      <c r="F228" s="101">
        <v>1</v>
      </c>
      <c r="G228" s="100"/>
      <c r="H228" s="100">
        <v>1</v>
      </c>
      <c r="I228" s="100"/>
      <c r="J228" s="100"/>
      <c r="K228" s="101">
        <v>1</v>
      </c>
      <c r="L228" s="100"/>
      <c r="M228" s="100"/>
      <c r="N228" s="101">
        <v>1</v>
      </c>
      <c r="O228" s="100"/>
      <c r="P228" s="100">
        <v>1</v>
      </c>
    </row>
    <row r="229" spans="1:16" s="89" customFormat="1" ht="15.95" customHeight="1" thickBot="1" x14ac:dyDescent="0.25">
      <c r="A229" s="105"/>
      <c r="B229" s="106"/>
      <c r="C229" s="107"/>
      <c r="D229" s="106"/>
      <c r="E229" s="106"/>
      <c r="F229" s="107"/>
      <c r="G229" s="106"/>
      <c r="H229" s="106"/>
      <c r="I229" s="106"/>
      <c r="J229" s="106"/>
      <c r="K229" s="107"/>
      <c r="L229" s="106"/>
      <c r="M229" s="106"/>
      <c r="N229" s="107"/>
      <c r="O229" s="106"/>
      <c r="P229" s="106"/>
    </row>
    <row r="230" spans="1:16" s="89" customFormat="1" ht="20.100000000000001" customHeight="1" thickBot="1" x14ac:dyDescent="0.25">
      <c r="A230" s="105"/>
      <c r="B230" s="118">
        <v>42989</v>
      </c>
      <c r="C230" s="119"/>
      <c r="D230" s="119"/>
      <c r="E230" s="118">
        <v>42990</v>
      </c>
      <c r="F230" s="119"/>
      <c r="G230" s="119"/>
      <c r="H230" s="119"/>
      <c r="I230" s="110">
        <v>42991</v>
      </c>
      <c r="J230" s="118">
        <v>42992</v>
      </c>
      <c r="K230" s="119"/>
      <c r="L230" s="119"/>
      <c r="M230" s="118">
        <v>42993</v>
      </c>
      <c r="N230" s="119"/>
      <c r="O230" s="119"/>
      <c r="P230" s="120"/>
    </row>
    <row r="231" spans="1:16" s="89" customFormat="1" ht="27" customHeight="1" thickBot="1" x14ac:dyDescent="0.25">
      <c r="A231" s="105"/>
      <c r="B231" s="86" t="s">
        <v>4</v>
      </c>
      <c r="C231" s="87" t="s">
        <v>7</v>
      </c>
      <c r="D231" s="86" t="s">
        <v>6</v>
      </c>
      <c r="E231" s="86" t="s">
        <v>4</v>
      </c>
      <c r="F231" s="87" t="s">
        <v>7</v>
      </c>
      <c r="G231" s="86" t="s">
        <v>6</v>
      </c>
      <c r="H231" s="86" t="s">
        <v>8</v>
      </c>
      <c r="I231" s="86" t="s">
        <v>6</v>
      </c>
      <c r="J231" s="86" t="s">
        <v>4</v>
      </c>
      <c r="K231" s="87" t="s">
        <v>7</v>
      </c>
      <c r="L231" s="86" t="s">
        <v>6</v>
      </c>
      <c r="M231" s="86" t="s">
        <v>4</v>
      </c>
      <c r="N231" s="87" t="s">
        <v>7</v>
      </c>
      <c r="O231" s="86" t="s">
        <v>6</v>
      </c>
      <c r="P231" s="88" t="s">
        <v>8</v>
      </c>
    </row>
    <row r="232" spans="1:16" ht="18" customHeight="1" thickBot="1" x14ac:dyDescent="0.25">
      <c r="A232" s="90" t="s">
        <v>169</v>
      </c>
      <c r="B232" s="91">
        <v>1</v>
      </c>
      <c r="C232" s="92">
        <v>16</v>
      </c>
      <c r="D232" s="91">
        <v>4</v>
      </c>
      <c r="E232" s="91">
        <v>1</v>
      </c>
      <c r="F232" s="92">
        <v>17</v>
      </c>
      <c r="G232" s="91">
        <v>2</v>
      </c>
      <c r="H232" s="91">
        <v>14</v>
      </c>
      <c r="I232" s="91">
        <v>4</v>
      </c>
      <c r="J232" s="91">
        <v>2</v>
      </c>
      <c r="K232" s="92">
        <v>14</v>
      </c>
      <c r="L232" s="91">
        <v>5</v>
      </c>
      <c r="M232" s="91">
        <v>2</v>
      </c>
      <c r="N232" s="92">
        <v>13</v>
      </c>
      <c r="O232" s="91">
        <v>4</v>
      </c>
      <c r="P232" s="91">
        <v>9</v>
      </c>
    </row>
    <row r="233" spans="1:16" s="89" customFormat="1" ht="15.95" customHeight="1" x14ac:dyDescent="0.2">
      <c r="A233" s="93" t="s">
        <v>956</v>
      </c>
      <c r="B233" s="94">
        <v>1</v>
      </c>
      <c r="C233" s="95">
        <v>13</v>
      </c>
      <c r="D233" s="94">
        <v>4</v>
      </c>
      <c r="E233" s="94">
        <v>1</v>
      </c>
      <c r="F233" s="95">
        <v>14</v>
      </c>
      <c r="G233" s="94">
        <v>2</v>
      </c>
      <c r="H233" s="94">
        <v>10</v>
      </c>
      <c r="I233" s="94">
        <v>4</v>
      </c>
      <c r="J233" s="94">
        <v>2</v>
      </c>
      <c r="K233" s="95">
        <v>11</v>
      </c>
      <c r="L233" s="94">
        <v>5</v>
      </c>
      <c r="M233" s="94">
        <v>2</v>
      </c>
      <c r="N233" s="95">
        <v>11</v>
      </c>
      <c r="O233" s="94">
        <v>4</v>
      </c>
      <c r="P233" s="94">
        <v>6</v>
      </c>
    </row>
    <row r="234" spans="1:16" s="89" customFormat="1" ht="15.95" customHeight="1" x14ac:dyDescent="0.2">
      <c r="A234" s="99" t="s">
        <v>45</v>
      </c>
      <c r="B234" s="100"/>
      <c r="C234" s="101"/>
      <c r="D234" s="100"/>
      <c r="E234" s="100"/>
      <c r="F234" s="101"/>
      <c r="G234" s="100"/>
      <c r="H234" s="100"/>
      <c r="I234" s="100"/>
      <c r="J234" s="100"/>
      <c r="K234" s="101"/>
      <c r="L234" s="100"/>
      <c r="M234" s="100"/>
      <c r="N234" s="101"/>
      <c r="O234" s="100"/>
      <c r="P234" s="100"/>
    </row>
    <row r="235" spans="1:16" s="89" customFormat="1" ht="15.95" customHeight="1" x14ac:dyDescent="0.2">
      <c r="A235" s="99" t="s">
        <v>107</v>
      </c>
      <c r="B235" s="100"/>
      <c r="C235" s="101">
        <v>1</v>
      </c>
      <c r="D235" s="100"/>
      <c r="E235" s="100"/>
      <c r="F235" s="101">
        <v>1</v>
      </c>
      <c r="G235" s="100"/>
      <c r="H235" s="100">
        <v>1</v>
      </c>
      <c r="I235" s="100"/>
      <c r="J235" s="100"/>
      <c r="K235" s="101">
        <v>1</v>
      </c>
      <c r="L235" s="100"/>
      <c r="M235" s="100"/>
      <c r="N235" s="101"/>
      <c r="O235" s="100"/>
      <c r="P235" s="100"/>
    </row>
    <row r="236" spans="1:16" s="89" customFormat="1" ht="15.95" customHeight="1" x14ac:dyDescent="0.2">
      <c r="A236" s="99" t="s">
        <v>108</v>
      </c>
      <c r="B236" s="100"/>
      <c r="C236" s="101">
        <v>1</v>
      </c>
      <c r="D236" s="100"/>
      <c r="E236" s="100"/>
      <c r="F236" s="101">
        <v>1</v>
      </c>
      <c r="G236" s="100"/>
      <c r="H236" s="100"/>
      <c r="I236" s="100"/>
      <c r="J236" s="100"/>
      <c r="K236" s="101"/>
      <c r="L236" s="100"/>
      <c r="M236" s="100"/>
      <c r="N236" s="101">
        <v>1</v>
      </c>
      <c r="O236" s="100"/>
      <c r="P236" s="100"/>
    </row>
    <row r="237" spans="1:16" s="89" customFormat="1" ht="15.95" customHeight="1" x14ac:dyDescent="0.2">
      <c r="A237" s="99" t="s">
        <v>923</v>
      </c>
      <c r="B237" s="100"/>
      <c r="C237" s="101"/>
      <c r="D237" s="100"/>
      <c r="E237" s="100"/>
      <c r="F237" s="101"/>
      <c r="G237" s="100"/>
      <c r="H237" s="100"/>
      <c r="I237" s="100"/>
      <c r="J237" s="100"/>
      <c r="K237" s="101"/>
      <c r="L237" s="100"/>
      <c r="M237" s="100"/>
      <c r="N237" s="101"/>
      <c r="O237" s="100"/>
      <c r="P237" s="100"/>
    </row>
    <row r="238" spans="1:16" s="89" customFormat="1" ht="15.95" customHeight="1" x14ac:dyDescent="0.2">
      <c r="A238" s="99" t="s">
        <v>68</v>
      </c>
      <c r="B238" s="100"/>
      <c r="C238" s="101"/>
      <c r="D238" s="100"/>
      <c r="E238" s="100"/>
      <c r="F238" s="101">
        <v>1</v>
      </c>
      <c r="G238" s="100"/>
      <c r="H238" s="100">
        <v>1</v>
      </c>
      <c r="I238" s="100"/>
      <c r="J238" s="100"/>
      <c r="K238" s="101"/>
      <c r="L238" s="100"/>
      <c r="M238" s="100"/>
      <c r="N238" s="101">
        <v>1</v>
      </c>
      <c r="O238" s="100"/>
      <c r="P238" s="100"/>
    </row>
    <row r="239" spans="1:16" s="89" customFormat="1" ht="15.95" customHeight="1" x14ac:dyDescent="0.2">
      <c r="A239" s="99" t="s">
        <v>115</v>
      </c>
      <c r="B239" s="100">
        <v>1</v>
      </c>
      <c r="C239" s="101"/>
      <c r="D239" s="100">
        <v>1</v>
      </c>
      <c r="E239" s="100">
        <v>1</v>
      </c>
      <c r="F239" s="101"/>
      <c r="G239" s="100">
        <v>1</v>
      </c>
      <c r="H239" s="100"/>
      <c r="I239" s="100">
        <v>1</v>
      </c>
      <c r="J239" s="100">
        <v>1</v>
      </c>
      <c r="K239" s="101"/>
      <c r="L239" s="100">
        <v>1</v>
      </c>
      <c r="M239" s="100">
        <v>1</v>
      </c>
      <c r="N239" s="101"/>
      <c r="O239" s="100">
        <v>1</v>
      </c>
      <c r="P239" s="100"/>
    </row>
    <row r="240" spans="1:16" s="89" customFormat="1" ht="15.95" customHeight="1" x14ac:dyDescent="0.2">
      <c r="A240" s="99" t="s">
        <v>96</v>
      </c>
      <c r="B240" s="100"/>
      <c r="C240" s="101">
        <v>1</v>
      </c>
      <c r="D240" s="100"/>
      <c r="E240" s="100"/>
      <c r="F240" s="101">
        <v>1</v>
      </c>
      <c r="G240" s="100"/>
      <c r="H240" s="100">
        <v>1</v>
      </c>
      <c r="I240" s="100"/>
      <c r="J240" s="100"/>
      <c r="K240" s="101">
        <v>1</v>
      </c>
      <c r="L240" s="100"/>
      <c r="M240" s="100"/>
      <c r="N240" s="101">
        <v>1</v>
      </c>
      <c r="O240" s="100"/>
      <c r="P240" s="100">
        <v>1</v>
      </c>
    </row>
    <row r="241" spans="1:16" s="89" customFormat="1" ht="15.95" customHeight="1" x14ac:dyDescent="0.2">
      <c r="A241" s="99" t="s">
        <v>97</v>
      </c>
      <c r="B241" s="100"/>
      <c r="C241" s="101">
        <v>1</v>
      </c>
      <c r="D241" s="100"/>
      <c r="E241" s="100"/>
      <c r="F241" s="101">
        <v>1</v>
      </c>
      <c r="G241" s="100"/>
      <c r="H241" s="100">
        <v>1</v>
      </c>
      <c r="I241" s="100"/>
      <c r="J241" s="100"/>
      <c r="K241" s="101">
        <v>1</v>
      </c>
      <c r="L241" s="100"/>
      <c r="M241" s="100"/>
      <c r="N241" s="101"/>
      <c r="O241" s="100"/>
      <c r="P241" s="100">
        <v>1</v>
      </c>
    </row>
    <row r="242" spans="1:16" s="89" customFormat="1" ht="15.95" customHeight="1" x14ac:dyDescent="0.2">
      <c r="A242" s="99" t="s">
        <v>139</v>
      </c>
      <c r="B242" s="100"/>
      <c r="C242" s="101">
        <v>1</v>
      </c>
      <c r="D242" s="100"/>
      <c r="E242" s="100"/>
      <c r="F242" s="101">
        <v>1</v>
      </c>
      <c r="G242" s="100"/>
      <c r="H242" s="100">
        <v>1</v>
      </c>
      <c r="I242" s="100"/>
      <c r="J242" s="100"/>
      <c r="K242" s="101">
        <v>1</v>
      </c>
      <c r="L242" s="100"/>
      <c r="M242" s="100"/>
      <c r="N242" s="101">
        <v>1</v>
      </c>
      <c r="O242" s="100"/>
      <c r="P242" s="100">
        <v>1</v>
      </c>
    </row>
    <row r="243" spans="1:16" s="89" customFormat="1" ht="15.95" customHeight="1" x14ac:dyDescent="0.2">
      <c r="A243" s="99" t="s">
        <v>73</v>
      </c>
      <c r="B243" s="100"/>
      <c r="C243" s="101">
        <v>1</v>
      </c>
      <c r="D243" s="100">
        <v>1</v>
      </c>
      <c r="E243" s="100"/>
      <c r="F243" s="101">
        <v>1</v>
      </c>
      <c r="G243" s="100">
        <v>1</v>
      </c>
      <c r="H243" s="100"/>
      <c r="I243" s="100">
        <v>1</v>
      </c>
      <c r="J243" s="100"/>
      <c r="K243" s="101">
        <v>1</v>
      </c>
      <c r="L243" s="100">
        <v>1</v>
      </c>
      <c r="M243" s="100"/>
      <c r="N243" s="101">
        <v>1</v>
      </c>
      <c r="O243" s="100">
        <v>1</v>
      </c>
      <c r="P243" s="100"/>
    </row>
    <row r="244" spans="1:16" s="89" customFormat="1" ht="15.95" customHeight="1" x14ac:dyDescent="0.2">
      <c r="A244" s="99" t="s">
        <v>99</v>
      </c>
      <c r="B244" s="100"/>
      <c r="C244" s="101">
        <v>1</v>
      </c>
      <c r="D244" s="100"/>
      <c r="E244" s="100"/>
      <c r="F244" s="101">
        <v>1</v>
      </c>
      <c r="G244" s="100"/>
      <c r="H244" s="100">
        <v>1</v>
      </c>
      <c r="I244" s="100"/>
      <c r="J244" s="100"/>
      <c r="K244" s="101">
        <v>1</v>
      </c>
      <c r="L244" s="100"/>
      <c r="M244" s="100"/>
      <c r="N244" s="101">
        <v>1</v>
      </c>
      <c r="O244" s="100"/>
      <c r="P244" s="100">
        <v>1</v>
      </c>
    </row>
    <row r="245" spans="1:16" s="89" customFormat="1" ht="15.95" customHeight="1" x14ac:dyDescent="0.2">
      <c r="A245" s="99" t="s">
        <v>49</v>
      </c>
      <c r="B245" s="100"/>
      <c r="C245" s="101">
        <v>1</v>
      </c>
      <c r="D245" s="100"/>
      <c r="E245" s="100"/>
      <c r="F245" s="101">
        <v>1</v>
      </c>
      <c r="G245" s="100"/>
      <c r="H245" s="100">
        <v>1</v>
      </c>
      <c r="I245" s="100">
        <v>1</v>
      </c>
      <c r="J245" s="100">
        <v>1</v>
      </c>
      <c r="K245" s="101"/>
      <c r="L245" s="100">
        <v>1</v>
      </c>
      <c r="M245" s="100">
        <v>1</v>
      </c>
      <c r="N245" s="101"/>
      <c r="O245" s="100">
        <v>1</v>
      </c>
      <c r="P245" s="100"/>
    </row>
    <row r="246" spans="1:16" s="89" customFormat="1" ht="15.95" customHeight="1" x14ac:dyDescent="0.2">
      <c r="A246" s="99" t="s">
        <v>924</v>
      </c>
      <c r="B246" s="100"/>
      <c r="C246" s="101"/>
      <c r="D246" s="100"/>
      <c r="E246" s="100"/>
      <c r="F246" s="101"/>
      <c r="G246" s="100"/>
      <c r="H246" s="100"/>
      <c r="I246" s="100"/>
      <c r="J246" s="100"/>
      <c r="K246" s="101"/>
      <c r="L246" s="100"/>
      <c r="M246" s="100"/>
      <c r="N246" s="101"/>
      <c r="O246" s="100"/>
      <c r="P246" s="100"/>
    </row>
    <row r="247" spans="1:16" s="89" customFormat="1" ht="15.95" customHeight="1" x14ac:dyDescent="0.2">
      <c r="A247" s="99" t="s">
        <v>925</v>
      </c>
      <c r="B247" s="100"/>
      <c r="C247" s="101"/>
      <c r="D247" s="100"/>
      <c r="E247" s="100"/>
      <c r="F247" s="101"/>
      <c r="G247" s="100"/>
      <c r="H247" s="100"/>
      <c r="I247" s="100"/>
      <c r="J247" s="100"/>
      <c r="K247" s="101"/>
      <c r="L247" s="100"/>
      <c r="M247" s="100"/>
      <c r="N247" s="101"/>
      <c r="O247" s="100"/>
      <c r="P247" s="100"/>
    </row>
    <row r="248" spans="1:16" s="89" customFormat="1" ht="15.95" customHeight="1" x14ac:dyDescent="0.2">
      <c r="A248" s="99" t="s">
        <v>143</v>
      </c>
      <c r="B248" s="100"/>
      <c r="C248" s="101">
        <v>1</v>
      </c>
      <c r="D248" s="100">
        <v>1</v>
      </c>
      <c r="E248" s="100"/>
      <c r="F248" s="101">
        <v>1</v>
      </c>
      <c r="G248" s="100"/>
      <c r="H248" s="100">
        <v>1</v>
      </c>
      <c r="I248" s="100">
        <v>1</v>
      </c>
      <c r="J248" s="100"/>
      <c r="K248" s="101">
        <v>1</v>
      </c>
      <c r="L248" s="100">
        <v>1</v>
      </c>
      <c r="M248" s="100"/>
      <c r="N248" s="101">
        <v>1</v>
      </c>
      <c r="O248" s="100"/>
      <c r="P248" s="100">
        <v>1</v>
      </c>
    </row>
    <row r="249" spans="1:16" s="89" customFormat="1" ht="15.95" customHeight="1" x14ac:dyDescent="0.2">
      <c r="A249" s="99" t="s">
        <v>101</v>
      </c>
      <c r="B249" s="100"/>
      <c r="C249" s="101"/>
      <c r="D249" s="100"/>
      <c r="E249" s="100"/>
      <c r="F249" s="101"/>
      <c r="G249" s="100"/>
      <c r="H249" s="100"/>
      <c r="I249" s="100"/>
      <c r="J249" s="100"/>
      <c r="K249" s="101"/>
      <c r="L249" s="100"/>
      <c r="M249" s="100"/>
      <c r="N249" s="101">
        <v>1</v>
      </c>
      <c r="O249" s="100"/>
      <c r="P249" s="100"/>
    </row>
    <row r="250" spans="1:16" s="89" customFormat="1" ht="15.95" customHeight="1" x14ac:dyDescent="0.2">
      <c r="A250" s="99" t="s">
        <v>80</v>
      </c>
      <c r="B250" s="100"/>
      <c r="C250" s="101">
        <v>1</v>
      </c>
      <c r="D250" s="100"/>
      <c r="E250" s="100"/>
      <c r="F250" s="101">
        <v>1</v>
      </c>
      <c r="G250" s="100"/>
      <c r="H250" s="100">
        <v>1</v>
      </c>
      <c r="I250" s="100"/>
      <c r="J250" s="100"/>
      <c r="K250" s="101">
        <v>1</v>
      </c>
      <c r="L250" s="100"/>
      <c r="M250" s="100"/>
      <c r="N250" s="101"/>
      <c r="O250" s="100"/>
      <c r="P250" s="100"/>
    </row>
    <row r="251" spans="1:16" s="89" customFormat="1" ht="15.95" customHeight="1" x14ac:dyDescent="0.2">
      <c r="A251" s="99" t="s">
        <v>177</v>
      </c>
      <c r="B251" s="100"/>
      <c r="C251" s="101">
        <v>1</v>
      </c>
      <c r="D251" s="100">
        <v>1</v>
      </c>
      <c r="E251" s="100"/>
      <c r="F251" s="101"/>
      <c r="G251" s="100"/>
      <c r="H251" s="100"/>
      <c r="I251" s="100"/>
      <c r="J251" s="100"/>
      <c r="K251" s="101">
        <v>1</v>
      </c>
      <c r="L251" s="100">
        <v>1</v>
      </c>
      <c r="M251" s="100"/>
      <c r="N251" s="101"/>
      <c r="O251" s="100">
        <v>1</v>
      </c>
      <c r="P251" s="100"/>
    </row>
    <row r="252" spans="1:16" s="89" customFormat="1" ht="15.95" customHeight="1" x14ac:dyDescent="0.2">
      <c r="A252" s="99" t="s">
        <v>888</v>
      </c>
      <c r="B252" s="100"/>
      <c r="C252" s="101"/>
      <c r="D252" s="100"/>
      <c r="E252" s="100"/>
      <c r="F252" s="101">
        <v>1</v>
      </c>
      <c r="G252" s="100"/>
      <c r="H252" s="100"/>
      <c r="I252" s="100"/>
      <c r="J252" s="100"/>
      <c r="K252" s="101"/>
      <c r="L252" s="100"/>
      <c r="M252" s="100"/>
      <c r="N252" s="101">
        <v>1</v>
      </c>
      <c r="O252" s="100"/>
      <c r="P252" s="100"/>
    </row>
    <row r="253" spans="1:16" s="89" customFormat="1" ht="15.95" customHeight="1" x14ac:dyDescent="0.2">
      <c r="A253" s="99" t="s">
        <v>178</v>
      </c>
      <c r="B253" s="100"/>
      <c r="C253" s="101">
        <v>1</v>
      </c>
      <c r="D253" s="100"/>
      <c r="E253" s="100"/>
      <c r="F253" s="101">
        <v>1</v>
      </c>
      <c r="G253" s="100"/>
      <c r="H253" s="100"/>
      <c r="I253" s="100"/>
      <c r="J253" s="100"/>
      <c r="K253" s="101">
        <v>1</v>
      </c>
      <c r="L253" s="100"/>
      <c r="M253" s="100"/>
      <c r="N253" s="101">
        <v>1</v>
      </c>
      <c r="O253" s="100"/>
      <c r="P253" s="100"/>
    </row>
    <row r="254" spans="1:16" s="89" customFormat="1" ht="15.95" customHeight="1" x14ac:dyDescent="0.2">
      <c r="A254" s="99" t="s">
        <v>125</v>
      </c>
      <c r="B254" s="100"/>
      <c r="C254" s="101">
        <v>1</v>
      </c>
      <c r="D254" s="100"/>
      <c r="E254" s="100"/>
      <c r="F254" s="101">
        <v>1</v>
      </c>
      <c r="G254" s="100"/>
      <c r="H254" s="100">
        <v>1</v>
      </c>
      <c r="I254" s="100"/>
      <c r="J254" s="100"/>
      <c r="K254" s="101">
        <v>1</v>
      </c>
      <c r="L254" s="100"/>
      <c r="M254" s="100"/>
      <c r="N254" s="101">
        <v>1</v>
      </c>
      <c r="O254" s="100"/>
      <c r="P254" s="100">
        <v>1</v>
      </c>
    </row>
    <row r="255" spans="1:16" s="89" customFormat="1" ht="15.95" customHeight="1" x14ac:dyDescent="0.2">
      <c r="A255" s="102" t="s">
        <v>955</v>
      </c>
      <c r="B255" s="103"/>
      <c r="C255" s="104">
        <v>3</v>
      </c>
      <c r="D255" s="103"/>
      <c r="E255" s="103"/>
      <c r="F255" s="104">
        <v>3</v>
      </c>
      <c r="G255" s="103"/>
      <c r="H255" s="103">
        <v>4</v>
      </c>
      <c r="I255" s="103"/>
      <c r="J255" s="103"/>
      <c r="K255" s="104">
        <v>3</v>
      </c>
      <c r="L255" s="103"/>
      <c r="M255" s="103"/>
      <c r="N255" s="104">
        <v>2</v>
      </c>
      <c r="O255" s="103"/>
      <c r="P255" s="103">
        <v>3</v>
      </c>
    </row>
    <row r="256" spans="1:16" s="89" customFormat="1" ht="15.95" customHeight="1" x14ac:dyDescent="0.2">
      <c r="A256" s="99" t="s">
        <v>829</v>
      </c>
      <c r="B256" s="100"/>
      <c r="C256" s="101"/>
      <c r="D256" s="100"/>
      <c r="E256" s="100"/>
      <c r="F256" s="101"/>
      <c r="G256" s="100"/>
      <c r="H256" s="100">
        <v>1</v>
      </c>
      <c r="I256" s="100"/>
      <c r="J256" s="100"/>
      <c r="K256" s="101"/>
      <c r="L256" s="100"/>
      <c r="M256" s="100"/>
      <c r="N256" s="101"/>
      <c r="O256" s="100"/>
      <c r="P256" s="100">
        <v>1</v>
      </c>
    </row>
    <row r="257" spans="1:16" s="89" customFormat="1" ht="15.95" customHeight="1" x14ac:dyDescent="0.2">
      <c r="A257" s="99" t="s">
        <v>176</v>
      </c>
      <c r="B257" s="100"/>
      <c r="C257" s="101">
        <v>1</v>
      </c>
      <c r="D257" s="100"/>
      <c r="E257" s="100"/>
      <c r="F257" s="101">
        <v>1</v>
      </c>
      <c r="G257" s="100"/>
      <c r="H257" s="100"/>
      <c r="I257" s="100"/>
      <c r="J257" s="100"/>
      <c r="K257" s="101">
        <v>1</v>
      </c>
      <c r="L257" s="100"/>
      <c r="M257" s="100"/>
      <c r="N257" s="101">
        <v>1</v>
      </c>
      <c r="O257" s="100"/>
      <c r="P257" s="100"/>
    </row>
    <row r="258" spans="1:16" s="89" customFormat="1" ht="15.95" customHeight="1" x14ac:dyDescent="0.2">
      <c r="A258" s="99" t="s">
        <v>136</v>
      </c>
      <c r="B258" s="100"/>
      <c r="C258" s="101"/>
      <c r="D258" s="100"/>
      <c r="E258" s="100"/>
      <c r="F258" s="101"/>
      <c r="G258" s="100"/>
      <c r="H258" s="100">
        <v>1</v>
      </c>
      <c r="I258" s="100"/>
      <c r="J258" s="100"/>
      <c r="K258" s="101"/>
      <c r="L258" s="100"/>
      <c r="M258" s="100"/>
      <c r="N258" s="101"/>
      <c r="O258" s="100"/>
      <c r="P258" s="100">
        <v>1</v>
      </c>
    </row>
    <row r="259" spans="1:16" s="89" customFormat="1" ht="15.95" customHeight="1" x14ac:dyDescent="0.2">
      <c r="A259" s="99" t="s">
        <v>142</v>
      </c>
      <c r="B259" s="100"/>
      <c r="C259" s="101">
        <v>1</v>
      </c>
      <c r="D259" s="100"/>
      <c r="E259" s="100"/>
      <c r="F259" s="101">
        <v>1</v>
      </c>
      <c r="G259" s="100"/>
      <c r="H259" s="100">
        <v>1</v>
      </c>
      <c r="I259" s="100"/>
      <c r="J259" s="100"/>
      <c r="K259" s="101">
        <v>1</v>
      </c>
      <c r="L259" s="100"/>
      <c r="M259" s="100"/>
      <c r="N259" s="101"/>
      <c r="O259" s="100"/>
      <c r="P259" s="100"/>
    </row>
    <row r="260" spans="1:16" s="89" customFormat="1" ht="15.95" customHeight="1" x14ac:dyDescent="0.2">
      <c r="A260" s="99" t="s">
        <v>926</v>
      </c>
      <c r="B260" s="100"/>
      <c r="C260" s="101"/>
      <c r="D260" s="100"/>
      <c r="E260" s="100"/>
      <c r="F260" s="101"/>
      <c r="G260" s="100"/>
      <c r="H260" s="100"/>
      <c r="I260" s="100"/>
      <c r="J260" s="100"/>
      <c r="K260" s="101"/>
      <c r="L260" s="100"/>
      <c r="M260" s="100"/>
      <c r="N260" s="101"/>
      <c r="O260" s="100"/>
      <c r="P260" s="100"/>
    </row>
    <row r="261" spans="1:16" s="89" customFormat="1" ht="15.95" customHeight="1" x14ac:dyDescent="0.2">
      <c r="A261" s="99" t="s">
        <v>147</v>
      </c>
      <c r="B261" s="100"/>
      <c r="C261" s="101">
        <v>1</v>
      </c>
      <c r="D261" s="100"/>
      <c r="E261" s="100"/>
      <c r="F261" s="101">
        <v>1</v>
      </c>
      <c r="G261" s="100"/>
      <c r="H261" s="100">
        <v>1</v>
      </c>
      <c r="I261" s="100"/>
      <c r="J261" s="100"/>
      <c r="K261" s="101">
        <v>1</v>
      </c>
      <c r="L261" s="100"/>
      <c r="M261" s="100"/>
      <c r="N261" s="101">
        <v>1</v>
      </c>
      <c r="O261" s="100"/>
      <c r="P261" s="100">
        <v>1</v>
      </c>
    </row>
    <row r="262" spans="1:16" s="89" customFormat="1" ht="15.95" customHeight="1" thickBot="1" x14ac:dyDescent="0.25">
      <c r="A262" s="105"/>
      <c r="B262" s="106"/>
      <c r="C262" s="107"/>
      <c r="D262" s="106"/>
      <c r="E262" s="106"/>
      <c r="F262" s="107"/>
      <c r="G262" s="106"/>
      <c r="H262" s="106"/>
      <c r="I262" s="106"/>
      <c r="J262" s="106"/>
      <c r="K262" s="107"/>
      <c r="L262" s="106"/>
      <c r="M262" s="106"/>
      <c r="N262" s="107"/>
      <c r="O262" s="106"/>
      <c r="P262" s="106"/>
    </row>
    <row r="263" spans="1:16" s="89" customFormat="1" ht="20.100000000000001" customHeight="1" thickBot="1" x14ac:dyDescent="0.25">
      <c r="A263" s="105"/>
      <c r="B263" s="118">
        <v>42989</v>
      </c>
      <c r="C263" s="119"/>
      <c r="D263" s="119"/>
      <c r="E263" s="118">
        <v>42990</v>
      </c>
      <c r="F263" s="119"/>
      <c r="G263" s="119"/>
      <c r="H263" s="119"/>
      <c r="I263" s="110">
        <v>42991</v>
      </c>
      <c r="J263" s="118">
        <v>42992</v>
      </c>
      <c r="K263" s="119"/>
      <c r="L263" s="119"/>
      <c r="M263" s="118">
        <v>42993</v>
      </c>
      <c r="N263" s="119"/>
      <c r="O263" s="119"/>
      <c r="P263" s="120"/>
    </row>
    <row r="264" spans="1:16" s="89" customFormat="1" ht="27" customHeight="1" thickBot="1" x14ac:dyDescent="0.25">
      <c r="A264" s="105"/>
      <c r="B264" s="86" t="s">
        <v>4</v>
      </c>
      <c r="C264" s="87" t="s">
        <v>7</v>
      </c>
      <c r="D264" s="86" t="s">
        <v>6</v>
      </c>
      <c r="E264" s="86" t="s">
        <v>4</v>
      </c>
      <c r="F264" s="87" t="s">
        <v>7</v>
      </c>
      <c r="G264" s="86" t="s">
        <v>6</v>
      </c>
      <c r="H264" s="86" t="s">
        <v>8</v>
      </c>
      <c r="I264" s="86" t="s">
        <v>6</v>
      </c>
      <c r="J264" s="86" t="s">
        <v>4</v>
      </c>
      <c r="K264" s="87" t="s">
        <v>7</v>
      </c>
      <c r="L264" s="86" t="s">
        <v>6</v>
      </c>
      <c r="M264" s="86" t="s">
        <v>4</v>
      </c>
      <c r="N264" s="87" t="s">
        <v>7</v>
      </c>
      <c r="O264" s="86" t="s">
        <v>6</v>
      </c>
      <c r="P264" s="88" t="s">
        <v>8</v>
      </c>
    </row>
    <row r="265" spans="1:16" ht="18" customHeight="1" thickBot="1" x14ac:dyDescent="0.25">
      <c r="A265" s="90" t="s">
        <v>170</v>
      </c>
      <c r="B265" s="91"/>
      <c r="C265" s="92">
        <v>17</v>
      </c>
      <c r="D265" s="91">
        <v>5</v>
      </c>
      <c r="E265" s="91"/>
      <c r="F265" s="92">
        <v>20</v>
      </c>
      <c r="G265" s="91">
        <v>3</v>
      </c>
      <c r="H265" s="91">
        <v>12</v>
      </c>
      <c r="I265" s="91">
        <v>6</v>
      </c>
      <c r="J265" s="91">
        <v>1</v>
      </c>
      <c r="K265" s="92">
        <v>19</v>
      </c>
      <c r="L265" s="91">
        <v>6</v>
      </c>
      <c r="M265" s="91"/>
      <c r="N265" s="92">
        <v>19</v>
      </c>
      <c r="O265" s="91">
        <v>4</v>
      </c>
      <c r="P265" s="91">
        <v>11</v>
      </c>
    </row>
    <row r="266" spans="1:16" s="89" customFormat="1" ht="15.95" customHeight="1" x14ac:dyDescent="0.2">
      <c r="A266" s="93" t="s">
        <v>956</v>
      </c>
      <c r="B266" s="94"/>
      <c r="C266" s="95">
        <v>13</v>
      </c>
      <c r="D266" s="94">
        <v>2</v>
      </c>
      <c r="E266" s="94"/>
      <c r="F266" s="95">
        <v>16</v>
      </c>
      <c r="G266" s="94">
        <v>2</v>
      </c>
      <c r="H266" s="94">
        <v>9</v>
      </c>
      <c r="I266" s="94">
        <v>3</v>
      </c>
      <c r="J266" s="94"/>
      <c r="K266" s="95">
        <v>15</v>
      </c>
      <c r="L266" s="94">
        <v>2</v>
      </c>
      <c r="M266" s="94"/>
      <c r="N266" s="95">
        <v>15</v>
      </c>
      <c r="O266" s="94">
        <v>2</v>
      </c>
      <c r="P266" s="94">
        <v>9</v>
      </c>
    </row>
    <row r="267" spans="1:16" s="89" customFormat="1" ht="15.95" customHeight="1" x14ac:dyDescent="0.2">
      <c r="A267" s="99" t="s">
        <v>86</v>
      </c>
      <c r="B267" s="100"/>
      <c r="C267" s="101">
        <v>1</v>
      </c>
      <c r="D267" s="100"/>
      <c r="E267" s="100"/>
      <c r="F267" s="101">
        <v>1</v>
      </c>
      <c r="G267" s="100"/>
      <c r="H267" s="100"/>
      <c r="I267" s="100"/>
      <c r="J267" s="100"/>
      <c r="K267" s="101">
        <v>1</v>
      </c>
      <c r="L267" s="100"/>
      <c r="M267" s="100"/>
      <c r="N267" s="101">
        <v>1</v>
      </c>
      <c r="O267" s="100"/>
      <c r="P267" s="100">
        <v>1</v>
      </c>
    </row>
    <row r="268" spans="1:16" s="89" customFormat="1" ht="15.95" customHeight="1" x14ac:dyDescent="0.2">
      <c r="A268" s="99" t="s">
        <v>87</v>
      </c>
      <c r="B268" s="100"/>
      <c r="C268" s="101">
        <v>1</v>
      </c>
      <c r="D268" s="100"/>
      <c r="E268" s="100"/>
      <c r="F268" s="101">
        <v>1</v>
      </c>
      <c r="G268" s="100"/>
      <c r="H268" s="100">
        <v>1</v>
      </c>
      <c r="I268" s="100"/>
      <c r="J268" s="100"/>
      <c r="K268" s="101">
        <v>1</v>
      </c>
      <c r="L268" s="100"/>
      <c r="M268" s="100"/>
      <c r="N268" s="101">
        <v>1</v>
      </c>
      <c r="O268" s="100"/>
      <c r="P268" s="100">
        <v>1</v>
      </c>
    </row>
    <row r="269" spans="1:16" s="89" customFormat="1" ht="15.95" customHeight="1" x14ac:dyDescent="0.2">
      <c r="A269" s="99" t="s">
        <v>109</v>
      </c>
      <c r="B269" s="100"/>
      <c r="C269" s="101">
        <v>1</v>
      </c>
      <c r="D269" s="100"/>
      <c r="E269" s="100"/>
      <c r="F269" s="101">
        <v>1</v>
      </c>
      <c r="G269" s="100"/>
      <c r="H269" s="100"/>
      <c r="I269" s="100"/>
      <c r="J269" s="100"/>
      <c r="K269" s="101"/>
      <c r="L269" s="100"/>
      <c r="M269" s="100"/>
      <c r="N269" s="101">
        <v>1</v>
      </c>
      <c r="O269" s="100"/>
      <c r="P269" s="100"/>
    </row>
    <row r="270" spans="1:16" s="89" customFormat="1" ht="15.95" customHeight="1" x14ac:dyDescent="0.2">
      <c r="A270" s="99" t="s">
        <v>110</v>
      </c>
      <c r="B270" s="100"/>
      <c r="C270" s="101"/>
      <c r="D270" s="100"/>
      <c r="E270" s="100"/>
      <c r="F270" s="101"/>
      <c r="G270" s="100"/>
      <c r="H270" s="100"/>
      <c r="I270" s="100"/>
      <c r="J270" s="100"/>
      <c r="K270" s="101">
        <v>1</v>
      </c>
      <c r="L270" s="100"/>
      <c r="M270" s="100"/>
      <c r="N270" s="101"/>
      <c r="O270" s="100"/>
      <c r="P270" s="100"/>
    </row>
    <row r="271" spans="1:16" s="89" customFormat="1" ht="15.95" customHeight="1" x14ac:dyDescent="0.2">
      <c r="A271" s="99" t="s">
        <v>66</v>
      </c>
      <c r="B271" s="100"/>
      <c r="C271" s="101"/>
      <c r="D271" s="100"/>
      <c r="E271" s="100"/>
      <c r="F271" s="101">
        <v>1</v>
      </c>
      <c r="G271" s="100"/>
      <c r="H271" s="100">
        <v>1</v>
      </c>
      <c r="I271" s="100"/>
      <c r="J271" s="100"/>
      <c r="K271" s="101">
        <v>1</v>
      </c>
      <c r="L271" s="100"/>
      <c r="M271" s="100"/>
      <c r="N271" s="101">
        <v>1</v>
      </c>
      <c r="O271" s="100"/>
      <c r="P271" s="100">
        <v>1</v>
      </c>
    </row>
    <row r="272" spans="1:16" s="89" customFormat="1" ht="15.95" customHeight="1" x14ac:dyDescent="0.2">
      <c r="A272" s="99" t="s">
        <v>88</v>
      </c>
      <c r="B272" s="100"/>
      <c r="C272" s="101"/>
      <c r="D272" s="100"/>
      <c r="E272" s="100"/>
      <c r="F272" s="101">
        <v>1</v>
      </c>
      <c r="G272" s="100"/>
      <c r="H272" s="100">
        <v>1</v>
      </c>
      <c r="I272" s="100"/>
      <c r="J272" s="100"/>
      <c r="K272" s="101"/>
      <c r="L272" s="100"/>
      <c r="M272" s="100"/>
      <c r="N272" s="101">
        <v>1</v>
      </c>
      <c r="O272" s="100"/>
      <c r="P272" s="100">
        <v>1</v>
      </c>
    </row>
    <row r="273" spans="1:16" s="89" customFormat="1" ht="15.95" customHeight="1" x14ac:dyDescent="0.2">
      <c r="A273" s="99" t="s">
        <v>70</v>
      </c>
      <c r="B273" s="100"/>
      <c r="C273" s="101">
        <v>1</v>
      </c>
      <c r="D273" s="100"/>
      <c r="E273" s="100"/>
      <c r="F273" s="101">
        <v>1</v>
      </c>
      <c r="G273" s="100"/>
      <c r="H273" s="100"/>
      <c r="I273" s="100"/>
      <c r="J273" s="100"/>
      <c r="K273" s="101">
        <v>1</v>
      </c>
      <c r="L273" s="100"/>
      <c r="M273" s="100"/>
      <c r="N273" s="101">
        <v>1</v>
      </c>
      <c r="O273" s="100"/>
      <c r="P273" s="100"/>
    </row>
    <row r="274" spans="1:16" s="89" customFormat="1" ht="15.95" customHeight="1" x14ac:dyDescent="0.2">
      <c r="A274" s="99" t="s">
        <v>134</v>
      </c>
      <c r="B274" s="100"/>
      <c r="C274" s="101">
        <v>1</v>
      </c>
      <c r="D274" s="100"/>
      <c r="E274" s="100"/>
      <c r="F274" s="101">
        <v>1</v>
      </c>
      <c r="G274" s="100"/>
      <c r="H274" s="100">
        <v>1</v>
      </c>
      <c r="I274" s="100">
        <v>1</v>
      </c>
      <c r="J274" s="100"/>
      <c r="K274" s="101">
        <v>1</v>
      </c>
      <c r="L274" s="100"/>
      <c r="M274" s="100"/>
      <c r="N274" s="101">
        <v>1</v>
      </c>
      <c r="O274" s="100"/>
      <c r="P274" s="100">
        <v>1</v>
      </c>
    </row>
    <row r="275" spans="1:16" s="89" customFormat="1" ht="15.95" customHeight="1" x14ac:dyDescent="0.2">
      <c r="A275" s="99" t="s">
        <v>72</v>
      </c>
      <c r="B275" s="100"/>
      <c r="C275" s="101"/>
      <c r="D275" s="100"/>
      <c r="E275" s="100"/>
      <c r="F275" s="101"/>
      <c r="G275" s="100"/>
      <c r="H275" s="100">
        <v>1</v>
      </c>
      <c r="I275" s="100"/>
      <c r="J275" s="100"/>
      <c r="K275" s="101">
        <v>1</v>
      </c>
      <c r="L275" s="100"/>
      <c r="M275" s="100"/>
      <c r="N275" s="101"/>
      <c r="O275" s="100"/>
      <c r="P275" s="100"/>
    </row>
    <row r="276" spans="1:16" s="89" customFormat="1" ht="15.95" customHeight="1" x14ac:dyDescent="0.2">
      <c r="A276" s="99" t="s">
        <v>179</v>
      </c>
      <c r="B276" s="100"/>
      <c r="C276" s="101">
        <v>1</v>
      </c>
      <c r="D276" s="100"/>
      <c r="E276" s="100"/>
      <c r="F276" s="101">
        <v>1</v>
      </c>
      <c r="G276" s="100"/>
      <c r="H276" s="100">
        <v>1</v>
      </c>
      <c r="I276" s="100"/>
      <c r="J276" s="100"/>
      <c r="K276" s="101">
        <v>1</v>
      </c>
      <c r="L276" s="100"/>
      <c r="M276" s="100"/>
      <c r="N276" s="101">
        <v>1</v>
      </c>
      <c r="O276" s="100"/>
      <c r="P276" s="100">
        <v>1</v>
      </c>
    </row>
    <row r="277" spans="1:16" s="89" customFormat="1" ht="15.95" customHeight="1" x14ac:dyDescent="0.2">
      <c r="A277" s="99" t="s">
        <v>180</v>
      </c>
      <c r="B277" s="100"/>
      <c r="C277" s="101">
        <v>1</v>
      </c>
      <c r="D277" s="100"/>
      <c r="E277" s="100"/>
      <c r="F277" s="101">
        <v>1</v>
      </c>
      <c r="G277" s="100"/>
      <c r="H277" s="100"/>
      <c r="I277" s="100"/>
      <c r="J277" s="100"/>
      <c r="K277" s="101">
        <v>1</v>
      </c>
      <c r="L277" s="100"/>
      <c r="M277" s="100"/>
      <c r="N277" s="101">
        <v>1</v>
      </c>
      <c r="O277" s="100"/>
      <c r="P277" s="100"/>
    </row>
    <row r="278" spans="1:16" s="89" customFormat="1" ht="15.95" customHeight="1" x14ac:dyDescent="0.2">
      <c r="A278" s="99" t="s">
        <v>927</v>
      </c>
      <c r="B278" s="100"/>
      <c r="C278" s="101"/>
      <c r="D278" s="100"/>
      <c r="E278" s="100"/>
      <c r="F278" s="101"/>
      <c r="G278" s="100"/>
      <c r="H278" s="100"/>
      <c r="I278" s="100"/>
      <c r="J278" s="100"/>
      <c r="K278" s="101"/>
      <c r="L278" s="100"/>
      <c r="M278" s="100"/>
      <c r="N278" s="101"/>
      <c r="O278" s="100"/>
      <c r="P278" s="100"/>
    </row>
    <row r="279" spans="1:16" s="89" customFormat="1" ht="15.95" customHeight="1" x14ac:dyDescent="0.2">
      <c r="A279" s="99" t="s">
        <v>928</v>
      </c>
      <c r="B279" s="100"/>
      <c r="C279" s="101"/>
      <c r="D279" s="100"/>
      <c r="E279" s="100"/>
      <c r="F279" s="101"/>
      <c r="G279" s="100"/>
      <c r="H279" s="100"/>
      <c r="I279" s="100"/>
      <c r="J279" s="100"/>
      <c r="K279" s="101"/>
      <c r="L279" s="100"/>
      <c r="M279" s="100"/>
      <c r="N279" s="101"/>
      <c r="O279" s="100"/>
      <c r="P279" s="100"/>
    </row>
    <row r="280" spans="1:16" s="89" customFormat="1" ht="15.95" customHeight="1" x14ac:dyDescent="0.2">
      <c r="A280" s="99" t="s">
        <v>929</v>
      </c>
      <c r="B280" s="100"/>
      <c r="C280" s="101"/>
      <c r="D280" s="100"/>
      <c r="E280" s="100"/>
      <c r="F280" s="101"/>
      <c r="G280" s="100"/>
      <c r="H280" s="100"/>
      <c r="I280" s="100"/>
      <c r="J280" s="100"/>
      <c r="K280" s="101"/>
      <c r="L280" s="100"/>
      <c r="M280" s="100"/>
      <c r="N280" s="101"/>
      <c r="O280" s="100"/>
      <c r="P280" s="100"/>
    </row>
    <row r="281" spans="1:16" s="89" customFormat="1" ht="15.95" customHeight="1" x14ac:dyDescent="0.2">
      <c r="A281" s="99" t="s">
        <v>75</v>
      </c>
      <c r="B281" s="100"/>
      <c r="C281" s="101"/>
      <c r="D281" s="100"/>
      <c r="E281" s="100"/>
      <c r="F281" s="101">
        <v>1</v>
      </c>
      <c r="G281" s="100"/>
      <c r="H281" s="100"/>
      <c r="I281" s="100"/>
      <c r="J281" s="100"/>
      <c r="K281" s="101"/>
      <c r="L281" s="100"/>
      <c r="M281" s="100"/>
      <c r="N281" s="101">
        <v>1</v>
      </c>
      <c r="O281" s="100"/>
      <c r="P281" s="100"/>
    </row>
    <row r="282" spans="1:16" s="89" customFormat="1" ht="15.95" customHeight="1" x14ac:dyDescent="0.2">
      <c r="A282" s="99" t="s">
        <v>141</v>
      </c>
      <c r="B282" s="100"/>
      <c r="C282" s="101">
        <v>1</v>
      </c>
      <c r="D282" s="100"/>
      <c r="E282" s="100"/>
      <c r="F282" s="101">
        <v>1</v>
      </c>
      <c r="G282" s="100"/>
      <c r="H282" s="100">
        <v>1</v>
      </c>
      <c r="I282" s="100"/>
      <c r="J282" s="100"/>
      <c r="K282" s="101">
        <v>1</v>
      </c>
      <c r="L282" s="100"/>
      <c r="M282" s="100"/>
      <c r="N282" s="101">
        <v>1</v>
      </c>
      <c r="O282" s="100"/>
      <c r="P282" s="100">
        <v>1</v>
      </c>
    </row>
    <row r="283" spans="1:16" s="89" customFormat="1" ht="15.95" customHeight="1" x14ac:dyDescent="0.2">
      <c r="A283" s="99" t="s">
        <v>184</v>
      </c>
      <c r="B283" s="100"/>
      <c r="C283" s="101">
        <v>1</v>
      </c>
      <c r="D283" s="100"/>
      <c r="E283" s="100"/>
      <c r="F283" s="101">
        <v>1</v>
      </c>
      <c r="G283" s="100"/>
      <c r="H283" s="100">
        <v>1</v>
      </c>
      <c r="I283" s="100"/>
      <c r="J283" s="100"/>
      <c r="K283" s="101">
        <v>1</v>
      </c>
      <c r="L283" s="100"/>
      <c r="M283" s="100"/>
      <c r="N283" s="101"/>
      <c r="O283" s="100"/>
      <c r="P283" s="100"/>
    </row>
    <row r="284" spans="1:16" s="89" customFormat="1" ht="15.95" customHeight="1" x14ac:dyDescent="0.2">
      <c r="A284" s="99" t="s">
        <v>57</v>
      </c>
      <c r="B284" s="100"/>
      <c r="C284" s="101">
        <v>1</v>
      </c>
      <c r="D284" s="100">
        <v>1</v>
      </c>
      <c r="E284" s="100"/>
      <c r="F284" s="101">
        <v>1</v>
      </c>
      <c r="G284" s="100">
        <v>1</v>
      </c>
      <c r="H284" s="100"/>
      <c r="I284" s="100">
        <v>1</v>
      </c>
      <c r="J284" s="100"/>
      <c r="K284" s="101">
        <v>1</v>
      </c>
      <c r="L284" s="100">
        <v>1</v>
      </c>
      <c r="M284" s="100"/>
      <c r="N284" s="101">
        <v>1</v>
      </c>
      <c r="O284" s="100">
        <v>1</v>
      </c>
      <c r="P284" s="100"/>
    </row>
    <row r="285" spans="1:16" s="89" customFormat="1" ht="15.95" customHeight="1" x14ac:dyDescent="0.2">
      <c r="A285" s="99" t="s">
        <v>58</v>
      </c>
      <c r="B285" s="100"/>
      <c r="C285" s="101">
        <v>1</v>
      </c>
      <c r="D285" s="100"/>
      <c r="E285" s="100"/>
      <c r="F285" s="101">
        <v>1</v>
      </c>
      <c r="G285" s="100"/>
      <c r="H285" s="100">
        <v>1</v>
      </c>
      <c r="I285" s="100"/>
      <c r="J285" s="100"/>
      <c r="K285" s="101">
        <v>1</v>
      </c>
      <c r="L285" s="100"/>
      <c r="M285" s="100"/>
      <c r="N285" s="101">
        <v>1</v>
      </c>
      <c r="O285" s="100"/>
      <c r="P285" s="100">
        <v>1</v>
      </c>
    </row>
    <row r="286" spans="1:16" s="89" customFormat="1" ht="15.95" customHeight="1" x14ac:dyDescent="0.2">
      <c r="A286" s="99" t="s">
        <v>123</v>
      </c>
      <c r="B286" s="100"/>
      <c r="C286" s="101"/>
      <c r="D286" s="100"/>
      <c r="E286" s="100"/>
      <c r="F286" s="101">
        <v>1</v>
      </c>
      <c r="G286" s="100"/>
      <c r="H286" s="100"/>
      <c r="I286" s="100"/>
      <c r="J286" s="100"/>
      <c r="K286" s="101"/>
      <c r="L286" s="100"/>
      <c r="M286" s="100"/>
      <c r="N286" s="101"/>
      <c r="O286" s="100"/>
      <c r="P286" s="100"/>
    </row>
    <row r="287" spans="1:16" s="89" customFormat="1" ht="15.95" customHeight="1" x14ac:dyDescent="0.2">
      <c r="A287" s="99" t="s">
        <v>124</v>
      </c>
      <c r="B287" s="100"/>
      <c r="C287" s="101">
        <v>1</v>
      </c>
      <c r="D287" s="100">
        <v>1</v>
      </c>
      <c r="E287" s="100"/>
      <c r="F287" s="101">
        <v>1</v>
      </c>
      <c r="G287" s="100">
        <v>1</v>
      </c>
      <c r="H287" s="100"/>
      <c r="I287" s="100">
        <v>1</v>
      </c>
      <c r="J287" s="100"/>
      <c r="K287" s="101">
        <v>1</v>
      </c>
      <c r="L287" s="100">
        <v>1</v>
      </c>
      <c r="M287" s="100"/>
      <c r="N287" s="101">
        <v>1</v>
      </c>
      <c r="O287" s="100">
        <v>1</v>
      </c>
      <c r="P287" s="100"/>
    </row>
    <row r="288" spans="1:16" s="89" customFormat="1" ht="15.95" customHeight="1" x14ac:dyDescent="0.2">
      <c r="A288" s="99" t="s">
        <v>84</v>
      </c>
      <c r="B288" s="100"/>
      <c r="C288" s="101">
        <v>1</v>
      </c>
      <c r="D288" s="100"/>
      <c r="E288" s="100"/>
      <c r="F288" s="101"/>
      <c r="G288" s="100"/>
      <c r="H288" s="100"/>
      <c r="I288" s="100"/>
      <c r="J288" s="100"/>
      <c r="K288" s="101">
        <v>1</v>
      </c>
      <c r="L288" s="100"/>
      <c r="M288" s="100"/>
      <c r="N288" s="101">
        <v>1</v>
      </c>
      <c r="O288" s="100"/>
      <c r="P288" s="100">
        <v>1</v>
      </c>
    </row>
    <row r="289" spans="1:16" s="89" customFormat="1" ht="15.95" customHeight="1" x14ac:dyDescent="0.2">
      <c r="A289" s="102" t="s">
        <v>955</v>
      </c>
      <c r="B289" s="103"/>
      <c r="C289" s="104">
        <v>4</v>
      </c>
      <c r="D289" s="103">
        <v>3</v>
      </c>
      <c r="E289" s="103"/>
      <c r="F289" s="104">
        <v>4</v>
      </c>
      <c r="G289" s="103">
        <v>1</v>
      </c>
      <c r="H289" s="103">
        <v>3</v>
      </c>
      <c r="I289" s="103">
        <v>3</v>
      </c>
      <c r="J289" s="103">
        <v>1</v>
      </c>
      <c r="K289" s="104">
        <v>4</v>
      </c>
      <c r="L289" s="103">
        <v>4</v>
      </c>
      <c r="M289" s="103"/>
      <c r="N289" s="104">
        <v>4</v>
      </c>
      <c r="O289" s="103">
        <v>2</v>
      </c>
      <c r="P289" s="103">
        <v>2</v>
      </c>
    </row>
    <row r="290" spans="1:16" s="89" customFormat="1" ht="15.95" customHeight="1" x14ac:dyDescent="0.2">
      <c r="A290" s="99" t="s">
        <v>930</v>
      </c>
      <c r="B290" s="100"/>
      <c r="C290" s="101"/>
      <c r="D290" s="100"/>
      <c r="E290" s="100"/>
      <c r="F290" s="101"/>
      <c r="G290" s="100"/>
      <c r="H290" s="100"/>
      <c r="I290" s="100"/>
      <c r="J290" s="100"/>
      <c r="K290" s="101"/>
      <c r="L290" s="100"/>
      <c r="M290" s="100"/>
      <c r="N290" s="101"/>
      <c r="O290" s="100"/>
      <c r="P290" s="100"/>
    </row>
    <row r="291" spans="1:16" s="89" customFormat="1" ht="15.95" customHeight="1" x14ac:dyDescent="0.2">
      <c r="A291" s="99" t="s">
        <v>131</v>
      </c>
      <c r="B291" s="100"/>
      <c r="C291" s="101">
        <v>1</v>
      </c>
      <c r="D291" s="100">
        <v>1</v>
      </c>
      <c r="E291" s="100"/>
      <c r="F291" s="101">
        <v>1</v>
      </c>
      <c r="G291" s="100"/>
      <c r="H291" s="100">
        <v>1</v>
      </c>
      <c r="I291" s="100">
        <v>1</v>
      </c>
      <c r="J291" s="100">
        <v>1</v>
      </c>
      <c r="K291" s="101"/>
      <c r="L291" s="100">
        <v>1</v>
      </c>
      <c r="M291" s="100"/>
      <c r="N291" s="101">
        <v>1</v>
      </c>
      <c r="O291" s="100"/>
      <c r="P291" s="100">
        <v>1</v>
      </c>
    </row>
    <row r="292" spans="1:16" s="89" customFormat="1" ht="15.95" customHeight="1" x14ac:dyDescent="0.2">
      <c r="A292" s="99" t="s">
        <v>137</v>
      </c>
      <c r="B292" s="100"/>
      <c r="C292" s="101">
        <v>1</v>
      </c>
      <c r="D292" s="100">
        <v>1</v>
      </c>
      <c r="E292" s="100"/>
      <c r="F292" s="101">
        <v>1</v>
      </c>
      <c r="G292" s="100"/>
      <c r="H292" s="100">
        <v>1</v>
      </c>
      <c r="I292" s="100"/>
      <c r="J292" s="100"/>
      <c r="K292" s="101">
        <v>1</v>
      </c>
      <c r="L292" s="100">
        <v>1</v>
      </c>
      <c r="M292" s="100"/>
      <c r="N292" s="101">
        <v>1</v>
      </c>
      <c r="O292" s="100">
        <v>1</v>
      </c>
      <c r="P292" s="100"/>
    </row>
    <row r="293" spans="1:16" s="89" customFormat="1" ht="15.95" customHeight="1" x14ac:dyDescent="0.2">
      <c r="A293" s="99" t="s">
        <v>181</v>
      </c>
      <c r="B293" s="100"/>
      <c r="C293" s="101">
        <v>1</v>
      </c>
      <c r="D293" s="100"/>
      <c r="E293" s="100"/>
      <c r="F293" s="101">
        <v>1</v>
      </c>
      <c r="G293" s="100"/>
      <c r="H293" s="100">
        <v>1</v>
      </c>
      <c r="I293" s="100"/>
      <c r="J293" s="100"/>
      <c r="K293" s="101">
        <v>1</v>
      </c>
      <c r="L293" s="100"/>
      <c r="M293" s="100"/>
      <c r="N293" s="101">
        <v>1</v>
      </c>
      <c r="O293" s="100"/>
      <c r="P293" s="100">
        <v>1</v>
      </c>
    </row>
    <row r="294" spans="1:16" s="89" customFormat="1" ht="15.95" customHeight="1" x14ac:dyDescent="0.2">
      <c r="A294" s="99" t="s">
        <v>150</v>
      </c>
      <c r="B294" s="100"/>
      <c r="C294" s="101"/>
      <c r="D294" s="100"/>
      <c r="E294" s="100"/>
      <c r="F294" s="101"/>
      <c r="G294" s="100"/>
      <c r="H294" s="100"/>
      <c r="I294" s="100">
        <v>1</v>
      </c>
      <c r="J294" s="100"/>
      <c r="K294" s="101">
        <v>1</v>
      </c>
      <c r="L294" s="100">
        <v>1</v>
      </c>
      <c r="M294" s="100"/>
      <c r="N294" s="101"/>
      <c r="O294" s="100"/>
      <c r="P294" s="100"/>
    </row>
    <row r="295" spans="1:16" s="89" customFormat="1" ht="15.95" customHeight="1" x14ac:dyDescent="0.2">
      <c r="A295" s="99" t="s">
        <v>152</v>
      </c>
      <c r="B295" s="100"/>
      <c r="C295" s="101">
        <v>1</v>
      </c>
      <c r="D295" s="100">
        <v>1</v>
      </c>
      <c r="E295" s="100"/>
      <c r="F295" s="101">
        <v>1</v>
      </c>
      <c r="G295" s="100">
        <v>1</v>
      </c>
      <c r="H295" s="100"/>
      <c r="I295" s="100">
        <v>1</v>
      </c>
      <c r="J295" s="100"/>
      <c r="K295" s="101">
        <v>1</v>
      </c>
      <c r="L295" s="100">
        <v>1</v>
      </c>
      <c r="M295" s="100"/>
      <c r="N295" s="101">
        <v>1</v>
      </c>
      <c r="O295" s="100">
        <v>1</v>
      </c>
      <c r="P295" s="100"/>
    </row>
    <row r="296" spans="1:16" s="89" customFormat="1" ht="15.95" customHeight="1" thickBot="1" x14ac:dyDescent="0.25">
      <c r="A296" s="105"/>
      <c r="B296" s="106"/>
      <c r="C296" s="107"/>
      <c r="D296" s="106"/>
      <c r="E296" s="106"/>
      <c r="F296" s="107"/>
      <c r="G296" s="106"/>
      <c r="H296" s="106"/>
      <c r="I296" s="106"/>
      <c r="J296" s="106"/>
      <c r="K296" s="107"/>
      <c r="L296" s="106"/>
      <c r="M296" s="106"/>
      <c r="N296" s="107"/>
      <c r="O296" s="106"/>
      <c r="P296" s="106"/>
    </row>
    <row r="297" spans="1:16" s="89" customFormat="1" ht="20.100000000000001" customHeight="1" thickBot="1" x14ac:dyDescent="0.25">
      <c r="A297" s="105"/>
      <c r="B297" s="118">
        <v>42989</v>
      </c>
      <c r="C297" s="119"/>
      <c r="D297" s="119"/>
      <c r="E297" s="118">
        <v>42990</v>
      </c>
      <c r="F297" s="119"/>
      <c r="G297" s="119"/>
      <c r="H297" s="119"/>
      <c r="I297" s="110">
        <v>42991</v>
      </c>
      <c r="J297" s="118">
        <v>42992</v>
      </c>
      <c r="K297" s="119"/>
      <c r="L297" s="119"/>
      <c r="M297" s="118">
        <v>42993</v>
      </c>
      <c r="N297" s="119"/>
      <c r="O297" s="119"/>
      <c r="P297" s="120"/>
    </row>
    <row r="298" spans="1:16" s="89" customFormat="1" ht="27" customHeight="1" thickBot="1" x14ac:dyDescent="0.25">
      <c r="A298" s="105"/>
      <c r="B298" s="86" t="s">
        <v>4</v>
      </c>
      <c r="C298" s="87" t="s">
        <v>7</v>
      </c>
      <c r="D298" s="86" t="s">
        <v>6</v>
      </c>
      <c r="E298" s="86" t="s">
        <v>4</v>
      </c>
      <c r="F298" s="87" t="s">
        <v>7</v>
      </c>
      <c r="G298" s="86" t="s">
        <v>6</v>
      </c>
      <c r="H298" s="86" t="s">
        <v>8</v>
      </c>
      <c r="I298" s="86" t="s">
        <v>6</v>
      </c>
      <c r="J298" s="86" t="s">
        <v>4</v>
      </c>
      <c r="K298" s="87" t="s">
        <v>7</v>
      </c>
      <c r="L298" s="86" t="s">
        <v>6</v>
      </c>
      <c r="M298" s="86" t="s">
        <v>4</v>
      </c>
      <c r="N298" s="87" t="s">
        <v>7</v>
      </c>
      <c r="O298" s="86" t="s">
        <v>6</v>
      </c>
      <c r="P298" s="88" t="s">
        <v>8</v>
      </c>
    </row>
    <row r="299" spans="1:16" ht="18" customHeight="1" thickBot="1" x14ac:dyDescent="0.25">
      <c r="A299" s="90" t="s">
        <v>106</v>
      </c>
      <c r="B299" s="91">
        <v>3</v>
      </c>
      <c r="C299" s="92">
        <v>12</v>
      </c>
      <c r="D299" s="91">
        <v>5</v>
      </c>
      <c r="E299" s="91">
        <v>3</v>
      </c>
      <c r="F299" s="92">
        <v>16</v>
      </c>
      <c r="G299" s="91">
        <v>3</v>
      </c>
      <c r="H299" s="91">
        <v>12</v>
      </c>
      <c r="I299" s="91">
        <v>4</v>
      </c>
      <c r="J299" s="91">
        <v>3</v>
      </c>
      <c r="K299" s="92">
        <v>14</v>
      </c>
      <c r="L299" s="91">
        <v>4</v>
      </c>
      <c r="M299" s="91">
        <v>3</v>
      </c>
      <c r="N299" s="92">
        <v>15</v>
      </c>
      <c r="O299" s="91">
        <v>5</v>
      </c>
      <c r="P299" s="91">
        <v>9</v>
      </c>
    </row>
    <row r="300" spans="1:16" s="89" customFormat="1" ht="15.95" customHeight="1" x14ac:dyDescent="0.2">
      <c r="A300" s="93" t="s">
        <v>954</v>
      </c>
      <c r="B300" s="94">
        <v>2</v>
      </c>
      <c r="C300" s="95">
        <v>8</v>
      </c>
      <c r="D300" s="94">
        <v>5</v>
      </c>
      <c r="E300" s="94">
        <v>2</v>
      </c>
      <c r="F300" s="95">
        <v>12</v>
      </c>
      <c r="G300" s="94">
        <v>3</v>
      </c>
      <c r="H300" s="94">
        <v>9</v>
      </c>
      <c r="I300" s="94">
        <v>3</v>
      </c>
      <c r="J300" s="94">
        <v>2</v>
      </c>
      <c r="K300" s="95">
        <v>9</v>
      </c>
      <c r="L300" s="94">
        <v>4</v>
      </c>
      <c r="M300" s="94">
        <v>2</v>
      </c>
      <c r="N300" s="95">
        <v>10</v>
      </c>
      <c r="O300" s="94">
        <v>5</v>
      </c>
      <c r="P300" s="94">
        <v>7</v>
      </c>
    </row>
    <row r="301" spans="1:16" s="89" customFormat="1" ht="15.95" customHeight="1" x14ac:dyDescent="0.2">
      <c r="A301" s="99" t="s">
        <v>85</v>
      </c>
      <c r="B301" s="100"/>
      <c r="C301" s="101"/>
      <c r="D301" s="100"/>
      <c r="E301" s="100"/>
      <c r="F301" s="101">
        <v>1</v>
      </c>
      <c r="G301" s="100"/>
      <c r="H301" s="100">
        <v>1</v>
      </c>
      <c r="I301" s="100"/>
      <c r="J301" s="100"/>
      <c r="K301" s="101">
        <v>1</v>
      </c>
      <c r="L301" s="100"/>
      <c r="M301" s="100"/>
      <c r="N301" s="101">
        <v>1</v>
      </c>
      <c r="O301" s="100"/>
      <c r="P301" s="100">
        <v>1</v>
      </c>
    </row>
    <row r="302" spans="1:16" s="89" customFormat="1" ht="15.95" customHeight="1" x14ac:dyDescent="0.2">
      <c r="A302" s="99" t="s">
        <v>931</v>
      </c>
      <c r="B302" s="100"/>
      <c r="C302" s="101"/>
      <c r="D302" s="100"/>
      <c r="E302" s="100"/>
      <c r="F302" s="101"/>
      <c r="G302" s="100"/>
      <c r="H302" s="100"/>
      <c r="I302" s="100"/>
      <c r="J302" s="100"/>
      <c r="K302" s="101"/>
      <c r="L302" s="100"/>
      <c r="M302" s="100"/>
      <c r="N302" s="101"/>
      <c r="O302" s="100"/>
      <c r="P302" s="100"/>
    </row>
    <row r="303" spans="1:16" s="89" customFormat="1" ht="15.95" customHeight="1" x14ac:dyDescent="0.2">
      <c r="A303" s="99" t="s">
        <v>67</v>
      </c>
      <c r="B303" s="100"/>
      <c r="C303" s="101"/>
      <c r="D303" s="100"/>
      <c r="E303" s="100"/>
      <c r="F303" s="101"/>
      <c r="G303" s="100"/>
      <c r="H303" s="100"/>
      <c r="I303" s="100"/>
      <c r="J303" s="100"/>
      <c r="K303" s="101">
        <v>1</v>
      </c>
      <c r="L303" s="100"/>
      <c r="M303" s="100"/>
      <c r="N303" s="101"/>
      <c r="O303" s="100"/>
      <c r="P303" s="100"/>
    </row>
    <row r="304" spans="1:16" s="89" customFormat="1" ht="15.95" customHeight="1" x14ac:dyDescent="0.2">
      <c r="A304" s="99" t="s">
        <v>90</v>
      </c>
      <c r="B304" s="100"/>
      <c r="C304" s="101">
        <v>1</v>
      </c>
      <c r="D304" s="100"/>
      <c r="E304" s="100"/>
      <c r="F304" s="101">
        <v>1</v>
      </c>
      <c r="G304" s="100"/>
      <c r="H304" s="100">
        <v>1</v>
      </c>
      <c r="I304" s="100"/>
      <c r="J304" s="100"/>
      <c r="K304" s="101">
        <v>1</v>
      </c>
      <c r="L304" s="100"/>
      <c r="M304" s="100"/>
      <c r="N304" s="101">
        <v>1</v>
      </c>
      <c r="O304" s="100"/>
      <c r="P304" s="100">
        <v>1</v>
      </c>
    </row>
    <row r="305" spans="1:16" s="89" customFormat="1" ht="15.95" customHeight="1" x14ac:dyDescent="0.2">
      <c r="A305" s="99" t="s">
        <v>182</v>
      </c>
      <c r="B305" s="100"/>
      <c r="C305" s="101">
        <v>1</v>
      </c>
      <c r="D305" s="100">
        <v>1</v>
      </c>
      <c r="E305" s="100"/>
      <c r="F305" s="101">
        <v>1</v>
      </c>
      <c r="G305" s="100"/>
      <c r="H305" s="100">
        <v>1</v>
      </c>
      <c r="I305" s="100">
        <v>1</v>
      </c>
      <c r="J305" s="100"/>
      <c r="K305" s="101">
        <v>1</v>
      </c>
      <c r="L305" s="100">
        <v>1</v>
      </c>
      <c r="M305" s="100"/>
      <c r="N305" s="101">
        <v>1</v>
      </c>
      <c r="O305" s="100">
        <v>1</v>
      </c>
      <c r="P305" s="100"/>
    </row>
    <row r="306" spans="1:16" s="89" customFormat="1" ht="15.95" customHeight="1" x14ac:dyDescent="0.2">
      <c r="A306" s="99" t="s">
        <v>71</v>
      </c>
      <c r="B306" s="100"/>
      <c r="C306" s="101">
        <v>1</v>
      </c>
      <c r="D306" s="100"/>
      <c r="E306" s="100"/>
      <c r="F306" s="101">
        <v>1</v>
      </c>
      <c r="G306" s="100"/>
      <c r="H306" s="100">
        <v>1</v>
      </c>
      <c r="I306" s="100"/>
      <c r="J306" s="100"/>
      <c r="K306" s="101">
        <v>1</v>
      </c>
      <c r="L306" s="100"/>
      <c r="M306" s="100"/>
      <c r="N306" s="101">
        <v>1</v>
      </c>
      <c r="O306" s="100"/>
      <c r="P306" s="100">
        <v>1</v>
      </c>
    </row>
    <row r="307" spans="1:16" s="89" customFormat="1" ht="15.95" customHeight="1" x14ac:dyDescent="0.2">
      <c r="A307" s="99" t="s">
        <v>92</v>
      </c>
      <c r="B307" s="100"/>
      <c r="C307" s="101">
        <v>1</v>
      </c>
      <c r="D307" s="100">
        <v>1</v>
      </c>
      <c r="E307" s="100"/>
      <c r="F307" s="101">
        <v>1</v>
      </c>
      <c r="G307" s="100"/>
      <c r="H307" s="100">
        <v>1</v>
      </c>
      <c r="I307" s="100"/>
      <c r="J307" s="100"/>
      <c r="K307" s="101">
        <v>1</v>
      </c>
      <c r="L307" s="100">
        <v>1</v>
      </c>
      <c r="M307" s="100"/>
      <c r="N307" s="101">
        <v>1</v>
      </c>
      <c r="O307" s="100">
        <v>1</v>
      </c>
      <c r="P307" s="100"/>
    </row>
    <row r="308" spans="1:16" s="89" customFormat="1" ht="15.95" customHeight="1" x14ac:dyDescent="0.2">
      <c r="A308" s="99" t="s">
        <v>93</v>
      </c>
      <c r="B308" s="100">
        <v>1</v>
      </c>
      <c r="C308" s="101"/>
      <c r="D308" s="100">
        <v>1</v>
      </c>
      <c r="E308" s="100">
        <v>1</v>
      </c>
      <c r="F308" s="101"/>
      <c r="G308" s="100">
        <v>1</v>
      </c>
      <c r="H308" s="100"/>
      <c r="I308" s="100">
        <v>1</v>
      </c>
      <c r="J308" s="100">
        <v>1</v>
      </c>
      <c r="K308" s="101"/>
      <c r="L308" s="100">
        <v>1</v>
      </c>
      <c r="M308" s="100">
        <v>1</v>
      </c>
      <c r="N308" s="101"/>
      <c r="O308" s="100">
        <v>1</v>
      </c>
      <c r="P308" s="100"/>
    </row>
    <row r="309" spans="1:16" s="89" customFormat="1" ht="15.95" customHeight="1" x14ac:dyDescent="0.2">
      <c r="A309" s="99" t="s">
        <v>94</v>
      </c>
      <c r="B309" s="100"/>
      <c r="C309" s="101">
        <v>1</v>
      </c>
      <c r="D309" s="100">
        <v>1</v>
      </c>
      <c r="E309" s="100"/>
      <c r="F309" s="101">
        <v>1</v>
      </c>
      <c r="G309" s="100">
        <v>1</v>
      </c>
      <c r="H309" s="100"/>
      <c r="I309" s="100"/>
      <c r="J309" s="100"/>
      <c r="K309" s="101"/>
      <c r="L309" s="100"/>
      <c r="M309" s="100"/>
      <c r="N309" s="101">
        <v>1</v>
      </c>
      <c r="O309" s="100">
        <v>1</v>
      </c>
      <c r="P309" s="100"/>
    </row>
    <row r="310" spans="1:16" s="89" customFormat="1" ht="15.95" customHeight="1" x14ac:dyDescent="0.2">
      <c r="A310" s="99" t="s">
        <v>74</v>
      </c>
      <c r="B310" s="100"/>
      <c r="C310" s="101"/>
      <c r="D310" s="100"/>
      <c r="E310" s="100"/>
      <c r="F310" s="101">
        <v>1</v>
      </c>
      <c r="G310" s="100"/>
      <c r="H310" s="100"/>
      <c r="I310" s="100"/>
      <c r="J310" s="100"/>
      <c r="K310" s="101"/>
      <c r="L310" s="100"/>
      <c r="M310" s="100"/>
      <c r="N310" s="101">
        <v>1</v>
      </c>
      <c r="O310" s="100"/>
      <c r="P310" s="100"/>
    </row>
    <row r="311" spans="1:16" s="89" customFormat="1" ht="15.95" customHeight="1" x14ac:dyDescent="0.2">
      <c r="A311" s="99" t="s">
        <v>100</v>
      </c>
      <c r="B311" s="100"/>
      <c r="C311" s="101">
        <v>1</v>
      </c>
      <c r="D311" s="100"/>
      <c r="E311" s="100"/>
      <c r="F311" s="101">
        <v>1</v>
      </c>
      <c r="G311" s="100"/>
      <c r="H311" s="100">
        <v>1</v>
      </c>
      <c r="I311" s="100"/>
      <c r="J311" s="100"/>
      <c r="K311" s="101">
        <v>1</v>
      </c>
      <c r="L311" s="100"/>
      <c r="M311" s="100"/>
      <c r="N311" s="101">
        <v>1</v>
      </c>
      <c r="O311" s="100"/>
      <c r="P311" s="100">
        <v>1</v>
      </c>
    </row>
    <row r="312" spans="1:16" s="89" customFormat="1" ht="15.95" customHeight="1" x14ac:dyDescent="0.2">
      <c r="A312" s="99" t="s">
        <v>868</v>
      </c>
      <c r="B312" s="100"/>
      <c r="C312" s="101"/>
      <c r="D312" s="100"/>
      <c r="E312" s="100"/>
      <c r="F312" s="101">
        <v>1</v>
      </c>
      <c r="G312" s="100"/>
      <c r="H312" s="100"/>
      <c r="I312" s="100"/>
      <c r="J312" s="100"/>
      <c r="K312" s="101"/>
      <c r="L312" s="100"/>
      <c r="M312" s="100"/>
      <c r="N312" s="101"/>
      <c r="O312" s="100"/>
      <c r="P312" s="100"/>
    </row>
    <row r="313" spans="1:16" s="89" customFormat="1" ht="15.95" customHeight="1" x14ac:dyDescent="0.2">
      <c r="A313" s="99" t="s">
        <v>79</v>
      </c>
      <c r="B313" s="100"/>
      <c r="C313" s="101">
        <v>1</v>
      </c>
      <c r="D313" s="100"/>
      <c r="E313" s="100"/>
      <c r="F313" s="101">
        <v>1</v>
      </c>
      <c r="G313" s="100"/>
      <c r="H313" s="100">
        <v>1</v>
      </c>
      <c r="I313" s="100"/>
      <c r="J313" s="100"/>
      <c r="K313" s="101">
        <v>1</v>
      </c>
      <c r="L313" s="100"/>
      <c r="M313" s="100"/>
      <c r="N313" s="101">
        <v>1</v>
      </c>
      <c r="O313" s="100"/>
      <c r="P313" s="100">
        <v>1</v>
      </c>
    </row>
    <row r="314" spans="1:16" s="89" customFormat="1" ht="15.95" customHeight="1" x14ac:dyDescent="0.2">
      <c r="A314" s="99" t="s">
        <v>103</v>
      </c>
      <c r="B314" s="100"/>
      <c r="C314" s="101"/>
      <c r="D314" s="100"/>
      <c r="E314" s="100"/>
      <c r="F314" s="101">
        <v>1</v>
      </c>
      <c r="G314" s="100"/>
      <c r="H314" s="100">
        <v>1</v>
      </c>
      <c r="I314" s="100"/>
      <c r="J314" s="100"/>
      <c r="K314" s="101"/>
      <c r="L314" s="100"/>
      <c r="M314" s="100"/>
      <c r="N314" s="101"/>
      <c r="O314" s="100"/>
      <c r="P314" s="100">
        <v>1</v>
      </c>
    </row>
    <row r="315" spans="1:16" s="89" customFormat="1" ht="15.95" customHeight="1" x14ac:dyDescent="0.2">
      <c r="A315" s="99" t="s">
        <v>932</v>
      </c>
      <c r="B315" s="100"/>
      <c r="C315" s="101"/>
      <c r="D315" s="100"/>
      <c r="E315" s="100"/>
      <c r="F315" s="101"/>
      <c r="G315" s="100"/>
      <c r="H315" s="100"/>
      <c r="I315" s="100"/>
      <c r="J315" s="100"/>
      <c r="K315" s="101"/>
      <c r="L315" s="100"/>
      <c r="M315" s="100"/>
      <c r="N315" s="101"/>
      <c r="O315" s="100"/>
      <c r="P315" s="100"/>
    </row>
    <row r="316" spans="1:16" s="89" customFormat="1" ht="15.95" customHeight="1" x14ac:dyDescent="0.2">
      <c r="A316" s="99" t="s">
        <v>82</v>
      </c>
      <c r="B316" s="100"/>
      <c r="C316" s="101">
        <v>1</v>
      </c>
      <c r="D316" s="100"/>
      <c r="E316" s="100"/>
      <c r="F316" s="101">
        <v>1</v>
      </c>
      <c r="G316" s="100"/>
      <c r="H316" s="100">
        <v>1</v>
      </c>
      <c r="I316" s="100"/>
      <c r="J316" s="100"/>
      <c r="K316" s="101">
        <v>1</v>
      </c>
      <c r="L316" s="100"/>
      <c r="M316" s="100"/>
      <c r="N316" s="101">
        <v>1</v>
      </c>
      <c r="O316" s="100"/>
      <c r="P316" s="100">
        <v>1</v>
      </c>
    </row>
    <row r="317" spans="1:16" s="89" customFormat="1" ht="15.95" customHeight="1" x14ac:dyDescent="0.2">
      <c r="A317" s="99" t="s">
        <v>105</v>
      </c>
      <c r="B317" s="100">
        <v>1</v>
      </c>
      <c r="C317" s="101"/>
      <c r="D317" s="100">
        <v>1</v>
      </c>
      <c r="E317" s="100">
        <v>1</v>
      </c>
      <c r="F317" s="101"/>
      <c r="G317" s="100">
        <v>1</v>
      </c>
      <c r="H317" s="100"/>
      <c r="I317" s="100">
        <v>1</v>
      </c>
      <c r="J317" s="100">
        <v>1</v>
      </c>
      <c r="K317" s="101"/>
      <c r="L317" s="100">
        <v>1</v>
      </c>
      <c r="M317" s="100">
        <v>1</v>
      </c>
      <c r="N317" s="101"/>
      <c r="O317" s="100">
        <v>1</v>
      </c>
      <c r="P317" s="100"/>
    </row>
    <row r="318" spans="1:16" s="89" customFormat="1" ht="15.95" customHeight="1" x14ac:dyDescent="0.2">
      <c r="A318" s="102" t="s">
        <v>955</v>
      </c>
      <c r="B318" s="103">
        <v>1</v>
      </c>
      <c r="C318" s="104">
        <v>4</v>
      </c>
      <c r="D318" s="103"/>
      <c r="E318" s="103">
        <v>1</v>
      </c>
      <c r="F318" s="104">
        <v>4</v>
      </c>
      <c r="G318" s="103"/>
      <c r="H318" s="103">
        <v>3</v>
      </c>
      <c r="I318" s="103">
        <v>1</v>
      </c>
      <c r="J318" s="103">
        <v>1</v>
      </c>
      <c r="K318" s="104">
        <v>5</v>
      </c>
      <c r="L318" s="103"/>
      <c r="M318" s="103">
        <v>1</v>
      </c>
      <c r="N318" s="104">
        <v>5</v>
      </c>
      <c r="O318" s="103"/>
      <c r="P318" s="103">
        <v>2</v>
      </c>
    </row>
    <row r="319" spans="1:16" s="89" customFormat="1" ht="15.95" customHeight="1" x14ac:dyDescent="0.2">
      <c r="A319" s="99" t="s">
        <v>127</v>
      </c>
      <c r="B319" s="100"/>
      <c r="C319" s="101">
        <v>1</v>
      </c>
      <c r="D319" s="100"/>
      <c r="E319" s="100"/>
      <c r="F319" s="101">
        <v>1</v>
      </c>
      <c r="G319" s="100"/>
      <c r="H319" s="100"/>
      <c r="I319" s="100"/>
      <c r="J319" s="100"/>
      <c r="K319" s="101">
        <v>1</v>
      </c>
      <c r="L319" s="100"/>
      <c r="M319" s="100"/>
      <c r="N319" s="101"/>
      <c r="O319" s="100"/>
      <c r="P319" s="100"/>
    </row>
    <row r="320" spans="1:16" s="89" customFormat="1" ht="15.95" customHeight="1" x14ac:dyDescent="0.2">
      <c r="A320" s="99" t="s">
        <v>130</v>
      </c>
      <c r="B320" s="100"/>
      <c r="C320" s="101">
        <v>1</v>
      </c>
      <c r="D320" s="100"/>
      <c r="E320" s="100"/>
      <c r="F320" s="101">
        <v>1</v>
      </c>
      <c r="G320" s="100"/>
      <c r="H320" s="100">
        <v>1</v>
      </c>
      <c r="I320" s="100"/>
      <c r="J320" s="100"/>
      <c r="K320" s="101">
        <v>1</v>
      </c>
      <c r="L320" s="100"/>
      <c r="M320" s="100"/>
      <c r="N320" s="101">
        <v>1</v>
      </c>
      <c r="O320" s="100"/>
      <c r="P320" s="100">
        <v>1</v>
      </c>
    </row>
    <row r="321" spans="1:16" s="89" customFormat="1" ht="15.95" customHeight="1" x14ac:dyDescent="0.2">
      <c r="A321" s="99" t="s">
        <v>713</v>
      </c>
      <c r="B321" s="100"/>
      <c r="C321" s="101"/>
      <c r="D321" s="100"/>
      <c r="E321" s="100"/>
      <c r="F321" s="101"/>
      <c r="G321" s="100"/>
      <c r="H321" s="100"/>
      <c r="I321" s="100"/>
      <c r="J321" s="100"/>
      <c r="K321" s="101"/>
      <c r="L321" s="100"/>
      <c r="M321" s="100"/>
      <c r="N321" s="101">
        <v>1</v>
      </c>
      <c r="O321" s="100"/>
      <c r="P321" s="100"/>
    </row>
    <row r="322" spans="1:16" s="89" customFormat="1" ht="15.95" customHeight="1" x14ac:dyDescent="0.2">
      <c r="A322" s="99" t="s">
        <v>933</v>
      </c>
      <c r="B322" s="100"/>
      <c r="C322" s="101"/>
      <c r="D322" s="100"/>
      <c r="E322" s="100"/>
      <c r="F322" s="101"/>
      <c r="G322" s="100"/>
      <c r="H322" s="100"/>
      <c r="I322" s="100"/>
      <c r="J322" s="100"/>
      <c r="K322" s="101"/>
      <c r="L322" s="100"/>
      <c r="M322" s="100"/>
      <c r="N322" s="101"/>
      <c r="O322" s="100"/>
      <c r="P322" s="100"/>
    </row>
    <row r="323" spans="1:16" s="89" customFormat="1" ht="15.95" customHeight="1" x14ac:dyDescent="0.2">
      <c r="A323" s="99" t="s">
        <v>934</v>
      </c>
      <c r="B323" s="100"/>
      <c r="C323" s="101"/>
      <c r="D323" s="100"/>
      <c r="E323" s="100"/>
      <c r="F323" s="101"/>
      <c r="G323" s="100"/>
      <c r="H323" s="100"/>
      <c r="I323" s="100"/>
      <c r="J323" s="100"/>
      <c r="K323" s="101"/>
      <c r="L323" s="100"/>
      <c r="M323" s="100"/>
      <c r="N323" s="101"/>
      <c r="O323" s="100"/>
      <c r="P323" s="100"/>
    </row>
    <row r="324" spans="1:16" s="89" customFormat="1" ht="15.95" customHeight="1" x14ac:dyDescent="0.2">
      <c r="A324" s="99" t="s">
        <v>935</v>
      </c>
      <c r="B324" s="100"/>
      <c r="C324" s="101"/>
      <c r="D324" s="100"/>
      <c r="E324" s="100"/>
      <c r="F324" s="101"/>
      <c r="G324" s="100"/>
      <c r="H324" s="100"/>
      <c r="I324" s="100"/>
      <c r="J324" s="100"/>
      <c r="K324" s="101"/>
      <c r="L324" s="100"/>
      <c r="M324" s="100"/>
      <c r="N324" s="101"/>
      <c r="O324" s="100"/>
      <c r="P324" s="100"/>
    </row>
    <row r="325" spans="1:16" s="89" customFormat="1" ht="15.95" customHeight="1" x14ac:dyDescent="0.2">
      <c r="A325" s="99" t="s">
        <v>145</v>
      </c>
      <c r="B325" s="100">
        <v>1</v>
      </c>
      <c r="C325" s="101"/>
      <c r="D325" s="100"/>
      <c r="E325" s="100">
        <v>1</v>
      </c>
      <c r="F325" s="101"/>
      <c r="G325" s="100"/>
      <c r="H325" s="100"/>
      <c r="I325" s="100">
        <v>1</v>
      </c>
      <c r="J325" s="100">
        <v>1</v>
      </c>
      <c r="K325" s="101"/>
      <c r="L325" s="100"/>
      <c r="M325" s="100">
        <v>1</v>
      </c>
      <c r="N325" s="101"/>
      <c r="O325" s="100"/>
      <c r="P325" s="100"/>
    </row>
    <row r="326" spans="1:16" s="89" customFormat="1" ht="15.95" customHeight="1" x14ac:dyDescent="0.2">
      <c r="A326" s="99" t="s">
        <v>146</v>
      </c>
      <c r="B326" s="100"/>
      <c r="C326" s="101">
        <v>1</v>
      </c>
      <c r="D326" s="100"/>
      <c r="E326" s="100"/>
      <c r="F326" s="101">
        <v>1</v>
      </c>
      <c r="G326" s="100"/>
      <c r="H326" s="100">
        <v>1</v>
      </c>
      <c r="I326" s="100"/>
      <c r="J326" s="100"/>
      <c r="K326" s="101">
        <v>1</v>
      </c>
      <c r="L326" s="100"/>
      <c r="M326" s="100"/>
      <c r="N326" s="101">
        <v>1</v>
      </c>
      <c r="O326" s="100"/>
      <c r="P326" s="100">
        <v>1</v>
      </c>
    </row>
    <row r="327" spans="1:16" s="89" customFormat="1" ht="15.95" customHeight="1" x14ac:dyDescent="0.2">
      <c r="A327" s="99" t="s">
        <v>151</v>
      </c>
      <c r="B327" s="100"/>
      <c r="C327" s="101"/>
      <c r="D327" s="100"/>
      <c r="E327" s="100"/>
      <c r="F327" s="101"/>
      <c r="G327" s="100"/>
      <c r="H327" s="100"/>
      <c r="I327" s="100"/>
      <c r="J327" s="100"/>
      <c r="K327" s="101">
        <v>1</v>
      </c>
      <c r="L327" s="100"/>
      <c r="M327" s="100"/>
      <c r="N327" s="101">
        <v>1</v>
      </c>
      <c r="O327" s="100"/>
      <c r="P327" s="100"/>
    </row>
    <row r="328" spans="1:16" s="89" customFormat="1" ht="15.95" customHeight="1" x14ac:dyDescent="0.2">
      <c r="A328" s="99" t="s">
        <v>936</v>
      </c>
      <c r="B328" s="100"/>
      <c r="C328" s="101"/>
      <c r="D328" s="100"/>
      <c r="E328" s="100"/>
      <c r="F328" s="101"/>
      <c r="G328" s="100"/>
      <c r="H328" s="100"/>
      <c r="I328" s="100"/>
      <c r="J328" s="100"/>
      <c r="K328" s="101"/>
      <c r="L328" s="100"/>
      <c r="M328" s="100"/>
      <c r="N328" s="101"/>
      <c r="O328" s="100"/>
      <c r="P328" s="100"/>
    </row>
    <row r="329" spans="1:16" s="89" customFormat="1" ht="15.95" customHeight="1" x14ac:dyDescent="0.2">
      <c r="A329" s="99" t="s">
        <v>183</v>
      </c>
      <c r="B329" s="100"/>
      <c r="C329" s="101">
        <v>1</v>
      </c>
      <c r="D329" s="100"/>
      <c r="E329" s="100"/>
      <c r="F329" s="101">
        <v>1</v>
      </c>
      <c r="G329" s="100"/>
      <c r="H329" s="100">
        <v>1</v>
      </c>
      <c r="I329" s="100"/>
      <c r="J329" s="100"/>
      <c r="K329" s="101">
        <v>1</v>
      </c>
      <c r="L329" s="100"/>
      <c r="M329" s="100"/>
      <c r="N329" s="101">
        <v>1</v>
      </c>
      <c r="O329" s="100"/>
      <c r="P329" s="100"/>
    </row>
    <row r="330" spans="1:16" s="89" customFormat="1" ht="15.95" customHeight="1" thickBot="1" x14ac:dyDescent="0.25">
      <c r="A330" s="105"/>
      <c r="B330" s="106"/>
      <c r="C330" s="107"/>
      <c r="D330" s="106"/>
      <c r="E330" s="106"/>
      <c r="F330" s="107"/>
      <c r="G330" s="106"/>
      <c r="H330" s="106"/>
      <c r="I330" s="106"/>
      <c r="J330" s="106"/>
      <c r="K330" s="107"/>
      <c r="L330" s="106"/>
      <c r="M330" s="106"/>
      <c r="N330" s="107"/>
      <c r="O330" s="106"/>
      <c r="P330" s="106"/>
    </row>
    <row r="331" spans="1:16" s="89" customFormat="1" ht="20.100000000000001" customHeight="1" thickBot="1" x14ac:dyDescent="0.25">
      <c r="A331" s="105"/>
      <c r="B331" s="118">
        <v>42989</v>
      </c>
      <c r="C331" s="119"/>
      <c r="D331" s="119"/>
      <c r="E331" s="118">
        <v>42990</v>
      </c>
      <c r="F331" s="119"/>
      <c r="G331" s="119"/>
      <c r="H331" s="119"/>
      <c r="I331" s="110">
        <v>42991</v>
      </c>
      <c r="J331" s="118">
        <v>42992</v>
      </c>
      <c r="K331" s="119"/>
      <c r="L331" s="119"/>
      <c r="M331" s="118">
        <v>42993</v>
      </c>
      <c r="N331" s="119"/>
      <c r="O331" s="119"/>
      <c r="P331" s="120"/>
    </row>
    <row r="332" spans="1:16" s="89" customFormat="1" ht="27" customHeight="1" thickBot="1" x14ac:dyDescent="0.25">
      <c r="A332" s="105"/>
      <c r="B332" s="86" t="s">
        <v>4</v>
      </c>
      <c r="C332" s="87" t="s">
        <v>7</v>
      </c>
      <c r="D332" s="86" t="s">
        <v>6</v>
      </c>
      <c r="E332" s="86" t="s">
        <v>4</v>
      </c>
      <c r="F332" s="87" t="s">
        <v>7</v>
      </c>
      <c r="G332" s="86" t="s">
        <v>6</v>
      </c>
      <c r="H332" s="86" t="s">
        <v>8</v>
      </c>
      <c r="I332" s="86" t="s">
        <v>6</v>
      </c>
      <c r="J332" s="86" t="s">
        <v>4</v>
      </c>
      <c r="K332" s="87" t="s">
        <v>7</v>
      </c>
      <c r="L332" s="86" t="s">
        <v>6</v>
      </c>
      <c r="M332" s="86" t="s">
        <v>4</v>
      </c>
      <c r="N332" s="87" t="s">
        <v>7</v>
      </c>
      <c r="O332" s="86" t="s">
        <v>6</v>
      </c>
      <c r="P332" s="88" t="s">
        <v>8</v>
      </c>
    </row>
    <row r="333" spans="1:16" ht="18" customHeight="1" thickBot="1" x14ac:dyDescent="0.25">
      <c r="A333" s="90" t="s">
        <v>847</v>
      </c>
      <c r="B333" s="91"/>
      <c r="C333" s="92">
        <v>1</v>
      </c>
      <c r="D333" s="91"/>
      <c r="E333" s="91"/>
      <c r="F333" s="92">
        <v>1</v>
      </c>
      <c r="G333" s="91"/>
      <c r="H333" s="91"/>
      <c r="I333" s="91"/>
      <c r="J333" s="91"/>
      <c r="K333" s="92"/>
      <c r="L333" s="91"/>
      <c r="M333" s="91"/>
      <c r="N333" s="92">
        <v>1</v>
      </c>
      <c r="O333" s="91"/>
      <c r="P333" s="91"/>
    </row>
    <row r="334" spans="1:16" s="89" customFormat="1" ht="15.95" customHeight="1" x14ac:dyDescent="0.2">
      <c r="A334" s="93" t="s">
        <v>957</v>
      </c>
      <c r="B334" s="94"/>
      <c r="C334" s="95">
        <v>1</v>
      </c>
      <c r="D334" s="94"/>
      <c r="E334" s="94"/>
      <c r="F334" s="95">
        <v>1</v>
      </c>
      <c r="G334" s="94"/>
      <c r="H334" s="94"/>
      <c r="I334" s="94"/>
      <c r="J334" s="94"/>
      <c r="K334" s="95"/>
      <c r="L334" s="94"/>
      <c r="M334" s="94"/>
      <c r="N334" s="95">
        <v>1</v>
      </c>
      <c r="O334" s="94"/>
      <c r="P334" s="94"/>
    </row>
    <row r="335" spans="1:16" s="89" customFormat="1" ht="15.95" customHeight="1" x14ac:dyDescent="0.2">
      <c r="A335" s="99" t="s">
        <v>896</v>
      </c>
      <c r="B335" s="100"/>
      <c r="C335" s="101">
        <v>1</v>
      </c>
      <c r="D335" s="100"/>
      <c r="E335" s="100"/>
      <c r="F335" s="101">
        <v>1</v>
      </c>
      <c r="G335" s="100"/>
      <c r="H335" s="100"/>
      <c r="I335" s="100"/>
      <c r="J335" s="100"/>
      <c r="K335" s="101"/>
      <c r="L335" s="100"/>
      <c r="M335" s="100"/>
      <c r="N335" s="101">
        <v>1</v>
      </c>
      <c r="O335" s="100"/>
      <c r="P335" s="100"/>
    </row>
    <row r="336" spans="1:16" s="89" customFormat="1" ht="15.95" customHeight="1" x14ac:dyDescent="0.2">
      <c r="A336" s="98" t="s">
        <v>869</v>
      </c>
      <c r="B336" s="96"/>
      <c r="C336" s="97"/>
      <c r="D336" s="96"/>
      <c r="E336" s="96"/>
      <c r="F336" s="97"/>
      <c r="G336" s="96"/>
      <c r="H336" s="96"/>
      <c r="I336" s="96"/>
      <c r="J336" s="96"/>
      <c r="K336" s="97"/>
      <c r="L336" s="96"/>
      <c r="M336" s="96"/>
      <c r="N336" s="97"/>
      <c r="O336" s="96"/>
      <c r="P336" s="96"/>
    </row>
  </sheetData>
  <mergeCells count="44">
    <mergeCell ref="B331:D331"/>
    <mergeCell ref="E331:H331"/>
    <mergeCell ref="J331:L331"/>
    <mergeCell ref="M331:P331"/>
    <mergeCell ref="B230:D230"/>
    <mergeCell ref="E230:H230"/>
    <mergeCell ref="J230:L230"/>
    <mergeCell ref="M230:P230"/>
    <mergeCell ref="B297:D297"/>
    <mergeCell ref="E297:H297"/>
    <mergeCell ref="J297:L297"/>
    <mergeCell ref="M297:P297"/>
    <mergeCell ref="B166:D166"/>
    <mergeCell ref="E166:H166"/>
    <mergeCell ref="J166:L166"/>
    <mergeCell ref="M166:P166"/>
    <mergeCell ref="B196:D196"/>
    <mergeCell ref="E196:H196"/>
    <mergeCell ref="J196:L196"/>
    <mergeCell ref="M196:P196"/>
    <mergeCell ref="B103:D103"/>
    <mergeCell ref="E103:H103"/>
    <mergeCell ref="J103:L103"/>
    <mergeCell ref="M103:P103"/>
    <mergeCell ref="B137:D137"/>
    <mergeCell ref="E137:H137"/>
    <mergeCell ref="J137:L137"/>
    <mergeCell ref="M137:P137"/>
    <mergeCell ref="B263:D263"/>
    <mergeCell ref="E263:H263"/>
    <mergeCell ref="J263:L263"/>
    <mergeCell ref="M263:P263"/>
    <mergeCell ref="B2:D2"/>
    <mergeCell ref="E2:H2"/>
    <mergeCell ref="J2:L2"/>
    <mergeCell ref="M2:P2"/>
    <mergeCell ref="B36:D36"/>
    <mergeCell ref="E36:H36"/>
    <mergeCell ref="J36:L36"/>
    <mergeCell ref="M36:P36"/>
    <mergeCell ref="B69:D69"/>
    <mergeCell ref="E69:H69"/>
    <mergeCell ref="J69:L69"/>
    <mergeCell ref="M69:P69"/>
  </mergeCells>
  <pageMargins left="0.23622047244094491" right="0.23622047244094491" top="0.70866141732283472" bottom="0.39370078740157483" header="0.31496062992125984" footer="0.31496062992125984"/>
  <pageSetup paperSize="9" scale="96" fitToHeight="0" orientation="landscape" cellComments="atEnd" r:id="rId1"/>
  <headerFooter>
    <oddHeader>&amp;LEcole de Neuvecelle&amp;C&amp;"Arial,Gras"&amp;11Inscriptions hebdomadaires&amp;R&amp;D</oddHeader>
    <oddFooter>&amp;R&amp;8Page : &amp;P/&amp;N</oddFooter>
  </headerFooter>
  <rowBreaks count="10" manualBreakCount="10">
    <brk id="35" max="16383" man="1"/>
    <brk id="68" max="16383" man="1"/>
    <brk id="102" max="16383" man="1"/>
    <brk id="136" max="16383" man="1"/>
    <brk id="165" max="16383" man="1"/>
    <brk id="195" max="16383" man="1"/>
    <brk id="229" max="16383" man="1"/>
    <brk id="262" max="16383" man="1"/>
    <brk id="296" max="16383" man="1"/>
    <brk id="3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8"/>
  <sheetViews>
    <sheetView workbookViewId="0">
      <selection activeCell="A13" sqref="A13"/>
    </sheetView>
  </sheetViews>
  <sheetFormatPr baseColWidth="10" defaultRowHeight="12.75" x14ac:dyDescent="0.2"/>
  <cols>
    <col min="1" max="1" width="64.85546875" bestFit="1" customWidth="1"/>
    <col min="2" max="4" width="2.42578125"/>
    <col min="5" max="5" width="21" bestFit="1" customWidth="1"/>
    <col min="6" max="9" width="10.140625" bestFit="1" customWidth="1"/>
  </cols>
  <sheetData>
    <row r="1" spans="1:1" x14ac:dyDescent="0.2">
      <c r="A1" s="7" t="s">
        <v>155</v>
      </c>
    </row>
    <row r="2" spans="1:1" x14ac:dyDescent="0.2">
      <c r="A2" s="7" t="s">
        <v>156</v>
      </c>
    </row>
    <row r="3" spans="1:1" x14ac:dyDescent="0.2">
      <c r="A3" t="s">
        <v>157</v>
      </c>
    </row>
    <row r="4" spans="1:1" x14ac:dyDescent="0.2">
      <c r="A4" s="7" t="s">
        <v>158</v>
      </c>
    </row>
    <row r="5" spans="1:1" x14ac:dyDescent="0.2">
      <c r="A5" s="7" t="s">
        <v>159</v>
      </c>
    </row>
    <row r="6" spans="1:1" x14ac:dyDescent="0.2">
      <c r="A6" s="7" t="s">
        <v>160</v>
      </c>
    </row>
    <row r="8" spans="1:1" x14ac:dyDescent="0.2">
      <c r="A8" s="7" t="s">
        <v>190</v>
      </c>
    </row>
    <row r="9" spans="1:1" x14ac:dyDescent="0.2">
      <c r="A9" s="7" t="s">
        <v>728</v>
      </c>
    </row>
    <row r="10" spans="1:1" x14ac:dyDescent="0.2">
      <c r="A10" s="7" t="s">
        <v>729</v>
      </c>
    </row>
    <row r="11" spans="1:1" x14ac:dyDescent="0.2">
      <c r="A11" s="7" t="s">
        <v>730</v>
      </c>
    </row>
    <row r="20" spans="1:5" x14ac:dyDescent="0.2">
      <c r="A20" s="7" t="s">
        <v>733</v>
      </c>
    </row>
    <row r="21" spans="1:5" x14ac:dyDescent="0.2">
      <c r="A21" t="s">
        <v>731</v>
      </c>
    </row>
    <row r="22" spans="1:5" x14ac:dyDescent="0.2">
      <c r="A22" t="s">
        <v>740</v>
      </c>
    </row>
    <row r="23" spans="1:5" x14ac:dyDescent="0.2">
      <c r="A23" t="s">
        <v>732</v>
      </c>
    </row>
    <row r="25" spans="1:5" x14ac:dyDescent="0.2">
      <c r="A25" s="7" t="s">
        <v>733</v>
      </c>
      <c r="E25" s="36">
        <v>28510</v>
      </c>
    </row>
    <row r="26" spans="1:5" x14ac:dyDescent="0.2">
      <c r="A26" t="s">
        <v>740</v>
      </c>
      <c r="E26" s="37">
        <v>28510</v>
      </c>
    </row>
    <row r="27" spans="1:5" x14ac:dyDescent="0.2">
      <c r="A27" t="s">
        <v>732</v>
      </c>
      <c r="E27" s="39">
        <v>28510</v>
      </c>
    </row>
    <row r="28" spans="1:5" x14ac:dyDescent="0.2">
      <c r="A28" t="s">
        <v>749</v>
      </c>
      <c r="E28" s="38">
        <v>28510</v>
      </c>
    </row>
    <row r="35" spans="1:9" x14ac:dyDescent="0.2">
      <c r="A35" s="7" t="s">
        <v>185</v>
      </c>
      <c r="E35" t="s">
        <v>2</v>
      </c>
      <c r="F35" s="1">
        <v>42982</v>
      </c>
      <c r="G35" s="1">
        <v>42983</v>
      </c>
      <c r="H35" s="1">
        <v>42985</v>
      </c>
      <c r="I35" s="1">
        <v>42986</v>
      </c>
    </row>
    <row r="36" spans="1:9" x14ac:dyDescent="0.2">
      <c r="A36" s="7" t="s">
        <v>186</v>
      </c>
      <c r="E36" t="s">
        <v>163</v>
      </c>
      <c r="F36">
        <v>15</v>
      </c>
      <c r="G36">
        <v>21</v>
      </c>
      <c r="H36">
        <v>19</v>
      </c>
      <c r="I36">
        <v>19</v>
      </c>
    </row>
    <row r="37" spans="1:9" x14ac:dyDescent="0.2">
      <c r="A37" s="7" t="s">
        <v>187</v>
      </c>
      <c r="E37" t="s">
        <v>164</v>
      </c>
      <c r="F37">
        <v>12</v>
      </c>
      <c r="G37">
        <v>13</v>
      </c>
      <c r="H37">
        <v>16</v>
      </c>
      <c r="I37">
        <v>16</v>
      </c>
    </row>
    <row r="38" spans="1:9" x14ac:dyDescent="0.2">
      <c r="A38" s="7" t="s">
        <v>188</v>
      </c>
      <c r="E38" t="s">
        <v>165</v>
      </c>
      <c r="F38">
        <v>15</v>
      </c>
      <c r="G38">
        <v>17</v>
      </c>
      <c r="H38">
        <v>17</v>
      </c>
      <c r="I38">
        <v>18</v>
      </c>
    </row>
    <row r="39" spans="1:9" x14ac:dyDescent="0.2">
      <c r="A39" s="7" t="s">
        <v>189</v>
      </c>
      <c r="E39" t="s">
        <v>166</v>
      </c>
      <c r="F39">
        <v>6</v>
      </c>
      <c r="G39">
        <v>11</v>
      </c>
      <c r="H39">
        <v>16</v>
      </c>
      <c r="I39">
        <v>13</v>
      </c>
    </row>
    <row r="40" spans="1:9" x14ac:dyDescent="0.2">
      <c r="E40" t="s">
        <v>167</v>
      </c>
      <c r="F40">
        <v>12</v>
      </c>
      <c r="G40">
        <v>16</v>
      </c>
      <c r="H40">
        <v>17</v>
      </c>
      <c r="I40">
        <v>19</v>
      </c>
    </row>
    <row r="41" spans="1:9" x14ac:dyDescent="0.2">
      <c r="E41" t="s">
        <v>168</v>
      </c>
      <c r="F41">
        <v>14</v>
      </c>
      <c r="G41">
        <v>16</v>
      </c>
      <c r="H41">
        <v>17</v>
      </c>
      <c r="I41">
        <v>19</v>
      </c>
    </row>
    <row r="42" spans="1:9" ht="15" x14ac:dyDescent="0.25">
      <c r="F42" s="5">
        <f>SUM(F36:F41)</f>
        <v>74</v>
      </c>
      <c r="G42" s="5">
        <f t="shared" ref="G42:I42" si="0">SUM(G36:G41)</f>
        <v>94</v>
      </c>
      <c r="H42" s="5">
        <f t="shared" si="0"/>
        <v>102</v>
      </c>
      <c r="I42" s="5">
        <f t="shared" si="0"/>
        <v>104</v>
      </c>
    </row>
    <row r="43" spans="1:9" x14ac:dyDescent="0.2">
      <c r="E43" t="s">
        <v>44</v>
      </c>
      <c r="F43">
        <v>10</v>
      </c>
      <c r="G43">
        <v>14</v>
      </c>
      <c r="H43">
        <v>19</v>
      </c>
      <c r="I43">
        <v>17</v>
      </c>
    </row>
    <row r="44" spans="1:9" x14ac:dyDescent="0.2">
      <c r="E44" t="s">
        <v>169</v>
      </c>
      <c r="F44">
        <v>11</v>
      </c>
      <c r="G44">
        <v>16</v>
      </c>
      <c r="H44">
        <v>16</v>
      </c>
      <c r="I44">
        <v>14</v>
      </c>
    </row>
    <row r="45" spans="1:9" x14ac:dyDescent="0.2">
      <c r="E45" t="s">
        <v>170</v>
      </c>
      <c r="F45">
        <v>17</v>
      </c>
      <c r="G45">
        <v>18</v>
      </c>
      <c r="H45">
        <v>18</v>
      </c>
      <c r="I45">
        <v>20</v>
      </c>
    </row>
    <row r="46" spans="1:9" x14ac:dyDescent="0.2">
      <c r="E46" t="s">
        <v>106</v>
      </c>
      <c r="F46">
        <v>11</v>
      </c>
      <c r="G46">
        <v>16</v>
      </c>
      <c r="H46">
        <v>15</v>
      </c>
      <c r="I46">
        <v>14</v>
      </c>
    </row>
    <row r="47" spans="1:9" x14ac:dyDescent="0.2">
      <c r="E47" t="s">
        <v>126</v>
      </c>
      <c r="F47">
        <v>1</v>
      </c>
      <c r="G47">
        <v>2</v>
      </c>
      <c r="H47">
        <v>2</v>
      </c>
      <c r="I47">
        <v>1</v>
      </c>
    </row>
    <row r="48" spans="1:9" x14ac:dyDescent="0.2">
      <c r="E48" t="s">
        <v>162</v>
      </c>
      <c r="F48">
        <v>124</v>
      </c>
      <c r="G48">
        <v>160</v>
      </c>
      <c r="H48">
        <v>172</v>
      </c>
      <c r="I48">
        <v>170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A10" sqref="A10"/>
    </sheetView>
  </sheetViews>
  <sheetFormatPr baseColWidth="10" defaultRowHeight="12.75" x14ac:dyDescent="0.2"/>
  <cols>
    <col min="1" max="1" width="15" bestFit="1" customWidth="1"/>
  </cols>
  <sheetData>
    <row r="1" spans="1:1" x14ac:dyDescent="0.2">
      <c r="A1" s="4" t="s">
        <v>161</v>
      </c>
    </row>
    <row r="2" spans="1:1" x14ac:dyDescent="0.2">
      <c r="A2" t="s">
        <v>4</v>
      </c>
    </row>
    <row r="3" spans="1:1" x14ac:dyDescent="0.2">
      <c r="A3" t="s">
        <v>7</v>
      </c>
    </row>
    <row r="4" spans="1:1" x14ac:dyDescent="0.2">
      <c r="A4" t="s">
        <v>8</v>
      </c>
    </row>
    <row r="5" spans="1:1" x14ac:dyDescent="0.2">
      <c r="A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Instructions</vt:lpstr>
      <vt:lpstr>Données Enfants</vt:lpstr>
      <vt:lpstr>Données Bus</vt:lpstr>
      <vt:lpstr>Tournées Bus</vt:lpstr>
      <vt:lpstr>Planning Init</vt:lpstr>
      <vt:lpstr>Planning enrichi</vt:lpstr>
      <vt:lpstr>Pilotage</vt:lpstr>
      <vt:lpstr>TabXHebdo</vt:lpstr>
      <vt:lpstr>TabXMenu</vt:lpstr>
      <vt:lpstr>TabXBusArrêt</vt:lpstr>
      <vt:lpstr>TabXBusClasse</vt:lpstr>
      <vt:lpstr>Hebdo</vt:lpstr>
      <vt:lpstr>Consignes</vt:lpstr>
      <vt:lpstr>Param</vt:lpstr>
      <vt:lpstr>TabXBusArrêt!Zone_d_impression</vt:lpstr>
      <vt:lpstr>TabXBusClasse!Zone_d_impression</vt:lpstr>
      <vt:lpstr>TabXMenu!Zone_d_impression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Déal</dc:creator>
  <cp:lastModifiedBy>Quentin Déal</cp:lastModifiedBy>
  <cp:lastPrinted>2017-09-07T12:57:59Z</cp:lastPrinted>
  <dcterms:created xsi:type="dcterms:W3CDTF">2017-07-10T16:33:19Z</dcterms:created>
  <dcterms:modified xsi:type="dcterms:W3CDTF">2017-09-07T13:47:11Z</dcterms:modified>
</cp:coreProperties>
</file>