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Forum excel\"/>
    </mc:Choice>
  </mc:AlternateContent>
  <bookViews>
    <workbookView xWindow="0" yWindow="0" windowWidth="23040" windowHeight="9405"/>
  </bookViews>
  <sheets>
    <sheet name="Vis" sheetId="1" r:id="rId1"/>
    <sheet name="Données" sheetId="5" r:id="rId2"/>
  </sheets>
  <definedNames>
    <definedName name="Longueur_nominale">Vis!#REF!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2" i="5" l="1"/>
  <c r="Z3" i="5"/>
  <c r="AC7" i="5"/>
  <c r="AC6" i="5"/>
  <c r="AC5" i="5"/>
  <c r="AC17" i="5"/>
  <c r="AC4" i="5"/>
  <c r="AC3" i="5"/>
  <c r="AC16" i="5"/>
  <c r="AC15" i="5"/>
  <c r="AC14" i="5"/>
  <c r="AC13" i="5"/>
  <c r="AC11" i="5"/>
  <c r="AC10" i="5"/>
  <c r="AC9" i="5"/>
  <c r="AC8" i="5"/>
  <c r="R3" i="5"/>
  <c r="R4" i="5"/>
  <c r="R5" i="5"/>
  <c r="R6" i="5"/>
  <c r="R7" i="5"/>
  <c r="R8" i="5"/>
  <c r="R9" i="5"/>
  <c r="R10" i="5"/>
  <c r="R11" i="5"/>
  <c r="Z6" i="5" l="1"/>
  <c r="Z4" i="5"/>
  <c r="Z5" i="5"/>
  <c r="Z7" i="5"/>
  <c r="U11" i="5"/>
  <c r="U8" i="5"/>
  <c r="U12" i="5"/>
  <c r="U9" i="5"/>
  <c r="U10" i="5"/>
  <c r="U13" i="5"/>
  <c r="U3" i="5"/>
  <c r="U4" i="5"/>
  <c r="U5" i="5"/>
  <c r="U6" i="5"/>
  <c r="U7" i="5"/>
  <c r="U14" i="5"/>
  <c r="U15" i="5"/>
</calcChain>
</file>

<file path=xl/sharedStrings.xml><?xml version="1.0" encoding="utf-8"?>
<sst xmlns="http://schemas.openxmlformats.org/spreadsheetml/2006/main" count="178" uniqueCount="112">
  <si>
    <t>Vis</t>
  </si>
  <si>
    <t>sans tête</t>
  </si>
  <si>
    <t>à tête</t>
  </si>
  <si>
    <t>hexagonale</t>
  </si>
  <si>
    <t>ISO 4017</t>
  </si>
  <si>
    <t>Norme</t>
  </si>
  <si>
    <t>8.8</t>
  </si>
  <si>
    <t>Forme de la tête</t>
  </si>
  <si>
    <t>M5</t>
  </si>
  <si>
    <t>Longueur nominale</t>
  </si>
  <si>
    <t>à six pans creux</t>
  </si>
  <si>
    <t>cylindrique</t>
  </si>
  <si>
    <t>cylindrique bombée plate</t>
  </si>
  <si>
    <t>M12</t>
  </si>
  <si>
    <t>12.9</t>
  </si>
  <si>
    <t>à embase plate</t>
  </si>
  <si>
    <t>A2</t>
  </si>
  <si>
    <t>Nuance d'acier</t>
  </si>
  <si>
    <t>bombée</t>
  </si>
  <si>
    <t>à collet carré</t>
  </si>
  <si>
    <t xml:space="preserve"> </t>
  </si>
  <si>
    <t>ISO 4014</t>
  </si>
  <si>
    <t>ISO 4026</t>
  </si>
  <si>
    <t>M6</t>
  </si>
  <si>
    <t>45H</t>
  </si>
  <si>
    <t>Type</t>
  </si>
  <si>
    <t>Diamètre de filetage</t>
  </si>
  <si>
    <t>Boulon</t>
  </si>
  <si>
    <t>ISO 4016</t>
  </si>
  <si>
    <t>4.6</t>
  </si>
  <si>
    <t>ISO 4018</t>
  </si>
  <si>
    <t>Empreinte</t>
  </si>
  <si>
    <t>6.8</t>
  </si>
  <si>
    <t>10.9</t>
  </si>
  <si>
    <t>14.9</t>
  </si>
  <si>
    <t>Avec/sans tête</t>
  </si>
  <si>
    <t>Pour insérer un nouvel élément, sélectionner une cellule au milieu et insérer une nouvelle ligne puis trier le tableau</t>
  </si>
  <si>
    <t>M16</t>
  </si>
  <si>
    <t>M20</t>
  </si>
  <si>
    <t>M3</t>
  </si>
  <si>
    <t>M4</t>
  </si>
  <si>
    <t>M8</t>
  </si>
  <si>
    <t>M10</t>
  </si>
  <si>
    <t>M14</t>
  </si>
  <si>
    <t>ISO 4762</t>
  </si>
  <si>
    <t>M24</t>
  </si>
  <si>
    <t>5.6</t>
  </si>
  <si>
    <t>9.8</t>
  </si>
  <si>
    <t>A4</t>
  </si>
  <si>
    <t>Vis à métaux</t>
  </si>
  <si>
    <t>cylindrique bombée large</t>
  </si>
  <si>
    <t>4.8</t>
  </si>
  <si>
    <t>Z</t>
  </si>
  <si>
    <t>Type  d'empreinte</t>
  </si>
  <si>
    <t>ST 3,5</t>
  </si>
  <si>
    <t>autre</t>
  </si>
  <si>
    <t>H</t>
  </si>
  <si>
    <t>Vis à tôle</t>
  </si>
  <si>
    <t>HC</t>
  </si>
  <si>
    <t>S</t>
  </si>
  <si>
    <t>X</t>
  </si>
  <si>
    <t>ISO 2010</t>
  </si>
  <si>
    <t>fraisée bombée</t>
  </si>
  <si>
    <t>à six lobes internes</t>
  </si>
  <si>
    <t>fraisée</t>
  </si>
  <si>
    <t>14H</t>
  </si>
  <si>
    <t>22H</t>
  </si>
  <si>
    <t>33H</t>
  </si>
  <si>
    <t>ST 4,2</t>
  </si>
  <si>
    <t>Type associé</t>
  </si>
  <si>
    <t>Norme avec ou sans tête</t>
  </si>
  <si>
    <t>Forme de la tête associé</t>
  </si>
  <si>
    <t>empreinte associé</t>
  </si>
  <si>
    <t>à bout plat</t>
  </si>
  <si>
    <t>Cellule suivante liée à la validation d'ajout de composant :</t>
  </si>
  <si>
    <t>Cellule lié à la validation de la Norme :</t>
  </si>
  <si>
    <t>ISO 14584</t>
  </si>
  <si>
    <t>Tri Normes</t>
  </si>
  <si>
    <t>Tri Diamètres</t>
  </si>
  <si>
    <t>A10</t>
  </si>
  <si>
    <t>Tri acier</t>
  </si>
  <si>
    <t>Tri classe de qualité</t>
  </si>
  <si>
    <t>Classe de qualité acier</t>
  </si>
  <si>
    <t>Pour supprimer un élément il faut selectioner</t>
  </si>
  <si>
    <t>la cellule et faire clic droit puis supprimer</t>
  </si>
  <si>
    <t>"lignes de tableau"</t>
  </si>
  <si>
    <t>ISO 1207</t>
  </si>
  <si>
    <t>cylindrique fendue</t>
  </si>
  <si>
    <t>20H</t>
  </si>
  <si>
    <t>R</t>
  </si>
  <si>
    <t>cylindrique large</t>
  </si>
  <si>
    <t>Classe de qualité/duretée</t>
  </si>
  <si>
    <t>A1</t>
  </si>
  <si>
    <t>12H</t>
  </si>
  <si>
    <t>Bout</t>
  </si>
  <si>
    <t>C</t>
  </si>
  <si>
    <t>fd</t>
  </si>
  <si>
    <t>d</t>
  </si>
  <si>
    <t>tre</t>
  </si>
  <si>
    <t>tg</t>
  </si>
  <si>
    <t>e</t>
  </si>
  <si>
    <t>rgge</t>
  </si>
  <si>
    <t>regv</t>
  </si>
  <si>
    <t>drfeg</t>
  </si>
  <si>
    <t>gref</t>
  </si>
  <si>
    <t>ezg</t>
  </si>
  <si>
    <t>zge</t>
  </si>
  <si>
    <t>rez</t>
  </si>
  <si>
    <t>rz</t>
  </si>
  <si>
    <t>grez</t>
  </si>
  <si>
    <t>formule noté dans validation de données :
=SI($Q$3="";Données!$AB$3:$AB$17;Données!$AE$3:$AE$5)</t>
  </si>
  <si>
    <t>Si Q3 vide, prendre donnée de liste dans la feuille donnée colonne AB sinon données dans colonne AE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</si>
</sst>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&quot;ISO&quot;\ ####"/>
  </numFmts>
  <fonts count="4" x14ac:knownFonts="1">
    <font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8"/>
      <color rgb="FF000000"/>
      <name val="Segoe UI"/>
      <family val="2"/>
    </font>
    <font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49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/>
    </xf>
    <xf numFmtId="49" fontId="0" fillId="0" borderId="0" xfId="0" applyNumberFormat="1" applyAlignment="1">
      <alignment wrapText="1"/>
    </xf>
    <xf numFmtId="0" fontId="0" fillId="0" borderId="0" xfId="0" applyNumberFormat="1" applyFont="1" applyFill="1"/>
    <xf numFmtId="0" fontId="0" fillId="0" borderId="0" xfId="0" applyNumberFormat="1" applyFill="1"/>
    <xf numFmtId="0" fontId="0" fillId="0" borderId="0" xfId="0" applyNumberFormat="1" applyFill="1" applyAlignment="1">
      <alignment horizontal="center"/>
    </xf>
    <xf numFmtId="0" fontId="0" fillId="0" borderId="0" xfId="0" applyNumberFormat="1" applyFont="1" applyFill="1" applyAlignment="1">
      <alignment horizontal="center"/>
    </xf>
    <xf numFmtId="49" fontId="0" fillId="0" borderId="0" xfId="0" applyNumberFormat="1" applyFill="1"/>
    <xf numFmtId="0" fontId="0" fillId="0" borderId="0" xfId="0" applyAlignment="1">
      <alignment horizontal="center" vertical="center" wrapText="1"/>
    </xf>
    <xf numFmtId="49" fontId="1" fillId="0" borderId="0" xfId="0" applyNumberFormat="1" applyFont="1"/>
    <xf numFmtId="164" fontId="0" fillId="0" borderId="0" xfId="0" applyNumberFormat="1" applyFill="1"/>
    <xf numFmtId="0" fontId="0" fillId="0" borderId="0" xfId="0" applyAlignment="1">
      <alignment horizontal="center" vertical="center" wrapText="1"/>
    </xf>
    <xf numFmtId="0" fontId="0" fillId="0" borderId="0" xfId="0" applyNumberFormat="1" applyFont="1" applyFill="1" applyAlignment="1">
      <alignment horizontal="center" vertical="center" wrapText="1"/>
    </xf>
    <xf numFmtId="0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65" fontId="0" fillId="0" borderId="0" xfId="0" applyNumberFormat="1" applyFont="1" applyFill="1"/>
    <xf numFmtId="1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43">
    <dxf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alignment horizontal="center" vertical="center"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</dxf>
    <dxf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5" formatCode="&quot;ISO&quot;\ ####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&quot;ISO&quot;\ ####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&quot;ISO&quot;\ ####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&quot;ISO&quot;\ ####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&quot;ISO&quot;\ ####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&quot;ISO&quot;\ ####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&quot;ISO&quot;\ ####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&quot;ISO&quot;\ ####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&quot;ISO&quot;\ ####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&quot;ISO&quot;\ ####"/>
      <fill>
        <patternFill patternType="none">
          <fgColor indexed="64"/>
          <bgColor indexed="65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AL$5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1</xdr:row>
          <xdr:rowOff>0</xdr:rowOff>
        </xdr:from>
        <xdr:to>
          <xdr:col>19</xdr:col>
          <xdr:colOff>200025</xdr:colOff>
          <xdr:row>1</xdr:row>
          <xdr:rowOff>304800</xdr:rowOff>
        </xdr:to>
        <xdr:sp macro="" textlink="">
          <xdr:nvSpPr>
            <xdr:cNvPr id="4108" name="Check Box 12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Valider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2:A6" totalsRowShown="0" headerRowDxfId="42">
  <autoFilter ref="A2:A6"/>
  <sortState ref="A3:A7">
    <sortCondition ref="A2:A7"/>
  </sortState>
  <tableColumns count="1">
    <tableColumn id="1" name="Type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C2:C4" totalsRowShown="0" headerRowDxfId="41" dataDxfId="40">
  <autoFilter ref="C2:C4"/>
  <sortState ref="C2:C3">
    <sortCondition ref="C1:C3"/>
  </sortState>
  <tableColumns count="1">
    <tableColumn id="1" name="Avec/sans tête" dataDxfId="39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E2:E12" totalsRowShown="0" headerRowDxfId="38" dataDxfId="37">
  <autoFilter ref="E2:E12"/>
  <sortState ref="E3:E13">
    <sortCondition ref="E2:E13"/>
  </sortState>
  <tableColumns count="1">
    <tableColumn id="1" name="Forme de la tête" dataDxfId="36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G2:G6" totalsRowShown="0" headerRowDxfId="35" dataDxfId="34">
  <autoFilter ref="G2:G6"/>
  <sortState ref="G3:G7">
    <sortCondition ref="G2:G7"/>
  </sortState>
  <tableColumns count="1">
    <tableColumn id="1" name="Empreinte" dataDxfId="33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I2:I5" totalsRowShown="0" headerRowDxfId="32" dataDxfId="31">
  <autoFilter ref="I2:I5"/>
  <sortState ref="I3:I6">
    <sortCondition ref="I2:I6"/>
  </sortState>
  <tableColumns count="1">
    <tableColumn id="1" name="autre" dataDxfId="30"/>
  </tableColumns>
  <tableStyleInfo name="TableStyleLight3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K2:R11" totalsRowShown="0" headerRowDxfId="29" dataDxfId="28">
  <autoFilter ref="K2:R11"/>
  <sortState ref="K3:R12">
    <sortCondition ref="R2:R12"/>
  </sortState>
  <tableColumns count="8">
    <tableColumn id="1" name="Norme" dataDxfId="27"/>
    <tableColumn id="3" name="Type associé" dataDxfId="26"/>
    <tableColumn id="4" name="Norme avec ou sans tête" dataDxfId="25"/>
    <tableColumn id="6" name="Forme de la tête associé" dataDxfId="24"/>
    <tableColumn id="5" name="empreinte associé" dataDxfId="23"/>
    <tableColumn id="7" name="autre" dataDxfId="22"/>
    <tableColumn id="9" name=" " dataDxfId="21"/>
    <tableColumn id="8" name="Tri Normes" dataDxfId="20">
      <calculatedColumnFormula>SUBSTITUTE(RIGHT(Tableau8[[#This Row],[Norme]],LEN(Tableau8[[#This Row],[Norme]])-4),"-",",")</calculatedColumnFormula>
    </tableColumn>
  </tableColumns>
  <tableStyleInfo name="TableStyleLight3" showFirstColumn="0" showLastColumn="0" showRowStripes="1" showColumnStripes="0"/>
</table>
</file>

<file path=xl/tables/table7.xml><?xml version="1.0" encoding="utf-8"?>
<table xmlns="http://schemas.openxmlformats.org/spreadsheetml/2006/main" id="9" name="Tableau9" displayName="Tableau9" ref="T2:U15" totalsRowShown="0" headerRowDxfId="19" dataDxfId="18">
  <autoFilter ref="T2:U15"/>
  <sortState ref="T3:U16">
    <sortCondition ref="U2:U16"/>
  </sortState>
  <tableColumns count="2">
    <tableColumn id="1" name="Diamètre de filetage" dataDxfId="17"/>
    <tableColumn id="2" name="Tri Diamètres" dataDxfId="16">
      <calculatedColumnFormula>SUBSTITUTE(RIGHT(Tableau9[[#This Row],[Diamètre de filetage]],LEN(Tableau9[[#This Row],[Diamètre de filetage]])-1),"-",",")</calculatedColumnFormula>
    </tableColumn>
  </tableColumns>
  <tableStyleInfo name="TableStyleLight3" showFirstColumn="0" showLastColumn="0" showRowStripes="1" showColumnStripes="0"/>
</table>
</file>

<file path=xl/tables/table8.xml><?xml version="1.0" encoding="utf-8"?>
<table xmlns="http://schemas.openxmlformats.org/spreadsheetml/2006/main" id="10" name="Tableau10" displayName="Tableau10" ref="W2:W21" totalsRowShown="0" headerRowDxfId="15" dataDxfId="14">
  <autoFilter ref="W2:W21"/>
  <sortState ref="W3:W22">
    <sortCondition ref="W2:W22"/>
  </sortState>
  <tableColumns count="1">
    <tableColumn id="1" name="Longueur nominale" dataDxfId="13"/>
  </tableColumns>
  <tableStyleInfo name="TableStyleLight3" showFirstColumn="0" showLastColumn="0" showRowStripes="1" showColumnStripes="0"/>
</table>
</file>

<file path=xl/tables/table9.xml><?xml version="1.0" encoding="utf-8"?>
<table xmlns="http://schemas.openxmlformats.org/spreadsheetml/2006/main" id="11" name="Tableau11" displayName="Tableau11" ref="AB2:AC17" totalsRowShown="0" headerRowDxfId="12" dataDxfId="11">
  <autoFilter ref="AB2:AC17"/>
  <sortState ref="AB3:AC18">
    <sortCondition ref="AC2:AC18"/>
  </sortState>
  <tableColumns count="2">
    <tableColumn id="1" name="Classe de qualité/duretée" dataDxfId="10"/>
    <tableColumn id="2" name="Tri classe de qualité" dataDxfId="9">
      <calculatedColumnFormula>SUBSTITUTE(Tableau11[[#This Row],[Classe de qualité/duretée]],".",",")</calculatedColumnFormula>
    </tableColumn>
  </tableColumns>
  <tableStyleInfo name="TableStyleLight3" showFirstColumn="0" showLastColumn="0" showRowStripes="1" showColumnStripes="0"/>
</table>
</file>

<file path=xl/tables/table10.xml><?xml version="1.0" encoding="utf-8"?>
<table xmlns="http://schemas.openxmlformats.org/spreadsheetml/2006/main" id="12" name="Tableau12" displayName="Tableau12" ref="Y2:Z7" totalsRowShown="0" headerRowDxfId="8">
  <autoFilter ref="Y2:Z7"/>
  <sortState ref="Y3:Z9">
    <sortCondition ref="Z2:Z9"/>
  </sortState>
  <tableColumns count="2">
    <tableColumn id="1" name="Nuance d'acier"/>
    <tableColumn id="2" name="Tri acier" dataDxfId="7">
      <calculatedColumnFormula>SUBSTITUTE(RIGHT(Tableau12[[#This Row],[Nuance d''acier]],LEN(Tableau12[[#This Row],[Nuance d''acier]])-1),"-",",")</calculatedColumnFormula>
    </tableColumn>
  </tableColumns>
  <tableStyleInfo name="TableStyleLight3" showFirstColumn="0" showLastColumn="0" showRowStripes="1" showColumnStripes="0"/>
</table>
</file>

<file path=xl/tables/table11.xml><?xml version="1.0" encoding="utf-8"?>
<table xmlns="http://schemas.openxmlformats.org/spreadsheetml/2006/main" id="2" name="Tableau2" displayName="Tableau2" ref="AI2:AI8" totalsRowShown="0" headerRowDxfId="6" dataDxfId="5">
  <autoFilter ref="AI2:AI8"/>
  <sortState ref="AI3:AI10">
    <sortCondition ref="AI2:AI10"/>
  </sortState>
  <tableColumns count="1">
    <tableColumn id="1" name="Type  d'empreinte" dataDxfId="4"/>
  </tableColumns>
  <tableStyleInfo name="TableStyleLight3" showFirstColumn="0" showLastColumn="0" showRowStripes="1" showColumnStripes="0"/>
</table>
</file>

<file path=xl/tables/table12.xml><?xml version="1.0" encoding="utf-8"?>
<table xmlns="http://schemas.openxmlformats.org/spreadsheetml/2006/main" id="13" name="Tableau13" displayName="Tableau13" ref="AE2:AE5" totalsRowShown="0" headerRowDxfId="3" dataDxfId="2">
  <autoFilter ref="AE2:AE5"/>
  <sortState ref="AE3:AE6">
    <sortCondition ref="AE2:AE6"/>
  </sortState>
  <tableColumns count="1">
    <tableColumn id="1" name="Classe de qualité acier" dataDxfId="1"/>
  </tableColumns>
  <tableStyleInfo name="TableStyleLight3" showFirstColumn="0" showLastColumn="0" showRowStripes="1" showColumnStripes="0"/>
</table>
</file>

<file path=xl/tables/table13.xml><?xml version="1.0" encoding="utf-8"?>
<table xmlns="http://schemas.openxmlformats.org/spreadsheetml/2006/main" id="14" name="Tableau14" displayName="Tableau14" ref="AG2:AG5" totalsRowShown="0" headerRowDxfId="0">
  <autoFilter ref="AG2:AG5"/>
  <sortState ref="AG3:AG6">
    <sortCondition ref="AG2:AG6"/>
  </sortState>
  <tableColumns count="1">
    <tableColumn id="1" name="Bout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13" Type="http://schemas.openxmlformats.org/officeDocument/2006/relationships/table" Target="../tables/table9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12" Type="http://schemas.openxmlformats.org/officeDocument/2006/relationships/table" Target="../tables/table8.xml"/><Relationship Id="rId17" Type="http://schemas.openxmlformats.org/officeDocument/2006/relationships/table" Target="../tables/table13.xml"/><Relationship Id="rId2" Type="http://schemas.openxmlformats.org/officeDocument/2006/relationships/drawing" Target="../drawings/drawing1.xml"/><Relationship Id="rId16" Type="http://schemas.openxmlformats.org/officeDocument/2006/relationships/table" Target="../tables/table1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11" Type="http://schemas.openxmlformats.org/officeDocument/2006/relationships/table" Target="../tables/table7.xml"/><Relationship Id="rId5" Type="http://schemas.openxmlformats.org/officeDocument/2006/relationships/table" Target="../tables/table1.xml"/><Relationship Id="rId15" Type="http://schemas.openxmlformats.org/officeDocument/2006/relationships/table" Target="../tables/table11.xml"/><Relationship Id="rId10" Type="http://schemas.openxmlformats.org/officeDocument/2006/relationships/table" Target="../tables/table6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5.xml"/><Relationship Id="rId1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Z7"/>
  <sheetViews>
    <sheetView tabSelected="1" topLeftCell="E1" zoomScaleNormal="100" workbookViewId="0">
      <selection activeCell="G7" sqref="G7"/>
    </sheetView>
  </sheetViews>
  <sheetFormatPr baseColWidth="10" defaultColWidth="11.5703125" defaultRowHeight="15" x14ac:dyDescent="0.25"/>
  <cols>
    <col min="1" max="1" width="8.42578125" style="2" bestFit="1" customWidth="1"/>
    <col min="2" max="2" width="1.7109375" style="2" customWidth="1"/>
    <col min="3" max="3" width="11.7109375" style="2" bestFit="1" customWidth="1"/>
    <col min="4" max="4" width="1.7109375" style="2" customWidth="1"/>
    <col min="5" max="5" width="21.7109375" style="2" bestFit="1" customWidth="1"/>
    <col min="6" max="6" width="1.7109375" style="2" customWidth="1"/>
    <col min="7" max="7" width="14.7109375" style="2" bestFit="1" customWidth="1"/>
    <col min="8" max="8" width="1.7109375" style="2" customWidth="1"/>
    <col min="9" max="9" width="13.28515625" style="2" bestFit="1" customWidth="1"/>
    <col min="10" max="10" width="1.7109375" style="2" customWidth="1"/>
    <col min="11" max="11" width="9.85546875" style="2" bestFit="1" customWidth="1"/>
    <col min="12" max="12" width="2.7109375" style="2" customWidth="1"/>
    <col min="13" max="13" width="12" style="2" bestFit="1" customWidth="1"/>
    <col min="14" max="14" width="2.5703125" style="3" customWidth="1"/>
    <col min="15" max="15" width="21.85546875" style="3" bestFit="1" customWidth="1"/>
    <col min="16" max="16" width="1.7109375" style="2" customWidth="1"/>
    <col min="17" max="17" width="9.7109375" style="2" bestFit="1" customWidth="1"/>
    <col min="18" max="18" width="2.42578125" style="15" customWidth="1"/>
    <col min="19" max="19" width="10.85546875" style="1" bestFit="1" customWidth="1"/>
    <col min="20" max="20" width="1.7109375" style="1" customWidth="1"/>
    <col min="21" max="21" width="7.28515625" style="1" bestFit="1" customWidth="1"/>
    <col min="22" max="22" width="1.7109375" style="1" customWidth="1"/>
    <col min="23" max="23" width="13.42578125" style="1" bestFit="1" customWidth="1"/>
    <col min="24" max="24" width="80.28515625" style="1" bestFit="1" customWidth="1"/>
    <col min="25" max="25" width="19.85546875" style="2" bestFit="1" customWidth="1"/>
    <col min="26" max="26" width="11.5703125" style="2" collapsed="1"/>
    <col min="27" max="16384" width="11.5703125" style="2"/>
  </cols>
  <sheetData>
    <row r="2" spans="1:24" x14ac:dyDescent="0.25">
      <c r="A2" s="2" t="s">
        <v>96</v>
      </c>
      <c r="C2" s="2" t="s">
        <v>98</v>
      </c>
      <c r="E2" s="2" t="s">
        <v>99</v>
      </c>
      <c r="F2" s="2" t="s">
        <v>100</v>
      </c>
      <c r="G2" s="2" t="s">
        <v>101</v>
      </c>
      <c r="I2" s="2" t="s">
        <v>102</v>
      </c>
      <c r="K2" s="2" t="s">
        <v>103</v>
      </c>
      <c r="M2" s="2" t="s">
        <v>104</v>
      </c>
      <c r="O2" s="3" t="s">
        <v>105</v>
      </c>
      <c r="Q2" s="2" t="s">
        <v>106</v>
      </c>
      <c r="S2" s="1" t="s">
        <v>107</v>
      </c>
      <c r="U2" s="1" t="s">
        <v>108</v>
      </c>
      <c r="W2" s="1" t="s">
        <v>109</v>
      </c>
    </row>
    <row r="3" spans="1:24" x14ac:dyDescent="0.25">
      <c r="A3" s="2" t="s">
        <v>97</v>
      </c>
      <c r="C3" s="2" t="s">
        <v>98</v>
      </c>
      <c r="E3" s="2" t="s">
        <v>99</v>
      </c>
      <c r="G3" s="2" t="s">
        <v>101</v>
      </c>
      <c r="I3" s="2" t="s">
        <v>102</v>
      </c>
      <c r="K3" s="2" t="s">
        <v>103</v>
      </c>
      <c r="M3" s="2" t="s">
        <v>104</v>
      </c>
      <c r="O3" s="3" t="s">
        <v>105</v>
      </c>
      <c r="Q3" s="2" t="s">
        <v>106</v>
      </c>
      <c r="S3" s="1" t="s">
        <v>107</v>
      </c>
      <c r="U3" s="1" t="s">
        <v>108</v>
      </c>
      <c r="W3" s="1" t="s">
        <v>109</v>
      </c>
    </row>
    <row r="4" spans="1:24" x14ac:dyDescent="0.25">
      <c r="A4" s="2" t="s">
        <v>97</v>
      </c>
      <c r="C4" s="2" t="s">
        <v>98</v>
      </c>
      <c r="E4" s="2" t="s">
        <v>99</v>
      </c>
      <c r="G4" s="2" t="s">
        <v>101</v>
      </c>
      <c r="I4" s="2" t="s">
        <v>102</v>
      </c>
      <c r="K4" s="2" t="s">
        <v>103</v>
      </c>
      <c r="M4" s="2" t="s">
        <v>104</v>
      </c>
      <c r="O4" s="3" t="s">
        <v>105</v>
      </c>
      <c r="Q4" s="2" t="s">
        <v>106</v>
      </c>
      <c r="S4" s="1" t="s">
        <v>107</v>
      </c>
      <c r="U4" s="1" t="s">
        <v>108</v>
      </c>
      <c r="W4" s="1" t="s">
        <v>109</v>
      </c>
    </row>
    <row r="5" spans="1:24" x14ac:dyDescent="0.25">
      <c r="A5" s="2" t="s">
        <v>96</v>
      </c>
      <c r="C5" s="2" t="s">
        <v>98</v>
      </c>
      <c r="E5" s="2" t="s">
        <v>99</v>
      </c>
      <c r="G5" s="2" t="s">
        <v>101</v>
      </c>
      <c r="I5" s="2" t="s">
        <v>102</v>
      </c>
      <c r="K5" s="2" t="s">
        <v>103</v>
      </c>
      <c r="O5" s="3" t="s">
        <v>105</v>
      </c>
      <c r="Q5" s="2" t="s">
        <v>106</v>
      </c>
      <c r="S5" s="1" t="s">
        <v>107</v>
      </c>
      <c r="U5" s="1" t="s">
        <v>108</v>
      </c>
      <c r="W5" s="1" t="s">
        <v>109</v>
      </c>
    </row>
    <row r="6" spans="1:24" ht="30" x14ac:dyDescent="0.25">
      <c r="C6" s="2" t="s">
        <v>98</v>
      </c>
      <c r="X6" s="4" t="s">
        <v>110</v>
      </c>
    </row>
    <row r="7" spans="1:24" ht="30" x14ac:dyDescent="0.25">
      <c r="X7" s="4" t="s">
        <v>111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AL23"/>
  <sheetViews>
    <sheetView workbookViewId="0">
      <selection activeCell="E21" sqref="E21"/>
    </sheetView>
  </sheetViews>
  <sheetFormatPr baseColWidth="10" defaultRowHeight="15" outlineLevelCol="1" x14ac:dyDescent="0.25"/>
  <cols>
    <col min="1" max="1" width="11.28515625" bestFit="1" customWidth="1"/>
    <col min="2" max="2" width="1.7109375" customWidth="1"/>
    <col min="3" max="3" width="9.85546875" bestFit="1" customWidth="1"/>
    <col min="4" max="4" width="1.7109375" customWidth="1"/>
    <col min="5" max="5" width="21.7109375" bestFit="1" customWidth="1"/>
    <col min="6" max="6" width="1.7109375" customWidth="1"/>
    <col min="7" max="7" width="16.42578125" bestFit="1" customWidth="1"/>
    <col min="8" max="8" width="1.7109375" customWidth="1"/>
    <col min="9" max="9" width="13.28515625" bestFit="1" customWidth="1"/>
    <col min="10" max="10" width="1.7109375" customWidth="1"/>
    <col min="11" max="11" width="11.5703125" customWidth="1"/>
    <col min="12" max="12" width="16" hidden="1" customWidth="1" outlineLevel="1"/>
    <col min="13" max="13" width="26.28515625" hidden="1" customWidth="1" outlineLevel="1"/>
    <col min="14" max="14" width="25.7109375" hidden="1" customWidth="1" outlineLevel="1"/>
    <col min="15" max="15" width="20.7109375" hidden="1" customWidth="1" outlineLevel="1"/>
    <col min="16" max="16" width="9.85546875" hidden="1" customWidth="1" outlineLevel="1"/>
    <col min="17" max="17" width="2.7109375" customWidth="1" collapsed="1"/>
    <col min="18" max="18" width="12" hidden="1" customWidth="1" outlineLevel="1"/>
    <col min="19" max="19" width="3.140625" customWidth="1" collapsed="1"/>
    <col min="20" max="20" width="15.7109375" bestFit="1" customWidth="1"/>
    <col min="21" max="21" width="13.85546875" hidden="1" customWidth="1" outlineLevel="1"/>
    <col min="22" max="22" width="2.7109375" customWidth="1" collapsed="1"/>
    <col min="23" max="23" width="13.42578125" bestFit="1" customWidth="1"/>
    <col min="24" max="24" width="1.7109375" customWidth="1"/>
    <col min="25" max="25" width="11.85546875" bestFit="1" customWidth="1"/>
    <col min="26" max="26" width="11.85546875" hidden="1" customWidth="1" outlineLevel="1"/>
    <col min="27" max="27" width="2.7109375" customWidth="1" collapsed="1"/>
    <col min="28" max="28" width="16.7109375" customWidth="1"/>
    <col min="29" max="29" width="13.140625" hidden="1" customWidth="1" outlineLevel="1"/>
    <col min="30" max="30" width="2.85546875" customWidth="1" collapsed="1"/>
    <col min="31" max="31" width="15.7109375" bestFit="1" customWidth="1"/>
    <col min="32" max="32" width="3" customWidth="1"/>
    <col min="33" max="33" width="6.7109375" customWidth="1"/>
    <col min="34" max="34" width="3" customWidth="1"/>
    <col min="35" max="35" width="15.7109375" bestFit="1" customWidth="1"/>
    <col min="36" max="36" width="3.28515625" customWidth="1"/>
    <col min="37" max="37" width="36" customWidth="1"/>
    <col min="38" max="38" width="32.28515625" bestFit="1" customWidth="1"/>
  </cols>
  <sheetData>
    <row r="2" spans="1:38" s="10" customFormat="1" ht="30" x14ac:dyDescent="0.25">
      <c r="A2" s="10" t="s">
        <v>25</v>
      </c>
      <c r="C2" s="10" t="s">
        <v>35</v>
      </c>
      <c r="E2" s="10" t="s">
        <v>7</v>
      </c>
      <c r="G2" s="10" t="s">
        <v>31</v>
      </c>
      <c r="I2" s="10" t="s">
        <v>55</v>
      </c>
      <c r="J2" s="16"/>
      <c r="K2" s="10" t="s">
        <v>5</v>
      </c>
      <c r="L2" s="13" t="s">
        <v>69</v>
      </c>
      <c r="M2" s="16" t="s">
        <v>70</v>
      </c>
      <c r="N2" s="16" t="s">
        <v>71</v>
      </c>
      <c r="O2" s="16" t="s">
        <v>72</v>
      </c>
      <c r="P2" s="16" t="s">
        <v>55</v>
      </c>
      <c r="Q2" s="16" t="s">
        <v>20</v>
      </c>
      <c r="R2" s="16" t="s">
        <v>77</v>
      </c>
      <c r="T2" s="10" t="s">
        <v>26</v>
      </c>
      <c r="U2" s="16" t="s">
        <v>78</v>
      </c>
      <c r="W2" s="10" t="s">
        <v>9</v>
      </c>
      <c r="X2" s="21"/>
      <c r="Y2" s="10" t="s">
        <v>17</v>
      </c>
      <c r="Z2" s="16" t="s">
        <v>80</v>
      </c>
      <c r="AB2" s="10" t="s">
        <v>91</v>
      </c>
      <c r="AC2" s="16" t="s">
        <v>81</v>
      </c>
      <c r="AD2" s="13"/>
      <c r="AE2" s="16" t="s">
        <v>82</v>
      </c>
      <c r="AF2" s="16"/>
      <c r="AG2" s="21" t="s">
        <v>94</v>
      </c>
      <c r="AH2" s="21"/>
      <c r="AI2" s="13" t="s">
        <v>53</v>
      </c>
      <c r="AJ2" s="13"/>
      <c r="AL2" s="16" t="s">
        <v>74</v>
      </c>
    </row>
    <row r="3" spans="1:38" x14ac:dyDescent="0.25">
      <c r="A3" t="s">
        <v>27</v>
      </c>
      <c r="C3" s="6" t="s">
        <v>2</v>
      </c>
      <c r="E3" s="5" t="s">
        <v>18</v>
      </c>
      <c r="G3" s="5" t="s">
        <v>19</v>
      </c>
      <c r="I3" s="5" t="s">
        <v>73</v>
      </c>
      <c r="J3" s="5"/>
      <c r="K3" t="s">
        <v>86</v>
      </c>
      <c r="L3" t="s">
        <v>0</v>
      </c>
      <c r="M3" t="s">
        <v>2</v>
      </c>
      <c r="N3" t="s">
        <v>87</v>
      </c>
      <c r="Q3" s="18"/>
      <c r="R3" s="18" t="str">
        <f>SUBSTITUTE(RIGHT(Tableau8[[#This Row],[Norme]],LEN(Tableau8[[#This Row],[Norme]])-4),"-",",")</f>
        <v>1207</v>
      </c>
      <c r="T3" s="9" t="s">
        <v>39</v>
      </c>
      <c r="U3" s="18" t="str">
        <f>SUBSTITUTE(RIGHT(Tableau9[[#This Row],[Diamètre de filetage]],LEN(Tableau9[[#This Row],[Diamètre de filetage]])-1),"-",",")</f>
        <v>3</v>
      </c>
      <c r="W3" s="8">
        <v>8</v>
      </c>
      <c r="X3" s="22"/>
      <c r="Y3" t="s">
        <v>92</v>
      </c>
      <c r="Z3" s="2" t="str">
        <f>SUBSTITUTE(RIGHT(Tableau12[[#This Row],[Nuance d''acier]],LEN(Tableau12[[#This Row],[Nuance d''acier]])-1),"-",",")</f>
        <v>1</v>
      </c>
      <c r="AB3" s="6" t="s">
        <v>29</v>
      </c>
      <c r="AC3" s="6" t="str">
        <f>SUBSTITUTE(Tableau11[[#This Row],[Classe de qualité/duretée]],".",",")</f>
        <v>4,6</v>
      </c>
      <c r="AD3" s="12"/>
      <c r="AE3" s="6">
        <v>50</v>
      </c>
      <c r="AF3" s="12"/>
      <c r="AG3" s="12" t="s">
        <v>95</v>
      </c>
      <c r="AH3" s="12"/>
      <c r="AI3" s="17" t="s">
        <v>56</v>
      </c>
      <c r="AJ3" s="17"/>
      <c r="AK3" s="23" t="s">
        <v>36</v>
      </c>
      <c r="AL3" t="b">
        <v>1</v>
      </c>
    </row>
    <row r="4" spans="1:38" x14ac:dyDescent="0.25">
      <c r="A4" t="s">
        <v>0</v>
      </c>
      <c r="C4" s="6" t="s">
        <v>1</v>
      </c>
      <c r="E4" s="5" t="s">
        <v>11</v>
      </c>
      <c r="G4" s="5" t="s">
        <v>63</v>
      </c>
      <c r="I4" s="5" t="s">
        <v>15</v>
      </c>
      <c r="J4" s="5"/>
      <c r="K4" t="s">
        <v>61</v>
      </c>
      <c r="L4" t="s">
        <v>49</v>
      </c>
      <c r="M4" t="s">
        <v>2</v>
      </c>
      <c r="N4" t="s">
        <v>62</v>
      </c>
      <c r="Q4" s="18"/>
      <c r="R4" s="18" t="str">
        <f>SUBSTITUTE(RIGHT(Tableau8[[#This Row],[Norme]],LEN(Tableau8[[#This Row],[Norme]])-4),"-",",")</f>
        <v>2010</v>
      </c>
      <c r="T4" s="9" t="s">
        <v>40</v>
      </c>
      <c r="U4" s="18" t="str">
        <f>SUBSTITUTE(RIGHT(Tableau9[[#This Row],[Diamètre de filetage]],LEN(Tableau9[[#This Row],[Diamètre de filetage]])-1),"-",",")</f>
        <v>4</v>
      </c>
      <c r="W4" s="8">
        <v>10</v>
      </c>
      <c r="X4" s="22"/>
      <c r="Y4" t="s">
        <v>16</v>
      </c>
      <c r="Z4" t="str">
        <f>SUBSTITUTE(RIGHT(Tableau12[[#This Row],[Nuance d''acier]],LEN(Tableau12[[#This Row],[Nuance d''acier]])-1),"-",",")</f>
        <v>2</v>
      </c>
      <c r="AB4" s="6" t="s">
        <v>51</v>
      </c>
      <c r="AC4" s="6" t="str">
        <f>SUBSTITUTE(Tableau11[[#This Row],[Classe de qualité/duretée]],".",",")</f>
        <v>4,8</v>
      </c>
      <c r="AD4" s="9"/>
      <c r="AE4" s="6">
        <v>70</v>
      </c>
      <c r="AF4" s="9"/>
      <c r="AG4" s="9" t="s">
        <v>89</v>
      </c>
      <c r="AH4" s="9"/>
      <c r="AI4" s="17" t="s">
        <v>58</v>
      </c>
      <c r="AK4" s="23"/>
      <c r="AL4" t="s">
        <v>75</v>
      </c>
    </row>
    <row r="5" spans="1:38" x14ac:dyDescent="0.25">
      <c r="A5" t="s">
        <v>49</v>
      </c>
      <c r="E5" s="5" t="s">
        <v>50</v>
      </c>
      <c r="G5" s="5" t="s">
        <v>10</v>
      </c>
      <c r="I5" s="14"/>
      <c r="J5" s="5"/>
      <c r="K5" t="s">
        <v>21</v>
      </c>
      <c r="L5" t="s">
        <v>0</v>
      </c>
      <c r="M5" t="s">
        <v>2</v>
      </c>
      <c r="N5" t="s">
        <v>3</v>
      </c>
      <c r="Q5" s="18"/>
      <c r="R5" s="18" t="str">
        <f>SUBSTITUTE(RIGHT(Tableau8[[#This Row],[Norme]],LEN(Tableau8[[#This Row],[Norme]])-4),"-",",")</f>
        <v>4014</v>
      </c>
      <c r="T5" s="9" t="s">
        <v>8</v>
      </c>
      <c r="U5" s="18" t="str">
        <f>SUBSTITUTE(RIGHT(Tableau9[[#This Row],[Diamètre de filetage]],LEN(Tableau9[[#This Row],[Diamètre de filetage]])-1),"-",",")</f>
        <v>5</v>
      </c>
      <c r="W5" s="8">
        <v>12</v>
      </c>
      <c r="X5" s="22"/>
      <c r="Y5" t="s">
        <v>48</v>
      </c>
      <c r="Z5" t="str">
        <f>SUBSTITUTE(RIGHT(Tableau12[[#This Row],[Nuance d''acier]],LEN(Tableau12[[#This Row],[Nuance d''acier]])-1),"-",",")</f>
        <v>4</v>
      </c>
      <c r="AB5" s="6" t="s">
        <v>46</v>
      </c>
      <c r="AC5" s="6" t="str">
        <f>SUBSTITUTE(Tableau11[[#This Row],[Classe de qualité/duretée]],".",",")</f>
        <v>5,6</v>
      </c>
      <c r="AD5" s="9"/>
      <c r="AE5" s="6"/>
      <c r="AF5" s="9"/>
      <c r="AG5" s="9"/>
      <c r="AH5" s="9"/>
      <c r="AI5" s="17" t="s">
        <v>59</v>
      </c>
      <c r="AK5" s="23"/>
      <c r="AL5" t="b">
        <v>0</v>
      </c>
    </row>
    <row r="6" spans="1:38" x14ac:dyDescent="0.25">
      <c r="A6" t="s">
        <v>57</v>
      </c>
      <c r="E6" s="5" t="s">
        <v>12</v>
      </c>
      <c r="G6" s="14"/>
      <c r="I6" s="5"/>
      <c r="K6" s="18" t="s">
        <v>28</v>
      </c>
      <c r="L6" s="18" t="s">
        <v>0</v>
      </c>
      <c r="M6" s="18" t="s">
        <v>2</v>
      </c>
      <c r="N6" s="18" t="s">
        <v>3</v>
      </c>
      <c r="O6" s="18"/>
      <c r="P6" s="18"/>
      <c r="Q6" s="18"/>
      <c r="R6" s="18" t="str">
        <f>SUBSTITUTE(RIGHT(Tableau8[[#This Row],[Norme]],LEN(Tableau8[[#This Row],[Norme]])-4),"-",",")</f>
        <v>4016</v>
      </c>
      <c r="T6" s="9" t="s">
        <v>23</v>
      </c>
      <c r="U6" s="18" t="str">
        <f>SUBSTITUTE(RIGHT(Tableau9[[#This Row],[Diamètre de filetage]],LEN(Tableau9[[#This Row],[Diamètre de filetage]])-1),"-",",")</f>
        <v>6</v>
      </c>
      <c r="W6" s="8">
        <v>16</v>
      </c>
      <c r="X6" s="22"/>
      <c r="Y6" t="s">
        <v>79</v>
      </c>
      <c r="Z6" t="str">
        <f>SUBSTITUTE(RIGHT(Tableau12[[#This Row],[Nuance d''acier]],LEN(Tableau12[[#This Row],[Nuance d''acier]])-1),"-",",")</f>
        <v>10</v>
      </c>
      <c r="AB6" s="6" t="s">
        <v>32</v>
      </c>
      <c r="AC6" s="6" t="str">
        <f>SUBSTITUTE(Tableau11[[#This Row],[Classe de qualité/duretée]],".",",")</f>
        <v>6,8</v>
      </c>
      <c r="AD6" s="12"/>
      <c r="AE6" s="12"/>
      <c r="AF6" s="12"/>
      <c r="AG6" s="12"/>
      <c r="AH6" s="12"/>
      <c r="AI6" s="17" t="s">
        <v>60</v>
      </c>
      <c r="AK6" s="23"/>
    </row>
    <row r="7" spans="1:38" x14ac:dyDescent="0.25">
      <c r="E7" s="5" t="s">
        <v>87</v>
      </c>
      <c r="K7" t="s">
        <v>4</v>
      </c>
      <c r="L7" t="s">
        <v>0</v>
      </c>
      <c r="M7" t="s">
        <v>2</v>
      </c>
      <c r="N7" t="s">
        <v>3</v>
      </c>
      <c r="Q7" s="18"/>
      <c r="R7" s="18" t="str">
        <f>SUBSTITUTE(RIGHT(Tableau8[[#This Row],[Norme]],LEN(Tableau8[[#This Row],[Norme]])-4),"-",",")</f>
        <v>4017</v>
      </c>
      <c r="T7" s="9" t="s">
        <v>41</v>
      </c>
      <c r="U7" s="18" t="str">
        <f>SUBSTITUTE(RIGHT(Tableau9[[#This Row],[Diamètre de filetage]],LEN(Tableau9[[#This Row],[Diamètre de filetage]])-1),"-",",")</f>
        <v>8</v>
      </c>
      <c r="W7" s="8">
        <v>20</v>
      </c>
      <c r="X7" s="22"/>
      <c r="Y7" s="10"/>
      <c r="Z7" s="16" t="e">
        <f>SUBSTITUTE(RIGHT(Tableau12[[#This Row],[Nuance d''acier]],LEN(Tableau12[[#This Row],[Nuance d''acier]])-1),"-",",")</f>
        <v>#VALUE!</v>
      </c>
      <c r="AB7" s="6" t="s">
        <v>6</v>
      </c>
      <c r="AC7" s="6" t="str">
        <f>SUBSTITUTE(Tableau11[[#This Row],[Classe de qualité/duretée]],".",",")</f>
        <v>8,8</v>
      </c>
      <c r="AD7" s="12"/>
      <c r="AE7" s="12"/>
      <c r="AF7" s="12"/>
      <c r="AG7" s="12"/>
      <c r="AH7" s="12"/>
      <c r="AI7" s="17" t="s">
        <v>52</v>
      </c>
      <c r="AK7" t="s">
        <v>83</v>
      </c>
    </row>
    <row r="8" spans="1:38" x14ac:dyDescent="0.25">
      <c r="E8" s="5" t="s">
        <v>90</v>
      </c>
      <c r="K8" s="18" t="s">
        <v>30</v>
      </c>
      <c r="L8" s="18" t="s">
        <v>0</v>
      </c>
      <c r="M8" s="18" t="s">
        <v>2</v>
      </c>
      <c r="N8" s="18" t="s">
        <v>3</v>
      </c>
      <c r="O8" s="18"/>
      <c r="P8" s="18"/>
      <c r="Q8" s="18"/>
      <c r="R8" s="18" t="str">
        <f>SUBSTITUTE(RIGHT(Tableau8[[#This Row],[Norme]],LEN(Tableau8[[#This Row],[Norme]])-4),"-",",")</f>
        <v>4018</v>
      </c>
      <c r="T8" s="9" t="s">
        <v>42</v>
      </c>
      <c r="U8" s="18" t="str">
        <f>SUBSTITUTE(RIGHT(Tableau9[[#This Row],[Diamètre de filetage]],LEN(Tableau9[[#This Row],[Diamètre de filetage]])-1),"-",",")</f>
        <v>10</v>
      </c>
      <c r="W8" s="8">
        <v>25</v>
      </c>
      <c r="X8" s="22"/>
      <c r="AB8" s="6" t="s">
        <v>47</v>
      </c>
      <c r="AC8" s="6" t="str">
        <f>SUBSTITUTE(Tableau11[[#This Row],[Classe de qualité/duretée]],".",",")</f>
        <v>9,8</v>
      </c>
      <c r="AD8" s="9"/>
      <c r="AE8" s="9"/>
      <c r="AF8" s="9"/>
      <c r="AG8" s="9"/>
      <c r="AH8" s="9"/>
      <c r="AI8" s="17"/>
      <c r="AK8" t="s">
        <v>84</v>
      </c>
    </row>
    <row r="9" spans="1:38" x14ac:dyDescent="0.25">
      <c r="E9" s="5" t="s">
        <v>64</v>
      </c>
      <c r="K9" t="s">
        <v>22</v>
      </c>
      <c r="L9" t="s">
        <v>0</v>
      </c>
      <c r="M9" t="s">
        <v>1</v>
      </c>
      <c r="O9" t="s">
        <v>10</v>
      </c>
      <c r="P9" t="s">
        <v>73</v>
      </c>
      <c r="Q9" s="18"/>
      <c r="R9" s="18" t="str">
        <f>SUBSTITUTE(RIGHT(Tableau8[[#This Row],[Norme]],LEN(Tableau8[[#This Row],[Norme]])-4),"-",",")</f>
        <v>4026</v>
      </c>
      <c r="T9" s="9" t="s">
        <v>13</v>
      </c>
      <c r="U9" s="18" t="str">
        <f>SUBSTITUTE(RIGHT(Tableau9[[#This Row],[Diamètre de filetage]],LEN(Tableau9[[#This Row],[Diamètre de filetage]])-1),"-",",")</f>
        <v>12</v>
      </c>
      <c r="W9" s="8">
        <v>30</v>
      </c>
      <c r="X9" s="22"/>
      <c r="AB9" s="6" t="s">
        <v>33</v>
      </c>
      <c r="AC9" s="6" t="str">
        <f>SUBSTITUTE(Tableau11[[#This Row],[Classe de qualité/duretée]],".",",")</f>
        <v>10,9</v>
      </c>
      <c r="AD9" s="12"/>
      <c r="AE9" s="12"/>
      <c r="AF9" s="12"/>
      <c r="AG9" s="12"/>
      <c r="AH9" s="12"/>
      <c r="AK9" t="s">
        <v>85</v>
      </c>
    </row>
    <row r="10" spans="1:38" x14ac:dyDescent="0.25">
      <c r="E10" s="5" t="s">
        <v>62</v>
      </c>
      <c r="K10" s="18" t="s">
        <v>44</v>
      </c>
      <c r="L10" s="18" t="s">
        <v>0</v>
      </c>
      <c r="M10" s="18" t="s">
        <v>2</v>
      </c>
      <c r="N10" s="18" t="s">
        <v>11</v>
      </c>
      <c r="O10" s="18" t="s">
        <v>10</v>
      </c>
      <c r="P10" s="18"/>
      <c r="Q10" s="18"/>
      <c r="R10" s="18" t="str">
        <f>SUBSTITUTE(RIGHT(Tableau8[[#This Row],[Norme]],LEN(Tableau8[[#This Row],[Norme]])-4),"-",",")</f>
        <v>4762</v>
      </c>
      <c r="T10" s="9" t="s">
        <v>43</v>
      </c>
      <c r="U10" s="18" t="str">
        <f>SUBSTITUTE(RIGHT(Tableau9[[#This Row],[Diamètre de filetage]],LEN(Tableau9[[#This Row],[Diamètre de filetage]])-1),"-",",")</f>
        <v>14</v>
      </c>
      <c r="W10" s="8">
        <v>35</v>
      </c>
      <c r="X10" s="22"/>
      <c r="AB10" s="6" t="s">
        <v>14</v>
      </c>
      <c r="AC10" s="6" t="str">
        <f>SUBSTITUTE(Tableau11[[#This Row],[Classe de qualité/duretée]],".",",")</f>
        <v>12,9</v>
      </c>
      <c r="AD10" s="12"/>
      <c r="AE10" s="12"/>
      <c r="AF10" s="12"/>
      <c r="AG10" s="12"/>
      <c r="AH10" s="12"/>
    </row>
    <row r="11" spans="1:38" x14ac:dyDescent="0.25">
      <c r="E11" s="5" t="s">
        <v>3</v>
      </c>
      <c r="K11" t="s">
        <v>76</v>
      </c>
      <c r="L11" t="s">
        <v>0</v>
      </c>
      <c r="M11" t="s">
        <v>2</v>
      </c>
      <c r="N11" t="s">
        <v>62</v>
      </c>
      <c r="O11" t="s">
        <v>63</v>
      </c>
      <c r="Q11" s="18"/>
      <c r="R11" s="18" t="str">
        <f>SUBSTITUTE(RIGHT(Tableau8[[#This Row],[Norme]],LEN(Tableau8[[#This Row],[Norme]])-4),"-",",")</f>
        <v>14584</v>
      </c>
      <c r="T11" s="9" t="s">
        <v>37</v>
      </c>
      <c r="U11" s="18" t="str">
        <f>SUBSTITUTE(RIGHT(Tableau9[[#This Row],[Diamètre de filetage]],LEN(Tableau9[[#This Row],[Diamètre de filetage]])-1),"-",",")</f>
        <v>16</v>
      </c>
      <c r="W11" s="8">
        <v>40</v>
      </c>
      <c r="X11" s="22"/>
      <c r="AB11" s="6" t="s">
        <v>34</v>
      </c>
      <c r="AC11" s="6" t="str">
        <f>SUBSTITUTE(Tableau11[[#This Row],[Classe de qualité/duretée]],".",",")</f>
        <v>14,9</v>
      </c>
      <c r="AD11" s="12"/>
      <c r="AE11" s="12"/>
      <c r="AF11" s="12"/>
      <c r="AG11" s="12"/>
      <c r="AH11" s="12"/>
    </row>
    <row r="12" spans="1:38" x14ac:dyDescent="0.25">
      <c r="E12" s="5"/>
      <c r="T12" s="9" t="s">
        <v>38</v>
      </c>
      <c r="U12" s="18" t="str">
        <f>SUBSTITUTE(RIGHT(Tableau9[[#This Row],[Diamètre de filetage]],LEN(Tableau9[[#This Row],[Diamètre de filetage]])-1),"-",",")</f>
        <v>20</v>
      </c>
      <c r="W12" s="8">
        <v>45</v>
      </c>
      <c r="X12" s="22"/>
      <c r="AB12" s="6" t="s">
        <v>93</v>
      </c>
      <c r="AC12" s="6" t="str">
        <f>SUBSTITUTE(Tableau11[[#This Row],[Classe de qualité/duretée]],".",",")</f>
        <v>12H</v>
      </c>
      <c r="AD12" s="12"/>
      <c r="AE12" s="12"/>
      <c r="AF12" s="12"/>
      <c r="AG12" s="12"/>
      <c r="AH12" s="12"/>
    </row>
    <row r="13" spans="1:38" x14ac:dyDescent="0.25">
      <c r="T13" s="9" t="s">
        <v>45</v>
      </c>
      <c r="U13" s="18" t="str">
        <f>SUBSTITUTE(RIGHT(Tableau9[[#This Row],[Diamètre de filetage]],LEN(Tableau9[[#This Row],[Diamètre de filetage]])-1),"-",",")</f>
        <v>24</v>
      </c>
      <c r="W13" s="8">
        <v>50</v>
      </c>
      <c r="X13" s="22"/>
      <c r="AB13" s="6" t="s">
        <v>65</v>
      </c>
      <c r="AC13" s="6" t="str">
        <f>SUBSTITUTE(Tableau11[[#This Row],[Classe de qualité/duretée]],".",",")</f>
        <v>14H</v>
      </c>
      <c r="AD13" s="12"/>
      <c r="AE13" s="12"/>
      <c r="AF13" s="12"/>
      <c r="AG13" s="12"/>
      <c r="AH13" s="12"/>
    </row>
    <row r="14" spans="1:38" x14ac:dyDescent="0.25">
      <c r="K14" s="19"/>
      <c r="L14" s="19"/>
      <c r="M14" s="19"/>
      <c r="N14" s="19"/>
      <c r="O14" s="19"/>
      <c r="P14" s="19"/>
      <c r="Q14" s="19"/>
      <c r="R14" s="19"/>
      <c r="T14" s="9" t="s">
        <v>54</v>
      </c>
      <c r="U14" s="18" t="str">
        <f>SUBSTITUTE(RIGHT(Tableau9[[#This Row],[Diamètre de filetage]],LEN(Tableau9[[#This Row],[Diamètre de filetage]])-1),"-",",")</f>
        <v>T 3,5</v>
      </c>
      <c r="W14" s="8">
        <v>55</v>
      </c>
      <c r="X14" s="22"/>
      <c r="AB14" s="6" t="s">
        <v>88</v>
      </c>
      <c r="AC14" s="6" t="str">
        <f>SUBSTITUTE(Tableau11[[#This Row],[Classe de qualité/duretée]],".",",")</f>
        <v>20H</v>
      </c>
      <c r="AD14" s="9"/>
      <c r="AE14" s="9"/>
      <c r="AF14" s="9"/>
      <c r="AG14" s="9"/>
      <c r="AH14" s="9"/>
    </row>
    <row r="15" spans="1:38" x14ac:dyDescent="0.25">
      <c r="T15" s="9" t="s">
        <v>68</v>
      </c>
      <c r="U15" s="18" t="str">
        <f>SUBSTITUTE(RIGHT(Tableau9[[#This Row],[Diamètre de filetage]],LEN(Tableau9[[#This Row],[Diamètre de filetage]])-1),"-",",")</f>
        <v>T 4,2</v>
      </c>
      <c r="W15" s="8">
        <v>60</v>
      </c>
      <c r="X15" s="22"/>
      <c r="AB15" s="6" t="s">
        <v>66</v>
      </c>
      <c r="AC15" s="6" t="str">
        <f>SUBSTITUTE(Tableau11[[#This Row],[Classe de qualité/duretée]],".",",")</f>
        <v>22H</v>
      </c>
      <c r="AD15" s="11"/>
      <c r="AE15" s="11"/>
      <c r="AF15" s="11"/>
      <c r="AG15" s="11"/>
      <c r="AH15" s="11"/>
    </row>
    <row r="16" spans="1:38" x14ac:dyDescent="0.25">
      <c r="W16" s="8">
        <v>65</v>
      </c>
      <c r="X16" s="22"/>
      <c r="AB16" s="6" t="s">
        <v>67</v>
      </c>
      <c r="AC16" s="6" t="str">
        <f>SUBSTITUTE(Tableau11[[#This Row],[Classe de qualité/duretée]],".",",")</f>
        <v>33H</v>
      </c>
    </row>
    <row r="17" spans="10:29" x14ac:dyDescent="0.25">
      <c r="W17" s="8">
        <v>70</v>
      </c>
      <c r="X17" s="22"/>
      <c r="AB17" s="6" t="s">
        <v>24</v>
      </c>
      <c r="AC17" s="6" t="str">
        <f>SUBSTITUTE(Tableau11[[#This Row],[Classe de qualité/duretée]],".",",")</f>
        <v>45H</v>
      </c>
    </row>
    <row r="18" spans="10:29" x14ac:dyDescent="0.25">
      <c r="W18" s="7">
        <v>80</v>
      </c>
      <c r="X18" s="22"/>
    </row>
    <row r="19" spans="10:29" x14ac:dyDescent="0.25">
      <c r="W19" s="8">
        <v>90</v>
      </c>
      <c r="X19" s="22"/>
    </row>
    <row r="20" spans="10:29" x14ac:dyDescent="0.25">
      <c r="W20" s="8">
        <v>100</v>
      </c>
      <c r="X20" s="22"/>
    </row>
    <row r="21" spans="10:29" x14ac:dyDescent="0.25">
      <c r="W21" s="8">
        <v>120</v>
      </c>
      <c r="X21" s="22"/>
    </row>
    <row r="23" spans="10:29" x14ac:dyDescent="0.25">
      <c r="J23" s="20"/>
    </row>
  </sheetData>
  <sortState caseSensitive="1" ref="K21:K96">
    <sortCondition ref="K21:K96" customList="ISO ####,ISO ####"/>
  </sortState>
  <mergeCells count="1">
    <mergeCell ref="AK3:AK6"/>
  </mergeCells>
  <dataValidations count="1">
    <dataValidation allowBlank="1" showInputMessage="1" showErrorMessage="1" sqref="L3:L11 M3:M11 N3:N11 O3:O11 P3:P11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8" r:id="rId4" name="Check Box 12">
              <controlPr defaultSize="0" autoFill="0" autoLine="0" autoPict="0" macro="[0]!Validation_Norme">
                <anchor moveWithCells="1">
                  <from>
                    <xdr:col>15</xdr:col>
                    <xdr:colOff>390525</xdr:colOff>
                    <xdr:row>1</xdr:row>
                    <xdr:rowOff>0</xdr:rowOff>
                  </from>
                  <to>
                    <xdr:col>19</xdr:col>
                    <xdr:colOff>200025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tableParts count="13"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Vis</vt:lpstr>
      <vt:lpstr>Données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F34477</dc:creator>
  <cp:lastModifiedBy>gmp profil</cp:lastModifiedBy>
  <dcterms:created xsi:type="dcterms:W3CDTF">2017-08-23T08:49:21Z</dcterms:created>
  <dcterms:modified xsi:type="dcterms:W3CDTF">2017-09-06T09:44:39Z</dcterms:modified>
</cp:coreProperties>
</file>