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L:\REALTOR\11_Agents\julien-zone 2\"/>
    </mc:Choice>
  </mc:AlternateContent>
  <bookViews>
    <workbookView xWindow="0" yWindow="0" windowWidth="20160" windowHeight="9312"/>
  </bookViews>
  <sheets>
    <sheet name="Présentation" sheetId="1" r:id="rId1"/>
    <sheet name="ZA extraction" sheetId="5" state="hidden" r:id="rId2"/>
    <sheet name="Extraction OT" sheetId="3" r:id="rId3"/>
    <sheet name="Besoin" sheetId="8" state="hidden" r:id="rId4"/>
    <sheet name="Maintenance" sheetId="4" state="hidden" r:id="rId5"/>
    <sheet name="ZA" sheetId="7" state="hidden" r:id="rId6"/>
  </sheets>
  <externalReferences>
    <externalReference r:id="rId7"/>
  </externalReferences>
  <definedNames>
    <definedName name="_xlnm._FilterDatabase" localSheetId="3" hidden="1">Besoin!$A$1:$I$16</definedName>
    <definedName name="_xlnm._FilterDatabase" localSheetId="2" hidden="1">'Extraction OT'!$A$1:$S$172</definedName>
    <definedName name="_xlnm._FilterDatabase" localSheetId="1" hidden="1">'ZA extraction'!$A$1:$I$105</definedName>
    <definedName name="PA">[1]BD!$A$1:$A$35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E11" i="1" l="1"/>
  <c r="D11" i="1"/>
  <c r="C11" i="1"/>
  <c r="B11" i="1"/>
  <c r="C13" i="1"/>
  <c r="D13" i="1"/>
  <c r="E13" i="1"/>
  <c r="E10" i="1" l="1"/>
  <c r="D10" i="1"/>
  <c r="C10" i="1"/>
  <c r="B10" i="1"/>
  <c r="B23" i="1" l="1"/>
  <c r="B22" i="1"/>
  <c r="E15" i="1"/>
  <c r="D15" i="1"/>
  <c r="C15" i="1"/>
  <c r="B15" i="1"/>
  <c r="E12" i="1"/>
  <c r="D12" i="1"/>
  <c r="C12" i="1"/>
  <c r="B12" i="1"/>
  <c r="B16" i="1" l="1"/>
  <c r="B14" i="1" s="1"/>
  <c r="C16" i="1"/>
  <c r="C14" i="1" s="1"/>
  <c r="D16" i="1"/>
  <c r="D14" i="1" s="1"/>
  <c r="E16" i="1"/>
  <c r="E14" i="1" s="1"/>
  <c r="F11" i="1"/>
  <c r="F12" i="1"/>
  <c r="F15" i="1"/>
  <c r="B24" i="1"/>
  <c r="F10" i="1"/>
  <c r="F14" i="1" l="1"/>
  <c r="F16" i="1"/>
</calcChain>
</file>

<file path=xl/sharedStrings.xml><?xml version="1.0" encoding="utf-8"?>
<sst xmlns="http://schemas.openxmlformats.org/spreadsheetml/2006/main" count="2483" uniqueCount="615">
  <si>
    <t>Poste technique</t>
  </si>
  <si>
    <t>Poste respons.</t>
  </si>
  <si>
    <t>Type d'ordre</t>
  </si>
  <si>
    <t>Ordre</t>
  </si>
  <si>
    <t>Statut util.</t>
  </si>
  <si>
    <t>Désignation</t>
  </si>
  <si>
    <t>Equipement</t>
  </si>
  <si>
    <t>Début programmé</t>
  </si>
  <si>
    <t>Début planif.</t>
  </si>
  <si>
    <t>SMSTGPR</t>
  </si>
  <si>
    <t>ZCOP</t>
  </si>
  <si>
    <t>PROG BLOQ</t>
  </si>
  <si>
    <t>ZPRE</t>
  </si>
  <si>
    <t>ZCUP</t>
  </si>
  <si>
    <t>ZDIV</t>
  </si>
  <si>
    <t>CN-BAT-CORRECTIF ANTI-RONGEUR</t>
  </si>
  <si>
    <t>REVISION CELLULE</t>
  </si>
  <si>
    <t>CONTROLE CELLULE</t>
  </si>
  <si>
    <t>VERIFICATION CELLULE</t>
  </si>
  <si>
    <t>DJ   - PFA1-72,5</t>
  </si>
  <si>
    <t>S    - DR 245 (4)        - Rep: A2</t>
  </si>
  <si>
    <t>DESAMIANTAGE DJ</t>
  </si>
  <si>
    <t>NETTOYAGE / RPLCT FILTRE PC ELECTRE 2ANS</t>
  </si>
  <si>
    <t>Type d'avis</t>
  </si>
  <si>
    <t>Avis</t>
  </si>
  <si>
    <t>Créé le</t>
  </si>
  <si>
    <t>Description</t>
  </si>
  <si>
    <t>AENC EVEN OAFF</t>
  </si>
  <si>
    <t>ZA</t>
  </si>
  <si>
    <t>MAUVAIS REGLAGE / BRAS NON ALIGNES</t>
  </si>
  <si>
    <t>N</t>
  </si>
  <si>
    <t>JRS</t>
  </si>
  <si>
    <t>GPR</t>
  </si>
  <si>
    <t>SM00</t>
  </si>
  <si>
    <t>SI</t>
  </si>
  <si>
    <t>TES</t>
  </si>
  <si>
    <t>EXEC TCLO BLOQ</t>
  </si>
  <si>
    <t>HRE</t>
  </si>
  <si>
    <t>O</t>
  </si>
  <si>
    <t>X</t>
  </si>
  <si>
    <t>MIN</t>
  </si>
  <si>
    <t>CONTROLE VISUEL TOITURE BATIMENTS PT</t>
  </si>
  <si>
    <t>Envoi à SPORT</t>
  </si>
  <si>
    <t>U.durée normale</t>
  </si>
  <si>
    <t>Durée des travaux pr</t>
  </si>
  <si>
    <t>Impacts existants</t>
  </si>
  <si>
    <t>Date fin réelle</t>
  </si>
  <si>
    <t>Sect.d'exploit.</t>
  </si>
  <si>
    <t>Division local.</t>
  </si>
  <si>
    <t>Centre D&amp;I</t>
  </si>
  <si>
    <t>Unité</t>
  </si>
  <si>
    <t>ANNU TCLO BLOQ</t>
  </si>
  <si>
    <t>Préventive</t>
  </si>
  <si>
    <t>Curative</t>
  </si>
  <si>
    <t>Corrective</t>
  </si>
  <si>
    <t>Divers</t>
  </si>
  <si>
    <t>Non Réalisé</t>
  </si>
  <si>
    <t>TOTAL</t>
  </si>
  <si>
    <t>Total</t>
  </si>
  <si>
    <t>Avec OT</t>
  </si>
  <si>
    <t>Sans OT</t>
  </si>
  <si>
    <t>CAIL5-INF</t>
  </si>
  <si>
    <t>MAZAR-P61</t>
  </si>
  <si>
    <t>ROGNA-Y632</t>
  </si>
  <si>
    <t>Tore de neutre cassé</t>
  </si>
  <si>
    <t>BERRE-P31-L31ROGNA-HT</t>
  </si>
  <si>
    <t>CAIL5-SA6</t>
  </si>
  <si>
    <t>MAZAR-P61-B61-HT</t>
  </si>
  <si>
    <t>problème electrique</t>
  </si>
  <si>
    <t>MAZAR-P61-B62-HT</t>
  </si>
  <si>
    <t>La phase 0 ne ferme pas</t>
  </si>
  <si>
    <t>MAZAR-P61-Y61261-HT</t>
  </si>
  <si>
    <t>Prise AE du PSAF Fuyarde</t>
  </si>
  <si>
    <t>MAZAR-SA6</t>
  </si>
  <si>
    <t>Durites de gasoil fuyardes</t>
  </si>
  <si>
    <t>ROGNA-INF</t>
  </si>
  <si>
    <t>ROGNA-P61-BC61-HT</t>
  </si>
  <si>
    <t>ROGNA-P61-L61DURAN-HT</t>
  </si>
  <si>
    <t>ROGNA-P61-L61RQROU-HT</t>
  </si>
  <si>
    <t>ROGNA-P61-L61SSCHA-HT</t>
  </si>
  <si>
    <t>ROGNA-P61-L62AUBET-HT</t>
  </si>
  <si>
    <t>ROGNA-Y631</t>
  </si>
  <si>
    <t>porte armoire TR HS</t>
  </si>
  <si>
    <t>ARENC-P61-L61B.MAI-HT</t>
  </si>
  <si>
    <t>BERRE-SA3-AE48</t>
  </si>
  <si>
    <t>1400194650</t>
  </si>
  <si>
    <t>1400194743</t>
  </si>
  <si>
    <t>MAZAR-P61-L61E.BOT-HT</t>
  </si>
  <si>
    <t>1400194558</t>
  </si>
  <si>
    <t>Moteur SAB 2 HS</t>
  </si>
  <si>
    <t>BERRE-ECC-PCC</t>
  </si>
  <si>
    <t>MAZAR-P61-Y61161-HT</t>
  </si>
  <si>
    <t>suintement relais</t>
  </si>
  <si>
    <t>ROGNA-P31-C2321-HT</t>
  </si>
  <si>
    <t>SAUM6-ECC-TGE</t>
  </si>
  <si>
    <t>niveau huile bas</t>
  </si>
  <si>
    <t>BERRE-P31-L33ETANG-HT</t>
  </si>
  <si>
    <t>chauffage HS</t>
  </si>
  <si>
    <t>ROGNA-P31-Y63131-HT</t>
  </si>
  <si>
    <t>surintement pressostat</t>
  </si>
  <si>
    <t>suintement pressostat</t>
  </si>
  <si>
    <t>ROGNA-P61-Y63161-HT</t>
  </si>
  <si>
    <t>Micro-switch pour ordre FER HS</t>
  </si>
  <si>
    <t>bruit anormal moteur ventilateur D</t>
  </si>
  <si>
    <t>NAT</t>
  </si>
  <si>
    <t>ROGNA-IF3</t>
  </si>
  <si>
    <t>ROGNA-IF6</t>
  </si>
  <si>
    <t>BAT  - BATIMENT DE COMMANDE</t>
  </si>
  <si>
    <t>ARENC-INF</t>
  </si>
  <si>
    <t>ARENC-P61-BC61</t>
  </si>
  <si>
    <t>MAINTENANCE GE - CONTROLE</t>
  </si>
  <si>
    <t>MAINTENANCE GE - REMPLACEMENT BATTERIE</t>
  </si>
  <si>
    <t>5000858429</t>
  </si>
  <si>
    <t>GE   - SDMO/PERK.LS</t>
  </si>
  <si>
    <t>HYGROMETRIE CSEM AVEC ASSECHEUR</t>
  </si>
  <si>
    <t>Remplacement moteur SAB2</t>
  </si>
  <si>
    <t>5000911010</t>
  </si>
  <si>
    <t>CS   - VEGALEC</t>
  </si>
  <si>
    <t>MAZAR-P61-Y61261</t>
  </si>
  <si>
    <t>MAZAR-P61-Y61361</t>
  </si>
  <si>
    <t>ROGNA-P31-L31S.BLA</t>
  </si>
  <si>
    <t>ROGNA-P31-L32BERRE-HT</t>
  </si>
  <si>
    <t>5000883558</t>
  </si>
  <si>
    <t>5000838797</t>
  </si>
  <si>
    <t>ROGNA-P31-Y63231</t>
  </si>
  <si>
    <t>ROGNA-P61-L61DURAN</t>
  </si>
  <si>
    <t>ROGNA-P61-Y63261</t>
  </si>
  <si>
    <t>NETTOYAGE AERO SOUFFLAGE HORS TENSION</t>
  </si>
  <si>
    <t>ROGNAL31VITRO</t>
  </si>
  <si>
    <t>ZCUS</t>
  </si>
  <si>
    <t>SAUM6L61SEPTE</t>
  </si>
  <si>
    <t>Gestion ZONE LALANNE - VORANGINE - HASSENTFRATZ</t>
  </si>
  <si>
    <t>5000933345</t>
  </si>
  <si>
    <t>400919011</t>
  </si>
  <si>
    <t>5000876241</t>
  </si>
  <si>
    <t>400910797</t>
  </si>
  <si>
    <t>400902122</t>
  </si>
  <si>
    <t>5001043268</t>
  </si>
  <si>
    <t>400899601</t>
  </si>
  <si>
    <t>5000911142</t>
  </si>
  <si>
    <t>400899603</t>
  </si>
  <si>
    <t>5001020530</t>
  </si>
  <si>
    <t>5000883475</t>
  </si>
  <si>
    <t>5000889292</t>
  </si>
  <si>
    <t>5000887937</t>
  </si>
  <si>
    <t>400899628</t>
  </si>
  <si>
    <t>5001020577</t>
  </si>
  <si>
    <t>400899643</t>
  </si>
  <si>
    <t>5000909333</t>
  </si>
  <si>
    <t>400881524</t>
  </si>
  <si>
    <t>400876250</t>
  </si>
  <si>
    <t>400876253</t>
  </si>
  <si>
    <t>400873292</t>
  </si>
  <si>
    <t>5000841961</t>
  </si>
  <si>
    <t>400873296</t>
  </si>
  <si>
    <t>400865872</t>
  </si>
  <si>
    <t>400847797</t>
  </si>
  <si>
    <t>400831426</t>
  </si>
  <si>
    <t>5000876227</t>
  </si>
  <si>
    <t>400781716</t>
  </si>
  <si>
    <t>5000876242</t>
  </si>
  <si>
    <t>5000876225</t>
  </si>
  <si>
    <t>400929961</t>
  </si>
  <si>
    <t>BERRE-P31-L31VAYNE-HT</t>
  </si>
  <si>
    <t>relais MU HS</t>
  </si>
  <si>
    <t>5000933644</t>
  </si>
  <si>
    <t>400929963</t>
  </si>
  <si>
    <t>manoeuvre très difficile du SL</t>
  </si>
  <si>
    <t>5000836368</t>
  </si>
  <si>
    <t>1400196460</t>
  </si>
  <si>
    <t>1400196386</t>
  </si>
  <si>
    <t>1400196387</t>
  </si>
  <si>
    <t>1400196388</t>
  </si>
  <si>
    <t>1400196444</t>
  </si>
  <si>
    <t>1400196389</t>
  </si>
  <si>
    <t>remplacement lampe de présence</t>
  </si>
  <si>
    <t>1400196392</t>
  </si>
  <si>
    <t>1400197046</t>
  </si>
  <si>
    <t>ponçage rouille et pose galva tuyauterie</t>
  </si>
  <si>
    <t>CDJ  - OP2C (1)</t>
  </si>
  <si>
    <t>S    - 5930              - Rep: LT</t>
  </si>
  <si>
    <t>Remplacement relai MU</t>
  </si>
  <si>
    <t>CS   - MR 40</t>
  </si>
  <si>
    <t>1400196390</t>
  </si>
  <si>
    <t>remplacement résistance de chauffage DJ</t>
  </si>
  <si>
    <t>EGUIL-P31-L31RQROU-HT</t>
  </si>
  <si>
    <t>1400198338</t>
  </si>
  <si>
    <t>PDJ  - PFA1-72,5         - Ph : 7</t>
  </si>
  <si>
    <t>1400196484</t>
  </si>
  <si>
    <t>1400196874</t>
  </si>
  <si>
    <t>resserrage ou remplacement prise AE</t>
  </si>
  <si>
    <t>ADJ  - PSAF 5057         - Ph :</t>
  </si>
  <si>
    <t>1400196393</t>
  </si>
  <si>
    <t>1400197047</t>
  </si>
  <si>
    <t>remplacement tuyaux BP</t>
  </si>
  <si>
    <t>Remplacement tuyau BP</t>
  </si>
  <si>
    <t>CDJ  - PFA1</t>
  </si>
  <si>
    <t>1400196875</t>
  </si>
  <si>
    <t>remplacement compteur CDA PH0</t>
  </si>
  <si>
    <t>CDJ  - CI 35X</t>
  </si>
  <si>
    <t>ROGNA-P61-L61AUBET-HT</t>
  </si>
  <si>
    <t>5000977728</t>
  </si>
  <si>
    <t>CS   - CE 152</t>
  </si>
  <si>
    <t>1600507722</t>
  </si>
  <si>
    <t>Remplacement contacteurs + thermiques</t>
  </si>
  <si>
    <t>1400196395</t>
  </si>
  <si>
    <t>reprise réglage SA1</t>
  </si>
  <si>
    <t>S    - SPE 14C           - Rep: A1</t>
  </si>
  <si>
    <t>1400196483</t>
  </si>
  <si>
    <t>1400196391</t>
  </si>
  <si>
    <t>mis en place plaque signalétique SA1</t>
  </si>
  <si>
    <t>1400196397</t>
  </si>
  <si>
    <t>remplacement joint bloc électro</t>
  </si>
  <si>
    <t>CDJ  - CI 50L</t>
  </si>
  <si>
    <t>1400196399</t>
  </si>
  <si>
    <t>1600507724</t>
  </si>
  <si>
    <t>5002208350</t>
  </si>
  <si>
    <t>1600507726</t>
  </si>
  <si>
    <t>5002208351</t>
  </si>
  <si>
    <t>1400196481</t>
  </si>
  <si>
    <t>1400196873</t>
  </si>
  <si>
    <t>Mise en place charnière porte AR/TR</t>
  </si>
  <si>
    <t>TSA  - EXTN</t>
  </si>
  <si>
    <t>1600074365</t>
  </si>
  <si>
    <t>Analyse d'huile</t>
  </si>
  <si>
    <t>Y    - Sans Type</t>
  </si>
  <si>
    <t>1400197045</t>
  </si>
  <si>
    <t>1600074366</t>
  </si>
  <si>
    <t>AENC OAFF</t>
  </si>
  <si>
    <t>400930316</t>
  </si>
  <si>
    <t>Accu phase 4 HS</t>
  </si>
  <si>
    <t>400944275</t>
  </si>
  <si>
    <t>Fuite hp</t>
  </si>
  <si>
    <t>5002522863</t>
  </si>
  <si>
    <t>400944278</t>
  </si>
  <si>
    <t>Fuite pressostat type G4669</t>
  </si>
  <si>
    <t>5001021703</t>
  </si>
  <si>
    <t>ROGNA-P61-Y63261-HT</t>
  </si>
  <si>
    <t>5001043761</t>
  </si>
  <si>
    <t>LS-VISITE DE TRACE</t>
  </si>
  <si>
    <t>ARENC-P61</t>
  </si>
  <si>
    <t>VISITE POSTE 6 MOIS</t>
  </si>
  <si>
    <t>VISITE POSTE 12 MOIS</t>
  </si>
  <si>
    <t>ARENCL61B.MAI</t>
  </si>
  <si>
    <t>LS-VISITE GALERIE ET OUVRAGE D ART</t>
  </si>
  <si>
    <t>ARENCL61SAUM6</t>
  </si>
  <si>
    <t>ARENCL61SEPTE</t>
  </si>
  <si>
    <t>ARENCL61V.POR</t>
  </si>
  <si>
    <t>BERRE-P31</t>
  </si>
  <si>
    <t>CAIL5-P61</t>
  </si>
  <si>
    <t>EGUIL-P31</t>
  </si>
  <si>
    <t>Recherche de fuite SF6</t>
  </si>
  <si>
    <t>MAZARL61RABAT</t>
  </si>
  <si>
    <t>ROGNA-P31</t>
  </si>
  <si>
    <t>ROGNA-P31-C2311-HT</t>
  </si>
  <si>
    <t>ROGNA-P61</t>
  </si>
  <si>
    <t>CN-S-EGIC-SECURISATION PLAQUETTE STRIEE</t>
  </si>
  <si>
    <t>TPN  - PTH (1)</t>
  </si>
  <si>
    <t>ROGNAL33ZETAN</t>
  </si>
  <si>
    <t>SAUM6-P61</t>
  </si>
  <si>
    <t>1400200122</t>
  </si>
  <si>
    <t>1400200124</t>
  </si>
  <si>
    <t>1400200123</t>
  </si>
  <si>
    <t>Remplacement pressostat</t>
  </si>
  <si>
    <t>1400200205</t>
  </si>
  <si>
    <t>1400200152</t>
  </si>
  <si>
    <t>ROGNA-P31-Y63231-HT</t>
  </si>
  <si>
    <t>1600507728</t>
  </si>
  <si>
    <t>5002258670</t>
  </si>
  <si>
    <t>CS   - CS1</t>
  </si>
  <si>
    <t>1400200536</t>
  </si>
  <si>
    <t>1400200537</t>
  </si>
  <si>
    <t>1400200712</t>
  </si>
  <si>
    <t>1400200713</t>
  </si>
  <si>
    <t>SCRIPT IP-SAM</t>
  </si>
  <si>
    <t>EXEC TCLO</t>
  </si>
  <si>
    <t>SAUM6-P61-BC61</t>
  </si>
  <si>
    <t>1100106301</t>
  </si>
  <si>
    <t>APLA</t>
  </si>
  <si>
    <t>5002222548</t>
  </si>
  <si>
    <t>BERRE-INF</t>
  </si>
  <si>
    <t>1100103206</t>
  </si>
  <si>
    <t>5002220585</t>
  </si>
  <si>
    <t>1100103176</t>
  </si>
  <si>
    <t>5002220463</t>
  </si>
  <si>
    <t>BERREL31VAYNE</t>
  </si>
  <si>
    <t>2000972219</t>
  </si>
  <si>
    <t>2000937783</t>
  </si>
  <si>
    <t>2000937782</t>
  </si>
  <si>
    <t>2000938236</t>
  </si>
  <si>
    <t>APLA BLOQ</t>
  </si>
  <si>
    <t>ARENC-P61-L61B.MAI</t>
  </si>
  <si>
    <t>2000938237</t>
  </si>
  <si>
    <t>Dépannage photo-capteur A0-4-8</t>
  </si>
  <si>
    <t>5000837227</t>
  </si>
  <si>
    <t>CSEM - FLUOBLOC T105     - Rep: A0</t>
  </si>
  <si>
    <t>ARENC-P61-L61SAUM6</t>
  </si>
  <si>
    <t>2000938238</t>
  </si>
  <si>
    <t>ARENC-P61-L61SAUM6-HT</t>
  </si>
  <si>
    <t>1400187039</t>
  </si>
  <si>
    <t>Réglage FDC SAB1</t>
  </si>
  <si>
    <t>5000837071</t>
  </si>
  <si>
    <t>S    - SFT 105           - Rep: A1</t>
  </si>
  <si>
    <t>ARENC-P61-L61SEPTE-HT</t>
  </si>
  <si>
    <t>1400202806</t>
  </si>
  <si>
    <t>recherches de fuites compartiment B4 dép</t>
  </si>
  <si>
    <t>5000837167</t>
  </si>
  <si>
    <t>CSEM - FLUOBLOC T105     - Rep: B4</t>
  </si>
  <si>
    <t>ARENC-P61-Y61161</t>
  </si>
  <si>
    <t>2000938239</t>
  </si>
  <si>
    <t>ARENC-SA6-AE48</t>
  </si>
  <si>
    <t>1600515222</t>
  </si>
  <si>
    <t>Remplacement chargeur politique MS3-2019</t>
  </si>
  <si>
    <t>5000858595</t>
  </si>
  <si>
    <t>R48  - 48 RF25  CORE     - Rep: AYG1</t>
  </si>
  <si>
    <t>2000940214</t>
  </si>
  <si>
    <t>2000940584</t>
  </si>
  <si>
    <t>2000940215</t>
  </si>
  <si>
    <t>2000940446</t>
  </si>
  <si>
    <t>2000940445</t>
  </si>
  <si>
    <t>2000940586</t>
  </si>
  <si>
    <t>2000940216</t>
  </si>
  <si>
    <t>2000940549</t>
  </si>
  <si>
    <t>2000937166</t>
  </si>
  <si>
    <t>2000937165</t>
  </si>
  <si>
    <t>BERRE-P31-L31ROGNA</t>
  </si>
  <si>
    <t>2001018960</t>
  </si>
  <si>
    <t>complément d'huile diélectrique ph3</t>
  </si>
  <si>
    <t>5000909178</t>
  </si>
  <si>
    <t>PDJ  - HPGE 9-14C        - Ph : 3</t>
  </si>
  <si>
    <t>1400197044</t>
  </si>
  <si>
    <t>remplacement poignée armoire dj</t>
  </si>
  <si>
    <t>BERRE-P31-SS1.12</t>
  </si>
  <si>
    <t>2000937962</t>
  </si>
  <si>
    <t>BERRE-P31-SS1.23</t>
  </si>
  <si>
    <t>2000937963</t>
  </si>
  <si>
    <t>BERRE-SA3-AE125</t>
  </si>
  <si>
    <t>1100122873</t>
  </si>
  <si>
    <t>MC-ISOL-CONDENSATEURS-REDRESSEURS-AEES</t>
  </si>
  <si>
    <t>5002448290</t>
  </si>
  <si>
    <t>R125 -  AEES            Rep:CE</t>
  </si>
  <si>
    <t>Remplacement batterie politique MS3-2019</t>
  </si>
  <si>
    <t>5000853071</t>
  </si>
  <si>
    <t>B48  - SCP150 OPS150     - Rep: TCM</t>
  </si>
  <si>
    <t>5000853072</t>
  </si>
  <si>
    <t>B48  - SCP150 OPS150     - Rep: CE</t>
  </si>
  <si>
    <t>2000937807</t>
  </si>
  <si>
    <t>2000937806</t>
  </si>
  <si>
    <t>CAIL5-P61-L61E.BOT</t>
  </si>
  <si>
    <t>2000938353</t>
  </si>
  <si>
    <t>CAIL5-P61-L64ZCAI5</t>
  </si>
  <si>
    <t>2000938304</t>
  </si>
  <si>
    <t>2000941654</t>
  </si>
  <si>
    <t>2000941690</t>
  </si>
  <si>
    <t>CAIL5-SA6-AE125</t>
  </si>
  <si>
    <t>1100122909</t>
  </si>
  <si>
    <t>5002261248</t>
  </si>
  <si>
    <t>R125 - AEES                   - Rep: CE1</t>
  </si>
  <si>
    <t>1100122910</t>
  </si>
  <si>
    <t>5002261266</t>
  </si>
  <si>
    <t>R125 - AEES                   - Rep: CE2</t>
  </si>
  <si>
    <t>1400194610</t>
  </si>
  <si>
    <t>Remplacement chargeur politique MS3</t>
  </si>
  <si>
    <t>CAIL5-SA6-AE48</t>
  </si>
  <si>
    <t>1100122911</t>
  </si>
  <si>
    <t>5002293924</t>
  </si>
  <si>
    <t>R48  -  AEES              - Rep: TCM1</t>
  </si>
  <si>
    <t>1100122912</t>
  </si>
  <si>
    <t>5002293925</t>
  </si>
  <si>
    <t>R48  -  AEES              - Rep: TCM2</t>
  </si>
  <si>
    <t>2000937298</t>
  </si>
  <si>
    <t>2000937297</t>
  </si>
  <si>
    <t>EGUIL-P31-L31ENSOL</t>
  </si>
  <si>
    <t>2000938366</t>
  </si>
  <si>
    <t>2000969341</t>
  </si>
  <si>
    <t>EGUIL-P31-L31RQROU</t>
  </si>
  <si>
    <t>2000938367</t>
  </si>
  <si>
    <t>PTC B DJ PH 7 Fiche 221</t>
  </si>
  <si>
    <t>5000955790</t>
  </si>
  <si>
    <t>EGUIL-P31-SS1.12</t>
  </si>
  <si>
    <t>2000937948</t>
  </si>
  <si>
    <t>EGUIL-SA3</t>
  </si>
  <si>
    <t>1600518627</t>
  </si>
  <si>
    <t>Ajout DJ en TST pour projet INUIT</t>
  </si>
  <si>
    <t>5002253506</t>
  </si>
  <si>
    <t>TUA - UD - ALSTOM - REP</t>
  </si>
  <si>
    <t>EGUIL-SA3-AE48</t>
  </si>
  <si>
    <t>1100122945</t>
  </si>
  <si>
    <t>5002379065</t>
  </si>
  <si>
    <t>R48  -  AEES          - Rep:CE</t>
  </si>
  <si>
    <t>1100122946</t>
  </si>
  <si>
    <t>5002457345</t>
  </si>
  <si>
    <t>R48  -  AEES          - Rep:TCM</t>
  </si>
  <si>
    <t>2000937839</t>
  </si>
  <si>
    <t>2000937838</t>
  </si>
  <si>
    <t>1400198554</t>
  </si>
  <si>
    <t>5000885767</t>
  </si>
  <si>
    <t>CSEM - HEXABLOC H9S      - Rep: F8</t>
  </si>
  <si>
    <t>1600514106</t>
  </si>
  <si>
    <t>Bouchon Lyonnais sur panier d'alumine</t>
  </si>
  <si>
    <t>2000938240</t>
  </si>
  <si>
    <t>2000938241</t>
  </si>
  <si>
    <t>remplacement durite de gazoil</t>
  </si>
  <si>
    <t>5000858157</t>
  </si>
  <si>
    <t>GE   - SDMO/VM.LS</t>
  </si>
  <si>
    <t>2000941657</t>
  </si>
  <si>
    <t>2000941693</t>
  </si>
  <si>
    <t>MAZAR-SA6-AE125</t>
  </si>
  <si>
    <t>1600514990</t>
  </si>
  <si>
    <t>5000858170</t>
  </si>
  <si>
    <t>B125 - 58 SCP250         - Rep: CE</t>
  </si>
  <si>
    <t>2000940491</t>
  </si>
  <si>
    <t>ROGNA-ECC-PCC</t>
  </si>
  <si>
    <t>1400200269</t>
  </si>
  <si>
    <t>remplacement téléphone BR</t>
  </si>
  <si>
    <t>2000941937</t>
  </si>
  <si>
    <t>2000941938</t>
  </si>
  <si>
    <t>2000941936</t>
  </si>
  <si>
    <t>2000937551</t>
  </si>
  <si>
    <t>2000937552</t>
  </si>
  <si>
    <t>ROGNA-P31-BC31</t>
  </si>
  <si>
    <t>2000938384</t>
  </si>
  <si>
    <t>ROGNA-P31-BC31-HT</t>
  </si>
  <si>
    <t>1600443384</t>
  </si>
  <si>
    <t>5000842677</t>
  </si>
  <si>
    <t>DJ   - FA1-72,5</t>
  </si>
  <si>
    <t>ROGNA-P31-C2311</t>
  </si>
  <si>
    <t>2000969342</t>
  </si>
  <si>
    <t>2000938385</t>
  </si>
  <si>
    <t>1600443385</t>
  </si>
  <si>
    <t>5000841956</t>
  </si>
  <si>
    <t>1600443386</t>
  </si>
  <si>
    <t>5000841964</t>
  </si>
  <si>
    <t>ROGNA-P31-L31BERRE</t>
  </si>
  <si>
    <t>2000938386</t>
  </si>
  <si>
    <t>DJ   - FX 10 N</t>
  </si>
  <si>
    <t>2000938387</t>
  </si>
  <si>
    <t>ROGNA-P31-L31S.BLA-HT</t>
  </si>
  <si>
    <t>1600443388</t>
  </si>
  <si>
    <t>5000883541</t>
  </si>
  <si>
    <t>ROGNA-P31-L31VITRO-HT</t>
  </si>
  <si>
    <t>1600443389</t>
  </si>
  <si>
    <t>5000883551</t>
  </si>
  <si>
    <t>ROGNA-P31-L32BERRE</t>
  </si>
  <si>
    <t>2000938388</t>
  </si>
  <si>
    <t>1100120156</t>
  </si>
  <si>
    <t>2EME CAMPAGNE MESURES PFA1 AVANT 1987</t>
  </si>
  <si>
    <t>1600514655</t>
  </si>
  <si>
    <t>relevé caractéristique pôle PH 7 pour IP</t>
  </si>
  <si>
    <t>5001042229</t>
  </si>
  <si>
    <t>1100120157</t>
  </si>
  <si>
    <t>1600443391</t>
  </si>
  <si>
    <t>2000938389</t>
  </si>
  <si>
    <t>2000937856</t>
  </si>
  <si>
    <t>2000937857</t>
  </si>
  <si>
    <t>1600507721</t>
  </si>
  <si>
    <t>Contrôle colonne SAB1 masselote</t>
  </si>
  <si>
    <t>2000938498</t>
  </si>
  <si>
    <t>1100098062</t>
  </si>
  <si>
    <t>1b6-S-REMPLT RELAIS MANQUE U</t>
  </si>
  <si>
    <t>5000883474</t>
  </si>
  <si>
    <t>dépannage câble résistance chauffage SA2</t>
  </si>
  <si>
    <t>1400197062</t>
  </si>
  <si>
    <t>gratter la rouille et galvaniser l'accus</t>
  </si>
  <si>
    <t>5000910844</t>
  </si>
  <si>
    <t>ADJ  - 1791              - Ph : 0</t>
  </si>
  <si>
    <t>ROGNA-P61-L61RQROU</t>
  </si>
  <si>
    <t>2000938499</t>
  </si>
  <si>
    <t>1100119901</t>
  </si>
  <si>
    <t>1100059752</t>
  </si>
  <si>
    <t>5000883487</t>
  </si>
  <si>
    <t>1100119902</t>
  </si>
  <si>
    <t>5002747012</t>
  </si>
  <si>
    <t>S    - DRBC 245          - Rep: A1</t>
  </si>
  <si>
    <t>1400197061</t>
  </si>
  <si>
    <t>Accus rouillé à galvaniser</t>
  </si>
  <si>
    <t>5000999704</t>
  </si>
  <si>
    <t>ADJ  - 4787              - Ph : 4</t>
  </si>
  <si>
    <t>1600507725</t>
  </si>
  <si>
    <t>Contrôle colonne SAB2 masselotte</t>
  </si>
  <si>
    <t>5000883491</t>
  </si>
  <si>
    <t>S    - SPE 245           - Rep: A2</t>
  </si>
  <si>
    <t>1600507723</t>
  </si>
  <si>
    <t>5000883492</t>
  </si>
  <si>
    <t>S    - SPE 245           - Rep: A1</t>
  </si>
  <si>
    <t>1600507720</t>
  </si>
  <si>
    <t>5002201914</t>
  </si>
  <si>
    <t>Remplacement contacteur + contacts auxil</t>
  </si>
  <si>
    <t>5000910850</t>
  </si>
  <si>
    <t>CS   - CSB</t>
  </si>
  <si>
    <t>1600507727</t>
  </si>
  <si>
    <t>2000938321</t>
  </si>
  <si>
    <t>1100097020</t>
  </si>
  <si>
    <t>5000838814</t>
  </si>
  <si>
    <t>S    - DR 245 (4)        - Rep: A1</t>
  </si>
  <si>
    <t>ROGNA-SA6-AE48</t>
  </si>
  <si>
    <t>1100123059</t>
  </si>
  <si>
    <t>5002286658</t>
  </si>
  <si>
    <t>R48  -  AEES      - Rep:BR Duranne</t>
  </si>
  <si>
    <t>1100123060</t>
  </si>
  <si>
    <t>5002384907</t>
  </si>
  <si>
    <t>R48  - AEES     - Rep: BR ROQUEROUSSE</t>
  </si>
  <si>
    <t>1600515228</t>
  </si>
  <si>
    <t>5000857940</t>
  </si>
  <si>
    <t>R48  - 48 RF40  WEST - BR COUPLAGE</t>
  </si>
  <si>
    <t>1600515229</t>
  </si>
  <si>
    <t>5000857941</t>
  </si>
  <si>
    <t>R48  - 48 RF40  SAB - BR TR632</t>
  </si>
  <si>
    <t>1600515230</t>
  </si>
  <si>
    <t>5000857942</t>
  </si>
  <si>
    <t>R48  - 48 RF40  WEST - BR AUBETTE 2</t>
  </si>
  <si>
    <t>1600515231</t>
  </si>
  <si>
    <t>5000857943</t>
  </si>
  <si>
    <t>R48  - 48 RF40  WEST - BR AUBETTE 1/SSCH</t>
  </si>
  <si>
    <t>1600515232</t>
  </si>
  <si>
    <t>5000857958</t>
  </si>
  <si>
    <t>R48  - 48 RF40  WEST - CE1</t>
  </si>
  <si>
    <t>1600515233</t>
  </si>
  <si>
    <t>5000857960</t>
  </si>
  <si>
    <t>R48  - 48 RF40  WEST - CE2</t>
  </si>
  <si>
    <t>1600515234</t>
  </si>
  <si>
    <t>5000872934</t>
  </si>
  <si>
    <t>R48  - 48 RF40  WEST  - BR TR631</t>
  </si>
  <si>
    <t>1600514581</t>
  </si>
  <si>
    <t>relevé caractéristique traversée TPN</t>
  </si>
  <si>
    <t>5000876226</t>
  </si>
  <si>
    <t>TPN  - TPN63/730</t>
  </si>
  <si>
    <t>2000938610</t>
  </si>
  <si>
    <t>1600514582</t>
  </si>
  <si>
    <t>2000938018</t>
  </si>
  <si>
    <t>REVISION TRANSFORMATION</t>
  </si>
  <si>
    <t>2000969110</t>
  </si>
  <si>
    <t>NETTOYAGE AERO KARCHER</t>
  </si>
  <si>
    <t>2000938611</t>
  </si>
  <si>
    <t>2000940433</t>
  </si>
  <si>
    <t>2000940319</t>
  </si>
  <si>
    <t>2000938777</t>
  </si>
  <si>
    <t>2000937860</t>
  </si>
  <si>
    <t>2000937861</t>
  </si>
  <si>
    <t>1600523168</t>
  </si>
  <si>
    <t>Formation sur 8DN9</t>
  </si>
  <si>
    <t>SAUM6-P61-L61ARENC</t>
  </si>
  <si>
    <t>2000938094</t>
  </si>
  <si>
    <t>2000938712</t>
  </si>
  <si>
    <t>SAUM6-P61-L61SEPTE</t>
  </si>
  <si>
    <t>2000938713</t>
  </si>
  <si>
    <t>2000938095</t>
  </si>
  <si>
    <t>SAUM6-P61-Y61161</t>
  </si>
  <si>
    <t>2000938136</t>
  </si>
  <si>
    <t>SAUM6-P61-Y61261</t>
  </si>
  <si>
    <t>2000938161</t>
  </si>
  <si>
    <t>SAUM6-SA6</t>
  </si>
  <si>
    <t>1400200268</t>
  </si>
  <si>
    <t>remplacement carte régulateur</t>
  </si>
  <si>
    <t>5002087441</t>
  </si>
  <si>
    <t>GE   - HH ENERGY-63NE  - Rep: GE</t>
  </si>
  <si>
    <t>1600514711</t>
  </si>
  <si>
    <t>Ajout DJ en TST pour projet SAUM6</t>
  </si>
  <si>
    <t>2000940496</t>
  </si>
  <si>
    <t>2000940562</t>
  </si>
  <si>
    <t>LS-CONTROLE SIGNALISATION-ALARME</t>
  </si>
  <si>
    <t>400969836</t>
  </si>
  <si>
    <t>ARENC-P61-Y61361-HT</t>
  </si>
  <si>
    <t>1400205327</t>
  </si>
  <si>
    <t>Remplacement microcontact fin de courses</t>
  </si>
  <si>
    <t>5000889681</t>
  </si>
  <si>
    <t>CS   - CEFA</t>
  </si>
  <si>
    <t>1400205326</t>
  </si>
  <si>
    <t>5001022068</t>
  </si>
  <si>
    <t>1400205041</t>
  </si>
  <si>
    <t>dépannage SAB2</t>
  </si>
  <si>
    <t>400973731</t>
  </si>
  <si>
    <t>CAIL5-P61-L61E.BOT-HT</t>
  </si>
  <si>
    <t>Compteur Manoeuvre HS</t>
  </si>
  <si>
    <t>400972446</t>
  </si>
  <si>
    <t>Retour de position HS (micro-switch)</t>
  </si>
  <si>
    <t>400972448</t>
  </si>
  <si>
    <t>400971640</t>
  </si>
  <si>
    <t>Batteries GE HS</t>
  </si>
  <si>
    <t>1400205760</t>
  </si>
  <si>
    <t>1400205761</t>
  </si>
  <si>
    <t>remplacement batterie GE</t>
  </si>
  <si>
    <t>BERRE-P31-L32ROGNA-HT</t>
  </si>
  <si>
    <t>1400205804</t>
  </si>
  <si>
    <t>PTC B SLT PH3 Fiche 301</t>
  </si>
  <si>
    <t>5000836376</t>
  </si>
  <si>
    <t>1500018047</t>
  </si>
  <si>
    <t>Réparation tampon puit permutation J17</t>
  </si>
  <si>
    <t>5000931827</t>
  </si>
  <si>
    <t>400972756</t>
  </si>
  <si>
    <t>301-PTC B SECT. LIGNE TERRE  PH 3</t>
  </si>
  <si>
    <t>Fin de courses position "O" HS</t>
  </si>
  <si>
    <t>5002185265</t>
  </si>
  <si>
    <t>5002178602</t>
  </si>
  <si>
    <t>5002178610</t>
  </si>
  <si>
    <t>5000887626</t>
  </si>
  <si>
    <t>400980701</t>
  </si>
  <si>
    <t>ARENC-P61-BC61-HT</t>
  </si>
  <si>
    <t>seuils densistat hors tolérance</t>
  </si>
  <si>
    <t>5000843473</t>
  </si>
  <si>
    <t>1400207129</t>
  </si>
  <si>
    <t>remplacement densistat H8</t>
  </si>
  <si>
    <t>CSEM - FLUOBLOC T105     - Rep: H8</t>
  </si>
  <si>
    <t>remplacement compteur de manoeuvre</t>
  </si>
  <si>
    <t>remplacement contacteur ST1</t>
  </si>
  <si>
    <t>CST  - VEGALEC</t>
  </si>
  <si>
    <t>Remplacement accumulateur</t>
  </si>
  <si>
    <t>Materiel disponible</t>
  </si>
  <si>
    <t>APRO BLOQ</t>
  </si>
  <si>
    <t>PLAN BLOQ</t>
  </si>
  <si>
    <t>PLAN/APLA</t>
  </si>
  <si>
    <t>Réalisé (EXEC TCLO)</t>
  </si>
  <si>
    <t>A confirmer (DATT)</t>
  </si>
  <si>
    <t>Annulé (ANNU TCLO)</t>
  </si>
  <si>
    <t>A clôturer (EXEC ou ANNU)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</si>
</sst>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49" fontId="0" fillId="0" borderId="0" xfId="0" applyNumberFormat="1"/>
    <xf numFmtId="49" fontId="0" fillId="2" borderId="0" xfId="0" applyNumberFormat="1" applyFill="1"/>
    <xf numFmtId="0" fontId="0" fillId="2" borderId="0" xfId="0" applyFill="1" applyAlignment="1">
      <alignment horizontal="left"/>
    </xf>
    <xf numFmtId="0" fontId="0" fillId="3" borderId="0" xfId="0" applyFill="1"/>
    <xf numFmtId="0" fontId="0" fillId="0" borderId="0" xfId="0" applyNumberFormat="1"/>
    <xf numFmtId="0" fontId="0" fillId="0" borderId="5" xfId="0" applyNumberFormat="1" applyBorder="1"/>
    <xf numFmtId="0" fontId="4" fillId="0" borderId="0" xfId="0" applyFont="1" applyAlignment="1">
      <alignment vertical="center"/>
    </xf>
    <xf numFmtId="0" fontId="0" fillId="0" borderId="2" xfId="0" applyNumberFormat="1" applyBorder="1" applyAlignment="1">
      <alignment wrapText="1"/>
    </xf>
    <xf numFmtId="0" fontId="0" fillId="0" borderId="1" xfId="0" applyNumberFormat="1" applyBorder="1"/>
    <xf numFmtId="0" fontId="0" fillId="0" borderId="1" xfId="1" applyNumberFormat="1" applyFont="1" applyBorder="1"/>
    <xf numFmtId="0" fontId="0" fillId="0" borderId="9" xfId="0" applyNumberFormat="1" applyBorder="1"/>
    <xf numFmtId="0" fontId="0" fillId="0" borderId="7" xfId="0" applyNumberFormat="1" applyBorder="1"/>
    <xf numFmtId="0" fontId="3" fillId="0" borderId="8" xfId="0" applyNumberFormat="1" applyFont="1" applyBorder="1" applyAlignment="1">
      <alignment wrapText="1"/>
    </xf>
    <xf numFmtId="0" fontId="3" fillId="0" borderId="8" xfId="1" applyNumberFormat="1" applyFont="1" applyBorder="1" applyAlignment="1"/>
    <xf numFmtId="0" fontId="3" fillId="0" borderId="8" xfId="0" applyNumberFormat="1" applyFont="1" applyBorder="1"/>
    <xf numFmtId="0" fontId="3" fillId="0" borderId="3" xfId="0" applyNumberFormat="1" applyFont="1" applyBorder="1"/>
    <xf numFmtId="0" fontId="3" fillId="0" borderId="4" xfId="0" applyNumberFormat="1" applyFont="1" applyBorder="1" applyAlignment="1">
      <alignment wrapText="1"/>
    </xf>
    <xf numFmtId="0" fontId="3" fillId="0" borderId="4" xfId="0" applyNumberFormat="1" applyFont="1" applyBorder="1"/>
    <xf numFmtId="0" fontId="3" fillId="0" borderId="6" xfId="0" applyNumberFormat="1" applyFont="1" applyBorder="1" applyAlignment="1">
      <alignment wrapText="1"/>
    </xf>
    <xf numFmtId="0" fontId="5" fillId="0" borderId="4" xfId="0" applyNumberFormat="1" applyFont="1" applyBorder="1" applyAlignment="1">
      <alignment wrapText="1"/>
    </xf>
    <xf numFmtId="0" fontId="2" fillId="0" borderId="1" xfId="0" applyNumberFormat="1" applyFont="1" applyBorder="1" applyAlignment="1">
      <alignment wrapText="1"/>
    </xf>
    <xf numFmtId="0" fontId="2" fillId="0" borderId="1" xfId="1" applyNumberFormat="1" applyFont="1" applyBorder="1" applyAlignment="1"/>
    <xf numFmtId="0" fontId="2" fillId="0" borderId="1" xfId="0" applyNumberFormat="1" applyFont="1" applyBorder="1"/>
    <xf numFmtId="0" fontId="2" fillId="0" borderId="5" xfId="0" applyNumberFormat="1" applyFont="1" applyBorder="1"/>
    <xf numFmtId="0" fontId="3" fillId="0" borderId="4" xfId="0" applyNumberFormat="1" applyFont="1" applyFill="1" applyBorder="1" applyAlignment="1">
      <alignment wrapText="1"/>
    </xf>
    <xf numFmtId="0" fontId="0" fillId="0" borderId="1" xfId="0" applyNumberFormat="1" applyBorder="1" applyAlignment="1"/>
    <xf numFmtId="0" fontId="0" fillId="0" borderId="5" xfId="0" applyNumberFormat="1" applyBorder="1" applyAlignment="1"/>
    <xf numFmtId="0" fontId="2" fillId="0" borderId="2" xfId="0" applyNumberFormat="1" applyFont="1" applyBorder="1"/>
    <xf numFmtId="0" fontId="2" fillId="0" borderId="3" xfId="0" applyNumberFormat="1" applyFont="1" applyBorder="1"/>
    <xf numFmtId="0" fontId="0" fillId="0" borderId="4" xfId="0" applyNumberFormat="1" applyBorder="1"/>
    <xf numFmtId="0" fontId="0" fillId="0" borderId="6" xfId="0" applyNumberFormat="1" applyBorder="1"/>
    <xf numFmtId="164" fontId="0" fillId="0" borderId="0" xfId="0" applyNumberFormat="1"/>
    <xf numFmtId="49" fontId="4" fillId="0" borderId="0" xfId="0" applyNumberFormat="1" applyFont="1" applyAlignment="1">
      <alignment vertical="center"/>
    </xf>
    <xf numFmtId="49" fontId="0" fillId="5" borderId="0" xfId="0" applyNumberFormat="1" applyFill="1"/>
    <xf numFmtId="14" fontId="0" fillId="5" borderId="0" xfId="0" applyNumberFormat="1" applyFill="1"/>
    <xf numFmtId="0" fontId="0" fillId="5" borderId="0" xfId="0" applyFill="1"/>
    <xf numFmtId="0" fontId="7" fillId="6" borderId="0" xfId="0" applyNumberFormat="1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4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6" fillId="4" borderId="0" xfId="2" applyFill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Maintenance préventive 2019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"/>
          <c:y val="0.18020808465755447"/>
          <c:w val="0.98401666848750657"/>
          <c:h val="0.78369757552871189"/>
        </c:manualLayout>
      </c:layout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dLbl>
              <c:idx val="2"/>
              <c:layout>
                <c:manualLayout>
                  <c:x val="0.30626004713373806"/>
                  <c:y val="-0.10820054951017205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675952949500309"/>
                      <c:h val="9.9224348596057943E-2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Présentation!$A$11:$A$15</c:f>
              <c:strCache>
                <c:ptCount val="5"/>
                <c:pt idx="0">
                  <c:v>Réalisé (EXEC TCLO)</c:v>
                </c:pt>
                <c:pt idx="1">
                  <c:v>A confirmer (DATT)</c:v>
                </c:pt>
                <c:pt idx="2">
                  <c:v>A clôturer (EXEC ou ANNU)</c:v>
                </c:pt>
                <c:pt idx="3">
                  <c:v>PLAN/APLA</c:v>
                </c:pt>
                <c:pt idx="4">
                  <c:v>Annulé (ANNU TCLO)</c:v>
                </c:pt>
              </c:strCache>
            </c:strRef>
          </c:cat>
          <c:val>
            <c:numRef>
              <c:f>Présentation!$B$11:$B$15</c:f>
              <c:numCache>
                <c:formatCode>General</c:formatCode>
                <c:ptCount val="5"/>
                <c:pt idx="0">
                  <c:v>64</c:v>
                </c:pt>
                <c:pt idx="1">
                  <c:v>0</c:v>
                </c:pt>
                <c:pt idx="2">
                  <c:v>64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  <c:extLst/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dk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MAINTENANCE CURATIVE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Présentation!$A$11:$A$15</c:f>
              <c:strCache>
                <c:ptCount val="5"/>
                <c:pt idx="0">
                  <c:v>Réalisé (EXEC TCLO)</c:v>
                </c:pt>
                <c:pt idx="1">
                  <c:v>A confirmer (DATT)</c:v>
                </c:pt>
                <c:pt idx="2">
                  <c:v>A clôturer (EXEC ou ANNU)</c:v>
                </c:pt>
                <c:pt idx="3">
                  <c:v>PLAN/APLA</c:v>
                </c:pt>
                <c:pt idx="4">
                  <c:v>Annulé (ANNU TCLO)</c:v>
                </c:pt>
              </c:strCache>
            </c:strRef>
          </c:cat>
          <c:val>
            <c:numRef>
              <c:f>Présentation!$C$11:$C$15</c:f>
              <c:numCache>
                <c:formatCode>General</c:formatCode>
                <c:ptCount val="5"/>
                <c:pt idx="0">
                  <c:v>21</c:v>
                </c:pt>
                <c:pt idx="1">
                  <c:v>0</c:v>
                </c:pt>
                <c:pt idx="2">
                  <c:v>0</c:v>
                </c:pt>
                <c:pt idx="3">
                  <c:v>12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dk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Maintenance corrective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3035235850774375E-3"/>
          <c:y val="0.15425725699222034"/>
          <c:w val="0.99669647641492254"/>
          <c:h val="0.84574274300777963"/>
        </c:manualLayout>
      </c:layout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-5.20174904666032E-2"/>
                  <c:y val="8.7876775454633585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8910253408872173E-2"/>
                  <c:y val="-0.1289468011071226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.119876807183473"/>
                  <c:y val="-0.13500125151737438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2186464397380068"/>
                      <c:h val="0.14558431392975008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Présentation!$A$11:$A$15</c:f>
              <c:strCache>
                <c:ptCount val="5"/>
                <c:pt idx="0">
                  <c:v>Réalisé (EXEC TCLO)</c:v>
                </c:pt>
                <c:pt idx="1">
                  <c:v>A confirmer (DATT)</c:v>
                </c:pt>
                <c:pt idx="2">
                  <c:v>A clôturer (EXEC ou ANNU)</c:v>
                </c:pt>
                <c:pt idx="3">
                  <c:v>PLAN/APLA</c:v>
                </c:pt>
                <c:pt idx="4">
                  <c:v>Annulé (ANNU TCLO)</c:v>
                </c:pt>
              </c:strCache>
            </c:strRef>
          </c:cat>
          <c:val>
            <c:numRef>
              <c:f>Présentation!$D$11:$D$15</c:f>
              <c:numCache>
                <c:formatCode>General</c:formatCode>
                <c:ptCount val="5"/>
                <c:pt idx="0">
                  <c:v>14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dk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Maintenance divers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dLbl>
              <c:idx val="2"/>
              <c:layout>
                <c:manualLayout>
                  <c:x val="6.7791945645331642E-2"/>
                  <c:y val="1.6797822793820831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>
                    <c:manualLayout>
                      <c:w val="0.20534702604841354"/>
                      <c:h val="0.14558431392975008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Présentation!$A$11:$A$15</c:f>
              <c:strCache>
                <c:ptCount val="5"/>
                <c:pt idx="0">
                  <c:v>Réalisé (EXEC TCLO)</c:v>
                </c:pt>
                <c:pt idx="1">
                  <c:v>A confirmer (DATT)</c:v>
                </c:pt>
                <c:pt idx="2">
                  <c:v>A clôturer (EXEC ou ANNU)</c:v>
                </c:pt>
                <c:pt idx="3">
                  <c:v>PLAN/APLA</c:v>
                </c:pt>
                <c:pt idx="4">
                  <c:v>Annulé (ANNU TCLO)</c:v>
                </c:pt>
              </c:strCache>
            </c:strRef>
          </c:cat>
          <c:val>
            <c:numRef>
              <c:f>Présentation!$E$11:$E$15</c:f>
              <c:numCache>
                <c:formatCode>General</c:formatCode>
                <c:ptCount val="5"/>
                <c:pt idx="0">
                  <c:v>23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 cap="flat" cmpd="sng" algn="ctr">
              <a:solidFill>
                <a:schemeClr val="dk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Maintenance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Présentation!$A$11:$A$15</c:f>
              <c:strCache>
                <c:ptCount val="5"/>
                <c:pt idx="0">
                  <c:v>Réalisé (EXEC TCLO)</c:v>
                </c:pt>
                <c:pt idx="1">
                  <c:v>A confirmer (DATT)</c:v>
                </c:pt>
                <c:pt idx="2">
                  <c:v>A clôturer (EXEC ou ANNU)</c:v>
                </c:pt>
                <c:pt idx="3">
                  <c:v>PLAN/APLA</c:v>
                </c:pt>
                <c:pt idx="4">
                  <c:v>Annulé (ANNU TCLO)</c:v>
                </c:pt>
              </c:strCache>
            </c:strRef>
          </c:cat>
          <c:val>
            <c:numRef>
              <c:f>Présentation!$F$11:$F$15</c:f>
              <c:numCache>
                <c:formatCode>General</c:formatCode>
                <c:ptCount val="5"/>
                <c:pt idx="0">
                  <c:v>122</c:v>
                </c:pt>
                <c:pt idx="1">
                  <c:v>0</c:v>
                </c:pt>
                <c:pt idx="3">
                  <c:v>25</c:v>
                </c:pt>
                <c:pt idx="4">
                  <c:v>10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gapWidth val="100"/>
        <c:splitType val="pos"/>
        <c:splitPos val="2"/>
        <c:secondPieSize val="75"/>
        <c:serLines>
          <c:spPr>
            <a:ln w="9525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AVIS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Lbl>
              <c:idx val="1"/>
              <c:tx>
                <c:rich>
                  <a:bodyPr/>
                  <a:lstStyle/>
                  <a:p>
                    <a:fld id="{228674A8-BFF2-41D6-83DC-B7CE88D90244}" type="CATEGORYNAME">
                      <a:rPr lang="en-US"/>
                      <a:pPr/>
                      <a:t>[NOM DE CATÉGORIE]</a:t>
                    </a:fld>
                    <a:r>
                      <a:rPr lang="en-US" baseline="0"/>
                      <a:t> </a:t>
                    </a:r>
                  </a:p>
                  <a:p>
                    <a:r>
                      <a:rPr lang="en-US" baseline="0"/>
                      <a:t> </a:t>
                    </a:r>
                    <a:fld id="{9615451B-4EBB-4387-9943-60E619864433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separator>  </c:separator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  </c:separator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Présentation!$A$23:$A$24</c:f>
              <c:strCache>
                <c:ptCount val="2"/>
                <c:pt idx="0">
                  <c:v>Avec OT</c:v>
                </c:pt>
                <c:pt idx="1">
                  <c:v>Sans OT</c:v>
                </c:pt>
              </c:strCache>
            </c:strRef>
          </c:cat>
          <c:val>
            <c:numRef>
              <c:f>Présentation!$B$23:$B$24</c:f>
              <c:numCache>
                <c:formatCode>General</c:formatCode>
                <c:ptCount val="2"/>
                <c:pt idx="0">
                  <c:v>28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3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Besoin.vbs" TargetMode="External"/><Relationship Id="rId2" Type="http://schemas.openxmlformats.org/officeDocument/2006/relationships/hyperlink" Target="ZA.VBS" TargetMode="External"/><Relationship Id="rId1" Type="http://schemas.openxmlformats.org/officeDocument/2006/relationships/hyperlink" Target="OT.VBS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662940</xdr:colOff>
      <xdr:row>10</xdr:row>
      <xdr:rowOff>13335</xdr:rowOff>
    </xdr:from>
    <xdr:to>
      <xdr:col>11</xdr:col>
      <xdr:colOff>137160</xdr:colOff>
      <xdr:row>21</xdr:row>
      <xdr:rowOff>120015</xdr:rowOff>
    </xdr:to>
    <xdr:sp macro="" textlink="">
      <xdr:nvSpPr>
        <xdr:cNvPr id="8" name="Rectangle 7"/>
        <xdr:cNvSpPr/>
      </xdr:nvSpPr>
      <xdr:spPr>
        <a:xfrm>
          <a:off x="6625590" y="1918335"/>
          <a:ext cx="2560320" cy="2221230"/>
        </a:xfrm>
        <a:prstGeom prst="rect">
          <a:avLst/>
        </a:prstGeom>
        <a:solidFill>
          <a:schemeClr val="accent4">
            <a:lumMod val="20000"/>
            <a:lumOff val="80000"/>
            <a:alpha val="42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4</xdr:row>
      <xdr:rowOff>137160</xdr:rowOff>
    </xdr:from>
    <xdr:to>
      <xdr:col>5</xdr:col>
      <xdr:colOff>1188720</xdr:colOff>
      <xdr:row>7</xdr:row>
      <xdr:rowOff>15240</xdr:rowOff>
    </xdr:to>
    <xdr:sp macro="[0]!MAINTENANCE" textlink="">
      <xdr:nvSpPr>
        <xdr:cNvPr id="3" name="Rectangle à coins arrondis 2"/>
        <xdr:cNvSpPr/>
      </xdr:nvSpPr>
      <xdr:spPr>
        <a:xfrm>
          <a:off x="76200" y="868680"/>
          <a:ext cx="5173980" cy="42672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MAINTENANCE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7620</xdr:colOff>
      <xdr:row>4</xdr:row>
      <xdr:rowOff>0</xdr:rowOff>
    </xdr:from>
    <xdr:to>
      <xdr:col>11</xdr:col>
      <xdr:colOff>0</xdr:colOff>
      <xdr:row>6</xdr:row>
      <xdr:rowOff>30480</xdr:rowOff>
    </xdr:to>
    <xdr:sp macro="[0]!Besoin_en_materieil" textlink="">
      <xdr:nvSpPr>
        <xdr:cNvPr id="2" name="Rectangle à coins arrondis 1"/>
        <xdr:cNvSpPr/>
      </xdr:nvSpPr>
      <xdr:spPr>
        <a:xfrm>
          <a:off x="6979920" y="731520"/>
          <a:ext cx="2385060" cy="39624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Besoin en materiel</a:t>
          </a:r>
        </a:p>
      </xdr:txBody>
    </xdr:sp>
    <xdr:clientData/>
  </xdr:twoCellAnchor>
  <xdr:twoCellAnchor>
    <xdr:from>
      <xdr:col>0</xdr:col>
      <xdr:colOff>60960</xdr:colOff>
      <xdr:row>18</xdr:row>
      <xdr:rowOff>15240</xdr:rowOff>
    </xdr:from>
    <xdr:to>
      <xdr:col>5</xdr:col>
      <xdr:colOff>1173480</xdr:colOff>
      <xdr:row>20</xdr:row>
      <xdr:rowOff>76200</xdr:rowOff>
    </xdr:to>
    <xdr:sp macro="[0]!Liste_ZA" textlink="">
      <xdr:nvSpPr>
        <xdr:cNvPr id="5" name="Rectangle à coins arrondis 4"/>
        <xdr:cNvSpPr/>
      </xdr:nvSpPr>
      <xdr:spPr>
        <a:xfrm>
          <a:off x="60960" y="3185160"/>
          <a:ext cx="5173980" cy="42672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tx1"/>
              </a:solidFill>
            </a:rPr>
            <a:t>ZA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525780</xdr:colOff>
      <xdr:row>12</xdr:row>
      <xdr:rowOff>175260</xdr:rowOff>
    </xdr:from>
    <xdr:to>
      <xdr:col>10</xdr:col>
      <xdr:colOff>327660</xdr:colOff>
      <xdr:row>14</xdr:row>
      <xdr:rowOff>60960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7498080" y="2453640"/>
          <a:ext cx="1394460" cy="25146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solidFill>
                <a:schemeClr val="tx1"/>
              </a:solidFill>
            </a:rPr>
            <a:t>Extraction OT SAM</a:t>
          </a:r>
        </a:p>
      </xdr:txBody>
    </xdr:sp>
    <xdr:clientData/>
  </xdr:twoCellAnchor>
  <xdr:twoCellAnchor>
    <xdr:from>
      <xdr:col>8</xdr:col>
      <xdr:colOff>518160</xdr:colOff>
      <xdr:row>15</xdr:row>
      <xdr:rowOff>15240</xdr:rowOff>
    </xdr:from>
    <xdr:to>
      <xdr:col>10</xdr:col>
      <xdr:colOff>320040</xdr:colOff>
      <xdr:row>16</xdr:row>
      <xdr:rowOff>83820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7490460" y="2834640"/>
          <a:ext cx="1394460" cy="25146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solidFill>
                <a:schemeClr val="tx1"/>
              </a:solidFill>
            </a:rPr>
            <a:t>Extraction ZA SAM</a:t>
          </a:r>
        </a:p>
      </xdr:txBody>
    </xdr:sp>
    <xdr:clientData/>
  </xdr:twoCellAnchor>
  <xdr:twoCellAnchor>
    <xdr:from>
      <xdr:col>8</xdr:col>
      <xdr:colOff>510540</xdr:colOff>
      <xdr:row>17</xdr:row>
      <xdr:rowOff>7620</xdr:rowOff>
    </xdr:from>
    <xdr:to>
      <xdr:col>10</xdr:col>
      <xdr:colOff>312420</xdr:colOff>
      <xdr:row>19</xdr:row>
      <xdr:rowOff>167640</xdr:rowOff>
    </xdr:to>
    <xdr:sp macro="" textlink="">
      <xdr:nvSpPr>
        <xdr:cNvPr id="7" name="Rectangle 6">
          <a:hlinkClick xmlns:r="http://schemas.openxmlformats.org/officeDocument/2006/relationships" r:id="rId3"/>
        </xdr:cNvPr>
        <xdr:cNvSpPr/>
      </xdr:nvSpPr>
      <xdr:spPr>
        <a:xfrm>
          <a:off x="7482840" y="3192780"/>
          <a:ext cx="1394460" cy="52578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Extraction Besoin SAM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1</xdr:row>
      <xdr:rowOff>15240</xdr:rowOff>
    </xdr:from>
    <xdr:to>
      <xdr:col>4</xdr:col>
      <xdr:colOff>773520</xdr:colOff>
      <xdr:row>20</xdr:row>
      <xdr:rowOff>32520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15240</xdr:colOff>
      <xdr:row>1</xdr:row>
      <xdr:rowOff>22860</xdr:rowOff>
    </xdr:from>
    <xdr:to>
      <xdr:col>9</xdr:col>
      <xdr:colOff>697320</xdr:colOff>
      <xdr:row>20</xdr:row>
      <xdr:rowOff>40140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91440</xdr:colOff>
      <xdr:row>20</xdr:row>
      <xdr:rowOff>38100</xdr:rowOff>
    </xdr:from>
    <xdr:to>
      <xdr:col>4</xdr:col>
      <xdr:colOff>773520</xdr:colOff>
      <xdr:row>39</xdr:row>
      <xdr:rowOff>55380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15240</xdr:colOff>
      <xdr:row>20</xdr:row>
      <xdr:rowOff>45720</xdr:rowOff>
    </xdr:from>
    <xdr:to>
      <xdr:col>9</xdr:col>
      <xdr:colOff>697320</xdr:colOff>
      <xdr:row>39</xdr:row>
      <xdr:rowOff>63000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733424</xdr:colOff>
      <xdr:row>2</xdr:row>
      <xdr:rowOff>57150</xdr:rowOff>
    </xdr:from>
    <xdr:to>
      <xdr:col>19</xdr:col>
      <xdr:colOff>200024</xdr:colOff>
      <xdr:row>35</xdr:row>
      <xdr:rowOff>9525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213360</xdr:colOff>
      <xdr:row>2</xdr:row>
      <xdr:rowOff>175260</xdr:rowOff>
    </xdr:from>
    <xdr:to>
      <xdr:col>7</xdr:col>
      <xdr:colOff>739140</xdr:colOff>
      <xdr:row>21</xdr:row>
      <xdr:rowOff>68580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ALTOR/8_%20Exploitation/MD/Suivi%20modes%20d&#233;grad&#233;s%20R&#233;alt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MD"/>
      <sheetName val="BD"/>
    </sheetNames>
    <sheetDataSet>
      <sheetData sheetId="0"/>
      <sheetData sheetId="1"/>
      <sheetData sheetId="2">
        <row r="1">
          <cell r="A1" t="str">
            <v>A.MOU</v>
          </cell>
        </row>
        <row r="2">
          <cell r="A2" t="str">
            <v xml:space="preserve">AIX  </v>
          </cell>
        </row>
        <row r="3">
          <cell r="A3" t="str">
            <v>ARENC</v>
          </cell>
        </row>
        <row r="4">
          <cell r="A4" t="str">
            <v>ATHEL</v>
          </cell>
        </row>
        <row r="5">
          <cell r="A5" t="str">
            <v>AUBAG</v>
          </cell>
        </row>
        <row r="6">
          <cell r="A6" t="str">
            <v>AURI5</v>
          </cell>
        </row>
        <row r="7">
          <cell r="A7" t="str">
            <v>B.MAI</v>
          </cell>
        </row>
        <row r="8">
          <cell r="A8" t="str">
            <v>BAST5</v>
          </cell>
        </row>
        <row r="9">
          <cell r="A9" t="str">
            <v>BEDOU</v>
          </cell>
        </row>
        <row r="10">
          <cell r="A10" t="str">
            <v>BERRE</v>
          </cell>
        </row>
        <row r="11">
          <cell r="A11" t="str">
            <v>C.GOM</v>
          </cell>
        </row>
        <row r="12">
          <cell r="A12" t="str">
            <v>CAIL5</v>
          </cell>
        </row>
        <row r="13">
          <cell r="A13" t="str">
            <v>CHAB5</v>
          </cell>
        </row>
        <row r="14">
          <cell r="A14" t="str">
            <v>CIOTA</v>
          </cell>
        </row>
        <row r="15">
          <cell r="A15" t="str">
            <v>CONCE</v>
          </cell>
        </row>
        <row r="16">
          <cell r="A16" t="str">
            <v>DURAN</v>
          </cell>
        </row>
        <row r="17">
          <cell r="A17" t="str">
            <v>E.BOT</v>
          </cell>
        </row>
        <row r="18">
          <cell r="A18" t="str">
            <v>EGUIL</v>
          </cell>
        </row>
        <row r="19">
          <cell r="A19" t="str">
            <v>ENSOL</v>
          </cell>
        </row>
        <row r="20">
          <cell r="A20" t="str">
            <v>FAVAR</v>
          </cell>
        </row>
        <row r="21">
          <cell r="A21" t="str">
            <v>GARDA</v>
          </cell>
        </row>
        <row r="22">
          <cell r="A22" t="str">
            <v>LAURE</v>
          </cell>
        </row>
        <row r="23">
          <cell r="A23" t="str">
            <v>MAZAR</v>
          </cell>
        </row>
        <row r="24">
          <cell r="A24" t="str">
            <v>P.LAN</v>
          </cell>
        </row>
        <row r="25">
          <cell r="A25" t="str">
            <v>PALUN</v>
          </cell>
        </row>
        <row r="26">
          <cell r="A26" t="str">
            <v>RABAT</v>
          </cell>
        </row>
        <row r="27">
          <cell r="A27" t="str">
            <v>REALT</v>
          </cell>
        </row>
        <row r="28">
          <cell r="A28" t="str">
            <v>ROGNA</v>
          </cell>
        </row>
        <row r="29">
          <cell r="A29" t="str">
            <v>ROUS5</v>
          </cell>
        </row>
        <row r="30">
          <cell r="A30" t="str">
            <v>SAUM6</v>
          </cell>
        </row>
        <row r="31">
          <cell r="A31" t="str">
            <v>SEPTE</v>
          </cell>
        </row>
        <row r="32">
          <cell r="A32" t="str">
            <v>SYLVA</v>
          </cell>
        </row>
        <row r="33">
          <cell r="A33" t="str">
            <v>V.POR</v>
          </cell>
        </row>
        <row r="34">
          <cell r="A34" t="str">
            <v>VITRO</v>
          </cell>
        </row>
        <row r="35">
          <cell r="A35" t="str">
            <v>ZEREA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8"/>
  <sheetViews>
    <sheetView showGridLines="0" tabSelected="1" topLeftCell="A4" workbookViewId="0">
      <selection activeCell="B13" sqref="B13"/>
    </sheetView>
  </sheetViews>
  <sheetFormatPr baseColWidth="10" defaultRowHeight="14.4" x14ac:dyDescent="0.3"/>
  <cols>
    <col min="1" max="1" width="25" customWidth="1"/>
    <col min="6" max="6" width="19.33203125" customWidth="1"/>
    <col min="10" max="12" width="11.6640625" customWidth="1"/>
    <col min="13" max="13" width="11" customWidth="1"/>
  </cols>
  <sheetData>
    <row r="1" spans="1:17" ht="14.4" customHeight="1" x14ac:dyDescent="0.3">
      <c r="A1" s="39" t="s">
        <v>131</v>
      </c>
      <c r="B1" s="39"/>
      <c r="C1" s="39"/>
      <c r="D1" s="39"/>
      <c r="E1" s="39"/>
      <c r="F1" s="39"/>
      <c r="G1" s="8"/>
      <c r="H1" s="8"/>
      <c r="I1" s="8"/>
      <c r="J1" s="8"/>
      <c r="K1" s="8"/>
      <c r="L1" s="8"/>
      <c r="M1" s="8"/>
      <c r="N1" s="8"/>
      <c r="O1" s="8"/>
      <c r="P1" s="8"/>
    </row>
    <row r="2" spans="1:17" ht="14.4" customHeight="1" x14ac:dyDescent="0.3">
      <c r="A2" s="39"/>
      <c r="B2" s="39"/>
      <c r="C2" s="39"/>
      <c r="D2" s="39"/>
      <c r="E2" s="39"/>
      <c r="F2" s="39"/>
      <c r="G2" s="8"/>
      <c r="H2" s="34"/>
      <c r="I2" s="8"/>
      <c r="J2" s="8"/>
      <c r="K2" s="8"/>
      <c r="L2" s="8"/>
      <c r="M2" s="8"/>
      <c r="N2" s="8"/>
      <c r="O2" s="8"/>
      <c r="P2" s="8"/>
      <c r="Q2" s="1"/>
    </row>
    <row r="3" spans="1:17" x14ac:dyDescent="0.3">
      <c r="P3" s="1"/>
      <c r="Q3" s="1"/>
    </row>
    <row r="4" spans="1:17" x14ac:dyDescent="0.3">
      <c r="P4" s="1"/>
      <c r="Q4" s="1"/>
    </row>
    <row r="5" spans="1:17" x14ac:dyDescent="0.3">
      <c r="P5" s="1"/>
      <c r="Q5" s="1"/>
    </row>
    <row r="6" spans="1:17" x14ac:dyDescent="0.3">
      <c r="P6" s="1"/>
      <c r="Q6" s="1"/>
    </row>
    <row r="7" spans="1:17" x14ac:dyDescent="0.3">
      <c r="A7" s="42"/>
      <c r="B7" s="42"/>
      <c r="C7" s="42"/>
      <c r="D7" s="42"/>
      <c r="E7" s="42"/>
      <c r="F7" s="42"/>
      <c r="P7" s="1"/>
      <c r="Q7" s="1"/>
    </row>
    <row r="8" spans="1:17" ht="15" thickBot="1" x14ac:dyDescent="0.35">
      <c r="P8" s="1"/>
      <c r="Q8" s="1"/>
    </row>
    <row r="9" spans="1:17" ht="15" customHeight="1" x14ac:dyDescent="0.3">
      <c r="A9" s="9"/>
      <c r="B9" s="14" t="s">
        <v>52</v>
      </c>
      <c r="C9" s="15" t="s">
        <v>53</v>
      </c>
      <c r="D9" s="15" t="s">
        <v>54</v>
      </c>
      <c r="E9" s="16" t="s">
        <v>55</v>
      </c>
      <c r="F9" s="17" t="s">
        <v>58</v>
      </c>
      <c r="G9" s="6"/>
      <c r="H9" s="6"/>
      <c r="I9" s="6"/>
      <c r="J9" s="6"/>
      <c r="K9" s="6"/>
      <c r="L9" s="6"/>
      <c r="M9" s="6"/>
      <c r="N9" s="6"/>
      <c r="O9" s="6"/>
      <c r="P9" s="6"/>
      <c r="Q9" s="1"/>
    </row>
    <row r="10" spans="1:17" ht="16.2" customHeight="1" x14ac:dyDescent="0.3">
      <c r="A10" s="21" t="s">
        <v>57</v>
      </c>
      <c r="B10" s="22">
        <f>COUNTIF('Extraction OT'!G2:G400,"ZPRE")</f>
        <v>73</v>
      </c>
      <c r="C10" s="23">
        <f>COUNTIF('Extraction OT'!G2:G400,"ZCUP")</f>
        <v>33</v>
      </c>
      <c r="D10" s="23">
        <f>COUNTIF('Extraction OT'!G2:G400,"ZCOP")</f>
        <v>19</v>
      </c>
      <c r="E10" s="24">
        <f>COUNTIF('Extraction OT'!G2:G400,"ZDIV")</f>
        <v>32</v>
      </c>
      <c r="F10" s="25">
        <f t="shared" ref="F10:F16" si="0">SUM(B10:E10)</f>
        <v>157</v>
      </c>
      <c r="G10" s="6"/>
      <c r="H10" s="6"/>
      <c r="I10" s="6"/>
      <c r="J10" s="6"/>
      <c r="K10" s="6"/>
      <c r="L10" s="6"/>
      <c r="M10" s="6"/>
      <c r="N10" s="6"/>
      <c r="O10" s="6"/>
      <c r="P10" s="6"/>
      <c r="Q10" s="1"/>
    </row>
    <row r="11" spans="1:17" ht="16.95" customHeight="1" x14ac:dyDescent="0.3">
      <c r="A11" s="18" t="s">
        <v>611</v>
      </c>
      <c r="B11" s="10">
        <f>SUMPRODUCT(('Extraction OT'!G:G="ZPRE")*(NOT(ISERROR(FIND("EXEC TCLO",'Extraction OT'!I:I)))))</f>
        <v>64</v>
      </c>
      <c r="C11" s="11">
        <f>SUMPRODUCT(('Extraction OT'!G:G="ZCUP")*(NOT(ISERROR(FIND("EXEC TCLO",'Extraction OT'!I:I)))))</f>
        <v>21</v>
      </c>
      <c r="D11" s="10">
        <f>SUMPRODUCT(('Extraction OT'!G:G="ZCOP")*(NOT(ISERROR(FIND("EXEC TCLO",'Extraction OT'!I:I)))))</f>
        <v>14</v>
      </c>
      <c r="E11" s="10">
        <f>SUMPRODUCT(('Extraction OT'!G:G="ZDIV")*(NOT(ISERROR(FIND("EXEC TCLO",'Extraction OT'!I:I)))))</f>
        <v>23</v>
      </c>
      <c r="F11" s="7">
        <f t="shared" si="0"/>
        <v>122</v>
      </c>
      <c r="G11" s="6"/>
      <c r="H11" s="6"/>
      <c r="I11" s="6"/>
      <c r="J11" s="6"/>
      <c r="K11" s="6"/>
      <c r="L11" s="6"/>
      <c r="M11" s="6"/>
      <c r="N11" s="6"/>
      <c r="O11" s="6"/>
      <c r="P11" s="6"/>
      <c r="Q11" s="1"/>
    </row>
    <row r="12" spans="1:17" ht="15.6" x14ac:dyDescent="0.3">
      <c r="A12" s="26" t="s">
        <v>612</v>
      </c>
      <c r="B12" s="27">
        <f>SUMPRODUCT(('Extraction OT'!G:G="ZPRE")*(NOT(ISERROR(FIND("DATT",'Extraction OT'!I:I)))))</f>
        <v>0</v>
      </c>
      <c r="C12" s="27">
        <f>SUMPRODUCT(('Extraction OT'!G:G="ZCUP")*(NOT(ISERROR(FIND("DATT",'Extraction OT'!I:I)))))</f>
        <v>0</v>
      </c>
      <c r="D12" s="27">
        <f>SUMPRODUCT(('Extraction OT'!G:G="ZCOP")*(NOT(ISERROR(FIND("DATT",'Extraction OT'!I:I)))))</f>
        <v>0</v>
      </c>
      <c r="E12" s="27">
        <f>SUMPRODUCT(('Extraction OT'!G:G="ZDIV")*(NOT(ISERROR(FIND("DATT",'Extraction OT'!I:I)))))</f>
        <v>0</v>
      </c>
      <c r="F12" s="28">
        <f t="shared" si="0"/>
        <v>0</v>
      </c>
      <c r="G12" s="6"/>
      <c r="H12" s="6"/>
      <c r="I12" s="38" t="s">
        <v>274</v>
      </c>
      <c r="J12" s="38"/>
      <c r="K12" s="38"/>
      <c r="L12" s="6"/>
      <c r="M12" s="6"/>
      <c r="N12" s="6"/>
      <c r="O12" s="6"/>
      <c r="P12" s="6"/>
      <c r="Q12" s="1"/>
    </row>
    <row r="13" spans="1:17" x14ac:dyDescent="0.3">
      <c r="A13" s="26" t="s">
        <v>614</v>
      </c>
      <c r="B13" s="27">
        <f>SUMPRODUCT(('Extraction OT'!G:G="ZPRE")*(NOT(ISERROR(FIND("EXEC",'Extraction OT'!I:I)))))</f>
        <v>64</v>
      </c>
      <c r="C13" s="27">
        <f>SUMPRODUCT(('Extraction OT'!G:G="ZCUP")*(NOT(ISERROR(FIND("*EXEC*",'Extraction OT'!I:I)))))</f>
        <v>0</v>
      </c>
      <c r="D13" s="27">
        <f>SUMPRODUCT(('Extraction OT'!G:G="ZCOP")*(NOT(ISERROR(FIND("*EXEC*",'Extraction OT'!I:I)))))</f>
        <v>0</v>
      </c>
      <c r="E13" s="27">
        <f>SUMPRODUCT(('Extraction OT'!G:G="ZDIV")*(NOT(ISERROR(FIND("*EXEC*",'Extraction OT'!I:I)))))</f>
        <v>0</v>
      </c>
      <c r="F13" s="28"/>
      <c r="G13" s="6"/>
      <c r="H13" s="6"/>
      <c r="I13" s="6"/>
      <c r="J13" s="6"/>
      <c r="K13" s="6"/>
      <c r="L13" s="6"/>
      <c r="M13" s="6"/>
      <c r="N13" s="6"/>
      <c r="O13" s="6"/>
      <c r="P13" s="6"/>
      <c r="Q13" s="1"/>
    </row>
    <row r="14" spans="1:17" x14ac:dyDescent="0.3">
      <c r="A14" s="19" t="s">
        <v>610</v>
      </c>
      <c r="B14" s="10">
        <f>B16-B15</f>
        <v>5</v>
      </c>
      <c r="C14" s="10">
        <f>C16-C15</f>
        <v>12</v>
      </c>
      <c r="D14" s="10">
        <f>D16-D15</f>
        <v>4</v>
      </c>
      <c r="E14" s="10">
        <f>E16-E15</f>
        <v>4</v>
      </c>
      <c r="F14" s="7">
        <f t="shared" si="0"/>
        <v>25</v>
      </c>
      <c r="G14" s="6"/>
      <c r="H14" s="6"/>
      <c r="I14" s="6"/>
      <c r="J14" s="6"/>
      <c r="K14" s="6"/>
      <c r="L14" s="6"/>
      <c r="M14" s="6"/>
      <c r="N14" s="6"/>
      <c r="O14" s="6"/>
      <c r="P14" s="6"/>
      <c r="Q14" s="1"/>
    </row>
    <row r="15" spans="1:17" ht="13.95" customHeight="1" x14ac:dyDescent="0.3">
      <c r="A15" s="18" t="s">
        <v>613</v>
      </c>
      <c r="B15" s="10">
        <f>SUMPRODUCT(('Extraction OT'!G:G="ZPRE")*(NOT(ISERROR(FIND("ANNU",'Extraction OT'!I:I)))))</f>
        <v>4</v>
      </c>
      <c r="C15" s="11">
        <f>SUMPRODUCT(('Extraction OT'!G:G="ZCUP")*(NOT(ISERROR(FIND("ANNU",'Extraction OT'!I:I)))))</f>
        <v>0</v>
      </c>
      <c r="D15" s="10">
        <f>SUMPRODUCT(('Extraction OT'!G:G="ZCOP")*(NOT(ISERROR(FIND("ANNU",'Extraction OT'!I:I)))))</f>
        <v>1</v>
      </c>
      <c r="E15" s="10">
        <f>SUMPRODUCT(('Extraction OT'!G:G="ZDIV")*(NOT(ISERROR(FIND("ANNU",'Extraction OT'!I:I)))))</f>
        <v>5</v>
      </c>
      <c r="F15" s="7">
        <f t="shared" si="0"/>
        <v>10</v>
      </c>
      <c r="G15" s="6"/>
      <c r="H15" s="6"/>
      <c r="I15" s="6"/>
      <c r="J15" s="6"/>
      <c r="K15" s="6"/>
      <c r="L15" s="6"/>
      <c r="M15" s="6"/>
      <c r="N15" s="6"/>
      <c r="O15" s="6"/>
      <c r="P15" s="6"/>
      <c r="Q15" s="1"/>
    </row>
    <row r="16" spans="1:17" ht="15" thickBot="1" x14ac:dyDescent="0.35">
      <c r="A16" s="20" t="s">
        <v>56</v>
      </c>
      <c r="B16" s="12">
        <f>B10-B11</f>
        <v>9</v>
      </c>
      <c r="C16" s="12">
        <f>C10-C11</f>
        <v>12</v>
      </c>
      <c r="D16" s="12">
        <f>D10-D11</f>
        <v>5</v>
      </c>
      <c r="E16" s="12">
        <f>E10-E11</f>
        <v>9</v>
      </c>
      <c r="F16" s="13">
        <f t="shared" si="0"/>
        <v>35</v>
      </c>
    </row>
    <row r="17" spans="1:17" x14ac:dyDescent="0.3">
      <c r="G17" s="6"/>
      <c r="H17" s="6"/>
      <c r="I17" s="6"/>
      <c r="J17" s="6"/>
      <c r="K17" s="6"/>
      <c r="L17" s="6"/>
      <c r="M17" s="6"/>
      <c r="N17" s="6"/>
      <c r="O17" s="6"/>
      <c r="P17" s="6"/>
      <c r="Q17" s="1"/>
    </row>
    <row r="18" spans="1:17" x14ac:dyDescent="0.3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"/>
    </row>
    <row r="19" spans="1:17" x14ac:dyDescent="0.3">
      <c r="A19" s="41"/>
      <c r="B19" s="41"/>
      <c r="C19" s="41"/>
      <c r="D19" s="41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"/>
    </row>
    <row r="20" spans="1:17" x14ac:dyDescent="0.3">
      <c r="A20" s="40"/>
      <c r="B20" s="40"/>
      <c r="C20" s="40"/>
      <c r="D20" s="40"/>
      <c r="E20" s="40"/>
      <c r="F20" s="40"/>
      <c r="G20" s="6"/>
      <c r="H20" s="6"/>
      <c r="I20" s="6"/>
      <c r="J20" s="6"/>
      <c r="K20" s="6"/>
      <c r="L20" s="6"/>
      <c r="M20" s="6"/>
      <c r="N20" s="6"/>
      <c r="O20" s="6"/>
      <c r="P20" s="6"/>
      <c r="Q20" s="1"/>
    </row>
    <row r="21" spans="1:17" ht="15" thickBot="1" x14ac:dyDescent="0.3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"/>
    </row>
    <row r="22" spans="1:17" x14ac:dyDescent="0.3">
      <c r="A22" s="29" t="s">
        <v>57</v>
      </c>
      <c r="B22" s="30">
        <f>COUNTIF('ZA extraction'!B:B,"ZA")</f>
        <v>28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1"/>
    </row>
    <row r="23" spans="1:17" x14ac:dyDescent="0.3">
      <c r="A23" s="31" t="s">
        <v>59</v>
      </c>
      <c r="B23" s="7">
        <f>SUMPRODUCT((ISNUMBER(LEFT('ZA extraction'!G2:G500)*1))*1)</f>
        <v>28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"/>
    </row>
    <row r="24" spans="1:17" ht="15" thickBot="1" x14ac:dyDescent="0.35">
      <c r="A24" s="32" t="s">
        <v>60</v>
      </c>
      <c r="B24" s="13">
        <f>B22-B23</f>
        <v>0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"/>
    </row>
    <row r="25" spans="1:17" x14ac:dyDescent="0.3">
      <c r="A25" s="6"/>
      <c r="B25" s="6"/>
      <c r="C25" s="6"/>
      <c r="D25" s="6"/>
      <c r="E25" s="6"/>
      <c r="F25" s="6"/>
      <c r="P25" s="1"/>
      <c r="Q25" s="1"/>
    </row>
    <row r="26" spans="1:17" x14ac:dyDescent="0.3">
      <c r="P26" s="1"/>
      <c r="Q26" s="1"/>
    </row>
    <row r="27" spans="1:17" x14ac:dyDescent="0.3">
      <c r="P27" s="1"/>
      <c r="Q27" s="1"/>
    </row>
    <row r="28" spans="1:17" x14ac:dyDescent="0.3">
      <c r="P28" s="1"/>
      <c r="Q28" s="1"/>
    </row>
    <row r="29" spans="1:17" x14ac:dyDescent="0.3">
      <c r="P29" s="1"/>
      <c r="Q29" s="1"/>
    </row>
    <row r="30" spans="1:17" x14ac:dyDescent="0.3">
      <c r="P30" s="1"/>
      <c r="Q30" s="1"/>
    </row>
    <row r="31" spans="1:17" x14ac:dyDescent="0.3">
      <c r="P31" s="1"/>
      <c r="Q31" s="1"/>
    </row>
    <row r="32" spans="1:17" x14ac:dyDescent="0.3">
      <c r="P32" s="1"/>
      <c r="Q32" s="1"/>
    </row>
    <row r="33" spans="16:17" x14ac:dyDescent="0.3">
      <c r="P33" s="1"/>
      <c r="Q33" s="1"/>
    </row>
    <row r="34" spans="16:17" x14ac:dyDescent="0.3">
      <c r="P34" s="1"/>
      <c r="Q34" s="1"/>
    </row>
    <row r="35" spans="16:17" x14ac:dyDescent="0.3">
      <c r="P35" s="1"/>
      <c r="Q35" s="1"/>
    </row>
    <row r="36" spans="16:17" x14ac:dyDescent="0.3">
      <c r="P36" s="1"/>
      <c r="Q36" s="1"/>
    </row>
    <row r="37" spans="16:17" x14ac:dyDescent="0.3">
      <c r="P37" s="1"/>
      <c r="Q37" s="1"/>
    </row>
    <row r="38" spans="16:17" x14ac:dyDescent="0.3">
      <c r="P38" s="1"/>
      <c r="Q38" s="1"/>
    </row>
    <row r="39" spans="16:17" x14ac:dyDescent="0.3">
      <c r="P39" s="1"/>
      <c r="Q39" s="1"/>
    </row>
    <row r="40" spans="16:17" x14ac:dyDescent="0.3">
      <c r="P40" s="1"/>
      <c r="Q40" s="1"/>
    </row>
    <row r="41" spans="16:17" x14ac:dyDescent="0.3">
      <c r="P41" s="1"/>
      <c r="Q41" s="1"/>
    </row>
    <row r="42" spans="16:17" x14ac:dyDescent="0.3">
      <c r="P42" s="1"/>
      <c r="Q42" s="1"/>
    </row>
    <row r="43" spans="16:17" x14ac:dyDescent="0.3">
      <c r="P43" s="1"/>
      <c r="Q43" s="1"/>
    </row>
    <row r="44" spans="16:17" x14ac:dyDescent="0.3">
      <c r="P44" s="1"/>
      <c r="Q44" s="1"/>
    </row>
    <row r="45" spans="16:17" x14ac:dyDescent="0.3">
      <c r="P45" s="1"/>
      <c r="Q45" s="1"/>
    </row>
    <row r="46" spans="16:17" x14ac:dyDescent="0.3">
      <c r="P46" s="1"/>
      <c r="Q46" s="1"/>
    </row>
    <row r="47" spans="16:17" x14ac:dyDescent="0.3">
      <c r="P47" s="1"/>
      <c r="Q47" s="1"/>
    </row>
    <row r="48" spans="16:17" x14ac:dyDescent="0.3">
      <c r="P48" s="1"/>
      <c r="Q48" s="1"/>
    </row>
    <row r="49" spans="16:17" x14ac:dyDescent="0.3">
      <c r="P49" s="1"/>
      <c r="Q49" s="1"/>
    </row>
    <row r="50" spans="16:17" x14ac:dyDescent="0.3">
      <c r="P50" s="1"/>
      <c r="Q50" s="1"/>
    </row>
    <row r="51" spans="16:17" x14ac:dyDescent="0.3">
      <c r="P51" s="1"/>
      <c r="Q51" s="1"/>
    </row>
    <row r="52" spans="16:17" x14ac:dyDescent="0.3">
      <c r="P52" s="1"/>
      <c r="Q52" s="1"/>
    </row>
    <row r="53" spans="16:17" x14ac:dyDescent="0.3">
      <c r="P53" s="1"/>
      <c r="Q53" s="1"/>
    </row>
    <row r="54" spans="16:17" x14ac:dyDescent="0.3">
      <c r="P54" s="1"/>
      <c r="Q54" s="1"/>
    </row>
    <row r="55" spans="16:17" x14ac:dyDescent="0.3">
      <c r="P55" s="1"/>
      <c r="Q55" s="1"/>
    </row>
    <row r="56" spans="16:17" x14ac:dyDescent="0.3">
      <c r="P56" s="1"/>
      <c r="Q56" s="1"/>
    </row>
    <row r="57" spans="16:17" x14ac:dyDescent="0.3">
      <c r="P57" s="1"/>
      <c r="Q57" s="1"/>
    </row>
    <row r="58" spans="16:17" x14ac:dyDescent="0.3">
      <c r="P58" s="1"/>
      <c r="Q58" s="1"/>
    </row>
    <row r="59" spans="16:17" x14ac:dyDescent="0.3">
      <c r="P59" s="1"/>
      <c r="Q59" s="1"/>
    </row>
    <row r="60" spans="16:17" x14ac:dyDescent="0.3">
      <c r="P60" s="1"/>
      <c r="Q60" s="1"/>
    </row>
    <row r="61" spans="16:17" x14ac:dyDescent="0.3">
      <c r="P61" s="1"/>
      <c r="Q61" s="1"/>
    </row>
    <row r="62" spans="16:17" x14ac:dyDescent="0.3">
      <c r="P62" s="1"/>
      <c r="Q62" s="1"/>
    </row>
    <row r="63" spans="16:17" x14ac:dyDescent="0.3">
      <c r="P63" s="1"/>
      <c r="Q63" s="1"/>
    </row>
    <row r="64" spans="16:17" x14ac:dyDescent="0.3">
      <c r="P64" s="1"/>
      <c r="Q64" s="1"/>
    </row>
    <row r="65" spans="16:17" x14ac:dyDescent="0.3">
      <c r="P65" s="1"/>
      <c r="Q65" s="1"/>
    </row>
    <row r="66" spans="16:17" x14ac:dyDescent="0.3">
      <c r="P66" s="1"/>
      <c r="Q66" s="1"/>
    </row>
    <row r="67" spans="16:17" x14ac:dyDescent="0.3">
      <c r="P67" s="1"/>
      <c r="Q67" s="1"/>
    </row>
    <row r="68" spans="16:17" x14ac:dyDescent="0.3">
      <c r="P68" s="1"/>
      <c r="Q68" s="1"/>
    </row>
    <row r="69" spans="16:17" x14ac:dyDescent="0.3">
      <c r="P69" s="1"/>
      <c r="Q69" s="1"/>
    </row>
    <row r="70" spans="16:17" x14ac:dyDescent="0.3">
      <c r="P70" s="1"/>
      <c r="Q70" s="1"/>
    </row>
    <row r="71" spans="16:17" x14ac:dyDescent="0.3">
      <c r="P71" s="1"/>
      <c r="Q71" s="1"/>
    </row>
    <row r="72" spans="16:17" x14ac:dyDescent="0.3">
      <c r="P72" s="1"/>
      <c r="Q72" s="1"/>
    </row>
    <row r="73" spans="16:17" x14ac:dyDescent="0.3">
      <c r="P73" s="1"/>
      <c r="Q73" s="1"/>
    </row>
    <row r="74" spans="16:17" x14ac:dyDescent="0.3">
      <c r="P74" s="1"/>
      <c r="Q74" s="1"/>
    </row>
    <row r="75" spans="16:17" x14ac:dyDescent="0.3">
      <c r="P75" s="1"/>
      <c r="Q75" s="1"/>
    </row>
    <row r="76" spans="16:17" x14ac:dyDescent="0.3">
      <c r="P76" s="1"/>
      <c r="Q76" s="1"/>
    </row>
    <row r="77" spans="16:17" x14ac:dyDescent="0.3">
      <c r="P77" s="1"/>
      <c r="Q77" s="1"/>
    </row>
    <row r="78" spans="16:17" x14ac:dyDescent="0.3">
      <c r="P78" s="1"/>
      <c r="Q78" s="1"/>
    </row>
    <row r="79" spans="16:17" x14ac:dyDescent="0.3">
      <c r="P79" s="1"/>
      <c r="Q79" s="1"/>
    </row>
    <row r="80" spans="16:17" x14ac:dyDescent="0.3">
      <c r="P80" s="1"/>
      <c r="Q80" s="1"/>
    </row>
    <row r="81" spans="16:17" x14ac:dyDescent="0.3">
      <c r="P81" s="1"/>
      <c r="Q81" s="1"/>
    </row>
    <row r="82" spans="16:17" x14ac:dyDescent="0.3">
      <c r="P82" s="1"/>
      <c r="Q82" s="1"/>
    </row>
    <row r="83" spans="16:17" x14ac:dyDescent="0.3">
      <c r="P83" s="1"/>
      <c r="Q83" s="1"/>
    </row>
    <row r="84" spans="16:17" x14ac:dyDescent="0.3">
      <c r="P84" s="1"/>
      <c r="Q84" s="1"/>
    </row>
    <row r="85" spans="16:17" x14ac:dyDescent="0.3">
      <c r="P85" s="1"/>
      <c r="Q85" s="1"/>
    </row>
    <row r="86" spans="16:17" x14ac:dyDescent="0.3">
      <c r="P86" s="1"/>
      <c r="Q86" s="1"/>
    </row>
    <row r="87" spans="16:17" x14ac:dyDescent="0.3">
      <c r="P87" s="1"/>
      <c r="Q87" s="1"/>
    </row>
    <row r="88" spans="16:17" x14ac:dyDescent="0.3">
      <c r="P88" s="1"/>
      <c r="Q88" s="1"/>
    </row>
  </sheetData>
  <mergeCells count="6">
    <mergeCell ref="I12:K12"/>
    <mergeCell ref="A1:F2"/>
    <mergeCell ref="A20:F20"/>
    <mergeCell ref="A19:B19"/>
    <mergeCell ref="C19:D19"/>
    <mergeCell ref="A7:F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9"/>
  <sheetViews>
    <sheetView workbookViewId="0">
      <selection sqref="A1:XFD1048576"/>
    </sheetView>
  </sheetViews>
  <sheetFormatPr baseColWidth="10" defaultRowHeight="14.4" x14ac:dyDescent="0.3"/>
  <cols>
    <col min="1" max="1" width="15.109375" bestFit="1" customWidth="1"/>
    <col min="2" max="2" width="9.88671875" bestFit="1" customWidth="1"/>
    <col min="3" max="3" width="12.88671875" bestFit="1" customWidth="1"/>
    <col min="4" max="4" width="10" bestFit="1" customWidth="1"/>
    <col min="5" max="5" width="23.6640625" bestFit="1" customWidth="1"/>
    <col min="6" max="6" width="10.5546875" bestFit="1" customWidth="1"/>
    <col min="7" max="7" width="11" bestFit="1" customWidth="1"/>
    <col min="8" max="8" width="35" bestFit="1" customWidth="1"/>
    <col min="9" max="9" width="11" bestFit="1" customWidth="1"/>
  </cols>
  <sheetData>
    <row r="1" spans="1:9" x14ac:dyDescent="0.3">
      <c r="A1" s="5" t="s">
        <v>4</v>
      </c>
      <c r="B1" s="4" t="s">
        <v>23</v>
      </c>
      <c r="C1" s="4" t="s">
        <v>1</v>
      </c>
      <c r="D1" s="4" t="s">
        <v>24</v>
      </c>
      <c r="E1" s="4" t="s">
        <v>0</v>
      </c>
      <c r="F1" s="4" t="s">
        <v>25</v>
      </c>
      <c r="G1" s="4" t="s">
        <v>3</v>
      </c>
      <c r="H1" s="4" t="s">
        <v>26</v>
      </c>
      <c r="I1" s="4" t="s">
        <v>6</v>
      </c>
    </row>
    <row r="2" spans="1:9" x14ac:dyDescent="0.3">
      <c r="A2" s="3" t="s">
        <v>27</v>
      </c>
      <c r="B2" s="2" t="s">
        <v>28</v>
      </c>
      <c r="C2" s="2" t="s">
        <v>9</v>
      </c>
      <c r="D2" s="2" t="s">
        <v>596</v>
      </c>
      <c r="E2" s="2" t="s">
        <v>597</v>
      </c>
      <c r="F2" s="1">
        <v>43791</v>
      </c>
      <c r="G2" s="2" t="s">
        <v>600</v>
      </c>
      <c r="H2" s="2" t="s">
        <v>598</v>
      </c>
      <c r="I2" s="2" t="s">
        <v>599</v>
      </c>
    </row>
    <row r="3" spans="1:9" x14ac:dyDescent="0.3">
      <c r="A3" s="3" t="s">
        <v>27</v>
      </c>
      <c r="B3" s="2" t="s">
        <v>28</v>
      </c>
      <c r="C3" s="2" t="s">
        <v>9</v>
      </c>
      <c r="D3" s="2" t="s">
        <v>571</v>
      </c>
      <c r="E3" s="2" t="s">
        <v>572</v>
      </c>
      <c r="F3" s="1">
        <v>43741</v>
      </c>
      <c r="G3" s="2" t="s">
        <v>579</v>
      </c>
      <c r="H3" s="2" t="s">
        <v>573</v>
      </c>
      <c r="I3" s="2" t="s">
        <v>588</v>
      </c>
    </row>
    <row r="4" spans="1:9" x14ac:dyDescent="0.3">
      <c r="A4" s="3" t="s">
        <v>27</v>
      </c>
      <c r="B4" s="2" t="s">
        <v>28</v>
      </c>
      <c r="C4" s="2" t="s">
        <v>9</v>
      </c>
      <c r="D4" s="2" t="s">
        <v>589</v>
      </c>
      <c r="E4" s="2" t="s">
        <v>582</v>
      </c>
      <c r="F4" s="1">
        <v>43734</v>
      </c>
      <c r="G4" s="2" t="s">
        <v>583</v>
      </c>
      <c r="H4" s="2" t="s">
        <v>590</v>
      </c>
      <c r="I4" s="2" t="s">
        <v>585</v>
      </c>
    </row>
    <row r="5" spans="1:9" x14ac:dyDescent="0.3">
      <c r="A5" s="3" t="s">
        <v>27</v>
      </c>
      <c r="B5" s="2" t="s">
        <v>28</v>
      </c>
      <c r="C5" s="2" t="s">
        <v>9</v>
      </c>
      <c r="D5" s="2" t="s">
        <v>574</v>
      </c>
      <c r="E5" s="2" t="s">
        <v>562</v>
      </c>
      <c r="F5" s="1">
        <v>43732</v>
      </c>
      <c r="G5" s="2" t="s">
        <v>567</v>
      </c>
      <c r="H5" s="2" t="s">
        <v>575</v>
      </c>
      <c r="I5" s="2" t="s">
        <v>568</v>
      </c>
    </row>
    <row r="6" spans="1:9" x14ac:dyDescent="0.3">
      <c r="A6" s="3" t="s">
        <v>27</v>
      </c>
      <c r="B6" s="2" t="s">
        <v>28</v>
      </c>
      <c r="C6" s="2" t="s">
        <v>9</v>
      </c>
      <c r="D6" s="2" t="s">
        <v>576</v>
      </c>
      <c r="E6" s="2" t="s">
        <v>562</v>
      </c>
      <c r="F6" s="1">
        <v>43732</v>
      </c>
      <c r="G6" s="2" t="s">
        <v>563</v>
      </c>
      <c r="H6" s="2" t="s">
        <v>575</v>
      </c>
      <c r="I6" s="2" t="s">
        <v>565</v>
      </c>
    </row>
    <row r="7" spans="1:9" x14ac:dyDescent="0.3">
      <c r="A7" s="3" t="s">
        <v>228</v>
      </c>
      <c r="B7" s="2" t="s">
        <v>28</v>
      </c>
      <c r="C7" s="2" t="s">
        <v>9</v>
      </c>
      <c r="D7" s="2" t="s">
        <v>577</v>
      </c>
      <c r="E7" s="2" t="s">
        <v>66</v>
      </c>
      <c r="F7" s="1">
        <v>43725</v>
      </c>
      <c r="G7" s="2" t="s">
        <v>580</v>
      </c>
      <c r="H7" s="2" t="s">
        <v>578</v>
      </c>
      <c r="I7" s="2" t="s">
        <v>112</v>
      </c>
    </row>
    <row r="8" spans="1:9" x14ac:dyDescent="0.3">
      <c r="A8" s="3" t="s">
        <v>27</v>
      </c>
      <c r="B8" s="2" t="s">
        <v>28</v>
      </c>
      <c r="C8" s="2" t="s">
        <v>9</v>
      </c>
      <c r="D8" s="2" t="s">
        <v>561</v>
      </c>
      <c r="E8" s="2" t="s">
        <v>77</v>
      </c>
      <c r="F8" s="1">
        <v>43709</v>
      </c>
      <c r="G8" s="2" t="s">
        <v>569</v>
      </c>
      <c r="H8" s="2" t="s">
        <v>591</v>
      </c>
      <c r="I8" s="2" t="s">
        <v>143</v>
      </c>
    </row>
    <row r="9" spans="1:9" x14ac:dyDescent="0.3">
      <c r="A9" s="3" t="s">
        <v>27</v>
      </c>
      <c r="B9" s="2" t="s">
        <v>28</v>
      </c>
      <c r="C9" s="2" t="s">
        <v>9</v>
      </c>
      <c r="D9" s="2" t="s">
        <v>231</v>
      </c>
      <c r="E9" s="2" t="s">
        <v>200</v>
      </c>
      <c r="F9" s="1">
        <v>43517</v>
      </c>
      <c r="G9" s="2" t="s">
        <v>260</v>
      </c>
      <c r="H9" s="2" t="s">
        <v>232</v>
      </c>
      <c r="I9" s="2" t="s">
        <v>233</v>
      </c>
    </row>
    <row r="10" spans="1:9" x14ac:dyDescent="0.3">
      <c r="A10" s="3" t="s">
        <v>27</v>
      </c>
      <c r="B10" s="2" t="s">
        <v>28</v>
      </c>
      <c r="C10" s="2" t="s">
        <v>9</v>
      </c>
      <c r="D10" s="2" t="s">
        <v>234</v>
      </c>
      <c r="E10" s="2" t="s">
        <v>78</v>
      </c>
      <c r="F10" s="1">
        <v>43517</v>
      </c>
      <c r="G10" s="2" t="s">
        <v>261</v>
      </c>
      <c r="H10" s="2" t="s">
        <v>235</v>
      </c>
      <c r="I10" s="2" t="s">
        <v>236</v>
      </c>
    </row>
    <row r="11" spans="1:9" x14ac:dyDescent="0.3">
      <c r="A11" s="3" t="s">
        <v>27</v>
      </c>
      <c r="B11" s="2" t="s">
        <v>28</v>
      </c>
      <c r="C11" s="2" t="s">
        <v>9</v>
      </c>
      <c r="D11" s="2" t="s">
        <v>229</v>
      </c>
      <c r="E11" s="2" t="s">
        <v>79</v>
      </c>
      <c r="F11" s="1">
        <v>43431</v>
      </c>
      <c r="G11" s="2" t="s">
        <v>264</v>
      </c>
      <c r="H11" s="2" t="s">
        <v>230</v>
      </c>
      <c r="I11" s="2" t="s">
        <v>476</v>
      </c>
    </row>
    <row r="12" spans="1:9" x14ac:dyDescent="0.3">
      <c r="A12" s="3" t="s">
        <v>27</v>
      </c>
      <c r="B12" s="2" t="s">
        <v>28</v>
      </c>
      <c r="C12" s="2" t="s">
        <v>9</v>
      </c>
      <c r="D12" s="2" t="s">
        <v>162</v>
      </c>
      <c r="E12" s="2" t="s">
        <v>163</v>
      </c>
      <c r="F12" s="1">
        <v>43426</v>
      </c>
      <c r="G12" s="2" t="s">
        <v>170</v>
      </c>
      <c r="H12" s="2" t="s">
        <v>164</v>
      </c>
      <c r="I12" s="2" t="s">
        <v>165</v>
      </c>
    </row>
    <row r="13" spans="1:9" x14ac:dyDescent="0.3">
      <c r="A13" s="3" t="s">
        <v>27</v>
      </c>
      <c r="B13" s="2" t="s">
        <v>28</v>
      </c>
      <c r="C13" s="2" t="s">
        <v>9</v>
      </c>
      <c r="D13" s="2" t="s">
        <v>166</v>
      </c>
      <c r="E13" s="2" t="s">
        <v>163</v>
      </c>
      <c r="F13" s="1">
        <v>43426</v>
      </c>
      <c r="G13" s="2" t="s">
        <v>171</v>
      </c>
      <c r="H13" s="2" t="s">
        <v>167</v>
      </c>
      <c r="I13" s="2" t="s">
        <v>168</v>
      </c>
    </row>
    <row r="14" spans="1:9" x14ac:dyDescent="0.3">
      <c r="A14" s="3" t="s">
        <v>27</v>
      </c>
      <c r="B14" s="2" t="s">
        <v>28</v>
      </c>
      <c r="C14" s="2" t="s">
        <v>9</v>
      </c>
      <c r="D14" s="2" t="s">
        <v>133</v>
      </c>
      <c r="E14" s="2" t="s">
        <v>101</v>
      </c>
      <c r="F14" s="1">
        <v>43349</v>
      </c>
      <c r="G14" s="2" t="s">
        <v>172</v>
      </c>
      <c r="H14" s="2" t="s">
        <v>102</v>
      </c>
      <c r="I14" s="2" t="s">
        <v>488</v>
      </c>
    </row>
    <row r="15" spans="1:9" x14ac:dyDescent="0.3">
      <c r="A15" s="3" t="s">
        <v>27</v>
      </c>
      <c r="B15" s="2" t="s">
        <v>28</v>
      </c>
      <c r="C15" s="2" t="s">
        <v>9</v>
      </c>
      <c r="D15" s="2" t="s">
        <v>135</v>
      </c>
      <c r="E15" s="2" t="s">
        <v>87</v>
      </c>
      <c r="F15" s="1">
        <v>43279</v>
      </c>
      <c r="G15" s="2" t="s">
        <v>88</v>
      </c>
      <c r="H15" s="2" t="s">
        <v>89</v>
      </c>
      <c r="I15" s="2" t="s">
        <v>116</v>
      </c>
    </row>
    <row r="16" spans="1:9" x14ac:dyDescent="0.3">
      <c r="A16" s="3" t="s">
        <v>27</v>
      </c>
      <c r="B16" s="2" t="s">
        <v>28</v>
      </c>
      <c r="C16" s="2" t="s">
        <v>9</v>
      </c>
      <c r="D16" s="2" t="s">
        <v>136</v>
      </c>
      <c r="E16" s="2" t="s">
        <v>71</v>
      </c>
      <c r="F16" s="1">
        <v>43208</v>
      </c>
      <c r="G16" s="2" t="s">
        <v>189</v>
      </c>
      <c r="H16" s="2" t="s">
        <v>72</v>
      </c>
      <c r="I16" s="2" t="s">
        <v>137</v>
      </c>
    </row>
    <row r="17" spans="1:9" x14ac:dyDescent="0.3">
      <c r="A17" s="3" t="s">
        <v>27</v>
      </c>
      <c r="B17" s="2" t="s">
        <v>28</v>
      </c>
      <c r="C17" s="2" t="s">
        <v>9</v>
      </c>
      <c r="D17" s="2" t="s">
        <v>138</v>
      </c>
      <c r="E17" s="2" t="s">
        <v>65</v>
      </c>
      <c r="F17" s="1">
        <v>43186</v>
      </c>
      <c r="G17" s="2" t="s">
        <v>176</v>
      </c>
      <c r="H17" s="2" t="s">
        <v>95</v>
      </c>
      <c r="I17" s="2" t="s">
        <v>328</v>
      </c>
    </row>
    <row r="18" spans="1:9" x14ac:dyDescent="0.3">
      <c r="A18" s="3" t="s">
        <v>27</v>
      </c>
      <c r="B18" s="2" t="s">
        <v>28</v>
      </c>
      <c r="C18" s="2" t="s">
        <v>9</v>
      </c>
      <c r="D18" s="2" t="s">
        <v>140</v>
      </c>
      <c r="E18" s="2" t="s">
        <v>96</v>
      </c>
      <c r="F18" s="1">
        <v>43186</v>
      </c>
      <c r="G18" s="2" t="s">
        <v>183</v>
      </c>
      <c r="H18" s="2" t="s">
        <v>97</v>
      </c>
      <c r="I18" s="2" t="s">
        <v>141</v>
      </c>
    </row>
    <row r="19" spans="1:9" x14ac:dyDescent="0.3">
      <c r="A19" s="3" t="s">
        <v>27</v>
      </c>
      <c r="B19" s="2" t="s">
        <v>28</v>
      </c>
      <c r="C19" s="2" t="s">
        <v>9</v>
      </c>
      <c r="D19" s="2" t="s">
        <v>145</v>
      </c>
      <c r="E19" s="2" t="s">
        <v>80</v>
      </c>
      <c r="F19" s="1">
        <v>43186</v>
      </c>
      <c r="G19" s="2" t="s">
        <v>219</v>
      </c>
      <c r="H19" s="2" t="s">
        <v>100</v>
      </c>
      <c r="I19" s="2" t="s">
        <v>146</v>
      </c>
    </row>
    <row r="20" spans="1:9" x14ac:dyDescent="0.3">
      <c r="A20" s="3" t="s">
        <v>27</v>
      </c>
      <c r="B20" s="2" t="s">
        <v>28</v>
      </c>
      <c r="C20" s="2" t="s">
        <v>9</v>
      </c>
      <c r="D20" s="2" t="s">
        <v>147</v>
      </c>
      <c r="E20" s="2" t="s">
        <v>79</v>
      </c>
      <c r="F20" s="1">
        <v>43186</v>
      </c>
      <c r="G20" s="2" t="s">
        <v>214</v>
      </c>
      <c r="H20" s="2" t="s">
        <v>99</v>
      </c>
      <c r="I20" s="2" t="s">
        <v>144</v>
      </c>
    </row>
    <row r="21" spans="1:9" x14ac:dyDescent="0.3">
      <c r="A21" s="3" t="s">
        <v>27</v>
      </c>
      <c r="B21" s="2" t="s">
        <v>28</v>
      </c>
      <c r="C21" s="2" t="s">
        <v>9</v>
      </c>
      <c r="D21" s="2" t="s">
        <v>149</v>
      </c>
      <c r="E21" s="2" t="s">
        <v>69</v>
      </c>
      <c r="F21" s="1">
        <v>43075</v>
      </c>
      <c r="G21" s="2" t="s">
        <v>272</v>
      </c>
      <c r="H21" s="2" t="s">
        <v>70</v>
      </c>
      <c r="I21" s="2" t="s">
        <v>592</v>
      </c>
    </row>
    <row r="22" spans="1:9" x14ac:dyDescent="0.3">
      <c r="A22" s="3" t="s">
        <v>27</v>
      </c>
      <c r="B22" s="2" t="s">
        <v>28</v>
      </c>
      <c r="C22" s="2" t="s">
        <v>9</v>
      </c>
      <c r="D22" s="2" t="s">
        <v>150</v>
      </c>
      <c r="E22" s="2" t="s">
        <v>67</v>
      </c>
      <c r="F22" s="1">
        <v>43039</v>
      </c>
      <c r="G22" s="2" t="s">
        <v>270</v>
      </c>
      <c r="H22" s="2" t="s">
        <v>68</v>
      </c>
      <c r="I22" s="2" t="s">
        <v>593</v>
      </c>
    </row>
    <row r="23" spans="1:9" x14ac:dyDescent="0.3">
      <c r="A23" s="3" t="s">
        <v>27</v>
      </c>
      <c r="B23" s="2" t="s">
        <v>28</v>
      </c>
      <c r="C23" s="2" t="s">
        <v>9</v>
      </c>
      <c r="D23" s="2" t="s">
        <v>151</v>
      </c>
      <c r="E23" s="2" t="s">
        <v>67</v>
      </c>
      <c r="F23" s="1">
        <v>43039</v>
      </c>
      <c r="G23" s="2" t="s">
        <v>271</v>
      </c>
      <c r="H23" s="2" t="s">
        <v>68</v>
      </c>
      <c r="I23" s="2" t="s">
        <v>594</v>
      </c>
    </row>
    <row r="24" spans="1:9" x14ac:dyDescent="0.3">
      <c r="A24" s="3" t="s">
        <v>27</v>
      </c>
      <c r="B24" s="2" t="s">
        <v>28</v>
      </c>
      <c r="C24" s="2" t="s">
        <v>9</v>
      </c>
      <c r="D24" s="2" t="s">
        <v>152</v>
      </c>
      <c r="E24" s="2" t="s">
        <v>93</v>
      </c>
      <c r="F24" s="1">
        <v>43019</v>
      </c>
      <c r="G24" s="2" t="s">
        <v>192</v>
      </c>
      <c r="H24" s="2" t="s">
        <v>29</v>
      </c>
      <c r="I24" s="2" t="s">
        <v>153</v>
      </c>
    </row>
    <row r="25" spans="1:9" x14ac:dyDescent="0.3">
      <c r="A25" s="3" t="s">
        <v>27</v>
      </c>
      <c r="B25" s="2" t="s">
        <v>28</v>
      </c>
      <c r="C25" s="2" t="s">
        <v>9</v>
      </c>
      <c r="D25" s="2" t="s">
        <v>154</v>
      </c>
      <c r="E25" s="2" t="s">
        <v>63</v>
      </c>
      <c r="F25" s="1">
        <v>43019</v>
      </c>
      <c r="G25" s="2" t="s">
        <v>226</v>
      </c>
      <c r="H25" s="2" t="s">
        <v>103</v>
      </c>
      <c r="I25" s="2" t="s">
        <v>134</v>
      </c>
    </row>
    <row r="26" spans="1:9" x14ac:dyDescent="0.3">
      <c r="A26" s="3" t="s">
        <v>27</v>
      </c>
      <c r="B26" s="2" t="s">
        <v>28</v>
      </c>
      <c r="C26" s="2" t="s">
        <v>9</v>
      </c>
      <c r="D26" s="2" t="s">
        <v>155</v>
      </c>
      <c r="E26" s="2" t="s">
        <v>73</v>
      </c>
      <c r="F26" s="1">
        <v>42957</v>
      </c>
      <c r="G26" s="2" t="s">
        <v>273</v>
      </c>
      <c r="H26" s="2" t="s">
        <v>74</v>
      </c>
      <c r="I26" s="2" t="s">
        <v>403</v>
      </c>
    </row>
    <row r="27" spans="1:9" x14ac:dyDescent="0.3">
      <c r="A27" s="3" t="s">
        <v>228</v>
      </c>
      <c r="B27" s="2" t="s">
        <v>28</v>
      </c>
      <c r="C27" s="2" t="s">
        <v>9</v>
      </c>
      <c r="D27" s="2" t="s">
        <v>156</v>
      </c>
      <c r="E27" s="2" t="s">
        <v>91</v>
      </c>
      <c r="F27" s="1">
        <v>42803</v>
      </c>
      <c r="G27" s="2" t="s">
        <v>188</v>
      </c>
      <c r="H27" s="2" t="s">
        <v>92</v>
      </c>
      <c r="I27" s="2" t="s">
        <v>595</v>
      </c>
    </row>
    <row r="28" spans="1:9" x14ac:dyDescent="0.3">
      <c r="A28" s="3" t="s">
        <v>27</v>
      </c>
      <c r="B28" s="2" t="s">
        <v>28</v>
      </c>
      <c r="C28" s="2" t="s">
        <v>9</v>
      </c>
      <c r="D28" s="2" t="s">
        <v>157</v>
      </c>
      <c r="E28" s="2" t="s">
        <v>81</v>
      </c>
      <c r="F28" s="1">
        <v>42712</v>
      </c>
      <c r="G28" s="2" t="s">
        <v>220</v>
      </c>
      <c r="H28" s="2" t="s">
        <v>82</v>
      </c>
      <c r="I28" s="2" t="s">
        <v>158</v>
      </c>
    </row>
    <row r="29" spans="1:9" x14ac:dyDescent="0.3">
      <c r="A29" s="3" t="s">
        <v>228</v>
      </c>
      <c r="B29" s="2" t="s">
        <v>28</v>
      </c>
      <c r="C29" s="2" t="s">
        <v>9</v>
      </c>
      <c r="D29" s="2" t="s">
        <v>159</v>
      </c>
      <c r="E29" s="2" t="s">
        <v>63</v>
      </c>
      <c r="F29" s="1">
        <v>42412</v>
      </c>
      <c r="G29" s="2" t="s">
        <v>265</v>
      </c>
      <c r="H29" s="2" t="s">
        <v>64</v>
      </c>
      <c r="I29" s="2" t="s">
        <v>160</v>
      </c>
    </row>
  </sheetData>
  <autoFilter ref="A1:I10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S172"/>
  <sheetViews>
    <sheetView zoomScale="90" zoomScaleNormal="90" workbookViewId="0">
      <selection sqref="A1:S159"/>
    </sheetView>
  </sheetViews>
  <sheetFormatPr baseColWidth="10" defaultRowHeight="14.4" x14ac:dyDescent="0.3"/>
  <cols>
    <col min="1" max="1" width="5.88671875" bestFit="1" customWidth="1"/>
    <col min="2" max="2" width="10.6640625" bestFit="1" customWidth="1"/>
    <col min="3" max="3" width="13.33203125" bestFit="1" customWidth="1"/>
    <col min="4" max="4" width="13.6640625" bestFit="1" customWidth="1"/>
    <col min="5" max="5" width="24.6640625" bestFit="1" customWidth="1"/>
    <col min="6" max="6" width="14" bestFit="1" customWidth="1"/>
    <col min="7" max="7" width="12.109375" bestFit="1" customWidth="1"/>
    <col min="8" max="8" width="11" bestFit="1" customWidth="1"/>
    <col min="9" max="9" width="16.6640625" bestFit="1" customWidth="1"/>
    <col min="10" max="10" width="43.109375" bestFit="1" customWidth="1"/>
    <col min="11" max="11" width="11.88671875" bestFit="1" customWidth="1"/>
    <col min="12" max="12" width="37.88671875" bestFit="1" customWidth="1"/>
    <col min="13" max="13" width="17.33203125" bestFit="1" customWidth="1"/>
    <col min="14" max="14" width="12.5546875" bestFit="1" customWidth="1"/>
    <col min="15" max="15" width="13.6640625" bestFit="1" customWidth="1"/>
    <col min="16" max="16" width="16.44140625" bestFit="1" customWidth="1"/>
    <col min="17" max="17" width="19.44140625" bestFit="1" customWidth="1"/>
    <col min="18" max="18" width="16.109375" bestFit="1" customWidth="1"/>
    <col min="19" max="19" width="13.44140625" bestFit="1" customWidth="1"/>
  </cols>
  <sheetData>
    <row r="1" spans="1:19" x14ac:dyDescent="0.3">
      <c r="A1" s="5" t="s">
        <v>50</v>
      </c>
      <c r="B1" s="4" t="s">
        <v>49</v>
      </c>
      <c r="C1" s="4" t="s">
        <v>48</v>
      </c>
      <c r="D1" s="4" t="s">
        <v>47</v>
      </c>
      <c r="E1" s="4" t="s">
        <v>0</v>
      </c>
      <c r="F1" s="4" t="s">
        <v>1</v>
      </c>
      <c r="G1" s="4" t="s">
        <v>2</v>
      </c>
      <c r="H1" s="4" t="s">
        <v>3</v>
      </c>
      <c r="I1" s="4" t="s">
        <v>4</v>
      </c>
      <c r="J1" s="4" t="s">
        <v>5</v>
      </c>
      <c r="K1" s="4" t="s">
        <v>6</v>
      </c>
      <c r="L1" s="4" t="s">
        <v>5</v>
      </c>
      <c r="M1" s="4" t="s">
        <v>7</v>
      </c>
      <c r="N1" s="4" t="s">
        <v>8</v>
      </c>
      <c r="O1" s="4" t="s">
        <v>46</v>
      </c>
      <c r="P1" s="4" t="s">
        <v>45</v>
      </c>
      <c r="Q1" s="4" t="s">
        <v>44</v>
      </c>
      <c r="R1" s="4" t="s">
        <v>43</v>
      </c>
      <c r="S1" s="4" t="s">
        <v>42</v>
      </c>
    </row>
    <row r="2" spans="1:19" hidden="1" x14ac:dyDescent="0.3">
      <c r="A2" s="3" t="s">
        <v>104</v>
      </c>
      <c r="B2" s="2" t="s">
        <v>34</v>
      </c>
      <c r="C2" s="2" t="s">
        <v>33</v>
      </c>
      <c r="D2" s="2" t="s">
        <v>32</v>
      </c>
      <c r="E2" s="2" t="s">
        <v>108</v>
      </c>
      <c r="F2" s="2" t="s">
        <v>9</v>
      </c>
      <c r="G2" s="2" t="s">
        <v>10</v>
      </c>
      <c r="H2" s="2" t="s">
        <v>277</v>
      </c>
      <c r="I2" s="2" t="s">
        <v>278</v>
      </c>
      <c r="J2" s="2" t="s">
        <v>15</v>
      </c>
      <c r="K2" s="2" t="s">
        <v>279</v>
      </c>
      <c r="L2" s="2" t="s">
        <v>107</v>
      </c>
      <c r="M2" s="1">
        <v>43472</v>
      </c>
      <c r="N2" s="1">
        <v>43472</v>
      </c>
      <c r="O2" s="1"/>
      <c r="P2" s="2"/>
      <c r="Q2" s="33">
        <v>30</v>
      </c>
      <c r="R2" s="2" t="s">
        <v>40</v>
      </c>
      <c r="S2" s="2" t="s">
        <v>30</v>
      </c>
    </row>
    <row r="3" spans="1:19" hidden="1" x14ac:dyDescent="0.3">
      <c r="A3" s="3" t="s">
        <v>104</v>
      </c>
      <c r="B3" s="2" t="s">
        <v>34</v>
      </c>
      <c r="C3" s="2" t="s">
        <v>33</v>
      </c>
      <c r="D3" s="2" t="s">
        <v>32</v>
      </c>
      <c r="E3" s="2" t="s">
        <v>280</v>
      </c>
      <c r="F3" s="2" t="s">
        <v>9</v>
      </c>
      <c r="G3" s="2" t="s">
        <v>10</v>
      </c>
      <c r="H3" s="2" t="s">
        <v>281</v>
      </c>
      <c r="I3" s="2" t="s">
        <v>278</v>
      </c>
      <c r="J3" s="2" t="s">
        <v>15</v>
      </c>
      <c r="K3" s="2" t="s">
        <v>282</v>
      </c>
      <c r="L3" s="2" t="s">
        <v>107</v>
      </c>
      <c r="M3" s="1">
        <v>43472</v>
      </c>
      <c r="N3" s="1">
        <v>43472</v>
      </c>
      <c r="O3" s="1"/>
      <c r="P3" s="2"/>
      <c r="Q3" s="33">
        <v>30</v>
      </c>
      <c r="R3" s="2" t="s">
        <v>40</v>
      </c>
      <c r="S3" s="2" t="s">
        <v>30</v>
      </c>
    </row>
    <row r="4" spans="1:19" hidden="1" x14ac:dyDescent="0.3">
      <c r="A4" s="3" t="s">
        <v>104</v>
      </c>
      <c r="B4" s="2" t="s">
        <v>34</v>
      </c>
      <c r="C4" s="2" t="s">
        <v>33</v>
      </c>
      <c r="D4" s="2" t="s">
        <v>32</v>
      </c>
      <c r="E4" s="2" t="s">
        <v>61</v>
      </c>
      <c r="F4" s="2" t="s">
        <v>9</v>
      </c>
      <c r="G4" s="2" t="s">
        <v>10</v>
      </c>
      <c r="H4" s="2" t="s">
        <v>283</v>
      </c>
      <c r="I4" s="2" t="s">
        <v>278</v>
      </c>
      <c r="J4" s="2" t="s">
        <v>15</v>
      </c>
      <c r="K4" s="2" t="s">
        <v>284</v>
      </c>
      <c r="L4" s="2" t="s">
        <v>107</v>
      </c>
      <c r="M4" s="1">
        <v>43472</v>
      </c>
      <c r="N4" s="1">
        <v>43472</v>
      </c>
      <c r="O4" s="1"/>
      <c r="P4" s="2"/>
      <c r="Q4" s="33">
        <v>30</v>
      </c>
      <c r="R4" s="2" t="s">
        <v>40</v>
      </c>
      <c r="S4" s="2" t="s">
        <v>30</v>
      </c>
    </row>
    <row r="5" spans="1:19" x14ac:dyDescent="0.3">
      <c r="A5" s="3" t="s">
        <v>35</v>
      </c>
      <c r="B5" s="2" t="s">
        <v>34</v>
      </c>
      <c r="C5" s="2" t="s">
        <v>33</v>
      </c>
      <c r="D5" s="2"/>
      <c r="E5" s="2" t="s">
        <v>285</v>
      </c>
      <c r="F5" s="2" t="s">
        <v>9</v>
      </c>
      <c r="G5" s="2" t="s">
        <v>12</v>
      </c>
      <c r="H5" s="2" t="s">
        <v>286</v>
      </c>
      <c r="I5" s="2" t="s">
        <v>36</v>
      </c>
      <c r="J5" s="2" t="s">
        <v>239</v>
      </c>
      <c r="K5" s="2"/>
      <c r="L5" s="2"/>
      <c r="M5" s="1">
        <v>43472</v>
      </c>
      <c r="N5" s="1">
        <v>43472</v>
      </c>
      <c r="O5" s="1">
        <v>43543</v>
      </c>
      <c r="P5" s="2"/>
      <c r="Q5" s="33">
        <v>3</v>
      </c>
      <c r="R5" s="2" t="s">
        <v>37</v>
      </c>
      <c r="S5" s="2" t="s">
        <v>30</v>
      </c>
    </row>
    <row r="6" spans="1:19" x14ac:dyDescent="0.3">
      <c r="A6" s="3" t="s">
        <v>35</v>
      </c>
      <c r="B6" s="2" t="s">
        <v>34</v>
      </c>
      <c r="C6" s="2" t="s">
        <v>33</v>
      </c>
      <c r="D6" s="2" t="s">
        <v>32</v>
      </c>
      <c r="E6" s="2" t="s">
        <v>240</v>
      </c>
      <c r="F6" s="2" t="s">
        <v>9</v>
      </c>
      <c r="G6" s="2" t="s">
        <v>12</v>
      </c>
      <c r="H6" s="2" t="s">
        <v>287</v>
      </c>
      <c r="I6" s="2" t="s">
        <v>36</v>
      </c>
      <c r="J6" s="2" t="s">
        <v>242</v>
      </c>
      <c r="K6" s="2"/>
      <c r="L6" s="2"/>
      <c r="M6" s="1">
        <v>43480</v>
      </c>
      <c r="N6" s="1">
        <v>43480</v>
      </c>
      <c r="O6" s="1">
        <v>43530</v>
      </c>
      <c r="P6" s="2"/>
      <c r="Q6" s="33">
        <v>2</v>
      </c>
      <c r="R6" s="2" t="s">
        <v>31</v>
      </c>
      <c r="S6" s="2" t="s">
        <v>30</v>
      </c>
    </row>
    <row r="7" spans="1:19" x14ac:dyDescent="0.3">
      <c r="A7" s="3" t="s">
        <v>35</v>
      </c>
      <c r="B7" s="2" t="s">
        <v>34</v>
      </c>
      <c r="C7" s="2" t="s">
        <v>33</v>
      </c>
      <c r="D7" s="2" t="s">
        <v>32</v>
      </c>
      <c r="E7" s="2" t="s">
        <v>240</v>
      </c>
      <c r="F7" s="2" t="s">
        <v>9</v>
      </c>
      <c r="G7" s="2" t="s">
        <v>12</v>
      </c>
      <c r="H7" s="2" t="s">
        <v>288</v>
      </c>
      <c r="I7" s="2" t="s">
        <v>36</v>
      </c>
      <c r="J7" s="2" t="s">
        <v>241</v>
      </c>
      <c r="K7" s="2"/>
      <c r="L7" s="2"/>
      <c r="M7" s="1">
        <v>43653</v>
      </c>
      <c r="N7" s="1">
        <v>43653</v>
      </c>
      <c r="O7" s="1">
        <v>43679</v>
      </c>
      <c r="P7" s="2"/>
      <c r="Q7" s="33">
        <v>1</v>
      </c>
      <c r="R7" s="2" t="s">
        <v>31</v>
      </c>
      <c r="S7" s="2" t="s">
        <v>30</v>
      </c>
    </row>
    <row r="8" spans="1:19" x14ac:dyDescent="0.3">
      <c r="A8" s="3" t="s">
        <v>35</v>
      </c>
      <c r="B8" s="2" t="s">
        <v>34</v>
      </c>
      <c r="C8" s="2" t="s">
        <v>33</v>
      </c>
      <c r="D8" s="2" t="s">
        <v>32</v>
      </c>
      <c r="E8" s="2" t="s">
        <v>109</v>
      </c>
      <c r="F8" s="2" t="s">
        <v>9</v>
      </c>
      <c r="G8" s="2" t="s">
        <v>12</v>
      </c>
      <c r="H8" s="2" t="s">
        <v>289</v>
      </c>
      <c r="I8" s="2" t="s">
        <v>36</v>
      </c>
      <c r="J8" s="2" t="s">
        <v>16</v>
      </c>
      <c r="K8" s="2"/>
      <c r="L8" s="2"/>
      <c r="M8" s="1">
        <v>43800</v>
      </c>
      <c r="N8" s="1">
        <v>43787</v>
      </c>
      <c r="O8" s="1">
        <v>43791</v>
      </c>
      <c r="P8" s="2" t="s">
        <v>39</v>
      </c>
      <c r="Q8" s="33">
        <v>5</v>
      </c>
      <c r="R8" s="2" t="s">
        <v>31</v>
      </c>
      <c r="S8" s="2" t="s">
        <v>38</v>
      </c>
    </row>
    <row r="9" spans="1:19" hidden="1" x14ac:dyDescent="0.3">
      <c r="A9" s="3" t="s">
        <v>35</v>
      </c>
      <c r="B9" s="2" t="s">
        <v>34</v>
      </c>
      <c r="C9" s="2" t="s">
        <v>33</v>
      </c>
      <c r="D9" s="2" t="s">
        <v>32</v>
      </c>
      <c r="E9" s="2" t="s">
        <v>597</v>
      </c>
      <c r="F9" s="2" t="s">
        <v>9</v>
      </c>
      <c r="G9" s="2" t="s">
        <v>13</v>
      </c>
      <c r="H9" s="2" t="s">
        <v>600</v>
      </c>
      <c r="I9" s="2" t="s">
        <v>608</v>
      </c>
      <c r="J9" s="2" t="s">
        <v>601</v>
      </c>
      <c r="K9" s="2" t="s">
        <v>599</v>
      </c>
      <c r="L9" s="2" t="s">
        <v>602</v>
      </c>
      <c r="M9" s="1">
        <v>43840</v>
      </c>
      <c r="N9" s="1">
        <v>43791</v>
      </c>
      <c r="O9" s="1"/>
      <c r="P9" s="2" t="s">
        <v>39</v>
      </c>
      <c r="Q9" s="33">
        <v>1</v>
      </c>
      <c r="R9" s="2" t="s">
        <v>31</v>
      </c>
      <c r="S9" s="2" t="s">
        <v>38</v>
      </c>
    </row>
    <row r="10" spans="1:19" x14ac:dyDescent="0.3">
      <c r="A10" s="3" t="s">
        <v>35</v>
      </c>
      <c r="B10" s="2" t="s">
        <v>34</v>
      </c>
      <c r="C10" s="2" t="s">
        <v>33</v>
      </c>
      <c r="D10" s="2" t="s">
        <v>32</v>
      </c>
      <c r="E10" s="2" t="s">
        <v>291</v>
      </c>
      <c r="F10" s="2" t="s">
        <v>9</v>
      </c>
      <c r="G10" s="2" t="s">
        <v>12</v>
      </c>
      <c r="H10" s="2" t="s">
        <v>292</v>
      </c>
      <c r="I10" s="2" t="s">
        <v>609</v>
      </c>
      <c r="J10" s="2" t="s">
        <v>17</v>
      </c>
      <c r="K10" s="2"/>
      <c r="L10" s="2"/>
      <c r="M10" s="1">
        <v>43472</v>
      </c>
      <c r="N10" s="1">
        <v>43808</v>
      </c>
      <c r="O10" s="1"/>
      <c r="P10" s="2" t="s">
        <v>39</v>
      </c>
      <c r="Q10" s="33">
        <v>1</v>
      </c>
      <c r="R10" s="2" t="s">
        <v>31</v>
      </c>
      <c r="S10" s="2" t="s">
        <v>38</v>
      </c>
    </row>
    <row r="11" spans="1:19" hidden="1" x14ac:dyDescent="0.3">
      <c r="A11" s="3" t="s">
        <v>35</v>
      </c>
      <c r="B11" s="2" t="s">
        <v>34</v>
      </c>
      <c r="C11" s="2" t="s">
        <v>33</v>
      </c>
      <c r="D11" s="2" t="s">
        <v>32</v>
      </c>
      <c r="E11" s="2" t="s">
        <v>83</v>
      </c>
      <c r="F11" s="2" t="s">
        <v>9</v>
      </c>
      <c r="G11" s="2" t="s">
        <v>13</v>
      </c>
      <c r="H11" s="2" t="s">
        <v>169</v>
      </c>
      <c r="I11" s="2" t="s">
        <v>36</v>
      </c>
      <c r="J11" s="2" t="s">
        <v>293</v>
      </c>
      <c r="K11" s="2" t="s">
        <v>294</v>
      </c>
      <c r="L11" s="2" t="s">
        <v>295</v>
      </c>
      <c r="M11" s="1">
        <v>43480</v>
      </c>
      <c r="N11" s="1">
        <v>43782</v>
      </c>
      <c r="O11" s="1">
        <v>43790</v>
      </c>
      <c r="P11" s="2"/>
      <c r="Q11" s="33">
        <v>1</v>
      </c>
      <c r="R11" s="2" t="s">
        <v>31</v>
      </c>
      <c r="S11" s="2" t="s">
        <v>30</v>
      </c>
    </row>
    <row r="12" spans="1:19" x14ac:dyDescent="0.3">
      <c r="A12" s="3" t="s">
        <v>35</v>
      </c>
      <c r="B12" s="2" t="s">
        <v>34</v>
      </c>
      <c r="C12" s="2" t="s">
        <v>33</v>
      </c>
      <c r="D12" s="2" t="s">
        <v>32</v>
      </c>
      <c r="E12" s="2" t="s">
        <v>296</v>
      </c>
      <c r="F12" s="2" t="s">
        <v>9</v>
      </c>
      <c r="G12" s="2" t="s">
        <v>12</v>
      </c>
      <c r="H12" s="2" t="s">
        <v>297</v>
      </c>
      <c r="I12" s="2" t="s">
        <v>36</v>
      </c>
      <c r="J12" s="2" t="s">
        <v>17</v>
      </c>
      <c r="K12" s="2"/>
      <c r="L12" s="2"/>
      <c r="M12" s="1">
        <v>43472</v>
      </c>
      <c r="N12" s="1">
        <v>43781</v>
      </c>
      <c r="O12" s="1">
        <v>43790</v>
      </c>
      <c r="P12" s="2" t="s">
        <v>39</v>
      </c>
      <c r="Q12" s="33">
        <v>1</v>
      </c>
      <c r="R12" s="2" t="s">
        <v>31</v>
      </c>
      <c r="S12" s="2" t="s">
        <v>38</v>
      </c>
    </row>
    <row r="13" spans="1:19" hidden="1" x14ac:dyDescent="0.3">
      <c r="A13" s="3" t="s">
        <v>35</v>
      </c>
      <c r="B13" s="2" t="s">
        <v>34</v>
      </c>
      <c r="C13" s="2" t="s">
        <v>33</v>
      </c>
      <c r="D13" s="2" t="s">
        <v>32</v>
      </c>
      <c r="E13" s="2" t="s">
        <v>298</v>
      </c>
      <c r="F13" s="2" t="s">
        <v>9</v>
      </c>
      <c r="G13" s="2" t="s">
        <v>13</v>
      </c>
      <c r="H13" s="2" t="s">
        <v>299</v>
      </c>
      <c r="I13" s="2" t="s">
        <v>36</v>
      </c>
      <c r="J13" s="2" t="s">
        <v>300</v>
      </c>
      <c r="K13" s="2" t="s">
        <v>301</v>
      </c>
      <c r="L13" s="2" t="s">
        <v>302</v>
      </c>
      <c r="M13" s="1">
        <v>43480</v>
      </c>
      <c r="N13" s="1">
        <v>43480</v>
      </c>
      <c r="O13" s="1">
        <v>43493</v>
      </c>
      <c r="P13" s="2"/>
      <c r="Q13" s="33">
        <v>1</v>
      </c>
      <c r="R13" s="2" t="s">
        <v>31</v>
      </c>
      <c r="S13" s="2" t="s">
        <v>30</v>
      </c>
    </row>
    <row r="14" spans="1:19" hidden="1" x14ac:dyDescent="0.3">
      <c r="A14" s="3" t="s">
        <v>35</v>
      </c>
      <c r="B14" s="2" t="s">
        <v>34</v>
      </c>
      <c r="C14" s="2" t="s">
        <v>33</v>
      </c>
      <c r="D14" s="2" t="s">
        <v>32</v>
      </c>
      <c r="E14" s="2" t="s">
        <v>303</v>
      </c>
      <c r="F14" s="2" t="s">
        <v>9</v>
      </c>
      <c r="G14" s="2" t="s">
        <v>13</v>
      </c>
      <c r="H14" s="2" t="s">
        <v>304</v>
      </c>
      <c r="I14" s="2" t="s">
        <v>36</v>
      </c>
      <c r="J14" s="2" t="s">
        <v>305</v>
      </c>
      <c r="K14" s="2" t="s">
        <v>306</v>
      </c>
      <c r="L14" s="2" t="s">
        <v>307</v>
      </c>
      <c r="M14" s="1">
        <v>43627</v>
      </c>
      <c r="N14" s="1">
        <v>43627</v>
      </c>
      <c r="O14" s="1">
        <v>43627</v>
      </c>
      <c r="P14" s="2"/>
      <c r="Q14" s="33">
        <v>1</v>
      </c>
      <c r="R14" s="2" t="s">
        <v>31</v>
      </c>
      <c r="S14" s="2" t="s">
        <v>30</v>
      </c>
    </row>
    <row r="15" spans="1:19" x14ac:dyDescent="0.3">
      <c r="A15" s="3" t="s">
        <v>35</v>
      </c>
      <c r="B15" s="2"/>
      <c r="C15" s="2" t="s">
        <v>33</v>
      </c>
      <c r="D15" s="2" t="s">
        <v>32</v>
      </c>
      <c r="E15" s="2" t="s">
        <v>308</v>
      </c>
      <c r="F15" s="2" t="s">
        <v>9</v>
      </c>
      <c r="G15" s="2" t="s">
        <v>12</v>
      </c>
      <c r="H15" s="2" t="s">
        <v>309</v>
      </c>
      <c r="I15" s="2" t="s">
        <v>36</v>
      </c>
      <c r="J15" s="2" t="s">
        <v>16</v>
      </c>
      <c r="K15" s="2"/>
      <c r="L15" s="2"/>
      <c r="M15" s="1">
        <v>43472</v>
      </c>
      <c r="N15" s="1">
        <v>43472</v>
      </c>
      <c r="O15" s="1">
        <v>43754</v>
      </c>
      <c r="P15" s="2"/>
      <c r="Q15" s="33">
        <v>3</v>
      </c>
      <c r="R15" s="2" t="s">
        <v>31</v>
      </c>
      <c r="S15" s="2" t="s">
        <v>30</v>
      </c>
    </row>
    <row r="16" spans="1:19" hidden="1" x14ac:dyDescent="0.3">
      <c r="A16" s="3" t="s">
        <v>35</v>
      </c>
      <c r="B16" s="2" t="s">
        <v>34</v>
      </c>
      <c r="C16" s="2" t="s">
        <v>33</v>
      </c>
      <c r="D16" s="2" t="s">
        <v>32</v>
      </c>
      <c r="E16" s="2" t="s">
        <v>562</v>
      </c>
      <c r="F16" s="2" t="s">
        <v>9</v>
      </c>
      <c r="G16" s="2" t="s">
        <v>13</v>
      </c>
      <c r="H16" s="2" t="s">
        <v>563</v>
      </c>
      <c r="I16" s="2" t="s">
        <v>11</v>
      </c>
      <c r="J16" s="2" t="s">
        <v>564</v>
      </c>
      <c r="K16" s="2" t="s">
        <v>565</v>
      </c>
      <c r="L16" s="2" t="s">
        <v>566</v>
      </c>
      <c r="M16" s="1">
        <v>43753</v>
      </c>
      <c r="N16" s="1">
        <v>43753</v>
      </c>
      <c r="O16" s="1"/>
      <c r="P16" s="2"/>
      <c r="Q16" s="33">
        <v>1</v>
      </c>
      <c r="R16" s="2" t="s">
        <v>31</v>
      </c>
      <c r="S16" s="2" t="s">
        <v>30</v>
      </c>
    </row>
    <row r="17" spans="1:19" hidden="1" x14ac:dyDescent="0.3">
      <c r="A17" s="3" t="s">
        <v>35</v>
      </c>
      <c r="B17" s="2" t="s">
        <v>34</v>
      </c>
      <c r="C17" s="2" t="s">
        <v>33</v>
      </c>
      <c r="D17" s="2" t="s">
        <v>32</v>
      </c>
      <c r="E17" s="2" t="s">
        <v>562</v>
      </c>
      <c r="F17" s="2" t="s">
        <v>9</v>
      </c>
      <c r="G17" s="2" t="s">
        <v>13</v>
      </c>
      <c r="H17" s="2" t="s">
        <v>567</v>
      </c>
      <c r="I17" s="2" t="s">
        <v>11</v>
      </c>
      <c r="J17" s="2" t="s">
        <v>564</v>
      </c>
      <c r="K17" s="2" t="s">
        <v>568</v>
      </c>
      <c r="L17" s="2" t="s">
        <v>566</v>
      </c>
      <c r="M17" s="1">
        <v>43753</v>
      </c>
      <c r="N17" s="1">
        <v>43753</v>
      </c>
      <c r="O17" s="1"/>
      <c r="P17" s="2"/>
      <c r="Q17" s="33">
        <v>1</v>
      </c>
      <c r="R17" s="2" t="s">
        <v>31</v>
      </c>
      <c r="S17" s="2" t="s">
        <v>30</v>
      </c>
    </row>
    <row r="18" spans="1:19" hidden="1" x14ac:dyDescent="0.3">
      <c r="A18" s="3" t="s">
        <v>35</v>
      </c>
      <c r="B18" s="2" t="s">
        <v>34</v>
      </c>
      <c r="C18" s="2" t="s">
        <v>33</v>
      </c>
      <c r="D18" s="2" t="s">
        <v>32</v>
      </c>
      <c r="E18" s="2" t="s">
        <v>310</v>
      </c>
      <c r="F18" s="2" t="s">
        <v>9</v>
      </c>
      <c r="G18" s="2" t="s">
        <v>14</v>
      </c>
      <c r="H18" s="2" t="s">
        <v>311</v>
      </c>
      <c r="I18" s="2" t="s">
        <v>36</v>
      </c>
      <c r="J18" s="2" t="s">
        <v>312</v>
      </c>
      <c r="K18" s="2" t="s">
        <v>313</v>
      </c>
      <c r="L18" s="2" t="s">
        <v>314</v>
      </c>
      <c r="M18" s="1">
        <v>43532</v>
      </c>
      <c r="N18" s="1">
        <v>43776</v>
      </c>
      <c r="O18" s="1">
        <v>43791</v>
      </c>
      <c r="P18" s="2"/>
      <c r="Q18" s="33">
        <v>4</v>
      </c>
      <c r="R18" s="2" t="s">
        <v>37</v>
      </c>
      <c r="S18" s="2" t="s">
        <v>30</v>
      </c>
    </row>
    <row r="19" spans="1:19" x14ac:dyDescent="0.3">
      <c r="A19" s="3" t="s">
        <v>35</v>
      </c>
      <c r="B19" s="2" t="s">
        <v>34</v>
      </c>
      <c r="C19" s="2" t="s">
        <v>33</v>
      </c>
      <c r="D19" s="2" t="s">
        <v>32</v>
      </c>
      <c r="E19" s="2" t="s">
        <v>243</v>
      </c>
      <c r="F19" s="2" t="s">
        <v>9</v>
      </c>
      <c r="G19" s="2" t="s">
        <v>12</v>
      </c>
      <c r="H19" s="2" t="s">
        <v>315</v>
      </c>
      <c r="I19" s="2" t="s">
        <v>36</v>
      </c>
      <c r="J19" s="2" t="s">
        <v>239</v>
      </c>
      <c r="K19" s="2"/>
      <c r="L19" s="2"/>
      <c r="M19" s="1">
        <v>43531</v>
      </c>
      <c r="N19" s="1">
        <v>43472</v>
      </c>
      <c r="O19" s="1">
        <v>43493</v>
      </c>
      <c r="P19" s="2"/>
      <c r="Q19" s="33">
        <v>3</v>
      </c>
      <c r="R19" s="2" t="s">
        <v>37</v>
      </c>
      <c r="S19" s="2" t="s">
        <v>30</v>
      </c>
    </row>
    <row r="20" spans="1:19" x14ac:dyDescent="0.3">
      <c r="A20" s="3" t="s">
        <v>35</v>
      </c>
      <c r="B20" s="2" t="s">
        <v>34</v>
      </c>
      <c r="C20" s="2" t="s">
        <v>33</v>
      </c>
      <c r="D20" s="2" t="s">
        <v>32</v>
      </c>
      <c r="E20" s="2" t="s">
        <v>243</v>
      </c>
      <c r="F20" s="2" t="s">
        <v>9</v>
      </c>
      <c r="G20" s="2" t="s">
        <v>12</v>
      </c>
      <c r="H20" s="2" t="s">
        <v>317</v>
      </c>
      <c r="I20" s="2" t="s">
        <v>36</v>
      </c>
      <c r="J20" s="2" t="s">
        <v>239</v>
      </c>
      <c r="K20" s="2"/>
      <c r="L20" s="2"/>
      <c r="M20" s="1">
        <v>43715</v>
      </c>
      <c r="N20" s="1">
        <v>43543</v>
      </c>
      <c r="O20" s="1">
        <v>43543</v>
      </c>
      <c r="P20" s="2"/>
      <c r="Q20" s="33">
        <v>3</v>
      </c>
      <c r="R20" s="2" t="s">
        <v>37</v>
      </c>
      <c r="S20" s="2" t="s">
        <v>30</v>
      </c>
    </row>
    <row r="21" spans="1:19" x14ac:dyDescent="0.3">
      <c r="A21" s="3" t="s">
        <v>35</v>
      </c>
      <c r="B21" s="2" t="s">
        <v>34</v>
      </c>
      <c r="C21" s="2" t="s">
        <v>33</v>
      </c>
      <c r="D21" s="2" t="s">
        <v>32</v>
      </c>
      <c r="E21" s="2" t="s">
        <v>243</v>
      </c>
      <c r="F21" s="2" t="s">
        <v>9</v>
      </c>
      <c r="G21" s="2" t="s">
        <v>12</v>
      </c>
      <c r="H21" s="2" t="s">
        <v>316</v>
      </c>
      <c r="I21" s="2" t="s">
        <v>36</v>
      </c>
      <c r="J21" s="2" t="s">
        <v>244</v>
      </c>
      <c r="K21" s="2"/>
      <c r="L21" s="2"/>
      <c r="M21" s="1">
        <v>43472</v>
      </c>
      <c r="N21" s="1">
        <v>43472</v>
      </c>
      <c r="O21" s="1">
        <v>43475</v>
      </c>
      <c r="P21" s="2"/>
      <c r="Q21" s="33">
        <v>20</v>
      </c>
      <c r="R21" s="2" t="s">
        <v>40</v>
      </c>
      <c r="S21" s="2" t="s">
        <v>30</v>
      </c>
    </row>
    <row r="22" spans="1:19" x14ac:dyDescent="0.3">
      <c r="A22" s="3" t="s">
        <v>35</v>
      </c>
      <c r="B22" s="2"/>
      <c r="C22" s="2" t="s">
        <v>33</v>
      </c>
      <c r="D22" s="2" t="s">
        <v>32</v>
      </c>
      <c r="E22" s="2" t="s">
        <v>245</v>
      </c>
      <c r="F22" s="2" t="s">
        <v>9</v>
      </c>
      <c r="G22" s="2" t="s">
        <v>12</v>
      </c>
      <c r="H22" s="2" t="s">
        <v>319</v>
      </c>
      <c r="I22" s="2" t="s">
        <v>36</v>
      </c>
      <c r="J22" s="2" t="s">
        <v>239</v>
      </c>
      <c r="K22" s="2"/>
      <c r="L22" s="2"/>
      <c r="M22" s="1">
        <v>43715</v>
      </c>
      <c r="N22" s="1">
        <v>43472</v>
      </c>
      <c r="O22" s="1">
        <v>43493</v>
      </c>
      <c r="P22" s="2"/>
      <c r="Q22" s="33">
        <v>3</v>
      </c>
      <c r="R22" s="2" t="s">
        <v>37</v>
      </c>
      <c r="S22" s="2" t="s">
        <v>30</v>
      </c>
    </row>
    <row r="23" spans="1:19" x14ac:dyDescent="0.3">
      <c r="A23" s="3" t="s">
        <v>35</v>
      </c>
      <c r="B23" s="2"/>
      <c r="C23" s="2" t="s">
        <v>33</v>
      </c>
      <c r="D23" s="2" t="s">
        <v>32</v>
      </c>
      <c r="E23" s="2" t="s">
        <v>245</v>
      </c>
      <c r="F23" s="2" t="s">
        <v>9</v>
      </c>
      <c r="G23" s="2" t="s">
        <v>12</v>
      </c>
      <c r="H23" s="2" t="s">
        <v>318</v>
      </c>
      <c r="I23" s="2" t="s">
        <v>36</v>
      </c>
      <c r="J23" s="2" t="s">
        <v>244</v>
      </c>
      <c r="K23" s="2"/>
      <c r="L23" s="2"/>
      <c r="M23" s="1">
        <v>43475</v>
      </c>
      <c r="N23" s="1">
        <v>43472</v>
      </c>
      <c r="O23" s="1">
        <v>43510</v>
      </c>
      <c r="P23" s="2"/>
      <c r="Q23" s="33">
        <v>20</v>
      </c>
      <c r="R23" s="2" t="s">
        <v>40</v>
      </c>
      <c r="S23" s="2" t="s">
        <v>30</v>
      </c>
    </row>
    <row r="24" spans="1:19" x14ac:dyDescent="0.3">
      <c r="A24" s="3" t="s">
        <v>35</v>
      </c>
      <c r="B24" s="2" t="s">
        <v>34</v>
      </c>
      <c r="C24" s="2" t="s">
        <v>33</v>
      </c>
      <c r="D24" s="2" t="s">
        <v>32</v>
      </c>
      <c r="E24" s="2" t="s">
        <v>246</v>
      </c>
      <c r="F24" s="2" t="s">
        <v>9</v>
      </c>
      <c r="G24" s="2" t="s">
        <v>12</v>
      </c>
      <c r="H24" s="2" t="s">
        <v>321</v>
      </c>
      <c r="I24" s="2" t="s">
        <v>36</v>
      </c>
      <c r="J24" s="2" t="s">
        <v>239</v>
      </c>
      <c r="K24" s="2"/>
      <c r="L24" s="2"/>
      <c r="M24" s="1">
        <v>43472</v>
      </c>
      <c r="N24" s="1">
        <v>43472</v>
      </c>
      <c r="O24" s="1">
        <v>43493</v>
      </c>
      <c r="P24" s="2"/>
      <c r="Q24" s="33">
        <v>3</v>
      </c>
      <c r="R24" s="2" t="s">
        <v>37</v>
      </c>
      <c r="S24" s="2" t="s">
        <v>30</v>
      </c>
    </row>
    <row r="25" spans="1:19" x14ac:dyDescent="0.3">
      <c r="A25" s="3" t="s">
        <v>35</v>
      </c>
      <c r="B25" s="2" t="s">
        <v>34</v>
      </c>
      <c r="C25" s="2" t="s">
        <v>33</v>
      </c>
      <c r="D25" s="2" t="s">
        <v>32</v>
      </c>
      <c r="E25" s="2" t="s">
        <v>246</v>
      </c>
      <c r="F25" s="2" t="s">
        <v>9</v>
      </c>
      <c r="G25" s="2" t="s">
        <v>12</v>
      </c>
      <c r="H25" s="2" t="s">
        <v>320</v>
      </c>
      <c r="I25" s="2" t="s">
        <v>36</v>
      </c>
      <c r="J25" s="2" t="s">
        <v>244</v>
      </c>
      <c r="K25" s="2"/>
      <c r="L25" s="2"/>
      <c r="M25" s="1">
        <v>43472</v>
      </c>
      <c r="N25" s="1">
        <v>43472</v>
      </c>
      <c r="O25" s="1">
        <v>43475</v>
      </c>
      <c r="P25" s="2"/>
      <c r="Q25" s="33">
        <v>20</v>
      </c>
      <c r="R25" s="2" t="s">
        <v>40</v>
      </c>
      <c r="S25" s="2" t="s">
        <v>30</v>
      </c>
    </row>
    <row r="26" spans="1:19" x14ac:dyDescent="0.3">
      <c r="A26" s="3" t="s">
        <v>35</v>
      </c>
      <c r="B26" s="2" t="s">
        <v>34</v>
      </c>
      <c r="C26" s="2" t="s">
        <v>33</v>
      </c>
      <c r="D26" s="2" t="s">
        <v>32</v>
      </c>
      <c r="E26" s="2" t="s">
        <v>247</v>
      </c>
      <c r="F26" s="2" t="s">
        <v>9</v>
      </c>
      <c r="G26" s="2" t="s">
        <v>12</v>
      </c>
      <c r="H26" s="2" t="s">
        <v>322</v>
      </c>
      <c r="I26" s="2" t="s">
        <v>36</v>
      </c>
      <c r="J26" s="2" t="s">
        <v>239</v>
      </c>
      <c r="K26" s="2"/>
      <c r="L26" s="2"/>
      <c r="M26" s="1">
        <v>43472</v>
      </c>
      <c r="N26" s="1">
        <v>43472</v>
      </c>
      <c r="O26" s="1">
        <v>43493</v>
      </c>
      <c r="P26" s="2"/>
      <c r="Q26" s="33">
        <v>3</v>
      </c>
      <c r="R26" s="2" t="s">
        <v>37</v>
      </c>
      <c r="S26" s="2" t="s">
        <v>30</v>
      </c>
    </row>
    <row r="27" spans="1:19" hidden="1" x14ac:dyDescent="0.3">
      <c r="A27" s="3" t="s">
        <v>35</v>
      </c>
      <c r="B27" s="2" t="s">
        <v>34</v>
      </c>
      <c r="C27" s="2" t="s">
        <v>33</v>
      </c>
      <c r="D27" s="2" t="s">
        <v>32</v>
      </c>
      <c r="E27" s="2" t="s">
        <v>90</v>
      </c>
      <c r="F27" s="2" t="s">
        <v>9</v>
      </c>
      <c r="G27" s="2" t="s">
        <v>13</v>
      </c>
      <c r="H27" s="2" t="s">
        <v>174</v>
      </c>
      <c r="I27" s="2" t="s">
        <v>36</v>
      </c>
      <c r="J27" s="2" t="s">
        <v>175</v>
      </c>
      <c r="K27" s="2"/>
      <c r="L27" s="2"/>
      <c r="M27" s="1">
        <v>43480</v>
      </c>
      <c r="N27" s="1">
        <v>43480</v>
      </c>
      <c r="O27" s="1">
        <v>43665</v>
      </c>
      <c r="P27" s="2"/>
      <c r="Q27" s="33">
        <v>0.5</v>
      </c>
      <c r="R27" s="2" t="s">
        <v>31</v>
      </c>
      <c r="S27" s="2" t="s">
        <v>30</v>
      </c>
    </row>
    <row r="28" spans="1:19" x14ac:dyDescent="0.3">
      <c r="A28" s="3" t="s">
        <v>35</v>
      </c>
      <c r="B28" s="2" t="s">
        <v>34</v>
      </c>
      <c r="C28" s="2" t="s">
        <v>33</v>
      </c>
      <c r="D28" s="2" t="s">
        <v>32</v>
      </c>
      <c r="E28" s="2" t="s">
        <v>248</v>
      </c>
      <c r="F28" s="2" t="s">
        <v>9</v>
      </c>
      <c r="G28" s="2" t="s">
        <v>12</v>
      </c>
      <c r="H28" s="2" t="s">
        <v>323</v>
      </c>
      <c r="I28" s="2" t="s">
        <v>36</v>
      </c>
      <c r="J28" s="2" t="s">
        <v>242</v>
      </c>
      <c r="K28" s="2"/>
      <c r="L28" s="2"/>
      <c r="M28" s="1">
        <v>43480</v>
      </c>
      <c r="N28" s="1">
        <v>43563</v>
      </c>
      <c r="O28" s="1">
        <v>43570</v>
      </c>
      <c r="P28" s="2"/>
      <c r="Q28" s="33">
        <v>1</v>
      </c>
      <c r="R28" s="2" t="s">
        <v>31</v>
      </c>
      <c r="S28" s="2" t="s">
        <v>30</v>
      </c>
    </row>
    <row r="29" spans="1:19" x14ac:dyDescent="0.3">
      <c r="A29" s="3" t="s">
        <v>35</v>
      </c>
      <c r="B29" s="2" t="s">
        <v>34</v>
      </c>
      <c r="C29" s="2" t="s">
        <v>33</v>
      </c>
      <c r="D29" s="2" t="s">
        <v>32</v>
      </c>
      <c r="E29" s="2" t="s">
        <v>248</v>
      </c>
      <c r="F29" s="2" t="s">
        <v>9</v>
      </c>
      <c r="G29" s="2" t="s">
        <v>12</v>
      </c>
      <c r="H29" s="2" t="s">
        <v>324</v>
      </c>
      <c r="I29" s="2" t="s">
        <v>36</v>
      </c>
      <c r="J29" s="2" t="s">
        <v>241</v>
      </c>
      <c r="K29" s="2"/>
      <c r="L29" s="2"/>
      <c r="M29" s="1">
        <v>43653</v>
      </c>
      <c r="N29" s="1">
        <v>43653</v>
      </c>
      <c r="O29" s="1">
        <v>43745</v>
      </c>
      <c r="P29" s="2"/>
      <c r="Q29" s="33">
        <v>4</v>
      </c>
      <c r="R29" s="2" t="s">
        <v>37</v>
      </c>
      <c r="S29" s="2" t="s">
        <v>30</v>
      </c>
    </row>
    <row r="30" spans="1:19" x14ac:dyDescent="0.3">
      <c r="A30" s="3" t="s">
        <v>35</v>
      </c>
      <c r="B30" s="2" t="s">
        <v>34</v>
      </c>
      <c r="C30" s="2" t="s">
        <v>33</v>
      </c>
      <c r="D30" s="2" t="s">
        <v>32</v>
      </c>
      <c r="E30" s="2" t="s">
        <v>325</v>
      </c>
      <c r="F30" s="2" t="s">
        <v>9</v>
      </c>
      <c r="G30" s="2" t="s">
        <v>12</v>
      </c>
      <c r="H30" s="2" t="s">
        <v>326</v>
      </c>
      <c r="I30" s="2" t="s">
        <v>36</v>
      </c>
      <c r="J30" s="2" t="s">
        <v>17</v>
      </c>
      <c r="K30" s="2"/>
      <c r="L30" s="2"/>
      <c r="M30" s="1">
        <v>43472</v>
      </c>
      <c r="N30" s="1">
        <v>43472</v>
      </c>
      <c r="O30" s="1">
        <v>43663</v>
      </c>
      <c r="P30" s="2"/>
      <c r="Q30" s="33">
        <v>1</v>
      </c>
      <c r="R30" s="2" t="s">
        <v>31</v>
      </c>
      <c r="S30" s="2" t="s">
        <v>30</v>
      </c>
    </row>
    <row r="31" spans="1:19" hidden="1" x14ac:dyDescent="0.3">
      <c r="A31" s="3" t="s">
        <v>35</v>
      </c>
      <c r="B31" s="2" t="s">
        <v>34</v>
      </c>
      <c r="C31" s="2" t="s">
        <v>33</v>
      </c>
      <c r="D31" s="2" t="s">
        <v>32</v>
      </c>
      <c r="E31" s="2" t="s">
        <v>65</v>
      </c>
      <c r="F31" s="2" t="s">
        <v>9</v>
      </c>
      <c r="G31" s="2" t="s">
        <v>13</v>
      </c>
      <c r="H31" s="2" t="s">
        <v>176</v>
      </c>
      <c r="I31" s="2" t="s">
        <v>11</v>
      </c>
      <c r="J31" s="2" t="s">
        <v>327</v>
      </c>
      <c r="K31" s="2" t="s">
        <v>328</v>
      </c>
      <c r="L31" s="2" t="s">
        <v>329</v>
      </c>
      <c r="M31" s="1">
        <v>43837</v>
      </c>
      <c r="N31" s="1">
        <v>43480</v>
      </c>
      <c r="O31" s="1"/>
      <c r="P31" s="2" t="s">
        <v>39</v>
      </c>
      <c r="Q31" s="33">
        <v>1</v>
      </c>
      <c r="R31" s="2" t="s">
        <v>31</v>
      </c>
      <c r="S31" s="2" t="s">
        <v>38</v>
      </c>
    </row>
    <row r="32" spans="1:19" hidden="1" x14ac:dyDescent="0.3">
      <c r="A32" s="3" t="s">
        <v>35</v>
      </c>
      <c r="B32" s="2" t="s">
        <v>34</v>
      </c>
      <c r="C32" s="2" t="s">
        <v>33</v>
      </c>
      <c r="D32" s="2" t="s">
        <v>32</v>
      </c>
      <c r="E32" s="2" t="s">
        <v>65</v>
      </c>
      <c r="F32" s="2" t="s">
        <v>9</v>
      </c>
      <c r="G32" s="2" t="s">
        <v>13</v>
      </c>
      <c r="H32" s="2" t="s">
        <v>330</v>
      </c>
      <c r="I32" s="2" t="s">
        <v>36</v>
      </c>
      <c r="J32" s="2" t="s">
        <v>331</v>
      </c>
      <c r="K32" s="2" t="s">
        <v>139</v>
      </c>
      <c r="L32" s="2" t="s">
        <v>179</v>
      </c>
      <c r="M32" s="1">
        <v>43480</v>
      </c>
      <c r="N32" s="1">
        <v>43480</v>
      </c>
      <c r="O32" s="1">
        <v>43486</v>
      </c>
      <c r="P32" s="2"/>
      <c r="Q32" s="33">
        <v>1</v>
      </c>
      <c r="R32" s="2" t="s">
        <v>31</v>
      </c>
      <c r="S32" s="2" t="s">
        <v>30</v>
      </c>
    </row>
    <row r="33" spans="1:19" hidden="1" x14ac:dyDescent="0.3">
      <c r="A33" s="3" t="s">
        <v>35</v>
      </c>
      <c r="B33" s="2" t="s">
        <v>34</v>
      </c>
      <c r="C33" s="2" t="s">
        <v>33</v>
      </c>
      <c r="D33" s="2" t="s">
        <v>32</v>
      </c>
      <c r="E33" s="2" t="s">
        <v>65</v>
      </c>
      <c r="F33" s="2" t="s">
        <v>9</v>
      </c>
      <c r="G33" s="2" t="s">
        <v>13</v>
      </c>
      <c r="H33" s="2" t="s">
        <v>177</v>
      </c>
      <c r="I33" s="2" t="s">
        <v>36</v>
      </c>
      <c r="J33" s="2" t="s">
        <v>178</v>
      </c>
      <c r="K33" s="2" t="s">
        <v>139</v>
      </c>
      <c r="L33" s="2" t="s">
        <v>179</v>
      </c>
      <c r="M33" s="1">
        <v>43480</v>
      </c>
      <c r="N33" s="1">
        <v>43480</v>
      </c>
      <c r="O33" s="1">
        <v>43663</v>
      </c>
      <c r="P33" s="2"/>
      <c r="Q33" s="33">
        <v>1</v>
      </c>
      <c r="R33" s="2" t="s">
        <v>31</v>
      </c>
      <c r="S33" s="2" t="s">
        <v>30</v>
      </c>
    </row>
    <row r="34" spans="1:19" hidden="1" x14ac:dyDescent="0.3">
      <c r="A34" s="3" t="s">
        <v>35</v>
      </c>
      <c r="B34" s="2" t="s">
        <v>34</v>
      </c>
      <c r="C34" s="2" t="s">
        <v>33</v>
      </c>
      <c r="D34" s="2" t="s">
        <v>32</v>
      </c>
      <c r="E34" s="2" t="s">
        <v>582</v>
      </c>
      <c r="F34" s="2" t="s">
        <v>9</v>
      </c>
      <c r="G34" s="2" t="s">
        <v>13</v>
      </c>
      <c r="H34" s="2" t="s">
        <v>583</v>
      </c>
      <c r="I34" s="2" t="s">
        <v>11</v>
      </c>
      <c r="J34" s="2" t="s">
        <v>584</v>
      </c>
      <c r="K34" s="2" t="s">
        <v>585</v>
      </c>
      <c r="L34" s="2" t="s">
        <v>180</v>
      </c>
      <c r="M34" s="1">
        <v>43747</v>
      </c>
      <c r="N34" s="1">
        <v>43747</v>
      </c>
      <c r="O34" s="1"/>
      <c r="P34" s="2" t="s">
        <v>39</v>
      </c>
      <c r="Q34" s="33">
        <v>1</v>
      </c>
      <c r="R34" s="2" t="s">
        <v>31</v>
      </c>
      <c r="S34" s="2" t="s">
        <v>38</v>
      </c>
    </row>
    <row r="35" spans="1:19" hidden="1" x14ac:dyDescent="0.3">
      <c r="A35" s="3" t="s">
        <v>35</v>
      </c>
      <c r="B35" s="2" t="s">
        <v>34</v>
      </c>
      <c r="C35" s="2" t="s">
        <v>33</v>
      </c>
      <c r="D35" s="2" t="s">
        <v>32</v>
      </c>
      <c r="E35" s="2" t="s">
        <v>96</v>
      </c>
      <c r="F35" s="2" t="s">
        <v>9</v>
      </c>
      <c r="G35" s="2" t="s">
        <v>13</v>
      </c>
      <c r="H35" s="2" t="s">
        <v>183</v>
      </c>
      <c r="I35" s="2" t="s">
        <v>290</v>
      </c>
      <c r="J35" s="2" t="s">
        <v>184</v>
      </c>
      <c r="K35" s="2" t="s">
        <v>141</v>
      </c>
      <c r="L35" s="2" t="s">
        <v>179</v>
      </c>
      <c r="M35" s="1">
        <v>43480</v>
      </c>
      <c r="N35" s="1">
        <v>43480</v>
      </c>
      <c r="O35" s="1"/>
      <c r="P35" s="2" t="s">
        <v>39</v>
      </c>
      <c r="Q35" s="33">
        <v>0.5</v>
      </c>
      <c r="R35" s="2" t="s">
        <v>31</v>
      </c>
      <c r="S35" s="2" t="s">
        <v>38</v>
      </c>
    </row>
    <row r="36" spans="1:19" x14ac:dyDescent="0.3">
      <c r="A36" s="3" t="s">
        <v>35</v>
      </c>
      <c r="B36" s="2" t="s">
        <v>34</v>
      </c>
      <c r="C36" s="2" t="s">
        <v>33</v>
      </c>
      <c r="D36" s="2" t="s">
        <v>32</v>
      </c>
      <c r="E36" s="2" t="s">
        <v>332</v>
      </c>
      <c r="F36" s="2" t="s">
        <v>9</v>
      </c>
      <c r="G36" s="2" t="s">
        <v>12</v>
      </c>
      <c r="H36" s="2" t="s">
        <v>333</v>
      </c>
      <c r="I36" s="2" t="s">
        <v>36</v>
      </c>
      <c r="J36" s="2" t="s">
        <v>17</v>
      </c>
      <c r="K36" s="2"/>
      <c r="L36" s="2"/>
      <c r="M36" s="1">
        <v>43762</v>
      </c>
      <c r="N36" s="1">
        <v>43746</v>
      </c>
      <c r="O36" s="1">
        <v>43747</v>
      </c>
      <c r="P36" s="2" t="s">
        <v>39</v>
      </c>
      <c r="Q36" s="33">
        <v>1</v>
      </c>
      <c r="R36" s="2" t="s">
        <v>31</v>
      </c>
      <c r="S36" s="2" t="s">
        <v>38</v>
      </c>
    </row>
    <row r="37" spans="1:19" x14ac:dyDescent="0.3">
      <c r="A37" s="3" t="s">
        <v>35</v>
      </c>
      <c r="B37" s="2" t="s">
        <v>34</v>
      </c>
      <c r="C37" s="2" t="s">
        <v>33</v>
      </c>
      <c r="D37" s="2" t="s">
        <v>32</v>
      </c>
      <c r="E37" s="2" t="s">
        <v>334</v>
      </c>
      <c r="F37" s="2" t="s">
        <v>9</v>
      </c>
      <c r="G37" s="2" t="s">
        <v>12</v>
      </c>
      <c r="H37" s="2" t="s">
        <v>335</v>
      </c>
      <c r="I37" s="2" t="s">
        <v>36</v>
      </c>
      <c r="J37" s="2" t="s">
        <v>17</v>
      </c>
      <c r="K37" s="2"/>
      <c r="L37" s="2"/>
      <c r="M37" s="1">
        <v>43762</v>
      </c>
      <c r="N37" s="1">
        <v>43747</v>
      </c>
      <c r="O37" s="1">
        <v>43749</v>
      </c>
      <c r="P37" s="2" t="s">
        <v>39</v>
      </c>
      <c r="Q37" s="33">
        <v>1</v>
      </c>
      <c r="R37" s="2" t="s">
        <v>31</v>
      </c>
      <c r="S37" s="2" t="s">
        <v>38</v>
      </c>
    </row>
    <row r="38" spans="1:19" hidden="1" x14ac:dyDescent="0.3">
      <c r="A38" s="3" t="s">
        <v>35</v>
      </c>
      <c r="B38" s="2" t="s">
        <v>34</v>
      </c>
      <c r="C38" s="2" t="s">
        <v>33</v>
      </c>
      <c r="D38" s="2" t="s">
        <v>32</v>
      </c>
      <c r="E38" s="2" t="s">
        <v>336</v>
      </c>
      <c r="F38" s="2" t="s">
        <v>9</v>
      </c>
      <c r="G38" s="2" t="s">
        <v>10</v>
      </c>
      <c r="H38" s="2" t="s">
        <v>337</v>
      </c>
      <c r="I38" s="2" t="s">
        <v>51</v>
      </c>
      <c r="J38" s="2" t="s">
        <v>338</v>
      </c>
      <c r="K38" s="2" t="s">
        <v>339</v>
      </c>
      <c r="L38" s="2" t="s">
        <v>340</v>
      </c>
      <c r="M38" s="1">
        <v>43556</v>
      </c>
      <c r="N38" s="1">
        <v>43773</v>
      </c>
      <c r="O38" s="1"/>
      <c r="P38" s="2"/>
      <c r="Q38" s="33">
        <v>1</v>
      </c>
      <c r="R38" s="2" t="s">
        <v>37</v>
      </c>
      <c r="S38" s="2" t="s">
        <v>30</v>
      </c>
    </row>
    <row r="39" spans="1:19" hidden="1" x14ac:dyDescent="0.3">
      <c r="A39" s="3" t="s">
        <v>35</v>
      </c>
      <c r="B39" s="2" t="s">
        <v>34</v>
      </c>
      <c r="C39" s="2" t="s">
        <v>33</v>
      </c>
      <c r="D39" s="2" t="s">
        <v>32</v>
      </c>
      <c r="E39" s="2" t="s">
        <v>84</v>
      </c>
      <c r="F39" s="2" t="s">
        <v>9</v>
      </c>
      <c r="G39" s="2" t="s">
        <v>13</v>
      </c>
      <c r="H39" s="2" t="s">
        <v>85</v>
      </c>
      <c r="I39" s="2" t="s">
        <v>36</v>
      </c>
      <c r="J39" s="2" t="s">
        <v>341</v>
      </c>
      <c r="K39" s="2" t="s">
        <v>342</v>
      </c>
      <c r="L39" s="2" t="s">
        <v>343</v>
      </c>
      <c r="M39" s="1">
        <v>43480</v>
      </c>
      <c r="N39" s="1">
        <v>43480</v>
      </c>
      <c r="O39" s="1">
        <v>43773</v>
      </c>
      <c r="P39" s="2"/>
      <c r="Q39" s="33">
        <v>5</v>
      </c>
      <c r="R39" s="2" t="s">
        <v>37</v>
      </c>
      <c r="S39" s="2" t="s">
        <v>30</v>
      </c>
    </row>
    <row r="40" spans="1:19" hidden="1" x14ac:dyDescent="0.3">
      <c r="A40" s="3" t="s">
        <v>35</v>
      </c>
      <c r="B40" s="2" t="s">
        <v>34</v>
      </c>
      <c r="C40" s="2" t="s">
        <v>33</v>
      </c>
      <c r="D40" s="2" t="s">
        <v>32</v>
      </c>
      <c r="E40" s="2" t="s">
        <v>84</v>
      </c>
      <c r="F40" s="2" t="s">
        <v>9</v>
      </c>
      <c r="G40" s="2" t="s">
        <v>13</v>
      </c>
      <c r="H40" s="2" t="s">
        <v>86</v>
      </c>
      <c r="I40" s="2" t="s">
        <v>36</v>
      </c>
      <c r="J40" s="2" t="s">
        <v>341</v>
      </c>
      <c r="K40" s="2" t="s">
        <v>344</v>
      </c>
      <c r="L40" s="2" t="s">
        <v>345</v>
      </c>
      <c r="M40" s="1">
        <v>43480</v>
      </c>
      <c r="N40" s="1">
        <v>43480</v>
      </c>
      <c r="O40" s="1">
        <v>43773</v>
      </c>
      <c r="P40" s="2"/>
      <c r="Q40" s="33">
        <v>5</v>
      </c>
      <c r="R40" s="2" t="s">
        <v>37</v>
      </c>
      <c r="S40" s="2" t="s">
        <v>30</v>
      </c>
    </row>
    <row r="41" spans="1:19" x14ac:dyDescent="0.3">
      <c r="A41" s="3" t="s">
        <v>35</v>
      </c>
      <c r="B41" s="2" t="s">
        <v>34</v>
      </c>
      <c r="C41" s="2" t="s">
        <v>33</v>
      </c>
      <c r="D41" s="2" t="s">
        <v>32</v>
      </c>
      <c r="E41" s="2" t="s">
        <v>249</v>
      </c>
      <c r="F41" s="2" t="s">
        <v>9</v>
      </c>
      <c r="G41" s="2" t="s">
        <v>12</v>
      </c>
      <c r="H41" s="2" t="s">
        <v>347</v>
      </c>
      <c r="I41" s="2" t="s">
        <v>36</v>
      </c>
      <c r="J41" s="2" t="s">
        <v>241</v>
      </c>
      <c r="K41" s="2"/>
      <c r="L41" s="2"/>
      <c r="M41" s="1">
        <v>43653</v>
      </c>
      <c r="N41" s="1">
        <v>43653</v>
      </c>
      <c r="O41" s="1">
        <v>43665</v>
      </c>
      <c r="P41" s="2"/>
      <c r="Q41" s="33">
        <v>1</v>
      </c>
      <c r="R41" s="2" t="s">
        <v>31</v>
      </c>
      <c r="S41" s="2" t="s">
        <v>30</v>
      </c>
    </row>
    <row r="42" spans="1:19" x14ac:dyDescent="0.3">
      <c r="A42" s="3" t="s">
        <v>35</v>
      </c>
      <c r="B42" s="2" t="s">
        <v>34</v>
      </c>
      <c r="C42" s="2" t="s">
        <v>33</v>
      </c>
      <c r="D42" s="2" t="s">
        <v>32</v>
      </c>
      <c r="E42" s="2" t="s">
        <v>249</v>
      </c>
      <c r="F42" s="2" t="s">
        <v>9</v>
      </c>
      <c r="G42" s="2" t="s">
        <v>12</v>
      </c>
      <c r="H42" s="2" t="s">
        <v>346</v>
      </c>
      <c r="I42" s="2" t="s">
        <v>36</v>
      </c>
      <c r="J42" s="2" t="s">
        <v>242</v>
      </c>
      <c r="K42" s="2"/>
      <c r="L42" s="2"/>
      <c r="M42" s="1">
        <v>43480</v>
      </c>
      <c r="N42" s="1">
        <v>43480</v>
      </c>
      <c r="O42" s="1">
        <v>43531</v>
      </c>
      <c r="P42" s="2"/>
      <c r="Q42" s="33">
        <v>2</v>
      </c>
      <c r="R42" s="2" t="s">
        <v>31</v>
      </c>
      <c r="S42" s="2" t="s">
        <v>30</v>
      </c>
    </row>
    <row r="43" spans="1:19" x14ac:dyDescent="0.3">
      <c r="A43" s="3" t="s">
        <v>35</v>
      </c>
      <c r="B43" s="2"/>
      <c r="C43" s="2" t="s">
        <v>33</v>
      </c>
      <c r="D43" s="2" t="s">
        <v>32</v>
      </c>
      <c r="E43" s="2" t="s">
        <v>348</v>
      </c>
      <c r="F43" s="2" t="s">
        <v>9</v>
      </c>
      <c r="G43" s="2" t="s">
        <v>12</v>
      </c>
      <c r="H43" s="2" t="s">
        <v>349</v>
      </c>
      <c r="I43" s="2" t="s">
        <v>36</v>
      </c>
      <c r="J43" s="2" t="s">
        <v>18</v>
      </c>
      <c r="K43" s="2"/>
      <c r="L43" s="2"/>
      <c r="M43" s="1">
        <v>43472</v>
      </c>
      <c r="N43" s="1">
        <v>43739</v>
      </c>
      <c r="O43" s="1">
        <v>43740</v>
      </c>
      <c r="P43" s="2" t="s">
        <v>39</v>
      </c>
      <c r="Q43" s="33">
        <v>2</v>
      </c>
      <c r="R43" s="2" t="s">
        <v>31</v>
      </c>
      <c r="S43" s="2" t="s">
        <v>38</v>
      </c>
    </row>
    <row r="44" spans="1:19" x14ac:dyDescent="0.3">
      <c r="A44" s="3" t="s">
        <v>35</v>
      </c>
      <c r="B44" s="2" t="s">
        <v>34</v>
      </c>
      <c r="C44" s="2" t="s">
        <v>33</v>
      </c>
      <c r="D44" s="2" t="s">
        <v>32</v>
      </c>
      <c r="E44" s="2" t="s">
        <v>350</v>
      </c>
      <c r="F44" s="2" t="s">
        <v>9</v>
      </c>
      <c r="G44" s="2" t="s">
        <v>12</v>
      </c>
      <c r="H44" s="2" t="s">
        <v>351</v>
      </c>
      <c r="I44" s="2" t="s">
        <v>36</v>
      </c>
      <c r="J44" s="2" t="s">
        <v>17</v>
      </c>
      <c r="K44" s="2"/>
      <c r="L44" s="2"/>
      <c r="M44" s="1">
        <v>43472</v>
      </c>
      <c r="N44" s="1">
        <v>43752</v>
      </c>
      <c r="O44" s="1">
        <v>43753</v>
      </c>
      <c r="P44" s="2" t="s">
        <v>39</v>
      </c>
      <c r="Q44" s="33">
        <v>2</v>
      </c>
      <c r="R44" s="2" t="s">
        <v>31</v>
      </c>
      <c r="S44" s="2" t="s">
        <v>38</v>
      </c>
    </row>
    <row r="45" spans="1:19" hidden="1" x14ac:dyDescent="0.3">
      <c r="A45" s="3" t="s">
        <v>35</v>
      </c>
      <c r="B45" s="2" t="s">
        <v>34</v>
      </c>
      <c r="C45" s="2" t="s">
        <v>33</v>
      </c>
      <c r="D45" s="2" t="s">
        <v>32</v>
      </c>
      <c r="E45" s="2" t="s">
        <v>66</v>
      </c>
      <c r="F45" s="2" t="s">
        <v>9</v>
      </c>
      <c r="G45" s="2" t="s">
        <v>13</v>
      </c>
      <c r="H45" s="2" t="s">
        <v>580</v>
      </c>
      <c r="I45" s="2" t="s">
        <v>11</v>
      </c>
      <c r="J45" s="2" t="s">
        <v>581</v>
      </c>
      <c r="K45" s="2" t="s">
        <v>112</v>
      </c>
      <c r="L45" s="2" t="s">
        <v>113</v>
      </c>
      <c r="M45" s="1">
        <v>43753</v>
      </c>
      <c r="N45" s="1">
        <v>43753</v>
      </c>
      <c r="O45" s="1"/>
      <c r="P45" s="2"/>
      <c r="Q45" s="33">
        <v>1</v>
      </c>
      <c r="R45" s="2" t="s">
        <v>31</v>
      </c>
      <c r="S45" s="2" t="s">
        <v>30</v>
      </c>
    </row>
    <row r="46" spans="1:19" x14ac:dyDescent="0.3">
      <c r="A46" s="3" t="s">
        <v>35</v>
      </c>
      <c r="B46" s="2" t="s">
        <v>34</v>
      </c>
      <c r="C46" s="2" t="s">
        <v>33</v>
      </c>
      <c r="D46" s="2" t="s">
        <v>32</v>
      </c>
      <c r="E46" s="2" t="s">
        <v>66</v>
      </c>
      <c r="F46" s="2" t="s">
        <v>9</v>
      </c>
      <c r="G46" s="2" t="s">
        <v>12</v>
      </c>
      <c r="H46" s="2" t="s">
        <v>352</v>
      </c>
      <c r="I46" s="2" t="s">
        <v>36</v>
      </c>
      <c r="J46" s="2" t="s">
        <v>110</v>
      </c>
      <c r="K46" s="2" t="s">
        <v>112</v>
      </c>
      <c r="L46" s="2" t="s">
        <v>113</v>
      </c>
      <c r="M46" s="1">
        <v>43472</v>
      </c>
      <c r="N46" s="1">
        <v>43472</v>
      </c>
      <c r="O46" s="1">
        <v>43777</v>
      </c>
      <c r="P46" s="2"/>
      <c r="Q46" s="33">
        <v>3.5</v>
      </c>
      <c r="R46" s="2" t="s">
        <v>37</v>
      </c>
      <c r="S46" s="2" t="s">
        <v>30</v>
      </c>
    </row>
    <row r="47" spans="1:19" x14ac:dyDescent="0.3">
      <c r="A47" s="3" t="s">
        <v>35</v>
      </c>
      <c r="B47" s="2" t="s">
        <v>34</v>
      </c>
      <c r="C47" s="2" t="s">
        <v>33</v>
      </c>
      <c r="D47" s="2" t="s">
        <v>32</v>
      </c>
      <c r="E47" s="2" t="s">
        <v>66</v>
      </c>
      <c r="F47" s="2" t="s">
        <v>9</v>
      </c>
      <c r="G47" s="2" t="s">
        <v>12</v>
      </c>
      <c r="H47" s="2" t="s">
        <v>353</v>
      </c>
      <c r="I47" s="2" t="s">
        <v>36</v>
      </c>
      <c r="J47" s="2" t="s">
        <v>111</v>
      </c>
      <c r="K47" s="2" t="s">
        <v>112</v>
      </c>
      <c r="L47" s="2" t="s">
        <v>113</v>
      </c>
      <c r="M47" s="1">
        <v>43472</v>
      </c>
      <c r="N47" s="1">
        <v>43472</v>
      </c>
      <c r="O47" s="1">
        <v>43777</v>
      </c>
      <c r="P47" s="2"/>
      <c r="Q47" s="33">
        <v>1</v>
      </c>
      <c r="R47" s="2" t="s">
        <v>31</v>
      </c>
      <c r="S47" s="2" t="s">
        <v>30</v>
      </c>
    </row>
    <row r="48" spans="1:19" hidden="1" x14ac:dyDescent="0.3">
      <c r="A48" s="3" t="s">
        <v>35</v>
      </c>
      <c r="B48" s="2" t="s">
        <v>34</v>
      </c>
      <c r="C48" s="2" t="s">
        <v>33</v>
      </c>
      <c r="D48" s="2" t="s">
        <v>32</v>
      </c>
      <c r="E48" s="2" t="s">
        <v>354</v>
      </c>
      <c r="F48" s="2" t="s">
        <v>9</v>
      </c>
      <c r="G48" s="2" t="s">
        <v>10</v>
      </c>
      <c r="H48" s="2" t="s">
        <v>355</v>
      </c>
      <c r="I48" s="2" t="s">
        <v>275</v>
      </c>
      <c r="J48" s="2" t="s">
        <v>338</v>
      </c>
      <c r="K48" s="2" t="s">
        <v>356</v>
      </c>
      <c r="L48" s="2" t="s">
        <v>357</v>
      </c>
      <c r="M48" s="1">
        <v>43693</v>
      </c>
      <c r="N48" s="1">
        <v>43693</v>
      </c>
      <c r="O48" s="1">
        <v>43693</v>
      </c>
      <c r="P48" s="2"/>
      <c r="Q48" s="33">
        <v>1</v>
      </c>
      <c r="R48" s="2" t="s">
        <v>37</v>
      </c>
      <c r="S48" s="2" t="s">
        <v>30</v>
      </c>
    </row>
    <row r="49" spans="1:19" hidden="1" x14ac:dyDescent="0.3">
      <c r="A49" s="3" t="s">
        <v>35</v>
      </c>
      <c r="B49" s="2" t="s">
        <v>34</v>
      </c>
      <c r="C49" s="2" t="s">
        <v>33</v>
      </c>
      <c r="D49" s="2" t="s">
        <v>32</v>
      </c>
      <c r="E49" s="2" t="s">
        <v>354</v>
      </c>
      <c r="F49" s="2" t="s">
        <v>9</v>
      </c>
      <c r="G49" s="2" t="s">
        <v>10</v>
      </c>
      <c r="H49" s="2" t="s">
        <v>358</v>
      </c>
      <c r="I49" s="2" t="s">
        <v>275</v>
      </c>
      <c r="J49" s="2" t="s">
        <v>338</v>
      </c>
      <c r="K49" s="2" t="s">
        <v>359</v>
      </c>
      <c r="L49" s="2" t="s">
        <v>360</v>
      </c>
      <c r="M49" s="1">
        <v>43693</v>
      </c>
      <c r="N49" s="1">
        <v>43693</v>
      </c>
      <c r="O49" s="1">
        <v>43693</v>
      </c>
      <c r="P49" s="2"/>
      <c r="Q49" s="33">
        <v>1</v>
      </c>
      <c r="R49" s="2" t="s">
        <v>37</v>
      </c>
      <c r="S49" s="2" t="s">
        <v>30</v>
      </c>
    </row>
    <row r="50" spans="1:19" hidden="1" x14ac:dyDescent="0.3">
      <c r="A50" s="3" t="s">
        <v>35</v>
      </c>
      <c r="B50" s="2" t="s">
        <v>34</v>
      </c>
      <c r="C50" s="2" t="s">
        <v>33</v>
      </c>
      <c r="D50" s="2" t="s">
        <v>32</v>
      </c>
      <c r="E50" s="2" t="s">
        <v>354</v>
      </c>
      <c r="F50" s="2" t="s">
        <v>9</v>
      </c>
      <c r="G50" s="2" t="s">
        <v>13</v>
      </c>
      <c r="H50" s="2" t="s">
        <v>361</v>
      </c>
      <c r="I50" s="2" t="s">
        <v>36</v>
      </c>
      <c r="J50" s="2" t="s">
        <v>362</v>
      </c>
      <c r="K50" s="2" t="s">
        <v>356</v>
      </c>
      <c r="L50" s="2" t="s">
        <v>357</v>
      </c>
      <c r="M50" s="1">
        <v>43480</v>
      </c>
      <c r="N50" s="1">
        <v>43476</v>
      </c>
      <c r="O50" s="1">
        <v>43476</v>
      </c>
      <c r="P50" s="2"/>
      <c r="Q50" s="33">
        <v>5</v>
      </c>
      <c r="R50" s="2" t="s">
        <v>37</v>
      </c>
      <c r="S50" s="2" t="s">
        <v>30</v>
      </c>
    </row>
    <row r="51" spans="1:19" hidden="1" x14ac:dyDescent="0.3">
      <c r="A51" s="3" t="s">
        <v>35</v>
      </c>
      <c r="B51" s="2" t="s">
        <v>34</v>
      </c>
      <c r="C51" s="2" t="s">
        <v>33</v>
      </c>
      <c r="D51" s="2" t="s">
        <v>32</v>
      </c>
      <c r="E51" s="2" t="s">
        <v>363</v>
      </c>
      <c r="F51" s="2" t="s">
        <v>9</v>
      </c>
      <c r="G51" s="2" t="s">
        <v>10</v>
      </c>
      <c r="H51" s="2" t="s">
        <v>364</v>
      </c>
      <c r="I51" s="2" t="s">
        <v>275</v>
      </c>
      <c r="J51" s="2" t="s">
        <v>338</v>
      </c>
      <c r="K51" s="2" t="s">
        <v>365</v>
      </c>
      <c r="L51" s="2" t="s">
        <v>366</v>
      </c>
      <c r="M51" s="1">
        <v>43693</v>
      </c>
      <c r="N51" s="1">
        <v>43693</v>
      </c>
      <c r="O51" s="1">
        <v>43693</v>
      </c>
      <c r="P51" s="2"/>
      <c r="Q51" s="33">
        <v>1</v>
      </c>
      <c r="R51" s="2" t="s">
        <v>37</v>
      </c>
      <c r="S51" s="2" t="s">
        <v>30</v>
      </c>
    </row>
    <row r="52" spans="1:19" hidden="1" x14ac:dyDescent="0.3">
      <c r="A52" s="3" t="s">
        <v>35</v>
      </c>
      <c r="B52" s="2" t="s">
        <v>34</v>
      </c>
      <c r="C52" s="2" t="s">
        <v>33</v>
      </c>
      <c r="D52" s="2" t="s">
        <v>32</v>
      </c>
      <c r="E52" s="2" t="s">
        <v>363</v>
      </c>
      <c r="F52" s="2" t="s">
        <v>9</v>
      </c>
      <c r="G52" s="2" t="s">
        <v>10</v>
      </c>
      <c r="H52" s="2" t="s">
        <v>367</v>
      </c>
      <c r="I52" s="2" t="s">
        <v>275</v>
      </c>
      <c r="J52" s="2" t="s">
        <v>338</v>
      </c>
      <c r="K52" s="2" t="s">
        <v>368</v>
      </c>
      <c r="L52" s="2" t="s">
        <v>369</v>
      </c>
      <c r="M52" s="1">
        <v>43693</v>
      </c>
      <c r="N52" s="1">
        <v>43693</v>
      </c>
      <c r="O52" s="1">
        <v>43693</v>
      </c>
      <c r="P52" s="2"/>
      <c r="Q52" s="33">
        <v>1</v>
      </c>
      <c r="R52" s="2" t="s">
        <v>37</v>
      </c>
      <c r="S52" s="2" t="s">
        <v>30</v>
      </c>
    </row>
    <row r="53" spans="1:19" x14ac:dyDescent="0.3">
      <c r="A53" s="3" t="s">
        <v>35</v>
      </c>
      <c r="B53" s="2" t="s">
        <v>34</v>
      </c>
      <c r="C53" s="2" t="s">
        <v>33</v>
      </c>
      <c r="D53" s="2" t="s">
        <v>32</v>
      </c>
      <c r="E53" s="2" t="s">
        <v>250</v>
      </c>
      <c r="F53" s="2" t="s">
        <v>9</v>
      </c>
      <c r="G53" s="2" t="s">
        <v>12</v>
      </c>
      <c r="H53" s="2" t="s">
        <v>371</v>
      </c>
      <c r="I53" s="2" t="s">
        <v>36</v>
      </c>
      <c r="J53" s="2" t="s">
        <v>241</v>
      </c>
      <c r="K53" s="2"/>
      <c r="L53" s="2"/>
      <c r="M53" s="1">
        <v>43653</v>
      </c>
      <c r="N53" s="1">
        <v>43653</v>
      </c>
      <c r="O53" s="1">
        <v>43684</v>
      </c>
      <c r="P53" s="2"/>
      <c r="Q53" s="33">
        <v>4</v>
      </c>
      <c r="R53" s="2" t="s">
        <v>37</v>
      </c>
      <c r="S53" s="2" t="s">
        <v>30</v>
      </c>
    </row>
    <row r="54" spans="1:19" x14ac:dyDescent="0.3">
      <c r="A54" s="3" t="s">
        <v>35</v>
      </c>
      <c r="B54" s="2" t="s">
        <v>34</v>
      </c>
      <c r="C54" s="2" t="s">
        <v>33</v>
      </c>
      <c r="D54" s="2" t="s">
        <v>32</v>
      </c>
      <c r="E54" s="2" t="s">
        <v>250</v>
      </c>
      <c r="F54" s="2" t="s">
        <v>9</v>
      </c>
      <c r="G54" s="2" t="s">
        <v>12</v>
      </c>
      <c r="H54" s="2" t="s">
        <v>370</v>
      </c>
      <c r="I54" s="2" t="s">
        <v>36</v>
      </c>
      <c r="J54" s="2" t="s">
        <v>242</v>
      </c>
      <c r="K54" s="2"/>
      <c r="L54" s="2"/>
      <c r="M54" s="1">
        <v>43480</v>
      </c>
      <c r="N54" s="1">
        <v>43480</v>
      </c>
      <c r="O54" s="1">
        <v>43494</v>
      </c>
      <c r="P54" s="2"/>
      <c r="Q54" s="33">
        <v>1</v>
      </c>
      <c r="R54" s="2" t="s">
        <v>31</v>
      </c>
      <c r="S54" s="2" t="s">
        <v>30</v>
      </c>
    </row>
    <row r="55" spans="1:19" x14ac:dyDescent="0.3">
      <c r="A55" s="3" t="s">
        <v>35</v>
      </c>
      <c r="B55" s="2" t="s">
        <v>34</v>
      </c>
      <c r="C55" s="2" t="s">
        <v>33</v>
      </c>
      <c r="D55" s="2" t="s">
        <v>32</v>
      </c>
      <c r="E55" s="2" t="s">
        <v>372</v>
      </c>
      <c r="F55" s="2" t="s">
        <v>9</v>
      </c>
      <c r="G55" s="2" t="s">
        <v>12</v>
      </c>
      <c r="H55" s="2" t="s">
        <v>374</v>
      </c>
      <c r="I55" s="2" t="s">
        <v>36</v>
      </c>
      <c r="J55" s="2" t="s">
        <v>17</v>
      </c>
      <c r="K55" s="2"/>
      <c r="L55" s="2"/>
      <c r="M55" s="1">
        <v>43472</v>
      </c>
      <c r="N55" s="1">
        <v>43472</v>
      </c>
      <c r="O55" s="1">
        <v>43726</v>
      </c>
      <c r="P55" s="2"/>
      <c r="Q55" s="33">
        <v>1</v>
      </c>
      <c r="R55" s="2" t="s">
        <v>31</v>
      </c>
      <c r="S55" s="2" t="s">
        <v>30</v>
      </c>
    </row>
    <row r="56" spans="1:19" x14ac:dyDescent="0.3">
      <c r="A56" s="3" t="s">
        <v>35</v>
      </c>
      <c r="B56" s="2" t="s">
        <v>34</v>
      </c>
      <c r="C56" s="2" t="s">
        <v>33</v>
      </c>
      <c r="D56" s="2" t="s">
        <v>32</v>
      </c>
      <c r="E56" s="2" t="s">
        <v>372</v>
      </c>
      <c r="F56" s="2" t="s">
        <v>9</v>
      </c>
      <c r="G56" s="2" t="s">
        <v>12</v>
      </c>
      <c r="H56" s="2" t="s">
        <v>373</v>
      </c>
      <c r="I56" s="2" t="s">
        <v>51</v>
      </c>
      <c r="J56" s="2" t="s">
        <v>18</v>
      </c>
      <c r="K56" s="2"/>
      <c r="L56" s="2"/>
      <c r="M56" s="1">
        <v>43472</v>
      </c>
      <c r="N56" s="1">
        <v>43472</v>
      </c>
      <c r="O56" s="1"/>
      <c r="P56" s="2" t="s">
        <v>39</v>
      </c>
      <c r="Q56" s="33">
        <v>1</v>
      </c>
      <c r="R56" s="2" t="s">
        <v>31</v>
      </c>
      <c r="S56" s="2" t="s">
        <v>38</v>
      </c>
    </row>
    <row r="57" spans="1:19" x14ac:dyDescent="0.3">
      <c r="A57" s="3" t="s">
        <v>35</v>
      </c>
      <c r="B57" s="2" t="s">
        <v>34</v>
      </c>
      <c r="C57" s="2" t="s">
        <v>33</v>
      </c>
      <c r="D57" s="2" t="s">
        <v>32</v>
      </c>
      <c r="E57" s="2" t="s">
        <v>375</v>
      </c>
      <c r="F57" s="2" t="s">
        <v>9</v>
      </c>
      <c r="G57" s="2" t="s">
        <v>12</v>
      </c>
      <c r="H57" s="2" t="s">
        <v>376</v>
      </c>
      <c r="I57" s="2" t="s">
        <v>36</v>
      </c>
      <c r="J57" s="2" t="s">
        <v>17</v>
      </c>
      <c r="K57" s="2"/>
      <c r="L57" s="2"/>
      <c r="M57" s="1">
        <v>43472</v>
      </c>
      <c r="N57" s="1">
        <v>43668</v>
      </c>
      <c r="O57" s="1">
        <v>43670</v>
      </c>
      <c r="P57" s="2" t="s">
        <v>39</v>
      </c>
      <c r="Q57" s="33">
        <v>1</v>
      </c>
      <c r="R57" s="2" t="s">
        <v>31</v>
      </c>
      <c r="S57" s="2" t="s">
        <v>38</v>
      </c>
    </row>
    <row r="58" spans="1:19" hidden="1" x14ac:dyDescent="0.3">
      <c r="A58" s="3" t="s">
        <v>35</v>
      </c>
      <c r="B58" s="2" t="s">
        <v>34</v>
      </c>
      <c r="C58" s="2" t="s">
        <v>33</v>
      </c>
      <c r="D58" s="2" t="s">
        <v>32</v>
      </c>
      <c r="E58" s="2" t="s">
        <v>185</v>
      </c>
      <c r="F58" s="2" t="s">
        <v>9</v>
      </c>
      <c r="G58" s="2" t="s">
        <v>13</v>
      </c>
      <c r="H58" s="2" t="s">
        <v>186</v>
      </c>
      <c r="I58" s="2" t="s">
        <v>36</v>
      </c>
      <c r="J58" s="2" t="s">
        <v>377</v>
      </c>
      <c r="K58" s="2" t="s">
        <v>378</v>
      </c>
      <c r="L58" s="2" t="s">
        <v>187</v>
      </c>
      <c r="M58" s="1">
        <v>43488</v>
      </c>
      <c r="N58" s="1">
        <v>43668</v>
      </c>
      <c r="O58" s="1">
        <v>43672</v>
      </c>
      <c r="P58" s="2" t="s">
        <v>39</v>
      </c>
      <c r="Q58" s="33">
        <v>1</v>
      </c>
      <c r="R58" s="2" t="s">
        <v>31</v>
      </c>
      <c r="S58" s="2" t="s">
        <v>38</v>
      </c>
    </row>
    <row r="59" spans="1:19" x14ac:dyDescent="0.3">
      <c r="A59" s="3" t="s">
        <v>35</v>
      </c>
      <c r="B59" s="2" t="s">
        <v>34</v>
      </c>
      <c r="C59" s="2" t="s">
        <v>33</v>
      </c>
      <c r="D59" s="2" t="s">
        <v>32</v>
      </c>
      <c r="E59" s="2" t="s">
        <v>379</v>
      </c>
      <c r="F59" s="2" t="s">
        <v>9</v>
      </c>
      <c r="G59" s="2" t="s">
        <v>12</v>
      </c>
      <c r="H59" s="2" t="s">
        <v>380</v>
      </c>
      <c r="I59" s="2" t="s">
        <v>36</v>
      </c>
      <c r="J59" s="2" t="s">
        <v>17</v>
      </c>
      <c r="K59" s="2"/>
      <c r="L59" s="2"/>
      <c r="M59" s="1">
        <v>43762</v>
      </c>
      <c r="N59" s="1">
        <v>43669</v>
      </c>
      <c r="O59" s="1">
        <v>43672</v>
      </c>
      <c r="P59" s="2" t="s">
        <v>39</v>
      </c>
      <c r="Q59" s="33">
        <v>1</v>
      </c>
      <c r="R59" s="2" t="s">
        <v>31</v>
      </c>
      <c r="S59" s="2" t="s">
        <v>38</v>
      </c>
    </row>
    <row r="60" spans="1:19" hidden="1" x14ac:dyDescent="0.3">
      <c r="A60" s="3" t="s">
        <v>35</v>
      </c>
      <c r="B60" s="2" t="s">
        <v>34</v>
      </c>
      <c r="C60" s="2" t="s">
        <v>33</v>
      </c>
      <c r="D60" s="2" t="s">
        <v>32</v>
      </c>
      <c r="E60" s="2" t="s">
        <v>381</v>
      </c>
      <c r="F60" s="2" t="s">
        <v>9</v>
      </c>
      <c r="G60" s="2" t="s">
        <v>14</v>
      </c>
      <c r="H60" s="2" t="s">
        <v>382</v>
      </c>
      <c r="I60" s="2" t="s">
        <v>36</v>
      </c>
      <c r="J60" s="2" t="s">
        <v>383</v>
      </c>
      <c r="K60" s="2" t="s">
        <v>384</v>
      </c>
      <c r="L60" s="2" t="s">
        <v>385</v>
      </c>
      <c r="M60" s="1">
        <v>43594</v>
      </c>
      <c r="N60" s="1">
        <v>43594</v>
      </c>
      <c r="O60" s="1">
        <v>43609</v>
      </c>
      <c r="P60" s="2"/>
      <c r="Q60" s="33">
        <v>1</v>
      </c>
      <c r="R60" s="2" t="s">
        <v>31</v>
      </c>
      <c r="S60" s="2" t="s">
        <v>30</v>
      </c>
    </row>
    <row r="61" spans="1:19" hidden="1" x14ac:dyDescent="0.3">
      <c r="A61" s="3" t="s">
        <v>35</v>
      </c>
      <c r="B61" s="2" t="s">
        <v>34</v>
      </c>
      <c r="C61" s="2" t="s">
        <v>33</v>
      </c>
      <c r="D61" s="2" t="s">
        <v>32</v>
      </c>
      <c r="E61" s="2" t="s">
        <v>386</v>
      </c>
      <c r="F61" s="2" t="s">
        <v>9</v>
      </c>
      <c r="G61" s="2" t="s">
        <v>10</v>
      </c>
      <c r="H61" s="2" t="s">
        <v>387</v>
      </c>
      <c r="I61" s="2" t="s">
        <v>275</v>
      </c>
      <c r="J61" s="2" t="s">
        <v>338</v>
      </c>
      <c r="K61" s="2" t="s">
        <v>388</v>
      </c>
      <c r="L61" s="2" t="s">
        <v>389</v>
      </c>
      <c r="M61" s="1">
        <v>43691</v>
      </c>
      <c r="N61" s="1">
        <v>43691</v>
      </c>
      <c r="O61" s="1">
        <v>43691</v>
      </c>
      <c r="P61" s="2"/>
      <c r="Q61" s="33">
        <v>1</v>
      </c>
      <c r="R61" s="2" t="s">
        <v>37</v>
      </c>
      <c r="S61" s="2" t="s">
        <v>30</v>
      </c>
    </row>
    <row r="62" spans="1:19" hidden="1" x14ac:dyDescent="0.3">
      <c r="A62" s="3" t="s">
        <v>35</v>
      </c>
      <c r="B62" s="2" t="s">
        <v>34</v>
      </c>
      <c r="C62" s="2" t="s">
        <v>33</v>
      </c>
      <c r="D62" s="2" t="s">
        <v>32</v>
      </c>
      <c r="E62" s="2" t="s">
        <v>386</v>
      </c>
      <c r="F62" s="2" t="s">
        <v>9</v>
      </c>
      <c r="G62" s="2" t="s">
        <v>10</v>
      </c>
      <c r="H62" s="2" t="s">
        <v>390</v>
      </c>
      <c r="I62" s="2" t="s">
        <v>275</v>
      </c>
      <c r="J62" s="2" t="s">
        <v>338</v>
      </c>
      <c r="K62" s="2" t="s">
        <v>391</v>
      </c>
      <c r="L62" s="2" t="s">
        <v>392</v>
      </c>
      <c r="M62" s="1">
        <v>43691</v>
      </c>
      <c r="N62" s="1">
        <v>43691</v>
      </c>
      <c r="O62" s="1">
        <v>43691</v>
      </c>
      <c r="P62" s="2"/>
      <c r="Q62" s="33">
        <v>1</v>
      </c>
      <c r="R62" s="2" t="s">
        <v>37</v>
      </c>
      <c r="S62" s="2" t="s">
        <v>30</v>
      </c>
    </row>
    <row r="63" spans="1:19" x14ac:dyDescent="0.3">
      <c r="A63" s="3" t="s">
        <v>35</v>
      </c>
      <c r="B63" s="2" t="s">
        <v>34</v>
      </c>
      <c r="C63" s="2" t="s">
        <v>33</v>
      </c>
      <c r="D63" s="2" t="s">
        <v>32</v>
      </c>
      <c r="E63" s="2" t="s">
        <v>62</v>
      </c>
      <c r="F63" s="2" t="s">
        <v>9</v>
      </c>
      <c r="G63" s="2" t="s">
        <v>12</v>
      </c>
      <c r="H63" s="2" t="s">
        <v>393</v>
      </c>
      <c r="I63" s="2" t="s">
        <v>36</v>
      </c>
      <c r="J63" s="2" t="s">
        <v>242</v>
      </c>
      <c r="K63" s="2"/>
      <c r="L63" s="2"/>
      <c r="M63" s="1">
        <v>43480</v>
      </c>
      <c r="N63" s="1">
        <v>43480</v>
      </c>
      <c r="O63" s="1">
        <v>43508</v>
      </c>
      <c r="P63" s="2"/>
      <c r="Q63" s="33">
        <v>2</v>
      </c>
      <c r="R63" s="2" t="s">
        <v>31</v>
      </c>
      <c r="S63" s="2" t="s">
        <v>30</v>
      </c>
    </row>
    <row r="64" spans="1:19" x14ac:dyDescent="0.3">
      <c r="A64" s="3" t="s">
        <v>35</v>
      </c>
      <c r="B64" s="2" t="s">
        <v>34</v>
      </c>
      <c r="C64" s="2" t="s">
        <v>33</v>
      </c>
      <c r="D64" s="2" t="s">
        <v>32</v>
      </c>
      <c r="E64" s="2" t="s">
        <v>62</v>
      </c>
      <c r="F64" s="2" t="s">
        <v>9</v>
      </c>
      <c r="G64" s="2" t="s">
        <v>12</v>
      </c>
      <c r="H64" s="2" t="s">
        <v>394</v>
      </c>
      <c r="I64" s="2" t="s">
        <v>36</v>
      </c>
      <c r="J64" s="2" t="s">
        <v>241</v>
      </c>
      <c r="K64" s="2"/>
      <c r="L64" s="2"/>
      <c r="M64" s="1">
        <v>43653</v>
      </c>
      <c r="N64" s="1">
        <v>43653</v>
      </c>
      <c r="O64" s="1">
        <v>43710</v>
      </c>
      <c r="P64" s="2"/>
      <c r="Q64" s="33">
        <v>1</v>
      </c>
      <c r="R64" s="2" t="s">
        <v>31</v>
      </c>
      <c r="S64" s="2" t="s">
        <v>30</v>
      </c>
    </row>
    <row r="65" spans="1:19" hidden="1" x14ac:dyDescent="0.3">
      <c r="A65" s="3" t="s">
        <v>35</v>
      </c>
      <c r="B65" s="2" t="s">
        <v>34</v>
      </c>
      <c r="C65" s="2" t="s">
        <v>33</v>
      </c>
      <c r="D65" s="2" t="s">
        <v>32</v>
      </c>
      <c r="E65" s="2" t="s">
        <v>87</v>
      </c>
      <c r="F65" s="2" t="s">
        <v>9</v>
      </c>
      <c r="G65" s="2" t="s">
        <v>13</v>
      </c>
      <c r="H65" s="2" t="s">
        <v>395</v>
      </c>
      <c r="I65" s="2" t="s">
        <v>36</v>
      </c>
      <c r="J65" s="2" t="s">
        <v>251</v>
      </c>
      <c r="K65" s="2" t="s">
        <v>396</v>
      </c>
      <c r="L65" s="2" t="s">
        <v>397</v>
      </c>
      <c r="M65" s="1">
        <v>43497</v>
      </c>
      <c r="N65" s="1">
        <v>43497</v>
      </c>
      <c r="O65" s="1">
        <v>43531</v>
      </c>
      <c r="P65" s="2"/>
      <c r="Q65" s="33">
        <v>4</v>
      </c>
      <c r="R65" s="2" t="s">
        <v>37</v>
      </c>
      <c r="S65" s="2" t="s">
        <v>30</v>
      </c>
    </row>
    <row r="66" spans="1:19" hidden="1" x14ac:dyDescent="0.3">
      <c r="A66" s="3" t="s">
        <v>35</v>
      </c>
      <c r="B66" s="2" t="s">
        <v>34</v>
      </c>
      <c r="C66" s="2" t="s">
        <v>33</v>
      </c>
      <c r="D66" s="2" t="s">
        <v>32</v>
      </c>
      <c r="E66" s="2" t="s">
        <v>87</v>
      </c>
      <c r="F66" s="2" t="s">
        <v>9</v>
      </c>
      <c r="G66" s="2" t="s">
        <v>13</v>
      </c>
      <c r="H66" s="2" t="s">
        <v>88</v>
      </c>
      <c r="I66" s="2" t="s">
        <v>11</v>
      </c>
      <c r="J66" s="2" t="s">
        <v>115</v>
      </c>
      <c r="K66" s="2" t="s">
        <v>116</v>
      </c>
      <c r="L66" s="2" t="s">
        <v>117</v>
      </c>
      <c r="M66" s="1">
        <v>43837</v>
      </c>
      <c r="N66" s="1">
        <v>43480</v>
      </c>
      <c r="O66" s="1"/>
      <c r="P66" s="2"/>
      <c r="Q66" s="33">
        <v>1</v>
      </c>
      <c r="R66" s="2" t="s">
        <v>31</v>
      </c>
      <c r="S66" s="2" t="s">
        <v>30</v>
      </c>
    </row>
    <row r="67" spans="1:19" hidden="1" x14ac:dyDescent="0.3">
      <c r="A67" s="3" t="s">
        <v>35</v>
      </c>
      <c r="B67" s="2" t="s">
        <v>34</v>
      </c>
      <c r="C67" s="2" t="s">
        <v>33</v>
      </c>
      <c r="D67" s="2" t="s">
        <v>32</v>
      </c>
      <c r="E67" s="2" t="s">
        <v>87</v>
      </c>
      <c r="F67" s="2" t="s">
        <v>9</v>
      </c>
      <c r="G67" s="2" t="s">
        <v>14</v>
      </c>
      <c r="H67" s="2" t="s">
        <v>398</v>
      </c>
      <c r="I67" s="2" t="s">
        <v>36</v>
      </c>
      <c r="J67" s="2" t="s">
        <v>399</v>
      </c>
      <c r="K67" s="2" t="s">
        <v>396</v>
      </c>
      <c r="L67" s="2" t="s">
        <v>397</v>
      </c>
      <c r="M67" s="1">
        <v>43546</v>
      </c>
      <c r="N67" s="1">
        <v>43546</v>
      </c>
      <c r="O67" s="1">
        <v>43549</v>
      </c>
      <c r="P67" s="2"/>
      <c r="Q67" s="33">
        <v>1</v>
      </c>
      <c r="R67" s="2" t="s">
        <v>31</v>
      </c>
      <c r="S67" s="2" t="s">
        <v>30</v>
      </c>
    </row>
    <row r="68" spans="1:19" x14ac:dyDescent="0.3">
      <c r="A68" s="3" t="s">
        <v>35</v>
      </c>
      <c r="B68" s="2"/>
      <c r="C68" s="2" t="s">
        <v>33</v>
      </c>
      <c r="D68" s="2" t="s">
        <v>32</v>
      </c>
      <c r="E68" s="2" t="s">
        <v>118</v>
      </c>
      <c r="F68" s="2" t="s">
        <v>9</v>
      </c>
      <c r="G68" s="2" t="s">
        <v>12</v>
      </c>
      <c r="H68" s="2" t="s">
        <v>400</v>
      </c>
      <c r="I68" s="2" t="s">
        <v>290</v>
      </c>
      <c r="J68" s="2" t="s">
        <v>16</v>
      </c>
      <c r="K68" s="2"/>
      <c r="L68" s="2"/>
      <c r="M68" s="1">
        <v>43472</v>
      </c>
      <c r="N68" s="1">
        <v>43472</v>
      </c>
      <c r="O68" s="1"/>
      <c r="P68" s="2"/>
      <c r="Q68" s="33">
        <v>3</v>
      </c>
      <c r="R68" s="2" t="s">
        <v>31</v>
      </c>
      <c r="S68" s="2" t="s">
        <v>30</v>
      </c>
    </row>
    <row r="69" spans="1:19" x14ac:dyDescent="0.3">
      <c r="A69" s="3" t="s">
        <v>35</v>
      </c>
      <c r="B69" s="2" t="s">
        <v>34</v>
      </c>
      <c r="C69" s="2" t="s">
        <v>33</v>
      </c>
      <c r="D69" s="2" t="s">
        <v>32</v>
      </c>
      <c r="E69" s="2" t="s">
        <v>119</v>
      </c>
      <c r="F69" s="2" t="s">
        <v>9</v>
      </c>
      <c r="G69" s="2" t="s">
        <v>12</v>
      </c>
      <c r="H69" s="2" t="s">
        <v>401</v>
      </c>
      <c r="I69" s="2" t="s">
        <v>290</v>
      </c>
      <c r="J69" s="2" t="s">
        <v>17</v>
      </c>
      <c r="K69" s="2"/>
      <c r="L69" s="2"/>
      <c r="M69" s="1">
        <v>43472</v>
      </c>
      <c r="N69" s="1">
        <v>43472</v>
      </c>
      <c r="O69" s="1"/>
      <c r="P69" s="2"/>
      <c r="Q69" s="33">
        <v>1</v>
      </c>
      <c r="R69" s="2" t="s">
        <v>31</v>
      </c>
      <c r="S69" s="2" t="s">
        <v>30</v>
      </c>
    </row>
    <row r="70" spans="1:19" hidden="1" x14ac:dyDescent="0.3">
      <c r="A70" s="3" t="s">
        <v>35</v>
      </c>
      <c r="B70" s="2" t="s">
        <v>34</v>
      </c>
      <c r="C70" s="2" t="s">
        <v>33</v>
      </c>
      <c r="D70" s="2" t="s">
        <v>32</v>
      </c>
      <c r="E70" s="2" t="s">
        <v>73</v>
      </c>
      <c r="F70" s="2" t="s">
        <v>9</v>
      </c>
      <c r="G70" s="2" t="s">
        <v>13</v>
      </c>
      <c r="H70" s="2" t="s">
        <v>273</v>
      </c>
      <c r="I70" s="2" t="s">
        <v>11</v>
      </c>
      <c r="J70" s="2" t="s">
        <v>402</v>
      </c>
      <c r="K70" s="2" t="s">
        <v>403</v>
      </c>
      <c r="L70" s="2" t="s">
        <v>404</v>
      </c>
      <c r="M70" s="1">
        <v>43837</v>
      </c>
      <c r="N70" s="1">
        <v>43543</v>
      </c>
      <c r="O70" s="1"/>
      <c r="P70" s="2"/>
      <c r="Q70" s="33">
        <v>1</v>
      </c>
      <c r="R70" s="2" t="s">
        <v>31</v>
      </c>
      <c r="S70" s="2" t="s">
        <v>30</v>
      </c>
    </row>
    <row r="71" spans="1:19" x14ac:dyDescent="0.3">
      <c r="A71" s="3" t="s">
        <v>35</v>
      </c>
      <c r="B71" s="2" t="s">
        <v>34</v>
      </c>
      <c r="C71" s="2" t="s">
        <v>33</v>
      </c>
      <c r="D71" s="2" t="s">
        <v>32</v>
      </c>
      <c r="E71" s="2" t="s">
        <v>73</v>
      </c>
      <c r="F71" s="2" t="s">
        <v>9</v>
      </c>
      <c r="G71" s="2" t="s">
        <v>12</v>
      </c>
      <c r="H71" s="2" t="s">
        <v>405</v>
      </c>
      <c r="I71" s="2" t="s">
        <v>36</v>
      </c>
      <c r="J71" s="2" t="s">
        <v>110</v>
      </c>
      <c r="K71" s="2" t="s">
        <v>403</v>
      </c>
      <c r="L71" s="2" t="s">
        <v>404</v>
      </c>
      <c r="M71" s="1">
        <v>43472</v>
      </c>
      <c r="N71" s="1">
        <v>43472</v>
      </c>
      <c r="O71" s="1">
        <v>43790</v>
      </c>
      <c r="P71" s="2"/>
      <c r="Q71" s="33">
        <v>3.5</v>
      </c>
      <c r="R71" s="2" t="s">
        <v>37</v>
      </c>
      <c r="S71" s="2" t="s">
        <v>30</v>
      </c>
    </row>
    <row r="72" spans="1:19" x14ac:dyDescent="0.3">
      <c r="A72" s="3" t="s">
        <v>35</v>
      </c>
      <c r="B72" s="2" t="s">
        <v>34</v>
      </c>
      <c r="C72" s="2" t="s">
        <v>33</v>
      </c>
      <c r="D72" s="2" t="s">
        <v>32</v>
      </c>
      <c r="E72" s="2" t="s">
        <v>73</v>
      </c>
      <c r="F72" s="2" t="s">
        <v>9</v>
      </c>
      <c r="G72" s="2" t="s">
        <v>12</v>
      </c>
      <c r="H72" s="2" t="s">
        <v>406</v>
      </c>
      <c r="I72" s="2" t="s">
        <v>36</v>
      </c>
      <c r="J72" s="2" t="s">
        <v>111</v>
      </c>
      <c r="K72" s="2" t="s">
        <v>403</v>
      </c>
      <c r="L72" s="2" t="s">
        <v>404</v>
      </c>
      <c r="M72" s="1">
        <v>43472</v>
      </c>
      <c r="N72" s="1">
        <v>43472</v>
      </c>
      <c r="O72" s="1">
        <v>43790</v>
      </c>
      <c r="P72" s="2"/>
      <c r="Q72" s="33">
        <v>1</v>
      </c>
      <c r="R72" s="2" t="s">
        <v>31</v>
      </c>
      <c r="S72" s="2" t="s">
        <v>30</v>
      </c>
    </row>
    <row r="73" spans="1:19" hidden="1" x14ac:dyDescent="0.3">
      <c r="A73" s="3" t="s">
        <v>35</v>
      </c>
      <c r="B73" s="2" t="s">
        <v>34</v>
      </c>
      <c r="C73" s="2" t="s">
        <v>33</v>
      </c>
      <c r="D73" s="2" t="s">
        <v>32</v>
      </c>
      <c r="E73" s="2" t="s">
        <v>407</v>
      </c>
      <c r="F73" s="2" t="s">
        <v>9</v>
      </c>
      <c r="G73" s="2" t="s">
        <v>14</v>
      </c>
      <c r="H73" s="2" t="s">
        <v>408</v>
      </c>
      <c r="I73" s="2" t="s">
        <v>36</v>
      </c>
      <c r="J73" s="2" t="s">
        <v>341</v>
      </c>
      <c r="K73" s="2" t="s">
        <v>409</v>
      </c>
      <c r="L73" s="2" t="s">
        <v>410</v>
      </c>
      <c r="M73" s="1">
        <v>43530</v>
      </c>
      <c r="N73" s="1">
        <v>43530</v>
      </c>
      <c r="O73" s="1">
        <v>43791</v>
      </c>
      <c r="P73" s="2"/>
      <c r="Q73" s="33">
        <v>4</v>
      </c>
      <c r="R73" s="2" t="s">
        <v>37</v>
      </c>
      <c r="S73" s="2" t="s">
        <v>30</v>
      </c>
    </row>
    <row r="74" spans="1:19" x14ac:dyDescent="0.3">
      <c r="A74" s="3" t="s">
        <v>35</v>
      </c>
      <c r="B74" s="2" t="s">
        <v>34</v>
      </c>
      <c r="C74" s="2" t="s">
        <v>33</v>
      </c>
      <c r="D74" s="2" t="s">
        <v>32</v>
      </c>
      <c r="E74" s="2" t="s">
        <v>252</v>
      </c>
      <c r="F74" s="2" t="s">
        <v>9</v>
      </c>
      <c r="G74" s="2" t="s">
        <v>12</v>
      </c>
      <c r="H74" s="2" t="s">
        <v>411</v>
      </c>
      <c r="I74" s="2" t="s">
        <v>36</v>
      </c>
      <c r="J74" s="2" t="s">
        <v>239</v>
      </c>
      <c r="K74" s="2"/>
      <c r="L74" s="2"/>
      <c r="M74" s="1">
        <v>43715</v>
      </c>
      <c r="N74" s="1">
        <v>43472</v>
      </c>
      <c r="O74" s="1">
        <v>43475</v>
      </c>
      <c r="P74" s="2"/>
      <c r="Q74" s="33">
        <v>3</v>
      </c>
      <c r="R74" s="2" t="s">
        <v>37</v>
      </c>
      <c r="S74" s="2" t="s">
        <v>30</v>
      </c>
    </row>
    <row r="75" spans="1:19" hidden="1" x14ac:dyDescent="0.3">
      <c r="A75" s="3" t="s">
        <v>35</v>
      </c>
      <c r="B75" s="2" t="s">
        <v>34</v>
      </c>
      <c r="C75" s="2" t="s">
        <v>33</v>
      </c>
      <c r="D75" s="2" t="s">
        <v>32</v>
      </c>
      <c r="E75" s="2" t="s">
        <v>412</v>
      </c>
      <c r="F75" s="2" t="s">
        <v>9</v>
      </c>
      <c r="G75" s="2" t="s">
        <v>13</v>
      </c>
      <c r="H75" s="2" t="s">
        <v>413</v>
      </c>
      <c r="I75" s="2" t="s">
        <v>36</v>
      </c>
      <c r="J75" s="2" t="s">
        <v>414</v>
      </c>
      <c r="K75" s="2"/>
      <c r="L75" s="2"/>
      <c r="M75" s="1">
        <v>43552</v>
      </c>
      <c r="N75" s="1">
        <v>43552</v>
      </c>
      <c r="O75" s="1">
        <v>43648</v>
      </c>
      <c r="P75" s="2"/>
      <c r="Q75" s="33">
        <v>1</v>
      </c>
      <c r="R75" s="2" t="s">
        <v>31</v>
      </c>
      <c r="S75" s="2" t="s">
        <v>30</v>
      </c>
    </row>
    <row r="76" spans="1:19" x14ac:dyDescent="0.3">
      <c r="A76" s="3" t="s">
        <v>35</v>
      </c>
      <c r="B76" s="2" t="s">
        <v>34</v>
      </c>
      <c r="C76" s="2" t="s">
        <v>33</v>
      </c>
      <c r="D76" s="2" t="s">
        <v>32</v>
      </c>
      <c r="E76" s="2" t="s">
        <v>105</v>
      </c>
      <c r="F76" s="2" t="s">
        <v>9</v>
      </c>
      <c r="G76" s="2" t="s">
        <v>12</v>
      </c>
      <c r="H76" s="2" t="s">
        <v>415</v>
      </c>
      <c r="I76" s="2" t="s">
        <v>36</v>
      </c>
      <c r="J76" s="2" t="s">
        <v>41</v>
      </c>
      <c r="K76" s="2"/>
      <c r="L76" s="2"/>
      <c r="M76" s="1">
        <v>43472</v>
      </c>
      <c r="N76" s="1">
        <v>43754</v>
      </c>
      <c r="O76" s="1">
        <v>43754</v>
      </c>
      <c r="P76" s="2"/>
      <c r="Q76" s="33">
        <v>0.5</v>
      </c>
      <c r="R76" s="2" t="s">
        <v>31</v>
      </c>
      <c r="S76" s="2" t="s">
        <v>30</v>
      </c>
    </row>
    <row r="77" spans="1:19" x14ac:dyDescent="0.3">
      <c r="A77" s="3" t="s">
        <v>35</v>
      </c>
      <c r="B77" s="2" t="s">
        <v>34</v>
      </c>
      <c r="C77" s="2" t="s">
        <v>33</v>
      </c>
      <c r="D77" s="2" t="s">
        <v>32</v>
      </c>
      <c r="E77" s="2" t="s">
        <v>106</v>
      </c>
      <c r="F77" s="2" t="s">
        <v>9</v>
      </c>
      <c r="G77" s="2" t="s">
        <v>12</v>
      </c>
      <c r="H77" s="2" t="s">
        <v>416</v>
      </c>
      <c r="I77" s="2" t="s">
        <v>36</v>
      </c>
      <c r="J77" s="2" t="s">
        <v>41</v>
      </c>
      <c r="K77" s="2"/>
      <c r="L77" s="2"/>
      <c r="M77" s="1">
        <v>43472</v>
      </c>
      <c r="N77" s="1">
        <v>43754</v>
      </c>
      <c r="O77" s="1">
        <v>43754</v>
      </c>
      <c r="P77" s="2"/>
      <c r="Q77" s="33">
        <v>0.5</v>
      </c>
      <c r="R77" s="2" t="s">
        <v>31</v>
      </c>
      <c r="S77" s="2" t="s">
        <v>30</v>
      </c>
    </row>
    <row r="78" spans="1:19" x14ac:dyDescent="0.3">
      <c r="A78" s="3" t="s">
        <v>35</v>
      </c>
      <c r="B78" s="2" t="s">
        <v>34</v>
      </c>
      <c r="C78" s="2" t="s">
        <v>33</v>
      </c>
      <c r="D78" s="2" t="s">
        <v>32</v>
      </c>
      <c r="E78" s="2" t="s">
        <v>75</v>
      </c>
      <c r="F78" s="2" t="s">
        <v>9</v>
      </c>
      <c r="G78" s="2" t="s">
        <v>12</v>
      </c>
      <c r="H78" s="2" t="s">
        <v>417</v>
      </c>
      <c r="I78" s="2" t="s">
        <v>36</v>
      </c>
      <c r="J78" s="2" t="s">
        <v>41</v>
      </c>
      <c r="K78" s="2"/>
      <c r="L78" s="2"/>
      <c r="M78" s="1">
        <v>43472</v>
      </c>
      <c r="N78" s="1">
        <v>43754</v>
      </c>
      <c r="O78" s="1">
        <v>43754</v>
      </c>
      <c r="P78" s="2"/>
      <c r="Q78" s="33">
        <v>0.5</v>
      </c>
      <c r="R78" s="2" t="s">
        <v>31</v>
      </c>
      <c r="S78" s="2" t="s">
        <v>30</v>
      </c>
    </row>
    <row r="79" spans="1:19" x14ac:dyDescent="0.3">
      <c r="A79" s="3" t="s">
        <v>35</v>
      </c>
      <c r="B79" s="2" t="s">
        <v>34</v>
      </c>
      <c r="C79" s="2" t="s">
        <v>33</v>
      </c>
      <c r="D79" s="2" t="s">
        <v>32</v>
      </c>
      <c r="E79" s="2" t="s">
        <v>253</v>
      </c>
      <c r="F79" s="2" t="s">
        <v>9</v>
      </c>
      <c r="G79" s="2" t="s">
        <v>12</v>
      </c>
      <c r="H79" s="2" t="s">
        <v>419</v>
      </c>
      <c r="I79" s="2" t="s">
        <v>36</v>
      </c>
      <c r="J79" s="2" t="s">
        <v>242</v>
      </c>
      <c r="K79" s="2"/>
      <c r="L79" s="2"/>
      <c r="M79" s="1">
        <v>43480</v>
      </c>
      <c r="N79" s="1">
        <v>43563</v>
      </c>
      <c r="O79" s="1">
        <v>43567</v>
      </c>
      <c r="P79" s="2"/>
      <c r="Q79" s="33">
        <v>1</v>
      </c>
      <c r="R79" s="2" t="s">
        <v>31</v>
      </c>
      <c r="S79" s="2" t="s">
        <v>30</v>
      </c>
    </row>
    <row r="80" spans="1:19" x14ac:dyDescent="0.3">
      <c r="A80" s="3" t="s">
        <v>35</v>
      </c>
      <c r="B80" s="2" t="s">
        <v>34</v>
      </c>
      <c r="C80" s="2" t="s">
        <v>33</v>
      </c>
      <c r="D80" s="2" t="s">
        <v>32</v>
      </c>
      <c r="E80" s="2" t="s">
        <v>253</v>
      </c>
      <c r="F80" s="2" t="s">
        <v>9</v>
      </c>
      <c r="G80" s="2" t="s">
        <v>12</v>
      </c>
      <c r="H80" s="2" t="s">
        <v>418</v>
      </c>
      <c r="I80" s="2" t="s">
        <v>36</v>
      </c>
      <c r="J80" s="2" t="s">
        <v>241</v>
      </c>
      <c r="K80" s="2"/>
      <c r="L80" s="2"/>
      <c r="M80" s="1">
        <v>43653</v>
      </c>
      <c r="N80" s="1">
        <v>43653</v>
      </c>
      <c r="O80" s="1">
        <v>43703</v>
      </c>
      <c r="P80" s="2"/>
      <c r="Q80" s="33">
        <v>4</v>
      </c>
      <c r="R80" s="2" t="s">
        <v>37</v>
      </c>
      <c r="S80" s="2" t="s">
        <v>30</v>
      </c>
    </row>
    <row r="81" spans="1:19" x14ac:dyDescent="0.3">
      <c r="A81" s="3" t="s">
        <v>35</v>
      </c>
      <c r="B81" s="2" t="s">
        <v>34</v>
      </c>
      <c r="C81" s="2" t="s">
        <v>33</v>
      </c>
      <c r="D81" s="2" t="s">
        <v>32</v>
      </c>
      <c r="E81" s="2" t="s">
        <v>420</v>
      </c>
      <c r="F81" s="2" t="s">
        <v>9</v>
      </c>
      <c r="G81" s="2" t="s">
        <v>12</v>
      </c>
      <c r="H81" s="2" t="s">
        <v>421</v>
      </c>
      <c r="I81" s="2" t="s">
        <v>36</v>
      </c>
      <c r="J81" s="2" t="s">
        <v>18</v>
      </c>
      <c r="K81" s="2"/>
      <c r="L81" s="2"/>
      <c r="M81" s="1">
        <v>43472</v>
      </c>
      <c r="N81" s="1">
        <v>43539</v>
      </c>
      <c r="O81" s="1">
        <v>43539</v>
      </c>
      <c r="P81" s="2" t="s">
        <v>39</v>
      </c>
      <c r="Q81" s="33">
        <v>1</v>
      </c>
      <c r="R81" s="2" t="s">
        <v>31</v>
      </c>
      <c r="S81" s="2" t="s">
        <v>38</v>
      </c>
    </row>
    <row r="82" spans="1:19" hidden="1" x14ac:dyDescent="0.3">
      <c r="A82" s="3" t="s">
        <v>35</v>
      </c>
      <c r="B82" s="2" t="s">
        <v>34</v>
      </c>
      <c r="C82" s="2" t="s">
        <v>33</v>
      </c>
      <c r="D82" s="2" t="s">
        <v>32</v>
      </c>
      <c r="E82" s="2" t="s">
        <v>422</v>
      </c>
      <c r="F82" s="2" t="s">
        <v>9</v>
      </c>
      <c r="G82" s="2" t="s">
        <v>14</v>
      </c>
      <c r="H82" s="2" t="s">
        <v>423</v>
      </c>
      <c r="I82" s="2" t="s">
        <v>36</v>
      </c>
      <c r="J82" s="2" t="s">
        <v>21</v>
      </c>
      <c r="K82" s="2" t="s">
        <v>424</v>
      </c>
      <c r="L82" s="2" t="s">
        <v>425</v>
      </c>
      <c r="M82" s="1">
        <v>43503</v>
      </c>
      <c r="N82" s="1">
        <v>43503</v>
      </c>
      <c r="O82" s="1">
        <v>43504</v>
      </c>
      <c r="P82" s="2"/>
      <c r="Q82" s="33">
        <v>1</v>
      </c>
      <c r="R82" s="2" t="s">
        <v>31</v>
      </c>
      <c r="S82" s="2" t="s">
        <v>30</v>
      </c>
    </row>
    <row r="83" spans="1:19" x14ac:dyDescent="0.3">
      <c r="A83" s="3" t="s">
        <v>35</v>
      </c>
      <c r="B83" s="2" t="s">
        <v>34</v>
      </c>
      <c r="C83" s="2" t="s">
        <v>33</v>
      </c>
      <c r="D83" s="2" t="s">
        <v>32</v>
      </c>
      <c r="E83" s="2" t="s">
        <v>426</v>
      </c>
      <c r="F83" s="2" t="s">
        <v>9</v>
      </c>
      <c r="G83" s="2" t="s">
        <v>12</v>
      </c>
      <c r="H83" s="2" t="s">
        <v>428</v>
      </c>
      <c r="I83" s="2" t="s">
        <v>51</v>
      </c>
      <c r="J83" s="2" t="s">
        <v>17</v>
      </c>
      <c r="K83" s="2"/>
      <c r="L83" s="2"/>
      <c r="M83" s="1">
        <v>43472</v>
      </c>
      <c r="N83" s="1">
        <v>43472</v>
      </c>
      <c r="O83" s="1"/>
      <c r="P83" s="2" t="s">
        <v>39</v>
      </c>
      <c r="Q83" s="33">
        <v>1</v>
      </c>
      <c r="R83" s="2" t="s">
        <v>31</v>
      </c>
      <c r="S83" s="2" t="s">
        <v>38</v>
      </c>
    </row>
    <row r="84" spans="1:19" x14ac:dyDescent="0.3">
      <c r="A84" s="3" t="s">
        <v>35</v>
      </c>
      <c r="B84" s="2" t="s">
        <v>34</v>
      </c>
      <c r="C84" s="2" t="s">
        <v>33</v>
      </c>
      <c r="D84" s="2" t="s">
        <v>32</v>
      </c>
      <c r="E84" s="2" t="s">
        <v>426</v>
      </c>
      <c r="F84" s="2" t="s">
        <v>9</v>
      </c>
      <c r="G84" s="2" t="s">
        <v>12</v>
      </c>
      <c r="H84" s="2" t="s">
        <v>427</v>
      </c>
      <c r="I84" s="2" t="s">
        <v>36</v>
      </c>
      <c r="J84" s="2" t="s">
        <v>18</v>
      </c>
      <c r="K84" s="2"/>
      <c r="L84" s="2"/>
      <c r="M84" s="1">
        <v>43472</v>
      </c>
      <c r="N84" s="1">
        <v>43536</v>
      </c>
      <c r="O84" s="1">
        <v>43538</v>
      </c>
      <c r="P84" s="2" t="s">
        <v>39</v>
      </c>
      <c r="Q84" s="33">
        <v>1</v>
      </c>
      <c r="R84" s="2" t="s">
        <v>31</v>
      </c>
      <c r="S84" s="2" t="s">
        <v>38</v>
      </c>
    </row>
    <row r="85" spans="1:19" hidden="1" x14ac:dyDescent="0.3">
      <c r="A85" s="3" t="s">
        <v>35</v>
      </c>
      <c r="B85" s="2" t="s">
        <v>34</v>
      </c>
      <c r="C85" s="2" t="s">
        <v>33</v>
      </c>
      <c r="D85" s="2" t="s">
        <v>32</v>
      </c>
      <c r="E85" s="2" t="s">
        <v>254</v>
      </c>
      <c r="F85" s="2" t="s">
        <v>9</v>
      </c>
      <c r="G85" s="2" t="s">
        <v>14</v>
      </c>
      <c r="H85" s="2" t="s">
        <v>429</v>
      </c>
      <c r="I85" s="2" t="s">
        <v>36</v>
      </c>
      <c r="J85" s="2" t="s">
        <v>21</v>
      </c>
      <c r="K85" s="2" t="s">
        <v>430</v>
      </c>
      <c r="L85" s="2" t="s">
        <v>425</v>
      </c>
      <c r="M85" s="1">
        <v>43503</v>
      </c>
      <c r="N85" s="1">
        <v>43503</v>
      </c>
      <c r="O85" s="1">
        <v>43543</v>
      </c>
      <c r="P85" s="2"/>
      <c r="Q85" s="33">
        <v>1</v>
      </c>
      <c r="R85" s="2" t="s">
        <v>31</v>
      </c>
      <c r="S85" s="2" t="s">
        <v>30</v>
      </c>
    </row>
    <row r="86" spans="1:19" hidden="1" x14ac:dyDescent="0.3">
      <c r="A86" s="3" t="s">
        <v>35</v>
      </c>
      <c r="B86" s="2" t="s">
        <v>34</v>
      </c>
      <c r="C86" s="2" t="s">
        <v>33</v>
      </c>
      <c r="D86" s="2" t="s">
        <v>32</v>
      </c>
      <c r="E86" s="2" t="s">
        <v>93</v>
      </c>
      <c r="F86" s="2" t="s">
        <v>9</v>
      </c>
      <c r="G86" s="2" t="s">
        <v>14</v>
      </c>
      <c r="H86" s="2" t="s">
        <v>431</v>
      </c>
      <c r="I86" s="2" t="s">
        <v>36</v>
      </c>
      <c r="J86" s="2" t="s">
        <v>21</v>
      </c>
      <c r="K86" s="2" t="s">
        <v>432</v>
      </c>
      <c r="L86" s="2" t="s">
        <v>425</v>
      </c>
      <c r="M86" s="1">
        <v>43503</v>
      </c>
      <c r="N86" s="1">
        <v>43503</v>
      </c>
      <c r="O86" s="1">
        <v>43504</v>
      </c>
      <c r="P86" s="2"/>
      <c r="Q86" s="33">
        <v>1</v>
      </c>
      <c r="R86" s="2" t="s">
        <v>31</v>
      </c>
      <c r="S86" s="2" t="s">
        <v>30</v>
      </c>
    </row>
    <row r="87" spans="1:19" x14ac:dyDescent="0.3">
      <c r="A87" s="3" t="s">
        <v>35</v>
      </c>
      <c r="B87" s="2" t="s">
        <v>34</v>
      </c>
      <c r="C87" s="2" t="s">
        <v>33</v>
      </c>
      <c r="D87" s="2" t="s">
        <v>32</v>
      </c>
      <c r="E87" s="2" t="s">
        <v>433</v>
      </c>
      <c r="F87" s="2" t="s">
        <v>9</v>
      </c>
      <c r="G87" s="2" t="s">
        <v>12</v>
      </c>
      <c r="H87" s="2" t="s">
        <v>434</v>
      </c>
      <c r="I87" s="2" t="s">
        <v>36</v>
      </c>
      <c r="J87" s="2" t="s">
        <v>17</v>
      </c>
      <c r="K87" s="2"/>
      <c r="L87" s="2"/>
      <c r="M87" s="1">
        <v>43472</v>
      </c>
      <c r="N87" s="1">
        <v>43472</v>
      </c>
      <c r="O87" s="1">
        <v>43697</v>
      </c>
      <c r="P87" s="2"/>
      <c r="Q87" s="33">
        <v>1</v>
      </c>
      <c r="R87" s="2" t="s">
        <v>31</v>
      </c>
      <c r="S87" s="2" t="s">
        <v>30</v>
      </c>
    </row>
    <row r="88" spans="1:19" x14ac:dyDescent="0.3">
      <c r="A88" s="3" t="s">
        <v>35</v>
      </c>
      <c r="B88" s="2" t="s">
        <v>34</v>
      </c>
      <c r="C88" s="2" t="s">
        <v>33</v>
      </c>
      <c r="D88" s="2" t="s">
        <v>32</v>
      </c>
      <c r="E88" s="2" t="s">
        <v>120</v>
      </c>
      <c r="F88" s="2" t="s">
        <v>9</v>
      </c>
      <c r="G88" s="2" t="s">
        <v>12</v>
      </c>
      <c r="H88" s="2" t="s">
        <v>436</v>
      </c>
      <c r="I88" s="2" t="s">
        <v>51</v>
      </c>
      <c r="J88" s="2" t="s">
        <v>16</v>
      </c>
      <c r="K88" s="2"/>
      <c r="L88" s="2"/>
      <c r="M88" s="1">
        <v>43818</v>
      </c>
      <c r="N88" s="1">
        <v>43817</v>
      </c>
      <c r="O88" s="1"/>
      <c r="P88" s="2" t="s">
        <v>39</v>
      </c>
      <c r="Q88" s="33">
        <v>3</v>
      </c>
      <c r="R88" s="2" t="s">
        <v>31</v>
      </c>
      <c r="S88" s="2" t="s">
        <v>38</v>
      </c>
    </row>
    <row r="89" spans="1:19" hidden="1" x14ac:dyDescent="0.3">
      <c r="A89" s="3" t="s">
        <v>35</v>
      </c>
      <c r="B89" s="2" t="s">
        <v>34</v>
      </c>
      <c r="C89" s="2" t="s">
        <v>33</v>
      </c>
      <c r="D89" s="2" t="s">
        <v>32</v>
      </c>
      <c r="E89" s="2" t="s">
        <v>437</v>
      </c>
      <c r="F89" s="2" t="s">
        <v>9</v>
      </c>
      <c r="G89" s="2" t="s">
        <v>14</v>
      </c>
      <c r="H89" s="2" t="s">
        <v>438</v>
      </c>
      <c r="I89" s="2" t="s">
        <v>36</v>
      </c>
      <c r="J89" s="2" t="s">
        <v>21</v>
      </c>
      <c r="K89" s="2" t="s">
        <v>439</v>
      </c>
      <c r="L89" s="2" t="s">
        <v>435</v>
      </c>
      <c r="M89" s="1">
        <v>43493</v>
      </c>
      <c r="N89" s="1">
        <v>43612</v>
      </c>
      <c r="O89" s="1">
        <v>43640</v>
      </c>
      <c r="P89" s="2" t="s">
        <v>39</v>
      </c>
      <c r="Q89" s="33">
        <v>2</v>
      </c>
      <c r="R89" s="2" t="s">
        <v>31</v>
      </c>
      <c r="S89" s="2" t="s">
        <v>38</v>
      </c>
    </row>
    <row r="90" spans="1:19" hidden="1" x14ac:dyDescent="0.3">
      <c r="A90" s="3" t="s">
        <v>35</v>
      </c>
      <c r="B90" s="2" t="s">
        <v>34</v>
      </c>
      <c r="C90" s="2" t="s">
        <v>33</v>
      </c>
      <c r="D90" s="2" t="s">
        <v>32</v>
      </c>
      <c r="E90" s="2" t="s">
        <v>440</v>
      </c>
      <c r="F90" s="2" t="s">
        <v>9</v>
      </c>
      <c r="G90" s="2" t="s">
        <v>14</v>
      </c>
      <c r="H90" s="2" t="s">
        <v>441</v>
      </c>
      <c r="I90" s="2" t="s">
        <v>36</v>
      </c>
      <c r="J90" s="2" t="s">
        <v>21</v>
      </c>
      <c r="K90" s="2" t="s">
        <v>442</v>
      </c>
      <c r="L90" s="2" t="s">
        <v>435</v>
      </c>
      <c r="M90" s="1">
        <v>43503</v>
      </c>
      <c r="N90" s="1">
        <v>43503</v>
      </c>
      <c r="O90" s="1">
        <v>43543</v>
      </c>
      <c r="P90" s="2"/>
      <c r="Q90" s="33">
        <v>1</v>
      </c>
      <c r="R90" s="2" t="s">
        <v>31</v>
      </c>
      <c r="S90" s="2" t="s">
        <v>30</v>
      </c>
    </row>
    <row r="91" spans="1:19" x14ac:dyDescent="0.3">
      <c r="A91" s="3" t="s">
        <v>35</v>
      </c>
      <c r="B91" s="2" t="s">
        <v>34</v>
      </c>
      <c r="C91" s="2" t="s">
        <v>33</v>
      </c>
      <c r="D91" s="2" t="s">
        <v>32</v>
      </c>
      <c r="E91" s="2" t="s">
        <v>443</v>
      </c>
      <c r="F91" s="2" t="s">
        <v>9</v>
      </c>
      <c r="G91" s="2" t="s">
        <v>12</v>
      </c>
      <c r="H91" s="2" t="s">
        <v>444</v>
      </c>
      <c r="I91" s="2" t="s">
        <v>36</v>
      </c>
      <c r="J91" s="2" t="s">
        <v>18</v>
      </c>
      <c r="K91" s="2"/>
      <c r="L91" s="2"/>
      <c r="M91" s="1">
        <v>43472</v>
      </c>
      <c r="N91" s="1">
        <v>43745</v>
      </c>
      <c r="O91" s="1">
        <v>43746</v>
      </c>
      <c r="P91" s="2" t="s">
        <v>39</v>
      </c>
      <c r="Q91" s="33">
        <v>1</v>
      </c>
      <c r="R91" s="2" t="s">
        <v>31</v>
      </c>
      <c r="S91" s="2" t="s">
        <v>38</v>
      </c>
    </row>
    <row r="92" spans="1:19" hidden="1" x14ac:dyDescent="0.3">
      <c r="A92" s="3" t="s">
        <v>35</v>
      </c>
      <c r="B92" s="2" t="s">
        <v>34</v>
      </c>
      <c r="C92" s="2" t="s">
        <v>33</v>
      </c>
      <c r="D92" s="2" t="s">
        <v>32</v>
      </c>
      <c r="E92" s="2" t="s">
        <v>121</v>
      </c>
      <c r="F92" s="2" t="s">
        <v>9</v>
      </c>
      <c r="G92" s="2" t="s">
        <v>10</v>
      </c>
      <c r="H92" s="2" t="s">
        <v>445</v>
      </c>
      <c r="I92" s="2" t="s">
        <v>275</v>
      </c>
      <c r="J92" s="2" t="s">
        <v>446</v>
      </c>
      <c r="K92" s="2" t="s">
        <v>122</v>
      </c>
      <c r="L92" s="2" t="s">
        <v>19</v>
      </c>
      <c r="M92" s="1">
        <v>43709</v>
      </c>
      <c r="N92" s="1">
        <v>43745</v>
      </c>
      <c r="O92" s="1">
        <v>43753</v>
      </c>
      <c r="P92" s="2" t="s">
        <v>39</v>
      </c>
      <c r="Q92" s="33">
        <v>1</v>
      </c>
      <c r="R92" s="2" t="s">
        <v>31</v>
      </c>
      <c r="S92" s="2" t="s">
        <v>38</v>
      </c>
    </row>
    <row r="93" spans="1:19" hidden="1" x14ac:dyDescent="0.3">
      <c r="A93" s="3" t="s">
        <v>35</v>
      </c>
      <c r="B93" s="2" t="s">
        <v>34</v>
      </c>
      <c r="C93" s="2" t="s">
        <v>33</v>
      </c>
      <c r="D93" s="2" t="s">
        <v>32</v>
      </c>
      <c r="E93" s="2" t="s">
        <v>121</v>
      </c>
      <c r="F93" s="2" t="s">
        <v>9</v>
      </c>
      <c r="G93" s="2" t="s">
        <v>14</v>
      </c>
      <c r="H93" s="2" t="s">
        <v>447</v>
      </c>
      <c r="I93" s="2" t="s">
        <v>36</v>
      </c>
      <c r="J93" s="2" t="s">
        <v>448</v>
      </c>
      <c r="K93" s="2" t="s">
        <v>449</v>
      </c>
      <c r="L93" s="2" t="s">
        <v>187</v>
      </c>
      <c r="M93" s="1">
        <v>43529</v>
      </c>
      <c r="N93" s="1">
        <v>43529</v>
      </c>
      <c r="O93" s="1">
        <v>43689</v>
      </c>
      <c r="P93" s="2"/>
      <c r="Q93" s="33">
        <v>0.5</v>
      </c>
      <c r="R93" s="2" t="s">
        <v>31</v>
      </c>
      <c r="S93" s="2" t="s">
        <v>30</v>
      </c>
    </row>
    <row r="94" spans="1:19" hidden="1" x14ac:dyDescent="0.3">
      <c r="A94" s="3" t="s">
        <v>35</v>
      </c>
      <c r="B94" s="2" t="s">
        <v>34</v>
      </c>
      <c r="C94" s="2" t="s">
        <v>33</v>
      </c>
      <c r="D94" s="2" t="s">
        <v>32</v>
      </c>
      <c r="E94" s="2" t="s">
        <v>98</v>
      </c>
      <c r="F94" s="2" t="s">
        <v>9</v>
      </c>
      <c r="G94" s="2" t="s">
        <v>10</v>
      </c>
      <c r="H94" s="2" t="s">
        <v>450</v>
      </c>
      <c r="I94" s="2" t="s">
        <v>275</v>
      </c>
      <c r="J94" s="2" t="s">
        <v>446</v>
      </c>
      <c r="K94" s="2" t="s">
        <v>123</v>
      </c>
      <c r="L94" s="2" t="s">
        <v>19</v>
      </c>
      <c r="M94" s="1">
        <v>43647</v>
      </c>
      <c r="N94" s="1">
        <v>43738</v>
      </c>
      <c r="O94" s="1">
        <v>43745</v>
      </c>
      <c r="P94" s="2" t="s">
        <v>39</v>
      </c>
      <c r="Q94" s="33">
        <v>1</v>
      </c>
      <c r="R94" s="2" t="s">
        <v>31</v>
      </c>
      <c r="S94" s="2" t="s">
        <v>38</v>
      </c>
    </row>
    <row r="95" spans="1:19" hidden="1" x14ac:dyDescent="0.3">
      <c r="A95" s="3" t="s">
        <v>35</v>
      </c>
      <c r="B95" s="2" t="s">
        <v>34</v>
      </c>
      <c r="C95" s="2" t="s">
        <v>33</v>
      </c>
      <c r="D95" s="2" t="s">
        <v>32</v>
      </c>
      <c r="E95" s="2" t="s">
        <v>98</v>
      </c>
      <c r="F95" s="2" t="s">
        <v>9</v>
      </c>
      <c r="G95" s="2" t="s">
        <v>13</v>
      </c>
      <c r="H95" s="2" t="s">
        <v>173</v>
      </c>
      <c r="I95" s="2" t="s">
        <v>36</v>
      </c>
      <c r="J95" s="2" t="s">
        <v>195</v>
      </c>
      <c r="K95" s="2" t="s">
        <v>148</v>
      </c>
      <c r="L95" s="2" t="s">
        <v>196</v>
      </c>
      <c r="M95" s="1">
        <v>43480</v>
      </c>
      <c r="N95" s="1">
        <v>43738</v>
      </c>
      <c r="O95" s="1">
        <v>43745</v>
      </c>
      <c r="P95" s="2" t="s">
        <v>39</v>
      </c>
      <c r="Q95" s="33">
        <v>1</v>
      </c>
      <c r="R95" s="2" t="s">
        <v>31</v>
      </c>
      <c r="S95" s="2" t="s">
        <v>38</v>
      </c>
    </row>
    <row r="96" spans="1:19" hidden="1" x14ac:dyDescent="0.3">
      <c r="A96" s="3" t="s">
        <v>35</v>
      </c>
      <c r="B96" s="2" t="s">
        <v>34</v>
      </c>
      <c r="C96" s="2" t="s">
        <v>33</v>
      </c>
      <c r="D96" s="2" t="s">
        <v>32</v>
      </c>
      <c r="E96" s="2" t="s">
        <v>98</v>
      </c>
      <c r="F96" s="2" t="s">
        <v>9</v>
      </c>
      <c r="G96" s="2" t="s">
        <v>14</v>
      </c>
      <c r="H96" s="2" t="s">
        <v>451</v>
      </c>
      <c r="I96" s="2" t="s">
        <v>36</v>
      </c>
      <c r="J96" s="2" t="s">
        <v>21</v>
      </c>
      <c r="K96" s="2" t="s">
        <v>123</v>
      </c>
      <c r="L96" s="2" t="s">
        <v>19</v>
      </c>
      <c r="M96" s="1">
        <v>43503</v>
      </c>
      <c r="N96" s="1">
        <v>43503</v>
      </c>
      <c r="O96" s="1">
        <v>43504</v>
      </c>
      <c r="P96" s="2"/>
      <c r="Q96" s="33">
        <v>1</v>
      </c>
      <c r="R96" s="2" t="s">
        <v>31</v>
      </c>
      <c r="S96" s="2" t="s">
        <v>30</v>
      </c>
    </row>
    <row r="97" spans="1:19" x14ac:dyDescent="0.3">
      <c r="A97" s="3" t="s">
        <v>35</v>
      </c>
      <c r="B97" s="2" t="s">
        <v>34</v>
      </c>
      <c r="C97" s="2" t="s">
        <v>33</v>
      </c>
      <c r="D97" s="2" t="s">
        <v>32</v>
      </c>
      <c r="E97" s="2" t="s">
        <v>124</v>
      </c>
      <c r="F97" s="2" t="s">
        <v>9</v>
      </c>
      <c r="G97" s="2" t="s">
        <v>12</v>
      </c>
      <c r="H97" s="2" t="s">
        <v>452</v>
      </c>
      <c r="I97" s="2" t="s">
        <v>36</v>
      </c>
      <c r="J97" s="2" t="s">
        <v>18</v>
      </c>
      <c r="K97" s="2"/>
      <c r="L97" s="2"/>
      <c r="M97" s="1">
        <v>43472</v>
      </c>
      <c r="N97" s="1">
        <v>43592</v>
      </c>
      <c r="O97" s="1">
        <v>43588</v>
      </c>
      <c r="P97" s="2" t="s">
        <v>39</v>
      </c>
      <c r="Q97" s="33">
        <v>1</v>
      </c>
      <c r="R97" s="2" t="s">
        <v>31</v>
      </c>
      <c r="S97" s="2" t="s">
        <v>38</v>
      </c>
    </row>
    <row r="98" spans="1:19" hidden="1" x14ac:dyDescent="0.3">
      <c r="A98" s="3" t="s">
        <v>35</v>
      </c>
      <c r="B98" s="2" t="s">
        <v>34</v>
      </c>
      <c r="C98" s="2" t="s">
        <v>33</v>
      </c>
      <c r="D98" s="2" t="s">
        <v>32</v>
      </c>
      <c r="E98" s="2" t="s">
        <v>266</v>
      </c>
      <c r="F98" s="2" t="s">
        <v>9</v>
      </c>
      <c r="G98" s="2" t="s">
        <v>14</v>
      </c>
      <c r="H98" s="2" t="s">
        <v>267</v>
      </c>
      <c r="I98" s="2" t="s">
        <v>36</v>
      </c>
      <c r="J98" s="2" t="s">
        <v>204</v>
      </c>
      <c r="K98" s="2" t="s">
        <v>268</v>
      </c>
      <c r="L98" s="2" t="s">
        <v>269</v>
      </c>
      <c r="M98" s="1">
        <v>43480</v>
      </c>
      <c r="N98" s="1">
        <v>43587</v>
      </c>
      <c r="O98" s="1">
        <v>43588</v>
      </c>
      <c r="P98" s="2" t="s">
        <v>39</v>
      </c>
      <c r="Q98" s="33">
        <v>1</v>
      </c>
      <c r="R98" s="2" t="s">
        <v>31</v>
      </c>
      <c r="S98" s="2" t="s">
        <v>38</v>
      </c>
    </row>
    <row r="99" spans="1:19" x14ac:dyDescent="0.3">
      <c r="A99" s="3" t="s">
        <v>35</v>
      </c>
      <c r="B99" s="2" t="s">
        <v>34</v>
      </c>
      <c r="C99" s="2" t="s">
        <v>33</v>
      </c>
      <c r="D99" s="2" t="s">
        <v>32</v>
      </c>
      <c r="E99" s="2" t="s">
        <v>255</v>
      </c>
      <c r="F99" s="2" t="s">
        <v>9</v>
      </c>
      <c r="G99" s="2" t="s">
        <v>12</v>
      </c>
      <c r="H99" s="2" t="s">
        <v>453</v>
      </c>
      <c r="I99" s="2" t="s">
        <v>36</v>
      </c>
      <c r="J99" s="2" t="s">
        <v>241</v>
      </c>
      <c r="K99" s="2"/>
      <c r="L99" s="2"/>
      <c r="M99" s="1">
        <v>43653</v>
      </c>
      <c r="N99" s="1">
        <v>43653</v>
      </c>
      <c r="O99" s="1">
        <v>43703</v>
      </c>
      <c r="P99" s="2"/>
      <c r="Q99" s="33">
        <v>1</v>
      </c>
      <c r="R99" s="2" t="s">
        <v>31</v>
      </c>
      <c r="S99" s="2" t="s">
        <v>30</v>
      </c>
    </row>
    <row r="100" spans="1:19" x14ac:dyDescent="0.3">
      <c r="A100" s="3" t="s">
        <v>35</v>
      </c>
      <c r="B100" s="2" t="s">
        <v>34</v>
      </c>
      <c r="C100" s="2" t="s">
        <v>33</v>
      </c>
      <c r="D100" s="2" t="s">
        <v>32</v>
      </c>
      <c r="E100" s="2" t="s">
        <v>255</v>
      </c>
      <c r="F100" s="2" t="s">
        <v>9</v>
      </c>
      <c r="G100" s="2" t="s">
        <v>12</v>
      </c>
      <c r="H100" s="2" t="s">
        <v>454</v>
      </c>
      <c r="I100" s="2" t="s">
        <v>36</v>
      </c>
      <c r="J100" s="2" t="s">
        <v>242</v>
      </c>
      <c r="K100" s="2"/>
      <c r="L100" s="2"/>
      <c r="M100" s="1">
        <v>43480</v>
      </c>
      <c r="N100" s="1">
        <v>43480</v>
      </c>
      <c r="O100" s="1">
        <v>43517</v>
      </c>
      <c r="P100" s="2"/>
      <c r="Q100" s="33">
        <v>2</v>
      </c>
      <c r="R100" s="2" t="s">
        <v>31</v>
      </c>
      <c r="S100" s="2" t="s">
        <v>30</v>
      </c>
    </row>
    <row r="101" spans="1:19" hidden="1" x14ac:dyDescent="0.3">
      <c r="A101" s="3" t="s">
        <v>35</v>
      </c>
      <c r="B101" s="2" t="s">
        <v>34</v>
      </c>
      <c r="C101" s="2" t="s">
        <v>33</v>
      </c>
      <c r="D101" s="2" t="s">
        <v>32</v>
      </c>
      <c r="E101" s="2" t="s">
        <v>76</v>
      </c>
      <c r="F101" s="2" t="s">
        <v>9</v>
      </c>
      <c r="G101" s="2" t="s">
        <v>13</v>
      </c>
      <c r="H101" s="2" t="s">
        <v>197</v>
      </c>
      <c r="I101" s="2" t="s">
        <v>36</v>
      </c>
      <c r="J101" s="2" t="s">
        <v>198</v>
      </c>
      <c r="K101" s="2" t="s">
        <v>132</v>
      </c>
      <c r="L101" s="2" t="s">
        <v>199</v>
      </c>
      <c r="M101" s="1">
        <v>43480</v>
      </c>
      <c r="N101" s="1">
        <v>43480</v>
      </c>
      <c r="O101" s="1">
        <v>43704</v>
      </c>
      <c r="P101" s="2"/>
      <c r="Q101" s="33">
        <v>1</v>
      </c>
      <c r="R101" s="2" t="s">
        <v>31</v>
      </c>
      <c r="S101" s="2" t="s">
        <v>30</v>
      </c>
    </row>
    <row r="102" spans="1:19" hidden="1" x14ac:dyDescent="0.3">
      <c r="A102" s="3" t="s">
        <v>35</v>
      </c>
      <c r="B102" s="2" t="s">
        <v>34</v>
      </c>
      <c r="C102" s="2" t="s">
        <v>33</v>
      </c>
      <c r="D102" s="2" t="s">
        <v>32</v>
      </c>
      <c r="E102" s="2" t="s">
        <v>200</v>
      </c>
      <c r="F102" s="2" t="s">
        <v>9</v>
      </c>
      <c r="G102" s="2" t="s">
        <v>14</v>
      </c>
      <c r="H102" s="2" t="s">
        <v>455</v>
      </c>
      <c r="I102" s="2" t="s">
        <v>51</v>
      </c>
      <c r="J102" s="2" t="s">
        <v>456</v>
      </c>
      <c r="K102" s="2" t="s">
        <v>201</v>
      </c>
      <c r="L102" s="2" t="s">
        <v>202</v>
      </c>
      <c r="M102" s="1">
        <v>43480</v>
      </c>
      <c r="N102" s="1">
        <v>43480</v>
      </c>
      <c r="O102" s="1"/>
      <c r="P102" s="2" t="s">
        <v>39</v>
      </c>
      <c r="Q102" s="33">
        <v>1</v>
      </c>
      <c r="R102" s="2" t="s">
        <v>31</v>
      </c>
      <c r="S102" s="2" t="s">
        <v>38</v>
      </c>
    </row>
    <row r="103" spans="1:19" x14ac:dyDescent="0.3">
      <c r="A103" s="3" t="s">
        <v>35</v>
      </c>
      <c r="B103" s="2" t="s">
        <v>34</v>
      </c>
      <c r="C103" s="2" t="s">
        <v>33</v>
      </c>
      <c r="D103" s="2" t="s">
        <v>32</v>
      </c>
      <c r="E103" s="2" t="s">
        <v>125</v>
      </c>
      <c r="F103" s="2" t="s">
        <v>9</v>
      </c>
      <c r="G103" s="2" t="s">
        <v>12</v>
      </c>
      <c r="H103" s="2" t="s">
        <v>457</v>
      </c>
      <c r="I103" s="2" t="s">
        <v>36</v>
      </c>
      <c r="J103" s="2" t="s">
        <v>16</v>
      </c>
      <c r="K103" s="2"/>
      <c r="L103" s="2"/>
      <c r="M103" s="1">
        <v>43818</v>
      </c>
      <c r="N103" s="1">
        <v>43725</v>
      </c>
      <c r="O103" s="1">
        <v>43745</v>
      </c>
      <c r="P103" s="2" t="s">
        <v>39</v>
      </c>
      <c r="Q103" s="33">
        <v>4</v>
      </c>
      <c r="R103" s="2" t="s">
        <v>31</v>
      </c>
      <c r="S103" s="2" t="s">
        <v>38</v>
      </c>
    </row>
    <row r="104" spans="1:19" hidden="1" x14ac:dyDescent="0.3">
      <c r="A104" s="3" t="s">
        <v>35</v>
      </c>
      <c r="B104" s="2" t="s">
        <v>34</v>
      </c>
      <c r="C104" s="2" t="s">
        <v>33</v>
      </c>
      <c r="D104" s="2" t="s">
        <v>32</v>
      </c>
      <c r="E104" s="2" t="s">
        <v>77</v>
      </c>
      <c r="F104" s="2" t="s">
        <v>9</v>
      </c>
      <c r="G104" s="2" t="s">
        <v>10</v>
      </c>
      <c r="H104" s="2" t="s">
        <v>458</v>
      </c>
      <c r="I104" s="2" t="s">
        <v>275</v>
      </c>
      <c r="J104" s="2" t="s">
        <v>459</v>
      </c>
      <c r="K104" s="2" t="s">
        <v>460</v>
      </c>
      <c r="L104" s="2" t="s">
        <v>20</v>
      </c>
      <c r="M104" s="1">
        <v>43475</v>
      </c>
      <c r="N104" s="1">
        <v>43724</v>
      </c>
      <c r="O104" s="1">
        <v>43745</v>
      </c>
      <c r="P104" s="2" t="s">
        <v>39</v>
      </c>
      <c r="Q104" s="33">
        <v>1</v>
      </c>
      <c r="R104" s="2" t="s">
        <v>31</v>
      </c>
      <c r="S104" s="2" t="s">
        <v>38</v>
      </c>
    </row>
    <row r="105" spans="1:19" hidden="1" x14ac:dyDescent="0.3">
      <c r="A105" s="3" t="s">
        <v>35</v>
      </c>
      <c r="B105" s="2" t="s">
        <v>34</v>
      </c>
      <c r="C105" s="2" t="s">
        <v>33</v>
      </c>
      <c r="D105" s="2" t="s">
        <v>32</v>
      </c>
      <c r="E105" s="2" t="s">
        <v>77</v>
      </c>
      <c r="F105" s="2" t="s">
        <v>9</v>
      </c>
      <c r="G105" s="2" t="s">
        <v>13</v>
      </c>
      <c r="H105" s="2" t="s">
        <v>205</v>
      </c>
      <c r="I105" s="2" t="s">
        <v>36</v>
      </c>
      <c r="J105" s="2" t="s">
        <v>206</v>
      </c>
      <c r="K105" s="2" t="s">
        <v>142</v>
      </c>
      <c r="L105" s="2" t="s">
        <v>207</v>
      </c>
      <c r="M105" s="1">
        <v>43633</v>
      </c>
      <c r="N105" s="1">
        <v>43633</v>
      </c>
      <c r="O105" s="1">
        <v>43633</v>
      </c>
      <c r="P105" s="2"/>
      <c r="Q105" s="33">
        <v>1</v>
      </c>
      <c r="R105" s="2" t="s">
        <v>31</v>
      </c>
      <c r="S105" s="2" t="s">
        <v>30</v>
      </c>
    </row>
    <row r="106" spans="1:19" hidden="1" x14ac:dyDescent="0.3">
      <c r="A106" s="3" t="s">
        <v>35</v>
      </c>
      <c r="B106" s="2" t="s">
        <v>34</v>
      </c>
      <c r="C106" s="2" t="s">
        <v>33</v>
      </c>
      <c r="D106" s="2" t="s">
        <v>32</v>
      </c>
      <c r="E106" s="2" t="s">
        <v>77</v>
      </c>
      <c r="F106" s="2" t="s">
        <v>9</v>
      </c>
      <c r="G106" s="2" t="s">
        <v>13</v>
      </c>
      <c r="H106" s="2" t="s">
        <v>208</v>
      </c>
      <c r="I106" s="2" t="s">
        <v>36</v>
      </c>
      <c r="J106" s="2" t="s">
        <v>461</v>
      </c>
      <c r="K106" s="2" t="s">
        <v>143</v>
      </c>
      <c r="L106" s="2" t="s">
        <v>117</v>
      </c>
      <c r="M106" s="1">
        <v>43480</v>
      </c>
      <c r="N106" s="1">
        <v>43480</v>
      </c>
      <c r="O106" s="1">
        <v>43640</v>
      </c>
      <c r="P106" s="2"/>
      <c r="Q106" s="33">
        <v>1</v>
      </c>
      <c r="R106" s="2" t="s">
        <v>31</v>
      </c>
      <c r="S106" s="2" t="s">
        <v>30</v>
      </c>
    </row>
    <row r="107" spans="1:19" hidden="1" x14ac:dyDescent="0.3">
      <c r="A107" s="3" t="s">
        <v>35</v>
      </c>
      <c r="B107" s="2" t="s">
        <v>34</v>
      </c>
      <c r="C107" s="2" t="s">
        <v>33</v>
      </c>
      <c r="D107" s="2" t="s">
        <v>32</v>
      </c>
      <c r="E107" s="2" t="s">
        <v>77</v>
      </c>
      <c r="F107" s="2" t="s">
        <v>9</v>
      </c>
      <c r="G107" s="2" t="s">
        <v>13</v>
      </c>
      <c r="H107" s="2" t="s">
        <v>569</v>
      </c>
      <c r="I107" s="2" t="s">
        <v>290</v>
      </c>
      <c r="J107" s="2" t="s">
        <v>570</v>
      </c>
      <c r="K107" s="2" t="s">
        <v>143</v>
      </c>
      <c r="L107" s="2" t="s">
        <v>117</v>
      </c>
      <c r="M107" s="1">
        <v>43735</v>
      </c>
      <c r="N107" s="1">
        <v>43735</v>
      </c>
      <c r="O107" s="1"/>
      <c r="P107" s="2"/>
      <c r="Q107" s="33">
        <v>1</v>
      </c>
      <c r="R107" s="2" t="s">
        <v>31</v>
      </c>
      <c r="S107" s="2" t="s">
        <v>38</v>
      </c>
    </row>
    <row r="108" spans="1:19" hidden="1" x14ac:dyDescent="0.3">
      <c r="A108" s="3" t="s">
        <v>35</v>
      </c>
      <c r="B108" s="2" t="s">
        <v>34</v>
      </c>
      <c r="C108" s="2" t="s">
        <v>33</v>
      </c>
      <c r="D108" s="2" t="s">
        <v>32</v>
      </c>
      <c r="E108" s="2" t="s">
        <v>77</v>
      </c>
      <c r="F108" s="2" t="s">
        <v>9</v>
      </c>
      <c r="G108" s="2" t="s">
        <v>13</v>
      </c>
      <c r="H108" s="2" t="s">
        <v>462</v>
      </c>
      <c r="I108" s="2" t="s">
        <v>36</v>
      </c>
      <c r="J108" s="2" t="s">
        <v>463</v>
      </c>
      <c r="K108" s="2" t="s">
        <v>464</v>
      </c>
      <c r="L108" s="2" t="s">
        <v>465</v>
      </c>
      <c r="M108" s="1">
        <v>43490</v>
      </c>
      <c r="N108" s="1">
        <v>43490</v>
      </c>
      <c r="O108" s="1">
        <v>43473</v>
      </c>
      <c r="P108" s="2"/>
      <c r="Q108" s="33">
        <v>4</v>
      </c>
      <c r="R108" s="2" t="s">
        <v>37</v>
      </c>
      <c r="S108" s="2" t="s">
        <v>30</v>
      </c>
    </row>
    <row r="109" spans="1:19" x14ac:dyDescent="0.3">
      <c r="A109" s="3" t="s">
        <v>35</v>
      </c>
      <c r="B109" s="2" t="s">
        <v>34</v>
      </c>
      <c r="C109" s="2" t="s">
        <v>33</v>
      </c>
      <c r="D109" s="2" t="s">
        <v>32</v>
      </c>
      <c r="E109" s="2" t="s">
        <v>466</v>
      </c>
      <c r="F109" s="2" t="s">
        <v>9</v>
      </c>
      <c r="G109" s="2" t="s">
        <v>12</v>
      </c>
      <c r="H109" s="2" t="s">
        <v>467</v>
      </c>
      <c r="I109" s="2" t="s">
        <v>36</v>
      </c>
      <c r="J109" s="2" t="s">
        <v>17</v>
      </c>
      <c r="K109" s="2"/>
      <c r="L109" s="2"/>
      <c r="M109" s="1">
        <v>43472</v>
      </c>
      <c r="N109" s="1">
        <v>43553</v>
      </c>
      <c r="O109" s="1">
        <v>43549</v>
      </c>
      <c r="P109" s="2" t="s">
        <v>39</v>
      </c>
      <c r="Q109" s="33">
        <v>1</v>
      </c>
      <c r="R109" s="2" t="s">
        <v>31</v>
      </c>
      <c r="S109" s="2" t="s">
        <v>38</v>
      </c>
    </row>
    <row r="110" spans="1:19" hidden="1" x14ac:dyDescent="0.3">
      <c r="A110" s="3" t="s">
        <v>35</v>
      </c>
      <c r="B110" s="2" t="s">
        <v>34</v>
      </c>
      <c r="C110" s="2" t="s">
        <v>33</v>
      </c>
      <c r="D110" s="2" t="s">
        <v>32</v>
      </c>
      <c r="E110" s="2" t="s">
        <v>78</v>
      </c>
      <c r="F110" s="2" t="s">
        <v>9</v>
      </c>
      <c r="G110" s="2" t="s">
        <v>10</v>
      </c>
      <c r="H110" s="2" t="s">
        <v>468</v>
      </c>
      <c r="I110" s="2" t="s">
        <v>275</v>
      </c>
      <c r="J110" s="2" t="s">
        <v>459</v>
      </c>
      <c r="K110" s="2"/>
      <c r="L110" s="2"/>
      <c r="M110" s="1">
        <v>43486</v>
      </c>
      <c r="N110" s="1">
        <v>43486</v>
      </c>
      <c r="O110" s="1">
        <v>43553</v>
      </c>
      <c r="P110" s="2"/>
      <c r="Q110" s="33">
        <v>1</v>
      </c>
      <c r="R110" s="2" t="s">
        <v>31</v>
      </c>
      <c r="S110" s="2" t="s">
        <v>30</v>
      </c>
    </row>
    <row r="111" spans="1:19" hidden="1" x14ac:dyDescent="0.3">
      <c r="A111" s="3" t="s">
        <v>35</v>
      </c>
      <c r="B111" s="2" t="s">
        <v>34</v>
      </c>
      <c r="C111" s="2" t="s">
        <v>33</v>
      </c>
      <c r="D111" s="2" t="s">
        <v>32</v>
      </c>
      <c r="E111" s="2" t="s">
        <v>78</v>
      </c>
      <c r="F111" s="2" t="s">
        <v>9</v>
      </c>
      <c r="G111" s="2" t="s">
        <v>10</v>
      </c>
      <c r="H111" s="2" t="s">
        <v>469</v>
      </c>
      <c r="I111" s="2" t="s">
        <v>275</v>
      </c>
      <c r="J111" s="2" t="s">
        <v>256</v>
      </c>
      <c r="K111" s="2" t="s">
        <v>470</v>
      </c>
      <c r="L111" s="2" t="s">
        <v>20</v>
      </c>
      <c r="M111" s="1">
        <v>43549</v>
      </c>
      <c r="N111" s="1">
        <v>43549</v>
      </c>
      <c r="O111" s="1">
        <v>43552</v>
      </c>
      <c r="P111" s="2" t="s">
        <v>39</v>
      </c>
      <c r="Q111" s="33">
        <v>1</v>
      </c>
      <c r="R111" s="2" t="s">
        <v>31</v>
      </c>
      <c r="S111" s="2" t="s">
        <v>38</v>
      </c>
    </row>
    <row r="112" spans="1:19" hidden="1" x14ac:dyDescent="0.3">
      <c r="A112" s="3" t="s">
        <v>35</v>
      </c>
      <c r="B112" s="2" t="s">
        <v>34</v>
      </c>
      <c r="C112" s="2" t="s">
        <v>33</v>
      </c>
      <c r="D112" s="2" t="s">
        <v>32</v>
      </c>
      <c r="E112" s="2" t="s">
        <v>78</v>
      </c>
      <c r="F112" s="2" t="s">
        <v>9</v>
      </c>
      <c r="G112" s="2" t="s">
        <v>10</v>
      </c>
      <c r="H112" s="2" t="s">
        <v>471</v>
      </c>
      <c r="I112" s="2" t="s">
        <v>11</v>
      </c>
      <c r="J112" s="2" t="s">
        <v>459</v>
      </c>
      <c r="K112" s="2" t="s">
        <v>470</v>
      </c>
      <c r="L112" s="2" t="s">
        <v>20</v>
      </c>
      <c r="M112" s="1">
        <v>43837</v>
      </c>
      <c r="N112" s="1">
        <v>43549</v>
      </c>
      <c r="O112" s="1"/>
      <c r="P112" s="2" t="s">
        <v>39</v>
      </c>
      <c r="Q112" s="33">
        <v>1</v>
      </c>
      <c r="R112" s="2" t="s">
        <v>31</v>
      </c>
      <c r="S112" s="2" t="s">
        <v>38</v>
      </c>
    </row>
    <row r="113" spans="1:19" hidden="1" x14ac:dyDescent="0.3">
      <c r="A113" s="3" t="s">
        <v>35</v>
      </c>
      <c r="B113" s="2" t="s">
        <v>34</v>
      </c>
      <c r="C113" s="2" t="s">
        <v>33</v>
      </c>
      <c r="D113" s="2" t="s">
        <v>32</v>
      </c>
      <c r="E113" s="2" t="s">
        <v>78</v>
      </c>
      <c r="F113" s="2" t="s">
        <v>9</v>
      </c>
      <c r="G113" s="2" t="s">
        <v>13</v>
      </c>
      <c r="H113" s="2" t="s">
        <v>209</v>
      </c>
      <c r="I113" s="2" t="s">
        <v>36</v>
      </c>
      <c r="J113" s="2" t="s">
        <v>210</v>
      </c>
      <c r="K113" s="2" t="s">
        <v>472</v>
      </c>
      <c r="L113" s="2" t="s">
        <v>473</v>
      </c>
      <c r="M113" s="1">
        <v>43480</v>
      </c>
      <c r="N113" s="1">
        <v>43480</v>
      </c>
      <c r="O113" s="1">
        <v>43552</v>
      </c>
      <c r="P113" s="2"/>
      <c r="Q113" s="33">
        <v>0.5</v>
      </c>
      <c r="R113" s="2" t="s">
        <v>31</v>
      </c>
      <c r="S113" s="2" t="s">
        <v>30</v>
      </c>
    </row>
    <row r="114" spans="1:19" hidden="1" x14ac:dyDescent="0.3">
      <c r="A114" s="3" t="s">
        <v>35</v>
      </c>
      <c r="B114" s="2" t="s">
        <v>34</v>
      </c>
      <c r="C114" s="2" t="s">
        <v>33</v>
      </c>
      <c r="D114" s="2" t="s">
        <v>32</v>
      </c>
      <c r="E114" s="2" t="s">
        <v>79</v>
      </c>
      <c r="F114" s="2" t="s">
        <v>9</v>
      </c>
      <c r="G114" s="2" t="s">
        <v>13</v>
      </c>
      <c r="H114" s="2" t="s">
        <v>211</v>
      </c>
      <c r="I114" s="2" t="s">
        <v>36</v>
      </c>
      <c r="J114" s="2" t="s">
        <v>212</v>
      </c>
      <c r="K114" s="2" t="s">
        <v>144</v>
      </c>
      <c r="L114" s="2" t="s">
        <v>213</v>
      </c>
      <c r="M114" s="1">
        <v>43480</v>
      </c>
      <c r="N114" s="1">
        <v>43480</v>
      </c>
      <c r="O114" s="1">
        <v>43648</v>
      </c>
      <c r="P114" s="2"/>
      <c r="Q114" s="33">
        <v>1</v>
      </c>
      <c r="R114" s="2" t="s">
        <v>31</v>
      </c>
      <c r="S114" s="2" t="s">
        <v>30</v>
      </c>
    </row>
    <row r="115" spans="1:19" hidden="1" x14ac:dyDescent="0.3">
      <c r="A115" s="3" t="s">
        <v>35</v>
      </c>
      <c r="B115" s="2" t="s">
        <v>34</v>
      </c>
      <c r="C115" s="2" t="s">
        <v>33</v>
      </c>
      <c r="D115" s="2" t="s">
        <v>32</v>
      </c>
      <c r="E115" s="2" t="s">
        <v>79</v>
      </c>
      <c r="F115" s="2" t="s">
        <v>9</v>
      </c>
      <c r="G115" s="2" t="s">
        <v>13</v>
      </c>
      <c r="H115" s="2" t="s">
        <v>474</v>
      </c>
      <c r="I115" s="2" t="s">
        <v>36</v>
      </c>
      <c r="J115" s="2" t="s">
        <v>475</v>
      </c>
      <c r="K115" s="2" t="s">
        <v>476</v>
      </c>
      <c r="L115" s="2" t="s">
        <v>477</v>
      </c>
      <c r="M115" s="1">
        <v>43480</v>
      </c>
      <c r="N115" s="1">
        <v>43480</v>
      </c>
      <c r="O115" s="1">
        <v>43486</v>
      </c>
      <c r="P115" s="2"/>
      <c r="Q115" s="33">
        <v>4</v>
      </c>
      <c r="R115" s="2" t="s">
        <v>37</v>
      </c>
      <c r="S115" s="2" t="s">
        <v>30</v>
      </c>
    </row>
    <row r="116" spans="1:19" hidden="1" x14ac:dyDescent="0.3">
      <c r="A116" s="3" t="s">
        <v>35</v>
      </c>
      <c r="B116" s="2" t="s">
        <v>34</v>
      </c>
      <c r="C116" s="2" t="s">
        <v>33</v>
      </c>
      <c r="D116" s="2" t="s">
        <v>32</v>
      </c>
      <c r="E116" s="2" t="s">
        <v>79</v>
      </c>
      <c r="F116" s="2" t="s">
        <v>9</v>
      </c>
      <c r="G116" s="2" t="s">
        <v>14</v>
      </c>
      <c r="H116" s="2" t="s">
        <v>478</v>
      </c>
      <c r="I116" s="2" t="s">
        <v>51</v>
      </c>
      <c r="J116" s="2" t="s">
        <v>479</v>
      </c>
      <c r="K116" s="2" t="s">
        <v>480</v>
      </c>
      <c r="L116" s="2" t="s">
        <v>481</v>
      </c>
      <c r="M116" s="1">
        <v>43480</v>
      </c>
      <c r="N116" s="1">
        <v>43480</v>
      </c>
      <c r="O116" s="1"/>
      <c r="P116" s="2" t="s">
        <v>39</v>
      </c>
      <c r="Q116" s="33">
        <v>1</v>
      </c>
      <c r="R116" s="2" t="s">
        <v>31</v>
      </c>
      <c r="S116" s="2" t="s">
        <v>38</v>
      </c>
    </row>
    <row r="117" spans="1:19" hidden="1" x14ac:dyDescent="0.3">
      <c r="A117" s="3" t="s">
        <v>35</v>
      </c>
      <c r="B117" s="2" t="s">
        <v>34</v>
      </c>
      <c r="C117" s="2" t="s">
        <v>33</v>
      </c>
      <c r="D117" s="2" t="s">
        <v>32</v>
      </c>
      <c r="E117" s="2" t="s">
        <v>79</v>
      </c>
      <c r="F117" s="2" t="s">
        <v>9</v>
      </c>
      <c r="G117" s="2" t="s">
        <v>14</v>
      </c>
      <c r="H117" s="2" t="s">
        <v>482</v>
      </c>
      <c r="I117" s="2" t="s">
        <v>51</v>
      </c>
      <c r="J117" s="2" t="s">
        <v>456</v>
      </c>
      <c r="K117" s="2" t="s">
        <v>483</v>
      </c>
      <c r="L117" s="2" t="s">
        <v>484</v>
      </c>
      <c r="M117" s="1">
        <v>43480</v>
      </c>
      <c r="N117" s="1">
        <v>43480</v>
      </c>
      <c r="O117" s="1"/>
      <c r="P117" s="2" t="s">
        <v>39</v>
      </c>
      <c r="Q117" s="33">
        <v>1</v>
      </c>
      <c r="R117" s="2" t="s">
        <v>31</v>
      </c>
      <c r="S117" s="2" t="s">
        <v>38</v>
      </c>
    </row>
    <row r="118" spans="1:19" hidden="1" x14ac:dyDescent="0.3">
      <c r="A118" s="3" t="s">
        <v>35</v>
      </c>
      <c r="B118" s="2" t="s">
        <v>34</v>
      </c>
      <c r="C118" s="2" t="s">
        <v>33</v>
      </c>
      <c r="D118" s="2" t="s">
        <v>32</v>
      </c>
      <c r="E118" s="2" t="s">
        <v>79</v>
      </c>
      <c r="F118" s="2" t="s">
        <v>9</v>
      </c>
      <c r="G118" s="2" t="s">
        <v>14</v>
      </c>
      <c r="H118" s="2" t="s">
        <v>215</v>
      </c>
      <c r="I118" s="2" t="s">
        <v>290</v>
      </c>
      <c r="J118" s="2" t="s">
        <v>204</v>
      </c>
      <c r="K118" s="2" t="s">
        <v>216</v>
      </c>
      <c r="L118" s="2" t="s">
        <v>202</v>
      </c>
      <c r="M118" s="1">
        <v>43480</v>
      </c>
      <c r="N118" s="1">
        <v>43480</v>
      </c>
      <c r="O118" s="1"/>
      <c r="P118" s="2" t="s">
        <v>39</v>
      </c>
      <c r="Q118" s="33">
        <v>1</v>
      </c>
      <c r="R118" s="2" t="s">
        <v>31</v>
      </c>
      <c r="S118" s="2" t="s">
        <v>38</v>
      </c>
    </row>
    <row r="119" spans="1:19" hidden="1" x14ac:dyDescent="0.3">
      <c r="A119" s="3" t="s">
        <v>35</v>
      </c>
      <c r="B119" s="2" t="s">
        <v>34</v>
      </c>
      <c r="C119" s="2" t="s">
        <v>33</v>
      </c>
      <c r="D119" s="2" t="s">
        <v>32</v>
      </c>
      <c r="E119" s="2" t="s">
        <v>79</v>
      </c>
      <c r="F119" s="2" t="s">
        <v>9</v>
      </c>
      <c r="G119" s="2" t="s">
        <v>14</v>
      </c>
      <c r="H119" s="2" t="s">
        <v>217</v>
      </c>
      <c r="I119" s="2" t="s">
        <v>290</v>
      </c>
      <c r="J119" s="2" t="s">
        <v>204</v>
      </c>
      <c r="K119" s="2" t="s">
        <v>218</v>
      </c>
      <c r="L119" s="2" t="s">
        <v>202</v>
      </c>
      <c r="M119" s="1">
        <v>43480</v>
      </c>
      <c r="N119" s="1">
        <v>43480</v>
      </c>
      <c r="O119" s="1"/>
      <c r="P119" s="2" t="s">
        <v>39</v>
      </c>
      <c r="Q119" s="33">
        <v>1</v>
      </c>
      <c r="R119" s="2" t="s">
        <v>31</v>
      </c>
      <c r="S119" s="2" t="s">
        <v>38</v>
      </c>
    </row>
    <row r="120" spans="1:19" hidden="1" x14ac:dyDescent="0.3">
      <c r="A120" s="3" t="s">
        <v>35</v>
      </c>
      <c r="B120" s="2" t="s">
        <v>34</v>
      </c>
      <c r="C120" s="2" t="s">
        <v>33</v>
      </c>
      <c r="D120" s="2" t="s">
        <v>32</v>
      </c>
      <c r="E120" s="2" t="s">
        <v>80</v>
      </c>
      <c r="F120" s="2" t="s">
        <v>9</v>
      </c>
      <c r="G120" s="2" t="s">
        <v>14</v>
      </c>
      <c r="H120" s="2" t="s">
        <v>485</v>
      </c>
      <c r="I120" s="2" t="s">
        <v>51</v>
      </c>
      <c r="J120" s="2" t="s">
        <v>204</v>
      </c>
      <c r="K120" s="2" t="s">
        <v>486</v>
      </c>
      <c r="L120" s="2" t="s">
        <v>117</v>
      </c>
      <c r="M120" s="1">
        <v>43480</v>
      </c>
      <c r="N120" s="1">
        <v>43480</v>
      </c>
      <c r="O120" s="1"/>
      <c r="P120" s="2" t="s">
        <v>39</v>
      </c>
      <c r="Q120" s="33">
        <v>1</v>
      </c>
      <c r="R120" s="2" t="s">
        <v>31</v>
      </c>
      <c r="S120" s="2" t="s">
        <v>38</v>
      </c>
    </row>
    <row r="121" spans="1:19" hidden="1" x14ac:dyDescent="0.3">
      <c r="A121" s="3" t="s">
        <v>35</v>
      </c>
      <c r="B121" s="2" t="s">
        <v>34</v>
      </c>
      <c r="C121" s="2" t="s">
        <v>33</v>
      </c>
      <c r="D121" s="2" t="s">
        <v>32</v>
      </c>
      <c r="E121" s="2" t="s">
        <v>101</v>
      </c>
      <c r="F121" s="2" t="s">
        <v>9</v>
      </c>
      <c r="G121" s="2" t="s">
        <v>13</v>
      </c>
      <c r="H121" s="2" t="s">
        <v>172</v>
      </c>
      <c r="I121" s="2" t="s">
        <v>290</v>
      </c>
      <c r="J121" s="2" t="s">
        <v>487</v>
      </c>
      <c r="K121" s="2" t="s">
        <v>488</v>
      </c>
      <c r="L121" s="2" t="s">
        <v>489</v>
      </c>
      <c r="M121" s="1">
        <v>43840</v>
      </c>
      <c r="N121" s="1">
        <v>43480</v>
      </c>
      <c r="O121" s="1"/>
      <c r="P121" s="2" t="s">
        <v>39</v>
      </c>
      <c r="Q121" s="33">
        <v>1</v>
      </c>
      <c r="R121" s="2" t="s">
        <v>31</v>
      </c>
      <c r="S121" s="2" t="s">
        <v>38</v>
      </c>
    </row>
    <row r="122" spans="1:19" hidden="1" x14ac:dyDescent="0.3">
      <c r="A122" s="3" t="s">
        <v>35</v>
      </c>
      <c r="B122" s="2" t="s">
        <v>34</v>
      </c>
      <c r="C122" s="2" t="s">
        <v>33</v>
      </c>
      <c r="D122" s="2" t="s">
        <v>32</v>
      </c>
      <c r="E122" s="2" t="s">
        <v>101</v>
      </c>
      <c r="F122" s="2" t="s">
        <v>9</v>
      </c>
      <c r="G122" s="2" t="s">
        <v>14</v>
      </c>
      <c r="H122" s="2" t="s">
        <v>490</v>
      </c>
      <c r="I122" s="2" t="s">
        <v>51</v>
      </c>
      <c r="J122" s="2" t="s">
        <v>204</v>
      </c>
      <c r="K122" s="2" t="s">
        <v>488</v>
      </c>
      <c r="L122" s="2" t="s">
        <v>489</v>
      </c>
      <c r="M122" s="1">
        <v>43480</v>
      </c>
      <c r="N122" s="1">
        <v>43480</v>
      </c>
      <c r="O122" s="1"/>
      <c r="P122" s="2" t="s">
        <v>39</v>
      </c>
      <c r="Q122" s="33">
        <v>1</v>
      </c>
      <c r="R122" s="2" t="s">
        <v>31</v>
      </c>
      <c r="S122" s="2" t="s">
        <v>38</v>
      </c>
    </row>
    <row r="123" spans="1:19" x14ac:dyDescent="0.3">
      <c r="A123" s="3" t="s">
        <v>35</v>
      </c>
      <c r="B123" s="2" t="s">
        <v>34</v>
      </c>
      <c r="C123" s="2" t="s">
        <v>33</v>
      </c>
      <c r="D123" s="2" t="s">
        <v>32</v>
      </c>
      <c r="E123" s="2" t="s">
        <v>126</v>
      </c>
      <c r="F123" s="2" t="s">
        <v>9</v>
      </c>
      <c r="G123" s="2" t="s">
        <v>12</v>
      </c>
      <c r="H123" s="2" t="s">
        <v>491</v>
      </c>
      <c r="I123" s="2" t="s">
        <v>36</v>
      </c>
      <c r="J123" s="2" t="s">
        <v>16</v>
      </c>
      <c r="K123" s="2"/>
      <c r="L123" s="2"/>
      <c r="M123" s="1">
        <v>43472</v>
      </c>
      <c r="N123" s="1">
        <v>43587</v>
      </c>
      <c r="O123" s="1">
        <v>43595</v>
      </c>
      <c r="P123" s="2" t="s">
        <v>39</v>
      </c>
      <c r="Q123" s="33">
        <v>4</v>
      </c>
      <c r="R123" s="2" t="s">
        <v>31</v>
      </c>
      <c r="S123" s="2" t="s">
        <v>38</v>
      </c>
    </row>
    <row r="124" spans="1:19" hidden="1" x14ac:dyDescent="0.3">
      <c r="A124" s="3" t="s">
        <v>35</v>
      </c>
      <c r="B124" s="2" t="s">
        <v>34</v>
      </c>
      <c r="C124" s="2" t="s">
        <v>33</v>
      </c>
      <c r="D124" s="2" t="s">
        <v>32</v>
      </c>
      <c r="E124" s="2" t="s">
        <v>237</v>
      </c>
      <c r="F124" s="2" t="s">
        <v>9</v>
      </c>
      <c r="G124" s="2" t="s">
        <v>10</v>
      </c>
      <c r="H124" s="2" t="s">
        <v>492</v>
      </c>
      <c r="I124" s="2" t="s">
        <v>275</v>
      </c>
      <c r="J124" s="2" t="s">
        <v>256</v>
      </c>
      <c r="K124" s="2" t="s">
        <v>493</v>
      </c>
      <c r="L124" s="2" t="s">
        <v>494</v>
      </c>
      <c r="M124" s="1">
        <v>43480</v>
      </c>
      <c r="N124" s="1">
        <v>43587</v>
      </c>
      <c r="O124" s="1">
        <v>43591</v>
      </c>
      <c r="P124" s="2" t="s">
        <v>39</v>
      </c>
      <c r="Q124" s="33">
        <v>1</v>
      </c>
      <c r="R124" s="2" t="s">
        <v>31</v>
      </c>
      <c r="S124" s="2" t="s">
        <v>38</v>
      </c>
    </row>
    <row r="125" spans="1:19" hidden="1" x14ac:dyDescent="0.3">
      <c r="A125" s="3" t="s">
        <v>35</v>
      </c>
      <c r="B125" s="2" t="s">
        <v>34</v>
      </c>
      <c r="C125" s="2" t="s">
        <v>33</v>
      </c>
      <c r="D125" s="2" t="s">
        <v>32</v>
      </c>
      <c r="E125" s="2" t="s">
        <v>495</v>
      </c>
      <c r="F125" s="2" t="s">
        <v>9</v>
      </c>
      <c r="G125" s="2" t="s">
        <v>10</v>
      </c>
      <c r="H125" s="2" t="s">
        <v>496</v>
      </c>
      <c r="I125" s="2" t="s">
        <v>275</v>
      </c>
      <c r="J125" s="2" t="s">
        <v>338</v>
      </c>
      <c r="K125" s="2" t="s">
        <v>497</v>
      </c>
      <c r="L125" s="2" t="s">
        <v>498</v>
      </c>
      <c r="M125" s="1">
        <v>43691</v>
      </c>
      <c r="N125" s="1">
        <v>43691</v>
      </c>
      <c r="O125" s="1">
        <v>43691</v>
      </c>
      <c r="P125" s="2"/>
      <c r="Q125" s="33">
        <v>1</v>
      </c>
      <c r="R125" s="2" t="s">
        <v>37</v>
      </c>
      <c r="S125" s="2" t="s">
        <v>30</v>
      </c>
    </row>
    <row r="126" spans="1:19" hidden="1" x14ac:dyDescent="0.3">
      <c r="A126" s="3" t="s">
        <v>35</v>
      </c>
      <c r="B126" s="2" t="s">
        <v>34</v>
      </c>
      <c r="C126" s="2" t="s">
        <v>33</v>
      </c>
      <c r="D126" s="2" t="s">
        <v>32</v>
      </c>
      <c r="E126" s="2" t="s">
        <v>495</v>
      </c>
      <c r="F126" s="2" t="s">
        <v>9</v>
      </c>
      <c r="G126" s="2" t="s">
        <v>10</v>
      </c>
      <c r="H126" s="2" t="s">
        <v>499</v>
      </c>
      <c r="I126" s="2" t="s">
        <v>275</v>
      </c>
      <c r="J126" s="2" t="s">
        <v>338</v>
      </c>
      <c r="K126" s="2" t="s">
        <v>500</v>
      </c>
      <c r="L126" s="2" t="s">
        <v>501</v>
      </c>
      <c r="M126" s="1">
        <v>43691</v>
      </c>
      <c r="N126" s="1">
        <v>43691</v>
      </c>
      <c r="O126" s="1">
        <v>43691</v>
      </c>
      <c r="P126" s="2"/>
      <c r="Q126" s="33">
        <v>1</v>
      </c>
      <c r="R126" s="2" t="s">
        <v>37</v>
      </c>
      <c r="S126" s="2" t="s">
        <v>30</v>
      </c>
    </row>
    <row r="127" spans="1:19" hidden="1" x14ac:dyDescent="0.3">
      <c r="A127" s="3" t="s">
        <v>35</v>
      </c>
      <c r="B127" s="2" t="s">
        <v>34</v>
      </c>
      <c r="C127" s="2" t="s">
        <v>33</v>
      </c>
      <c r="D127" s="2" t="s">
        <v>32</v>
      </c>
      <c r="E127" s="2" t="s">
        <v>495</v>
      </c>
      <c r="F127" s="2" t="s">
        <v>9</v>
      </c>
      <c r="G127" s="2" t="s">
        <v>14</v>
      </c>
      <c r="H127" s="2" t="s">
        <v>502</v>
      </c>
      <c r="I127" s="2" t="s">
        <v>36</v>
      </c>
      <c r="J127" s="2" t="s">
        <v>312</v>
      </c>
      <c r="K127" s="2" t="s">
        <v>503</v>
      </c>
      <c r="L127" s="2" t="s">
        <v>504</v>
      </c>
      <c r="M127" s="1">
        <v>43532</v>
      </c>
      <c r="N127" s="1">
        <v>43776</v>
      </c>
      <c r="O127" s="1">
        <v>43795</v>
      </c>
      <c r="P127" s="2"/>
      <c r="Q127" s="33">
        <v>4</v>
      </c>
      <c r="R127" s="2" t="s">
        <v>37</v>
      </c>
      <c r="S127" s="2" t="s">
        <v>30</v>
      </c>
    </row>
    <row r="128" spans="1:19" hidden="1" x14ac:dyDescent="0.3">
      <c r="A128" s="3" t="s">
        <v>35</v>
      </c>
      <c r="B128" s="2" t="s">
        <v>34</v>
      </c>
      <c r="C128" s="2" t="s">
        <v>33</v>
      </c>
      <c r="D128" s="2" t="s">
        <v>32</v>
      </c>
      <c r="E128" s="2" t="s">
        <v>495</v>
      </c>
      <c r="F128" s="2" t="s">
        <v>9</v>
      </c>
      <c r="G128" s="2" t="s">
        <v>14</v>
      </c>
      <c r="H128" s="2" t="s">
        <v>505</v>
      </c>
      <c r="I128" s="2" t="s">
        <v>36</v>
      </c>
      <c r="J128" s="2" t="s">
        <v>312</v>
      </c>
      <c r="K128" s="2" t="s">
        <v>506</v>
      </c>
      <c r="L128" s="2" t="s">
        <v>507</v>
      </c>
      <c r="M128" s="1">
        <v>43532</v>
      </c>
      <c r="N128" s="1">
        <v>43532</v>
      </c>
      <c r="O128" s="1">
        <v>43791</v>
      </c>
      <c r="P128" s="2"/>
      <c r="Q128" s="33">
        <v>4</v>
      </c>
      <c r="R128" s="2" t="s">
        <v>37</v>
      </c>
      <c r="S128" s="2" t="s">
        <v>30</v>
      </c>
    </row>
    <row r="129" spans="1:19" hidden="1" x14ac:dyDescent="0.3">
      <c r="A129" s="3" t="s">
        <v>35</v>
      </c>
      <c r="B129" s="2" t="s">
        <v>34</v>
      </c>
      <c r="C129" s="2" t="s">
        <v>33</v>
      </c>
      <c r="D129" s="2" t="s">
        <v>32</v>
      </c>
      <c r="E129" s="2" t="s">
        <v>495</v>
      </c>
      <c r="F129" s="2" t="s">
        <v>9</v>
      </c>
      <c r="G129" s="2" t="s">
        <v>14</v>
      </c>
      <c r="H129" s="2" t="s">
        <v>508</v>
      </c>
      <c r="I129" s="2" t="s">
        <v>36</v>
      </c>
      <c r="J129" s="2" t="s">
        <v>312</v>
      </c>
      <c r="K129" s="2" t="s">
        <v>509</v>
      </c>
      <c r="L129" s="2" t="s">
        <v>510</v>
      </c>
      <c r="M129" s="1">
        <v>43795</v>
      </c>
      <c r="N129" s="1">
        <v>43795</v>
      </c>
      <c r="O129" s="1">
        <v>43795</v>
      </c>
      <c r="P129" s="2"/>
      <c r="Q129" s="33">
        <v>4</v>
      </c>
      <c r="R129" s="2" t="s">
        <v>37</v>
      </c>
      <c r="S129" s="2" t="s">
        <v>30</v>
      </c>
    </row>
    <row r="130" spans="1:19" hidden="1" x14ac:dyDescent="0.3">
      <c r="A130" s="3" t="s">
        <v>35</v>
      </c>
      <c r="B130" s="2" t="s">
        <v>34</v>
      </c>
      <c r="C130" s="2" t="s">
        <v>33</v>
      </c>
      <c r="D130" s="2" t="s">
        <v>32</v>
      </c>
      <c r="E130" s="2" t="s">
        <v>495</v>
      </c>
      <c r="F130" s="2" t="s">
        <v>9</v>
      </c>
      <c r="G130" s="2" t="s">
        <v>14</v>
      </c>
      <c r="H130" s="2" t="s">
        <v>511</v>
      </c>
      <c r="I130" s="2" t="s">
        <v>36</v>
      </c>
      <c r="J130" s="2" t="s">
        <v>312</v>
      </c>
      <c r="K130" s="2" t="s">
        <v>512</v>
      </c>
      <c r="L130" s="2" t="s">
        <v>513</v>
      </c>
      <c r="M130" s="1">
        <v>43532</v>
      </c>
      <c r="N130" s="1">
        <v>43776</v>
      </c>
      <c r="O130" s="1">
        <v>43795</v>
      </c>
      <c r="P130" s="2"/>
      <c r="Q130" s="33">
        <v>4</v>
      </c>
      <c r="R130" s="2" t="s">
        <v>37</v>
      </c>
      <c r="S130" s="2" t="s">
        <v>30</v>
      </c>
    </row>
    <row r="131" spans="1:19" hidden="1" x14ac:dyDescent="0.3">
      <c r="A131" s="3" t="s">
        <v>35</v>
      </c>
      <c r="B131" s="2" t="s">
        <v>34</v>
      </c>
      <c r="C131" s="2" t="s">
        <v>33</v>
      </c>
      <c r="D131" s="2" t="s">
        <v>32</v>
      </c>
      <c r="E131" s="2" t="s">
        <v>495</v>
      </c>
      <c r="F131" s="2" t="s">
        <v>9</v>
      </c>
      <c r="G131" s="2" t="s">
        <v>14</v>
      </c>
      <c r="H131" s="2" t="s">
        <v>514</v>
      </c>
      <c r="I131" s="2" t="s">
        <v>36</v>
      </c>
      <c r="J131" s="2" t="s">
        <v>312</v>
      </c>
      <c r="K131" s="2" t="s">
        <v>515</v>
      </c>
      <c r="L131" s="2" t="s">
        <v>516</v>
      </c>
      <c r="M131" s="1">
        <v>43532</v>
      </c>
      <c r="N131" s="1">
        <v>43532</v>
      </c>
      <c r="O131" s="1">
        <v>43791</v>
      </c>
      <c r="P131" s="2"/>
      <c r="Q131" s="33">
        <v>4</v>
      </c>
      <c r="R131" s="2" t="s">
        <v>37</v>
      </c>
      <c r="S131" s="2" t="s">
        <v>30</v>
      </c>
    </row>
    <row r="132" spans="1:19" hidden="1" x14ac:dyDescent="0.3">
      <c r="A132" s="3" t="s">
        <v>35</v>
      </c>
      <c r="B132" s="2" t="s">
        <v>34</v>
      </c>
      <c r="C132" s="2" t="s">
        <v>33</v>
      </c>
      <c r="D132" s="2" t="s">
        <v>32</v>
      </c>
      <c r="E132" s="2" t="s">
        <v>495</v>
      </c>
      <c r="F132" s="2" t="s">
        <v>9</v>
      </c>
      <c r="G132" s="2" t="s">
        <v>14</v>
      </c>
      <c r="H132" s="2" t="s">
        <v>517</v>
      </c>
      <c r="I132" s="2" t="s">
        <v>36</v>
      </c>
      <c r="J132" s="2" t="s">
        <v>312</v>
      </c>
      <c r="K132" s="2" t="s">
        <v>518</v>
      </c>
      <c r="L132" s="2" t="s">
        <v>519</v>
      </c>
      <c r="M132" s="1">
        <v>43532</v>
      </c>
      <c r="N132" s="1">
        <v>43776</v>
      </c>
      <c r="O132" s="1">
        <v>43791</v>
      </c>
      <c r="P132" s="2"/>
      <c r="Q132" s="33">
        <v>4</v>
      </c>
      <c r="R132" s="2" t="s">
        <v>37</v>
      </c>
      <c r="S132" s="2" t="s">
        <v>30</v>
      </c>
    </row>
    <row r="133" spans="1:19" hidden="1" x14ac:dyDescent="0.3">
      <c r="A133" s="3" t="s">
        <v>35</v>
      </c>
      <c r="B133" s="2" t="s">
        <v>34</v>
      </c>
      <c r="C133" s="2" t="s">
        <v>33</v>
      </c>
      <c r="D133" s="2" t="s">
        <v>32</v>
      </c>
      <c r="E133" s="2" t="s">
        <v>495</v>
      </c>
      <c r="F133" s="2" t="s">
        <v>9</v>
      </c>
      <c r="G133" s="2" t="s">
        <v>14</v>
      </c>
      <c r="H133" s="2" t="s">
        <v>520</v>
      </c>
      <c r="I133" s="2" t="s">
        <v>36</v>
      </c>
      <c r="J133" s="2" t="s">
        <v>312</v>
      </c>
      <c r="K133" s="2" t="s">
        <v>521</v>
      </c>
      <c r="L133" s="2" t="s">
        <v>522</v>
      </c>
      <c r="M133" s="1">
        <v>43532</v>
      </c>
      <c r="N133" s="1">
        <v>43776</v>
      </c>
      <c r="O133" s="1">
        <v>43777</v>
      </c>
      <c r="P133" s="2"/>
      <c r="Q133" s="33">
        <v>4</v>
      </c>
      <c r="R133" s="2" t="s">
        <v>37</v>
      </c>
      <c r="S133" s="2" t="s">
        <v>30</v>
      </c>
    </row>
    <row r="134" spans="1:19" hidden="1" x14ac:dyDescent="0.3">
      <c r="A134" s="3" t="s">
        <v>35</v>
      </c>
      <c r="B134" s="2" t="s">
        <v>34</v>
      </c>
      <c r="C134" s="2" t="s">
        <v>33</v>
      </c>
      <c r="D134" s="2" t="s">
        <v>32</v>
      </c>
      <c r="E134" s="2" t="s">
        <v>81</v>
      </c>
      <c r="F134" s="2" t="s">
        <v>9</v>
      </c>
      <c r="G134" s="2" t="s">
        <v>13</v>
      </c>
      <c r="H134" s="2" t="s">
        <v>220</v>
      </c>
      <c r="I134" s="2" t="s">
        <v>11</v>
      </c>
      <c r="J134" s="2" t="s">
        <v>221</v>
      </c>
      <c r="K134" s="2" t="s">
        <v>158</v>
      </c>
      <c r="L134" s="2" t="s">
        <v>222</v>
      </c>
      <c r="M134" s="1">
        <v>43480</v>
      </c>
      <c r="N134" s="1">
        <v>43472</v>
      </c>
      <c r="O134" s="1"/>
      <c r="P134" s="2"/>
      <c r="Q134" s="33">
        <v>1</v>
      </c>
      <c r="R134" s="2" t="s">
        <v>31</v>
      </c>
      <c r="S134" s="2" t="s">
        <v>30</v>
      </c>
    </row>
    <row r="135" spans="1:19" hidden="1" x14ac:dyDescent="0.3">
      <c r="A135" s="3" t="s">
        <v>35</v>
      </c>
      <c r="B135" s="2" t="s">
        <v>34</v>
      </c>
      <c r="C135" s="2" t="s">
        <v>33</v>
      </c>
      <c r="D135" s="2" t="s">
        <v>32</v>
      </c>
      <c r="E135" s="2" t="s">
        <v>81</v>
      </c>
      <c r="F135" s="2" t="s">
        <v>9</v>
      </c>
      <c r="G135" s="2" t="s">
        <v>14</v>
      </c>
      <c r="H135" s="2" t="s">
        <v>223</v>
      </c>
      <c r="I135" s="2" t="s">
        <v>36</v>
      </c>
      <c r="J135" s="2" t="s">
        <v>224</v>
      </c>
      <c r="K135" s="2" t="s">
        <v>161</v>
      </c>
      <c r="L135" s="2" t="s">
        <v>225</v>
      </c>
      <c r="M135" s="1">
        <v>43530</v>
      </c>
      <c r="N135" s="1">
        <v>43530</v>
      </c>
      <c r="O135" s="1">
        <v>43530</v>
      </c>
      <c r="P135" s="2"/>
      <c r="Q135" s="33">
        <v>1</v>
      </c>
      <c r="R135" s="2" t="s">
        <v>31</v>
      </c>
      <c r="S135" s="2" t="s">
        <v>30</v>
      </c>
    </row>
    <row r="136" spans="1:19" hidden="1" x14ac:dyDescent="0.3">
      <c r="A136" s="3" t="s">
        <v>35</v>
      </c>
      <c r="B136" s="2" t="s">
        <v>34</v>
      </c>
      <c r="C136" s="2" t="s">
        <v>33</v>
      </c>
      <c r="D136" s="2" t="s">
        <v>32</v>
      </c>
      <c r="E136" s="2" t="s">
        <v>81</v>
      </c>
      <c r="F136" s="2" t="s">
        <v>9</v>
      </c>
      <c r="G136" s="2" t="s">
        <v>14</v>
      </c>
      <c r="H136" s="2" t="s">
        <v>523</v>
      </c>
      <c r="I136" s="2" t="s">
        <v>290</v>
      </c>
      <c r="J136" s="2" t="s">
        <v>524</v>
      </c>
      <c r="K136" s="2" t="s">
        <v>525</v>
      </c>
      <c r="L136" s="2" t="s">
        <v>526</v>
      </c>
      <c r="M136" s="1">
        <v>43528</v>
      </c>
      <c r="N136" s="1">
        <v>43528</v>
      </c>
      <c r="O136" s="1"/>
      <c r="P136" s="2" t="s">
        <v>39</v>
      </c>
      <c r="Q136" s="33">
        <v>1</v>
      </c>
      <c r="R136" s="2" t="s">
        <v>31</v>
      </c>
      <c r="S136" s="2" t="s">
        <v>38</v>
      </c>
    </row>
    <row r="137" spans="1:19" x14ac:dyDescent="0.3">
      <c r="A137" s="3" t="s">
        <v>35</v>
      </c>
      <c r="B137" s="2" t="s">
        <v>34</v>
      </c>
      <c r="C137" s="2" t="s">
        <v>33</v>
      </c>
      <c r="D137" s="2" t="s">
        <v>32</v>
      </c>
      <c r="E137" s="2" t="s">
        <v>81</v>
      </c>
      <c r="F137" s="2" t="s">
        <v>9</v>
      </c>
      <c r="G137" s="2" t="s">
        <v>12</v>
      </c>
      <c r="H137" s="2" t="s">
        <v>527</v>
      </c>
      <c r="I137" s="2" t="s">
        <v>36</v>
      </c>
      <c r="J137" s="2" t="s">
        <v>127</v>
      </c>
      <c r="K137" s="2"/>
      <c r="L137" s="2"/>
      <c r="M137" s="1">
        <v>43472</v>
      </c>
      <c r="N137" s="1">
        <v>43584</v>
      </c>
      <c r="O137" s="1">
        <v>43584</v>
      </c>
      <c r="P137" s="2" t="s">
        <v>39</v>
      </c>
      <c r="Q137" s="33">
        <v>1</v>
      </c>
      <c r="R137" s="2" t="s">
        <v>31</v>
      </c>
      <c r="S137" s="2" t="s">
        <v>38</v>
      </c>
    </row>
    <row r="138" spans="1:19" hidden="1" x14ac:dyDescent="0.3">
      <c r="A138" s="3" t="s">
        <v>35</v>
      </c>
      <c r="B138" s="2" t="s">
        <v>34</v>
      </c>
      <c r="C138" s="2" t="s">
        <v>33</v>
      </c>
      <c r="D138" s="2" t="s">
        <v>32</v>
      </c>
      <c r="E138" s="2" t="s">
        <v>63</v>
      </c>
      <c r="F138" s="2" t="s">
        <v>9</v>
      </c>
      <c r="G138" s="2" t="s">
        <v>14</v>
      </c>
      <c r="H138" s="2" t="s">
        <v>227</v>
      </c>
      <c r="I138" s="2" t="s">
        <v>36</v>
      </c>
      <c r="J138" s="2" t="s">
        <v>224</v>
      </c>
      <c r="K138" s="2" t="s">
        <v>134</v>
      </c>
      <c r="L138" s="2" t="s">
        <v>225</v>
      </c>
      <c r="M138" s="1">
        <v>43530</v>
      </c>
      <c r="N138" s="1">
        <v>43530</v>
      </c>
      <c r="O138" s="1">
        <v>43530</v>
      </c>
      <c r="P138" s="2"/>
      <c r="Q138" s="33">
        <v>1</v>
      </c>
      <c r="R138" s="2" t="s">
        <v>31</v>
      </c>
      <c r="S138" s="2" t="s">
        <v>30</v>
      </c>
    </row>
    <row r="139" spans="1:19" hidden="1" x14ac:dyDescent="0.3">
      <c r="A139" s="3" t="s">
        <v>35</v>
      </c>
      <c r="B139" s="2" t="s">
        <v>34</v>
      </c>
      <c r="C139" s="2" t="s">
        <v>33</v>
      </c>
      <c r="D139" s="2" t="s">
        <v>32</v>
      </c>
      <c r="E139" s="2" t="s">
        <v>63</v>
      </c>
      <c r="F139" s="2" t="s">
        <v>9</v>
      </c>
      <c r="G139" s="2" t="s">
        <v>14</v>
      </c>
      <c r="H139" s="2" t="s">
        <v>528</v>
      </c>
      <c r="I139" s="2" t="s">
        <v>290</v>
      </c>
      <c r="J139" s="2" t="s">
        <v>524</v>
      </c>
      <c r="K139" s="2" t="s">
        <v>160</v>
      </c>
      <c r="L139" s="2" t="s">
        <v>257</v>
      </c>
      <c r="M139" s="1">
        <v>43528</v>
      </c>
      <c r="N139" s="1">
        <v>43528</v>
      </c>
      <c r="O139" s="1"/>
      <c r="P139" s="2" t="s">
        <v>39</v>
      </c>
      <c r="Q139" s="33">
        <v>1</v>
      </c>
      <c r="R139" s="2" t="s">
        <v>31</v>
      </c>
      <c r="S139" s="2" t="s">
        <v>38</v>
      </c>
    </row>
    <row r="140" spans="1:19" x14ac:dyDescent="0.3">
      <c r="A140" s="3" t="s">
        <v>35</v>
      </c>
      <c r="B140" s="2" t="s">
        <v>34</v>
      </c>
      <c r="C140" s="2" t="s">
        <v>33</v>
      </c>
      <c r="D140" s="2" t="s">
        <v>32</v>
      </c>
      <c r="E140" s="2" t="s">
        <v>63</v>
      </c>
      <c r="F140" s="2" t="s">
        <v>9</v>
      </c>
      <c r="G140" s="2" t="s">
        <v>12</v>
      </c>
      <c r="H140" s="2" t="s">
        <v>529</v>
      </c>
      <c r="I140" s="2" t="s">
        <v>36</v>
      </c>
      <c r="J140" s="2" t="s">
        <v>530</v>
      </c>
      <c r="K140" s="2"/>
      <c r="L140" s="2"/>
      <c r="M140" s="1">
        <v>43472</v>
      </c>
      <c r="N140" s="1">
        <v>43591</v>
      </c>
      <c r="O140" s="1">
        <v>43595</v>
      </c>
      <c r="P140" s="2" t="s">
        <v>39</v>
      </c>
      <c r="Q140" s="33">
        <v>2</v>
      </c>
      <c r="R140" s="2" t="s">
        <v>31</v>
      </c>
      <c r="S140" s="2" t="s">
        <v>38</v>
      </c>
    </row>
    <row r="141" spans="1:19" x14ac:dyDescent="0.3">
      <c r="A141" s="3" t="s">
        <v>35</v>
      </c>
      <c r="B141" s="2" t="s">
        <v>34</v>
      </c>
      <c r="C141" s="2" t="s">
        <v>33</v>
      </c>
      <c r="D141" s="2" t="s">
        <v>32</v>
      </c>
      <c r="E141" s="2" t="s">
        <v>63</v>
      </c>
      <c r="F141" s="2" t="s">
        <v>9</v>
      </c>
      <c r="G141" s="2" t="s">
        <v>12</v>
      </c>
      <c r="H141" s="2" t="s">
        <v>531</v>
      </c>
      <c r="I141" s="2" t="s">
        <v>36</v>
      </c>
      <c r="J141" s="2" t="s">
        <v>532</v>
      </c>
      <c r="K141" s="2"/>
      <c r="L141" s="2"/>
      <c r="M141" s="1">
        <v>43466</v>
      </c>
      <c r="N141" s="1">
        <v>43587</v>
      </c>
      <c r="O141" s="1">
        <v>43588</v>
      </c>
      <c r="P141" s="2" t="s">
        <v>39</v>
      </c>
      <c r="Q141" s="33">
        <v>2</v>
      </c>
      <c r="R141" s="2" t="s">
        <v>31</v>
      </c>
      <c r="S141" s="2" t="s">
        <v>38</v>
      </c>
    </row>
    <row r="142" spans="1:19" x14ac:dyDescent="0.3">
      <c r="A142" s="3" t="s">
        <v>35</v>
      </c>
      <c r="B142" s="2" t="s">
        <v>34</v>
      </c>
      <c r="C142" s="2" t="s">
        <v>33</v>
      </c>
      <c r="D142" s="2" t="s">
        <v>32</v>
      </c>
      <c r="E142" s="2" t="s">
        <v>63</v>
      </c>
      <c r="F142" s="2" t="s">
        <v>9</v>
      </c>
      <c r="G142" s="2" t="s">
        <v>12</v>
      </c>
      <c r="H142" s="2" t="s">
        <v>533</v>
      </c>
      <c r="I142" s="2" t="s">
        <v>51</v>
      </c>
      <c r="J142" s="2" t="s">
        <v>532</v>
      </c>
      <c r="K142" s="2"/>
      <c r="L142" s="2"/>
      <c r="M142" s="1">
        <v>43472</v>
      </c>
      <c r="N142" s="1">
        <v>43815</v>
      </c>
      <c r="O142" s="1"/>
      <c r="P142" s="2" t="s">
        <v>39</v>
      </c>
      <c r="Q142" s="33">
        <v>2</v>
      </c>
      <c r="R142" s="2" t="s">
        <v>31</v>
      </c>
      <c r="S142" s="2" t="s">
        <v>38</v>
      </c>
    </row>
    <row r="143" spans="1:19" x14ac:dyDescent="0.3">
      <c r="A143" s="3" t="s">
        <v>35</v>
      </c>
      <c r="B143" s="2" t="s">
        <v>34</v>
      </c>
      <c r="C143" s="2" t="s">
        <v>33</v>
      </c>
      <c r="D143" s="2" t="s">
        <v>32</v>
      </c>
      <c r="E143" s="2" t="s">
        <v>128</v>
      </c>
      <c r="F143" s="2" t="s">
        <v>9</v>
      </c>
      <c r="G143" s="2" t="s">
        <v>12</v>
      </c>
      <c r="H143" s="2" t="s">
        <v>534</v>
      </c>
      <c r="I143" s="2" t="s">
        <v>36</v>
      </c>
      <c r="J143" s="2" t="s">
        <v>239</v>
      </c>
      <c r="K143" s="2"/>
      <c r="L143" s="2"/>
      <c r="M143" s="1">
        <v>43715</v>
      </c>
      <c r="N143" s="1">
        <v>43472</v>
      </c>
      <c r="O143" s="1">
        <v>43539</v>
      </c>
      <c r="P143" s="2"/>
      <c r="Q143" s="33">
        <v>3</v>
      </c>
      <c r="R143" s="2" t="s">
        <v>37</v>
      </c>
      <c r="S143" s="2" t="s">
        <v>30</v>
      </c>
    </row>
    <row r="144" spans="1:19" x14ac:dyDescent="0.3">
      <c r="A144" s="3" t="s">
        <v>35</v>
      </c>
      <c r="B144" s="2"/>
      <c r="C144" s="2" t="s">
        <v>33</v>
      </c>
      <c r="D144" s="2" t="s">
        <v>32</v>
      </c>
      <c r="E144" s="2" t="s">
        <v>258</v>
      </c>
      <c r="F144" s="2" t="s">
        <v>9</v>
      </c>
      <c r="G144" s="2" t="s">
        <v>12</v>
      </c>
      <c r="H144" s="2" t="s">
        <v>535</v>
      </c>
      <c r="I144" s="2" t="s">
        <v>36</v>
      </c>
      <c r="J144" s="2" t="s">
        <v>239</v>
      </c>
      <c r="K144" s="2"/>
      <c r="L144" s="2"/>
      <c r="M144" s="1">
        <v>43715</v>
      </c>
      <c r="N144" s="1">
        <v>43472</v>
      </c>
      <c r="O144" s="1">
        <v>43539</v>
      </c>
      <c r="P144" s="2"/>
      <c r="Q144" s="33">
        <v>3</v>
      </c>
      <c r="R144" s="2" t="s">
        <v>37</v>
      </c>
      <c r="S144" s="2" t="s">
        <v>30</v>
      </c>
    </row>
    <row r="145" spans="1:19" x14ac:dyDescent="0.3">
      <c r="A145" s="3" t="s">
        <v>35</v>
      </c>
      <c r="B145" s="2" t="s">
        <v>34</v>
      </c>
      <c r="C145" s="2" t="s">
        <v>33</v>
      </c>
      <c r="D145" s="2" t="s">
        <v>32</v>
      </c>
      <c r="E145" s="2" t="s">
        <v>94</v>
      </c>
      <c r="F145" s="2" t="s">
        <v>9</v>
      </c>
      <c r="G145" s="2" t="s">
        <v>12</v>
      </c>
      <c r="H145" s="2" t="s">
        <v>536</v>
      </c>
      <c r="I145" s="2" t="s">
        <v>36</v>
      </c>
      <c r="J145" s="2" t="s">
        <v>22</v>
      </c>
      <c r="K145" s="2"/>
      <c r="L145" s="2"/>
      <c r="M145" s="1">
        <v>43472</v>
      </c>
      <c r="N145" s="1">
        <v>43472</v>
      </c>
      <c r="O145" s="1">
        <v>43476</v>
      </c>
      <c r="P145" s="2"/>
      <c r="Q145" s="33">
        <v>30</v>
      </c>
      <c r="R145" s="2" t="s">
        <v>40</v>
      </c>
      <c r="S145" s="2" t="s">
        <v>30</v>
      </c>
    </row>
    <row r="146" spans="1:19" x14ac:dyDescent="0.3">
      <c r="A146" s="3" t="s">
        <v>35</v>
      </c>
      <c r="B146" s="2" t="s">
        <v>34</v>
      </c>
      <c r="C146" s="2" t="s">
        <v>33</v>
      </c>
      <c r="D146" s="2" t="s">
        <v>32</v>
      </c>
      <c r="E146" s="2" t="s">
        <v>259</v>
      </c>
      <c r="F146" s="2" t="s">
        <v>9</v>
      </c>
      <c r="G146" s="2" t="s">
        <v>12</v>
      </c>
      <c r="H146" s="2" t="s">
        <v>538</v>
      </c>
      <c r="I146" s="2" t="s">
        <v>36</v>
      </c>
      <c r="J146" s="2" t="s">
        <v>242</v>
      </c>
      <c r="K146" s="2"/>
      <c r="L146" s="2"/>
      <c r="M146" s="1">
        <v>43480</v>
      </c>
      <c r="N146" s="1">
        <v>43563</v>
      </c>
      <c r="O146" s="1">
        <v>43580</v>
      </c>
      <c r="P146" s="2"/>
      <c r="Q146" s="33">
        <v>2</v>
      </c>
      <c r="R146" s="2" t="s">
        <v>31</v>
      </c>
      <c r="S146" s="2" t="s">
        <v>30</v>
      </c>
    </row>
    <row r="147" spans="1:19" x14ac:dyDescent="0.3">
      <c r="A147" s="3" t="s">
        <v>35</v>
      </c>
      <c r="B147" s="2" t="s">
        <v>34</v>
      </c>
      <c r="C147" s="2" t="s">
        <v>33</v>
      </c>
      <c r="D147" s="2" t="s">
        <v>32</v>
      </c>
      <c r="E147" s="2" t="s">
        <v>259</v>
      </c>
      <c r="F147" s="2" t="s">
        <v>9</v>
      </c>
      <c r="G147" s="2" t="s">
        <v>12</v>
      </c>
      <c r="H147" s="2" t="s">
        <v>537</v>
      </c>
      <c r="I147" s="2" t="s">
        <v>36</v>
      </c>
      <c r="J147" s="2" t="s">
        <v>241</v>
      </c>
      <c r="K147" s="2"/>
      <c r="L147" s="2"/>
      <c r="M147" s="1">
        <v>43653</v>
      </c>
      <c r="N147" s="1">
        <v>43653</v>
      </c>
      <c r="O147" s="1">
        <v>43676</v>
      </c>
      <c r="P147" s="2"/>
      <c r="Q147" s="33">
        <v>1</v>
      </c>
      <c r="R147" s="2" t="s">
        <v>31</v>
      </c>
      <c r="S147" s="2" t="s">
        <v>30</v>
      </c>
    </row>
    <row r="148" spans="1:19" hidden="1" x14ac:dyDescent="0.3">
      <c r="A148" s="3" t="s">
        <v>35</v>
      </c>
      <c r="B148" s="2" t="s">
        <v>34</v>
      </c>
      <c r="C148" s="2" t="s">
        <v>33</v>
      </c>
      <c r="D148" s="2" t="s">
        <v>32</v>
      </c>
      <c r="E148" s="2" t="s">
        <v>276</v>
      </c>
      <c r="F148" s="2" t="s">
        <v>9</v>
      </c>
      <c r="G148" s="2" t="s">
        <v>14</v>
      </c>
      <c r="H148" s="2" t="s">
        <v>539</v>
      </c>
      <c r="I148" s="2" t="s">
        <v>36</v>
      </c>
      <c r="J148" s="2" t="s">
        <v>540</v>
      </c>
      <c r="K148" s="2"/>
      <c r="L148" s="2"/>
      <c r="M148" s="1">
        <v>43739</v>
      </c>
      <c r="N148" s="1">
        <v>43739</v>
      </c>
      <c r="O148" s="1">
        <v>43745</v>
      </c>
      <c r="P148" s="2" t="s">
        <v>39</v>
      </c>
      <c r="Q148" s="33">
        <v>2</v>
      </c>
      <c r="R148" s="2" t="s">
        <v>31</v>
      </c>
      <c r="S148" s="2" t="s">
        <v>38</v>
      </c>
    </row>
    <row r="149" spans="1:19" x14ac:dyDescent="0.3">
      <c r="A149" s="3" t="s">
        <v>35</v>
      </c>
      <c r="B149" s="2" t="s">
        <v>34</v>
      </c>
      <c r="C149" s="2" t="s">
        <v>33</v>
      </c>
      <c r="D149" s="2" t="s">
        <v>32</v>
      </c>
      <c r="E149" s="2" t="s">
        <v>541</v>
      </c>
      <c r="F149" s="2" t="s">
        <v>9</v>
      </c>
      <c r="G149" s="2" t="s">
        <v>12</v>
      </c>
      <c r="H149" s="2" t="s">
        <v>543</v>
      </c>
      <c r="I149" s="2" t="s">
        <v>36</v>
      </c>
      <c r="J149" s="2" t="s">
        <v>114</v>
      </c>
      <c r="K149" s="2"/>
      <c r="L149" s="2"/>
      <c r="M149" s="1">
        <v>43472</v>
      </c>
      <c r="N149" s="1">
        <v>43553</v>
      </c>
      <c r="O149" s="1">
        <v>43553</v>
      </c>
      <c r="P149" s="2"/>
      <c r="Q149" s="33">
        <v>1</v>
      </c>
      <c r="R149" s="2" t="s">
        <v>31</v>
      </c>
      <c r="S149" s="2" t="s">
        <v>30</v>
      </c>
    </row>
    <row r="150" spans="1:19" x14ac:dyDescent="0.3">
      <c r="A150" s="3" t="s">
        <v>35</v>
      </c>
      <c r="B150" s="2" t="s">
        <v>34</v>
      </c>
      <c r="C150" s="2" t="s">
        <v>33</v>
      </c>
      <c r="D150" s="2" t="s">
        <v>32</v>
      </c>
      <c r="E150" s="2" t="s">
        <v>541</v>
      </c>
      <c r="F150" s="2" t="s">
        <v>9</v>
      </c>
      <c r="G150" s="2" t="s">
        <v>12</v>
      </c>
      <c r="H150" s="2" t="s">
        <v>542</v>
      </c>
      <c r="I150" s="2" t="s">
        <v>36</v>
      </c>
      <c r="J150" s="2" t="s">
        <v>17</v>
      </c>
      <c r="K150" s="2"/>
      <c r="L150" s="2"/>
      <c r="M150" s="1">
        <v>43472</v>
      </c>
      <c r="N150" s="1">
        <v>43781</v>
      </c>
      <c r="O150" s="1">
        <v>43782</v>
      </c>
      <c r="P150" s="2" t="s">
        <v>39</v>
      </c>
      <c r="Q150" s="33">
        <v>1</v>
      </c>
      <c r="R150" s="2" t="s">
        <v>31</v>
      </c>
      <c r="S150" s="2" t="s">
        <v>38</v>
      </c>
    </row>
    <row r="151" spans="1:19" x14ac:dyDescent="0.3">
      <c r="A151" s="3" t="s">
        <v>35</v>
      </c>
      <c r="B151" s="2" t="s">
        <v>34</v>
      </c>
      <c r="C151" s="2" t="s">
        <v>33</v>
      </c>
      <c r="D151" s="2" t="s">
        <v>32</v>
      </c>
      <c r="E151" s="2" t="s">
        <v>544</v>
      </c>
      <c r="F151" s="2" t="s">
        <v>9</v>
      </c>
      <c r="G151" s="2" t="s">
        <v>12</v>
      </c>
      <c r="H151" s="2" t="s">
        <v>545</v>
      </c>
      <c r="I151" s="2" t="s">
        <v>36</v>
      </c>
      <c r="J151" s="2" t="s">
        <v>114</v>
      </c>
      <c r="K151" s="2"/>
      <c r="L151" s="2"/>
      <c r="M151" s="1">
        <v>43472</v>
      </c>
      <c r="N151" s="1">
        <v>43553</v>
      </c>
      <c r="O151" s="1">
        <v>43609</v>
      </c>
      <c r="P151" s="2"/>
      <c r="Q151" s="33">
        <v>1</v>
      </c>
      <c r="R151" s="2" t="s">
        <v>31</v>
      </c>
      <c r="S151" s="2" t="s">
        <v>30</v>
      </c>
    </row>
    <row r="152" spans="1:19" x14ac:dyDescent="0.3">
      <c r="A152" s="3" t="s">
        <v>35</v>
      </c>
      <c r="B152" s="2" t="s">
        <v>34</v>
      </c>
      <c r="C152" s="2" t="s">
        <v>33</v>
      </c>
      <c r="D152" s="2" t="s">
        <v>32</v>
      </c>
      <c r="E152" s="2" t="s">
        <v>544</v>
      </c>
      <c r="F152" s="2" t="s">
        <v>9</v>
      </c>
      <c r="G152" s="2" t="s">
        <v>12</v>
      </c>
      <c r="H152" s="2" t="s">
        <v>546</v>
      </c>
      <c r="I152" s="2" t="s">
        <v>36</v>
      </c>
      <c r="J152" s="2" t="s">
        <v>16</v>
      </c>
      <c r="K152" s="2"/>
      <c r="L152" s="2"/>
      <c r="M152" s="1">
        <v>43472</v>
      </c>
      <c r="N152" s="1">
        <v>43745</v>
      </c>
      <c r="O152" s="1">
        <v>43752</v>
      </c>
      <c r="P152" s="2" t="s">
        <v>39</v>
      </c>
      <c r="Q152" s="33">
        <v>5</v>
      </c>
      <c r="R152" s="2" t="s">
        <v>31</v>
      </c>
      <c r="S152" s="2" t="s">
        <v>38</v>
      </c>
    </row>
    <row r="153" spans="1:19" x14ac:dyDescent="0.3">
      <c r="A153" s="3" t="s">
        <v>35</v>
      </c>
      <c r="B153" s="2"/>
      <c r="C153" s="2" t="s">
        <v>33</v>
      </c>
      <c r="D153" s="2" t="s">
        <v>32</v>
      </c>
      <c r="E153" s="2" t="s">
        <v>547</v>
      </c>
      <c r="F153" s="2" t="s">
        <v>9</v>
      </c>
      <c r="G153" s="2" t="s">
        <v>12</v>
      </c>
      <c r="H153" s="2" t="s">
        <v>548</v>
      </c>
      <c r="I153" s="2" t="s">
        <v>290</v>
      </c>
      <c r="J153" s="2" t="s">
        <v>17</v>
      </c>
      <c r="K153" s="2"/>
      <c r="L153" s="2"/>
      <c r="M153" s="1">
        <v>43472</v>
      </c>
      <c r="N153" s="1">
        <v>43472</v>
      </c>
      <c r="O153" s="1"/>
      <c r="P153" s="2"/>
      <c r="Q153" s="33">
        <v>1</v>
      </c>
      <c r="R153" s="2" t="s">
        <v>31</v>
      </c>
      <c r="S153" s="2" t="s">
        <v>30</v>
      </c>
    </row>
    <row r="154" spans="1:19" x14ac:dyDescent="0.3">
      <c r="A154" s="3" t="s">
        <v>35</v>
      </c>
      <c r="B154" s="2"/>
      <c r="C154" s="2" t="s">
        <v>33</v>
      </c>
      <c r="D154" s="2" t="s">
        <v>32</v>
      </c>
      <c r="E154" s="2" t="s">
        <v>549</v>
      </c>
      <c r="F154" s="2" t="s">
        <v>9</v>
      </c>
      <c r="G154" s="2" t="s">
        <v>12</v>
      </c>
      <c r="H154" s="2" t="s">
        <v>550</v>
      </c>
      <c r="I154" s="2" t="s">
        <v>290</v>
      </c>
      <c r="J154" s="2" t="s">
        <v>18</v>
      </c>
      <c r="K154" s="2"/>
      <c r="L154" s="2"/>
      <c r="M154" s="1">
        <v>43472</v>
      </c>
      <c r="N154" s="1">
        <v>43472</v>
      </c>
      <c r="O154" s="1"/>
      <c r="P154" s="2"/>
      <c r="Q154" s="33">
        <v>2</v>
      </c>
      <c r="R154" s="2" t="s">
        <v>31</v>
      </c>
      <c r="S154" s="2" t="s">
        <v>30</v>
      </c>
    </row>
    <row r="155" spans="1:19" hidden="1" x14ac:dyDescent="0.3">
      <c r="A155" s="3" t="s">
        <v>35</v>
      </c>
      <c r="B155" s="2" t="s">
        <v>34</v>
      </c>
      <c r="C155" s="2" t="s">
        <v>33</v>
      </c>
      <c r="D155" s="2" t="s">
        <v>32</v>
      </c>
      <c r="E155" s="2" t="s">
        <v>551</v>
      </c>
      <c r="F155" s="2" t="s">
        <v>9</v>
      </c>
      <c r="G155" s="2" t="s">
        <v>13</v>
      </c>
      <c r="H155" s="2" t="s">
        <v>552</v>
      </c>
      <c r="I155" s="2" t="s">
        <v>36</v>
      </c>
      <c r="J155" s="2" t="s">
        <v>553</v>
      </c>
      <c r="K155" s="2" t="s">
        <v>554</v>
      </c>
      <c r="L155" s="2" t="s">
        <v>555</v>
      </c>
      <c r="M155" s="1">
        <v>43535</v>
      </c>
      <c r="N155" s="1">
        <v>43535</v>
      </c>
      <c r="O155" s="1">
        <v>43543</v>
      </c>
      <c r="P155" s="2"/>
      <c r="Q155" s="33">
        <v>1</v>
      </c>
      <c r="R155" s="2" t="s">
        <v>31</v>
      </c>
      <c r="S155" s="2" t="s">
        <v>30</v>
      </c>
    </row>
    <row r="156" spans="1:19" hidden="1" x14ac:dyDescent="0.3">
      <c r="A156" s="3" t="s">
        <v>35</v>
      </c>
      <c r="B156" s="2" t="s">
        <v>34</v>
      </c>
      <c r="C156" s="2" t="s">
        <v>33</v>
      </c>
      <c r="D156" s="2" t="s">
        <v>32</v>
      </c>
      <c r="E156" s="2" t="s">
        <v>551</v>
      </c>
      <c r="F156" s="2" t="s">
        <v>9</v>
      </c>
      <c r="G156" s="2" t="s">
        <v>14</v>
      </c>
      <c r="H156" s="2" t="s">
        <v>556</v>
      </c>
      <c r="I156" s="2" t="s">
        <v>36</v>
      </c>
      <c r="J156" s="2" t="s">
        <v>557</v>
      </c>
      <c r="K156" s="2"/>
      <c r="L156" s="2"/>
      <c r="M156" s="1">
        <v>43558</v>
      </c>
      <c r="N156" s="1">
        <v>43558</v>
      </c>
      <c r="O156" s="1">
        <v>43588</v>
      </c>
      <c r="P156" s="2"/>
      <c r="Q156" s="33">
        <v>1</v>
      </c>
      <c r="R156" s="2" t="s">
        <v>31</v>
      </c>
      <c r="S156" s="2" t="s">
        <v>30</v>
      </c>
    </row>
    <row r="157" spans="1:19" hidden="1" x14ac:dyDescent="0.3">
      <c r="A157" s="3" t="s">
        <v>35</v>
      </c>
      <c r="B157" s="2"/>
      <c r="C157" s="2" t="s">
        <v>33</v>
      </c>
      <c r="D157" s="2" t="s">
        <v>32</v>
      </c>
      <c r="E157" s="2" t="s">
        <v>130</v>
      </c>
      <c r="F157" s="2" t="s">
        <v>9</v>
      </c>
      <c r="G157" s="2" t="s">
        <v>129</v>
      </c>
      <c r="H157" s="2" t="s">
        <v>586</v>
      </c>
      <c r="I157" s="2" t="s">
        <v>11</v>
      </c>
      <c r="J157" s="2" t="s">
        <v>587</v>
      </c>
      <c r="K157" s="2"/>
      <c r="L157" s="2"/>
      <c r="M157" s="1">
        <v>43837</v>
      </c>
      <c r="N157" s="1">
        <v>43741</v>
      </c>
      <c r="O157" s="1"/>
      <c r="P157" s="2"/>
      <c r="Q157" s="33">
        <v>4</v>
      </c>
      <c r="R157" s="2" t="s">
        <v>37</v>
      </c>
      <c r="S157" s="2" t="s">
        <v>30</v>
      </c>
    </row>
    <row r="158" spans="1:19" x14ac:dyDescent="0.3">
      <c r="A158" s="3" t="s">
        <v>35</v>
      </c>
      <c r="B158" s="2"/>
      <c r="C158" s="2" t="s">
        <v>33</v>
      </c>
      <c r="D158" s="2" t="s">
        <v>32</v>
      </c>
      <c r="E158" s="2" t="s">
        <v>130</v>
      </c>
      <c r="F158" s="2" t="s">
        <v>9</v>
      </c>
      <c r="G158" s="2" t="s">
        <v>12</v>
      </c>
      <c r="H158" s="2" t="s">
        <v>558</v>
      </c>
      <c r="I158" s="2" t="s">
        <v>36</v>
      </c>
      <c r="J158" s="2" t="s">
        <v>239</v>
      </c>
      <c r="K158" s="2"/>
      <c r="L158" s="2"/>
      <c r="M158" s="1">
        <v>43715</v>
      </c>
      <c r="N158" s="1">
        <v>43472</v>
      </c>
      <c r="O158" s="1">
        <v>43511</v>
      </c>
      <c r="P158" s="2"/>
      <c r="Q158" s="33">
        <v>3</v>
      </c>
      <c r="R158" s="2" t="s">
        <v>37</v>
      </c>
      <c r="S158" s="2" t="s">
        <v>30</v>
      </c>
    </row>
    <row r="159" spans="1:19" x14ac:dyDescent="0.3">
      <c r="A159" s="3" t="s">
        <v>35</v>
      </c>
      <c r="B159" s="2"/>
      <c r="C159" s="2" t="s">
        <v>33</v>
      </c>
      <c r="D159" s="2" t="s">
        <v>32</v>
      </c>
      <c r="E159" s="2" t="s">
        <v>130</v>
      </c>
      <c r="F159" s="2" t="s">
        <v>9</v>
      </c>
      <c r="G159" s="2" t="s">
        <v>12</v>
      </c>
      <c r="H159" s="2" t="s">
        <v>559</v>
      </c>
      <c r="I159" s="2" t="s">
        <v>36</v>
      </c>
      <c r="J159" s="2" t="s">
        <v>560</v>
      </c>
      <c r="K159" s="2"/>
      <c r="L159" s="2"/>
      <c r="M159" s="1">
        <v>43472</v>
      </c>
      <c r="N159" s="1">
        <v>43749</v>
      </c>
      <c r="O159" s="1">
        <v>43752</v>
      </c>
      <c r="P159" s="2" t="s">
        <v>39</v>
      </c>
      <c r="Q159" s="33">
        <v>1</v>
      </c>
      <c r="R159" s="2" t="s">
        <v>31</v>
      </c>
      <c r="S159" s="2" t="s">
        <v>38</v>
      </c>
    </row>
    <row r="160" spans="1:19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</sheetData>
  <autoFilter ref="A1:S172">
    <filterColumn colId="6">
      <filters>
        <filter val="ZPRE"/>
      </filters>
    </filterColumn>
  </autoFilter>
  <pageMargins left="0.25" right="0.25" top="0.75" bottom="0.75" header="0.3" footer="0.3"/>
  <pageSetup paperSize="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2"/>
  <sheetViews>
    <sheetView workbookViewId="0">
      <selection activeCell="C33" sqref="C33"/>
    </sheetView>
  </sheetViews>
  <sheetFormatPr baseColWidth="10" defaultRowHeight="14.4" x14ac:dyDescent="0.3"/>
  <cols>
    <col min="1" max="1" width="23.6640625" bestFit="1" customWidth="1"/>
    <col min="2" max="2" width="11" bestFit="1" customWidth="1"/>
    <col min="3" max="3" width="37.5546875" bestFit="1" customWidth="1"/>
    <col min="4" max="4" width="11" bestFit="1" customWidth="1"/>
    <col min="5" max="5" width="36.6640625" bestFit="1" customWidth="1"/>
    <col min="6" max="6" width="15.6640625" bestFit="1" customWidth="1"/>
    <col min="7" max="7" width="11.44140625" bestFit="1" customWidth="1"/>
    <col min="9" max="9" width="2.5546875" customWidth="1"/>
  </cols>
  <sheetData>
    <row r="1" spans="1:10" x14ac:dyDescent="0.3">
      <c r="A1" s="5" t="s">
        <v>0</v>
      </c>
      <c r="B1" s="4" t="s">
        <v>3</v>
      </c>
      <c r="C1" s="4" t="s">
        <v>5</v>
      </c>
      <c r="D1" s="4" t="s">
        <v>6</v>
      </c>
      <c r="E1" s="4" t="s">
        <v>5</v>
      </c>
      <c r="F1" s="4" t="s">
        <v>7</v>
      </c>
      <c r="G1" s="4" t="s">
        <v>8</v>
      </c>
    </row>
    <row r="2" spans="1:10" x14ac:dyDescent="0.3">
      <c r="A2" s="3" t="s">
        <v>597</v>
      </c>
      <c r="B2" s="2" t="s">
        <v>600</v>
      </c>
      <c r="C2" s="2" t="s">
        <v>601</v>
      </c>
      <c r="D2" s="2" t="s">
        <v>599</v>
      </c>
      <c r="E2" s="2" t="s">
        <v>602</v>
      </c>
      <c r="F2" s="1">
        <v>43840</v>
      </c>
      <c r="G2" s="1">
        <v>43791</v>
      </c>
    </row>
    <row r="3" spans="1:10" x14ac:dyDescent="0.3">
      <c r="A3" s="35" t="s">
        <v>562</v>
      </c>
      <c r="B3" s="35" t="s">
        <v>563</v>
      </c>
      <c r="C3" s="35" t="s">
        <v>564</v>
      </c>
      <c r="D3" s="35" t="s">
        <v>565</v>
      </c>
      <c r="E3" s="35" t="s">
        <v>566</v>
      </c>
      <c r="F3" s="36">
        <v>43753</v>
      </c>
      <c r="G3" s="36">
        <v>43753</v>
      </c>
      <c r="I3" s="37"/>
      <c r="J3" t="s">
        <v>607</v>
      </c>
    </row>
    <row r="4" spans="1:10" x14ac:dyDescent="0.3">
      <c r="A4" s="35" t="s">
        <v>562</v>
      </c>
      <c r="B4" s="35" t="s">
        <v>567</v>
      </c>
      <c r="C4" s="35" t="s">
        <v>564</v>
      </c>
      <c r="D4" s="35" t="s">
        <v>568</v>
      </c>
      <c r="E4" s="35" t="s">
        <v>566</v>
      </c>
      <c r="F4" s="36">
        <v>43753</v>
      </c>
      <c r="G4" s="36">
        <v>43753</v>
      </c>
    </row>
    <row r="5" spans="1:10" x14ac:dyDescent="0.3">
      <c r="A5" s="35" t="s">
        <v>163</v>
      </c>
      <c r="B5" s="35" t="s">
        <v>170</v>
      </c>
      <c r="C5" s="35" t="s">
        <v>181</v>
      </c>
      <c r="D5" s="35" t="s">
        <v>165</v>
      </c>
      <c r="E5" s="35" t="s">
        <v>182</v>
      </c>
      <c r="F5" s="36">
        <v>43837</v>
      </c>
      <c r="G5" s="36">
        <v>43837</v>
      </c>
    </row>
    <row r="6" spans="1:10" x14ac:dyDescent="0.3">
      <c r="A6" s="3" t="s">
        <v>96</v>
      </c>
      <c r="B6" s="2" t="s">
        <v>183</v>
      </c>
      <c r="C6" s="2" t="s">
        <v>184</v>
      </c>
      <c r="D6" s="2" t="s">
        <v>141</v>
      </c>
      <c r="E6" s="2" t="s">
        <v>179</v>
      </c>
      <c r="F6" s="1">
        <v>43480</v>
      </c>
      <c r="G6" s="1">
        <v>43480</v>
      </c>
    </row>
    <row r="7" spans="1:10" x14ac:dyDescent="0.3">
      <c r="A7" s="35" t="s">
        <v>572</v>
      </c>
      <c r="B7" s="35" t="s">
        <v>579</v>
      </c>
      <c r="C7" s="35" t="s">
        <v>603</v>
      </c>
      <c r="D7" s="35" t="s">
        <v>588</v>
      </c>
      <c r="E7" s="35" t="s">
        <v>199</v>
      </c>
      <c r="F7" s="36">
        <v>43837</v>
      </c>
      <c r="G7" s="36">
        <v>43837</v>
      </c>
    </row>
    <row r="8" spans="1:10" x14ac:dyDescent="0.3">
      <c r="A8" s="3" t="s">
        <v>67</v>
      </c>
      <c r="B8" s="2" t="s">
        <v>270</v>
      </c>
      <c r="C8" s="2" t="s">
        <v>604</v>
      </c>
      <c r="D8" s="2" t="s">
        <v>593</v>
      </c>
      <c r="E8" s="2" t="s">
        <v>605</v>
      </c>
      <c r="F8" s="1">
        <v>44935</v>
      </c>
      <c r="G8" s="1">
        <v>44935</v>
      </c>
    </row>
    <row r="9" spans="1:10" x14ac:dyDescent="0.3">
      <c r="A9" s="3" t="s">
        <v>87</v>
      </c>
      <c r="B9" s="2" t="s">
        <v>88</v>
      </c>
      <c r="C9" s="2" t="s">
        <v>115</v>
      </c>
      <c r="D9" s="2" t="s">
        <v>116</v>
      </c>
      <c r="E9" s="2" t="s">
        <v>117</v>
      </c>
      <c r="F9" s="1">
        <v>43837</v>
      </c>
      <c r="G9" s="1">
        <v>43480</v>
      </c>
    </row>
    <row r="10" spans="1:10" x14ac:dyDescent="0.3">
      <c r="A10" s="35" t="s">
        <v>71</v>
      </c>
      <c r="B10" s="35" t="s">
        <v>189</v>
      </c>
      <c r="C10" s="35" t="s">
        <v>190</v>
      </c>
      <c r="D10" s="35" t="s">
        <v>137</v>
      </c>
      <c r="E10" s="35" t="s">
        <v>191</v>
      </c>
      <c r="F10" s="36">
        <v>43837</v>
      </c>
      <c r="G10" s="36">
        <v>43837</v>
      </c>
    </row>
    <row r="11" spans="1:10" x14ac:dyDescent="0.3">
      <c r="A11" s="3" t="s">
        <v>73</v>
      </c>
      <c r="B11" s="2" t="s">
        <v>273</v>
      </c>
      <c r="C11" s="2" t="s">
        <v>402</v>
      </c>
      <c r="D11" s="2" t="s">
        <v>403</v>
      </c>
      <c r="E11" s="2" t="s">
        <v>404</v>
      </c>
      <c r="F11" s="1">
        <v>43837</v>
      </c>
      <c r="G11" s="1">
        <v>43543</v>
      </c>
    </row>
    <row r="12" spans="1:10" x14ac:dyDescent="0.3">
      <c r="A12" s="35" t="s">
        <v>98</v>
      </c>
      <c r="B12" s="35" t="s">
        <v>193</v>
      </c>
      <c r="C12" s="35" t="s">
        <v>194</v>
      </c>
      <c r="D12" s="35" t="s">
        <v>123</v>
      </c>
      <c r="E12" s="35" t="s">
        <v>19</v>
      </c>
      <c r="F12" s="36">
        <v>43837</v>
      </c>
      <c r="G12" s="36">
        <v>43837</v>
      </c>
    </row>
    <row r="13" spans="1:10" x14ac:dyDescent="0.3">
      <c r="A13" s="35" t="s">
        <v>200</v>
      </c>
      <c r="B13" s="35" t="s">
        <v>203</v>
      </c>
      <c r="C13" s="35" t="s">
        <v>204</v>
      </c>
      <c r="D13" s="35" t="s">
        <v>201</v>
      </c>
      <c r="E13" s="35" t="s">
        <v>202</v>
      </c>
      <c r="F13" s="36">
        <v>43837</v>
      </c>
      <c r="G13" s="36">
        <v>43837</v>
      </c>
    </row>
    <row r="14" spans="1:10" x14ac:dyDescent="0.3">
      <c r="A14" s="3" t="s">
        <v>78</v>
      </c>
      <c r="B14" s="2" t="s">
        <v>261</v>
      </c>
      <c r="C14" s="2" t="s">
        <v>263</v>
      </c>
      <c r="D14" s="2" t="s">
        <v>236</v>
      </c>
      <c r="E14" s="2" t="s">
        <v>199</v>
      </c>
      <c r="F14" s="1">
        <v>43837</v>
      </c>
      <c r="G14" s="1">
        <v>43837</v>
      </c>
    </row>
    <row r="15" spans="1:10" x14ac:dyDescent="0.3">
      <c r="A15" s="3" t="s">
        <v>79</v>
      </c>
      <c r="B15" s="2" t="s">
        <v>264</v>
      </c>
      <c r="C15" s="2" t="s">
        <v>606</v>
      </c>
      <c r="D15" s="2" t="s">
        <v>476</v>
      </c>
      <c r="E15" s="2" t="s">
        <v>477</v>
      </c>
      <c r="F15" s="1">
        <v>43837</v>
      </c>
      <c r="G15" s="1">
        <v>43837</v>
      </c>
    </row>
    <row r="16" spans="1:10" x14ac:dyDescent="0.3">
      <c r="A16" s="35" t="s">
        <v>79</v>
      </c>
      <c r="B16" s="35" t="s">
        <v>215</v>
      </c>
      <c r="C16" s="35" t="s">
        <v>204</v>
      </c>
      <c r="D16" s="35" t="s">
        <v>216</v>
      </c>
      <c r="E16" s="35" t="s">
        <v>202</v>
      </c>
      <c r="F16" s="36">
        <v>43480</v>
      </c>
      <c r="G16" s="36">
        <v>43480</v>
      </c>
    </row>
    <row r="17" spans="1:7" x14ac:dyDescent="0.3">
      <c r="A17" s="35" t="s">
        <v>79</v>
      </c>
      <c r="B17" s="35" t="s">
        <v>217</v>
      </c>
      <c r="C17" s="35" t="s">
        <v>204</v>
      </c>
      <c r="D17" s="35" t="s">
        <v>218</v>
      </c>
      <c r="E17" s="35" t="s">
        <v>202</v>
      </c>
      <c r="F17" s="36">
        <v>43480</v>
      </c>
      <c r="G17" s="36">
        <v>43480</v>
      </c>
    </row>
    <row r="18" spans="1:7" x14ac:dyDescent="0.3">
      <c r="A18" s="35" t="s">
        <v>101</v>
      </c>
      <c r="B18" s="35" t="s">
        <v>172</v>
      </c>
      <c r="C18" s="35" t="s">
        <v>487</v>
      </c>
      <c r="D18" s="35" t="s">
        <v>488</v>
      </c>
      <c r="E18" s="35" t="s">
        <v>489</v>
      </c>
      <c r="F18" s="36">
        <v>43480</v>
      </c>
      <c r="G18" s="36">
        <v>43480</v>
      </c>
    </row>
    <row r="19" spans="1:7" x14ac:dyDescent="0.3">
      <c r="A19" s="3" t="s">
        <v>237</v>
      </c>
      <c r="B19" s="2" t="s">
        <v>262</v>
      </c>
      <c r="C19" s="2" t="s">
        <v>263</v>
      </c>
      <c r="D19" s="2" t="s">
        <v>238</v>
      </c>
      <c r="E19" s="2" t="s">
        <v>199</v>
      </c>
      <c r="F19" s="1">
        <v>43837</v>
      </c>
      <c r="G19" s="1">
        <v>43837</v>
      </c>
    </row>
    <row r="20" spans="1:7" x14ac:dyDescent="0.3">
      <c r="A20" s="35" t="s">
        <v>495</v>
      </c>
      <c r="B20" s="35" t="s">
        <v>502</v>
      </c>
      <c r="C20" s="35" t="s">
        <v>312</v>
      </c>
      <c r="D20" s="35" t="s">
        <v>503</v>
      </c>
      <c r="E20" s="35" t="s">
        <v>504</v>
      </c>
      <c r="F20" s="36">
        <v>43532</v>
      </c>
      <c r="G20" s="36">
        <v>43776</v>
      </c>
    </row>
    <row r="21" spans="1:7" x14ac:dyDescent="0.3">
      <c r="A21" s="35" t="s">
        <v>495</v>
      </c>
      <c r="B21" s="35" t="s">
        <v>511</v>
      </c>
      <c r="C21" s="35" t="s">
        <v>312</v>
      </c>
      <c r="D21" s="35" t="s">
        <v>512</v>
      </c>
      <c r="E21" s="35" t="s">
        <v>513</v>
      </c>
      <c r="F21" s="36">
        <v>43532</v>
      </c>
      <c r="G21" s="36">
        <v>43776</v>
      </c>
    </row>
    <row r="22" spans="1:7" x14ac:dyDescent="0.3">
      <c r="A22" s="3" t="s">
        <v>81</v>
      </c>
      <c r="B22" s="2" t="s">
        <v>220</v>
      </c>
      <c r="C22" s="2" t="s">
        <v>221</v>
      </c>
      <c r="D22" s="2" t="s">
        <v>158</v>
      </c>
      <c r="E22" s="2" t="s">
        <v>222</v>
      </c>
      <c r="F22" s="1">
        <v>43480</v>
      </c>
      <c r="G22" s="1">
        <v>43472</v>
      </c>
    </row>
  </sheetData>
  <autoFilter ref="A1:I16"/>
  <pageMargins left="0.7" right="0.7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zoomScale="80" zoomScaleNormal="80" workbookViewId="0">
      <selection activeCell="M40" sqref="M4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E25" sqref="E2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</vt:lpstr>
      <vt:lpstr>ZA extraction</vt:lpstr>
      <vt:lpstr>Extraction OT</vt:lpstr>
      <vt:lpstr>Besoin</vt:lpstr>
      <vt:lpstr>Maintenance</vt:lpstr>
      <vt:lpstr>ZA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VORANGINE Sebastien</cp:lastModifiedBy>
  <cp:lastPrinted>2019-03-05T13:46:21Z</cp:lastPrinted>
  <dcterms:created xsi:type="dcterms:W3CDTF">2018-10-02T06:28:29Z</dcterms:created>
  <dcterms:modified xsi:type="dcterms:W3CDTF">2019-12-06T15:45:33Z</dcterms:modified>
</cp:coreProperties>
</file>