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 codeName="{4AEB4F63-F33D-04DF-ECAF-5796C6CBFC7C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Eyakou Mathieu\Desktop\"/>
    </mc:Choice>
  </mc:AlternateContent>
  <xr:revisionPtr revIDLastSave="0" documentId="13_ncr:1_{5A59556F-1962-4535-9DBC-54088AF9775E}" xr6:coauthVersionLast="45" xr6:coauthVersionMax="45" xr10:uidLastSave="{00000000-0000-0000-0000-000000000000}"/>
  <bookViews>
    <workbookView minimized="1" xWindow="690" yWindow="690" windowWidth="19200" windowHeight="10920" tabRatio="914" firstSheet="2" activeTab="2" xr2:uid="{00000000-000D-0000-FFFF-FFFF00000000}"/>
  </bookViews>
  <sheets>
    <sheet name="LISTE DU PERSONNEL" sheetId="5" r:id="rId1"/>
    <sheet name="LIVRE DE PAIE" sheetId="9" r:id="rId2"/>
    <sheet name="Paie Synthèse" sheetId="23" r:id="rId3"/>
  </sheets>
  <externalReferences>
    <externalReference r:id="rId4"/>
  </externalReferences>
  <definedNames>
    <definedName name="_xlnm._FilterDatabase" localSheetId="1" hidden="1">'LIVRE DE PAIE'!$AZ$4:$AZ$45</definedName>
    <definedName name="ANNEE">#REF!</definedName>
    <definedName name="Autres_Gains">#REF!</definedName>
    <definedName name="Autres_Retenues">#REF!</definedName>
    <definedName name="Catégories_Professionnelles">#REF!</definedName>
    <definedName name="Fin_Période">#REF!</definedName>
    <definedName name="FinCDD">#REF!</definedName>
    <definedName name="ID">'LIVRE DE PAIE'!$AZ$5:$AZ$68</definedName>
    <definedName name="LISTE_BANQUES">#REF!</definedName>
    <definedName name="LISTE_PERSONNEL">'LISTE DU PERSONNEL'!$A$4:$AB$299</definedName>
    <definedName name="LocalExpat">'[1]Cumul Annuel'!$Y$2:$Y$824</definedName>
    <definedName name="Matricule">'LISTE DU PERSONNEL'!$A$5:$A$150</definedName>
    <definedName name="mois">#REF!</definedName>
    <definedName name="RetenuesSal">#REF!</definedName>
    <definedName name="TotalBrut">#REF!</definedName>
    <definedName name="TotalGains">#REF!</definedName>
    <definedName name="TotalRetenues">#REF!</definedName>
    <definedName name="Trim">'[1]Décompte mois trim'!$B$7</definedName>
    <definedName name="TrimCumulAn">'[1]Cumul Annuel'!$A$2:$A$824</definedName>
    <definedName name="Trims">'[1]Décompte mois trim'!$B$2:$B$5</definedName>
    <definedName name="xxxx">'[1]TAB II - 301'!$B$17:$AS$97</definedName>
    <definedName name="_xlnm.Print_Area" localSheetId="2">'Paie Synthèse'!$B$2:$I$40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K5" i="9" l="1"/>
  <c r="AZ5" i="5" l="1"/>
  <c r="AZ6" i="5"/>
  <c r="AZ7" i="5"/>
  <c r="AZ8" i="5"/>
  <c r="AZ9" i="5"/>
  <c r="AZ10" i="5"/>
  <c r="AZ11" i="5"/>
  <c r="AZ12" i="5"/>
  <c r="AZ13" i="5"/>
  <c r="AZ14" i="5"/>
  <c r="AZ15" i="5"/>
  <c r="AZ16" i="5"/>
  <c r="AZ17" i="5"/>
  <c r="AZ18" i="5"/>
  <c r="AZ19" i="5"/>
  <c r="AZ20" i="5"/>
  <c r="AZ21" i="5"/>
  <c r="AZ22" i="5"/>
  <c r="AZ23" i="5"/>
  <c r="AZ24" i="5"/>
  <c r="AZ25" i="5"/>
  <c r="AZ26" i="5"/>
  <c r="AZ27" i="5"/>
  <c r="AZ28" i="5"/>
  <c r="AZ29" i="5"/>
  <c r="AZ30" i="5"/>
  <c r="AZ31" i="5"/>
  <c r="AZ32" i="5"/>
  <c r="AZ33" i="5"/>
  <c r="AZ34" i="5"/>
  <c r="AZ35" i="5"/>
  <c r="AZ36" i="5"/>
  <c r="AZ37" i="5"/>
  <c r="AZ38" i="5"/>
  <c r="AZ39" i="5"/>
  <c r="AZ40" i="5"/>
  <c r="AZ41" i="5"/>
  <c r="AZ42" i="5"/>
  <c r="AZ43" i="5"/>
  <c r="AZ44" i="5"/>
  <c r="AZ45" i="5"/>
  <c r="AZ46" i="5"/>
  <c r="AZ47" i="5"/>
  <c r="AZ48" i="5"/>
  <c r="AZ49" i="5"/>
  <c r="AZ50" i="5"/>
  <c r="AZ51" i="5"/>
  <c r="AZ52" i="5"/>
  <c r="AZ53" i="5"/>
  <c r="AZ54" i="5"/>
  <c r="AZ55" i="5"/>
  <c r="AZ56" i="5"/>
  <c r="AZ57" i="5"/>
  <c r="AZ58" i="5"/>
  <c r="AZ59" i="5"/>
  <c r="AZ60" i="5"/>
  <c r="AZ61" i="5"/>
  <c r="AZ62" i="5"/>
  <c r="AZ63" i="5"/>
  <c r="AZ64" i="5"/>
  <c r="AZ65" i="5"/>
  <c r="AZ66" i="5"/>
  <c r="AZ67" i="5"/>
  <c r="AZ68" i="5"/>
  <c r="AZ69" i="5"/>
  <c r="AZ70" i="5"/>
  <c r="AZ71" i="5"/>
  <c r="AZ72" i="5"/>
  <c r="AZ73" i="5"/>
  <c r="AZ74" i="5"/>
  <c r="AZ75" i="5"/>
  <c r="AZ76" i="5"/>
  <c r="AZ77" i="5"/>
  <c r="AZ78" i="5"/>
  <c r="AZ79" i="5"/>
  <c r="AZ80" i="5"/>
  <c r="AZ81" i="5"/>
  <c r="AZ82" i="5"/>
  <c r="AZ83" i="5"/>
  <c r="AZ84" i="5"/>
  <c r="AZ85" i="5"/>
  <c r="AZ86" i="5"/>
  <c r="AZ87" i="5"/>
  <c r="AZ88" i="5"/>
  <c r="AZ89" i="5"/>
  <c r="AZ90" i="5"/>
  <c r="AZ91" i="5"/>
  <c r="AZ92" i="5"/>
  <c r="AZ93" i="5"/>
  <c r="AZ94" i="5"/>
  <c r="AZ95" i="5"/>
  <c r="AZ96" i="5"/>
  <c r="AZ97" i="5"/>
  <c r="AZ98" i="5"/>
  <c r="AZ99" i="5"/>
  <c r="AZ100" i="5"/>
  <c r="AZ101" i="5"/>
  <c r="AZ102" i="5"/>
  <c r="AZ103" i="5"/>
  <c r="N18" i="9" l="1"/>
  <c r="N19" i="9"/>
  <c r="N20" i="9"/>
  <c r="N21" i="9"/>
  <c r="N22" i="9"/>
  <c r="N23" i="9"/>
  <c r="N24" i="9"/>
  <c r="N25" i="9"/>
  <c r="N26" i="9"/>
  <c r="N27" i="9"/>
  <c r="N28" i="9"/>
  <c r="N29" i="9"/>
  <c r="N30" i="9"/>
  <c r="N31" i="9"/>
  <c r="N32" i="9"/>
  <c r="N33" i="9"/>
  <c r="N34" i="9"/>
  <c r="N35" i="9"/>
  <c r="N36" i="9"/>
  <c r="N37" i="9"/>
  <c r="N38" i="9"/>
  <c r="N39" i="9"/>
  <c r="N40" i="9"/>
  <c r="N41" i="9"/>
  <c r="N42" i="9"/>
  <c r="N43" i="9"/>
  <c r="N44" i="9"/>
  <c r="N45" i="9"/>
  <c r="N6" i="9"/>
  <c r="N7" i="9"/>
  <c r="N8" i="9"/>
  <c r="N9" i="9"/>
  <c r="N10" i="9"/>
  <c r="N11" i="9"/>
  <c r="N12" i="9"/>
  <c r="N13" i="9"/>
  <c r="N14" i="9"/>
  <c r="N15" i="9"/>
  <c r="N16" i="9"/>
  <c r="N17" i="9"/>
  <c r="N5" i="9"/>
  <c r="AF5" i="9" s="1"/>
  <c r="AZ6" i="9" l="1"/>
  <c r="AZ7" i="9"/>
  <c r="AZ8" i="9"/>
  <c r="AZ9" i="9"/>
  <c r="AZ10" i="9"/>
  <c r="AZ11" i="9"/>
  <c r="AZ12" i="9"/>
  <c r="AZ13" i="9"/>
  <c r="AZ14" i="9"/>
  <c r="AZ15" i="9"/>
  <c r="AZ16" i="9"/>
  <c r="AZ17" i="9"/>
  <c r="AZ18" i="9"/>
  <c r="AZ19" i="9"/>
  <c r="AZ20" i="9"/>
  <c r="AZ21" i="9"/>
  <c r="AZ22" i="9"/>
  <c r="AZ23" i="9"/>
  <c r="AZ24" i="9"/>
  <c r="AZ25" i="9"/>
  <c r="AZ26" i="9"/>
  <c r="AZ27" i="9"/>
  <c r="AZ28" i="9"/>
  <c r="AZ29" i="9"/>
  <c r="AZ30" i="9"/>
  <c r="AZ31" i="9"/>
  <c r="AZ32" i="9"/>
  <c r="AZ33" i="9"/>
  <c r="AZ34" i="9"/>
  <c r="AZ35" i="9"/>
  <c r="AZ36" i="9"/>
  <c r="AZ37" i="9"/>
  <c r="AZ38" i="9"/>
  <c r="AZ39" i="9"/>
  <c r="AZ40" i="9"/>
  <c r="AZ41" i="9"/>
  <c r="AZ42" i="9"/>
  <c r="AZ43" i="9"/>
  <c r="AZ44" i="9"/>
  <c r="AZ45" i="9"/>
  <c r="AZ5" i="9"/>
  <c r="AJ6" i="9" l="1"/>
  <c r="AJ7" i="9"/>
  <c r="AJ8" i="9"/>
  <c r="AJ9" i="9"/>
  <c r="AJ10" i="9"/>
  <c r="AJ11" i="9"/>
  <c r="AJ12" i="9"/>
  <c r="AJ13" i="9"/>
  <c r="AJ14" i="9"/>
  <c r="AJ15" i="9"/>
  <c r="AJ16" i="9"/>
  <c r="AJ17" i="9"/>
  <c r="AJ18" i="9"/>
  <c r="AJ19" i="9"/>
  <c r="AJ20" i="9"/>
  <c r="AJ21" i="9"/>
  <c r="AJ22" i="9"/>
  <c r="AJ23" i="9"/>
  <c r="AJ24" i="9"/>
  <c r="AJ25" i="9"/>
  <c r="AJ26" i="9"/>
  <c r="AJ27" i="9"/>
  <c r="AJ28" i="9"/>
  <c r="AJ29" i="9"/>
  <c r="AJ30" i="9"/>
  <c r="AJ31" i="9"/>
  <c r="AJ32" i="9"/>
  <c r="AJ33" i="9"/>
  <c r="AJ34" i="9"/>
  <c r="AJ35" i="9"/>
  <c r="AJ36" i="9"/>
  <c r="AJ37" i="9"/>
  <c r="AJ38" i="9"/>
  <c r="AJ39" i="9"/>
  <c r="AJ40" i="9"/>
  <c r="AJ41" i="9"/>
  <c r="AJ42" i="9"/>
  <c r="AJ43" i="9"/>
  <c r="AJ44" i="9"/>
  <c r="AJ45" i="9"/>
  <c r="AJ5" i="9"/>
  <c r="E39" i="23" l="1"/>
  <c r="D37" i="23"/>
  <c r="H37" i="23" l="1"/>
  <c r="H35" i="23" l="1"/>
  <c r="G27" i="23"/>
  <c r="G18" i="23"/>
  <c r="E10" i="23"/>
  <c r="G9" i="23"/>
  <c r="H18" i="23" l="1"/>
  <c r="AF6" i="9" l="1"/>
  <c r="AF7" i="9"/>
  <c r="AF8" i="9"/>
  <c r="AF9" i="9"/>
  <c r="AF10" i="9"/>
  <c r="AF11" i="9"/>
  <c r="AF12" i="9"/>
  <c r="AF14" i="9"/>
  <c r="AF15" i="9"/>
  <c r="AF16" i="9"/>
  <c r="AF18" i="9"/>
  <c r="AF13" i="9"/>
  <c r="W57" i="5" l="1"/>
  <c r="W58" i="5"/>
  <c r="W59" i="5"/>
  <c r="W60" i="5"/>
  <c r="W61" i="5"/>
  <c r="W62" i="5"/>
  <c r="W63" i="5"/>
  <c r="W64" i="5"/>
  <c r="W65" i="5"/>
  <c r="AH6" i="9" l="1"/>
  <c r="AH7" i="9"/>
  <c r="AH8" i="9"/>
  <c r="AH9" i="9"/>
  <c r="AH10" i="9"/>
  <c r="AH11" i="9"/>
  <c r="AH12" i="9"/>
  <c r="AH13" i="9"/>
  <c r="AH14" i="9"/>
  <c r="AH15" i="9"/>
  <c r="AH16" i="9"/>
  <c r="AH17" i="9"/>
  <c r="AH18" i="9"/>
  <c r="AH19" i="9"/>
  <c r="AH20" i="9"/>
  <c r="AH21" i="9"/>
  <c r="AH22" i="9"/>
  <c r="AH23" i="9"/>
  <c r="AH24" i="9"/>
  <c r="AH25" i="9"/>
  <c r="AH26" i="9"/>
  <c r="AH27" i="9"/>
  <c r="AH28" i="9"/>
  <c r="AH29" i="9"/>
  <c r="AH30" i="9"/>
  <c r="AH31" i="9"/>
  <c r="AH32" i="9"/>
  <c r="AH33" i="9"/>
  <c r="AH34" i="9"/>
  <c r="AH35" i="9"/>
  <c r="AH36" i="9"/>
  <c r="AH37" i="9"/>
  <c r="AH38" i="9"/>
  <c r="AH39" i="9"/>
  <c r="AH40" i="9"/>
  <c r="AH41" i="9"/>
  <c r="AH42" i="9"/>
  <c r="AH43" i="9"/>
  <c r="AH44" i="9"/>
  <c r="AH45" i="9"/>
  <c r="AH5" i="9"/>
  <c r="AG6" i="9"/>
  <c r="AI6" i="9" s="1"/>
  <c r="AG7" i="9"/>
  <c r="AI7" i="9" s="1"/>
  <c r="AG8" i="9"/>
  <c r="AI8" i="9" s="1"/>
  <c r="AG9" i="9"/>
  <c r="AI9" i="9" s="1"/>
  <c r="AG10" i="9"/>
  <c r="AI10" i="9" s="1"/>
  <c r="AG11" i="9"/>
  <c r="AI11" i="9" s="1"/>
  <c r="AG12" i="9"/>
  <c r="AI12" i="9" s="1"/>
  <c r="AG13" i="9"/>
  <c r="AI13" i="9" s="1"/>
  <c r="AG14" i="9"/>
  <c r="AI14" i="9" s="1"/>
  <c r="AG15" i="9"/>
  <c r="AI15" i="9" s="1"/>
  <c r="AG16" i="9"/>
  <c r="AI16" i="9" s="1"/>
  <c r="AG17" i="9"/>
  <c r="AG18" i="9"/>
  <c r="AI18" i="9" s="1"/>
  <c r="AG19" i="9"/>
  <c r="AG20" i="9"/>
  <c r="AG21" i="9"/>
  <c r="AG22" i="9"/>
  <c r="AG23" i="9"/>
  <c r="AG24" i="9"/>
  <c r="AG25" i="9"/>
  <c r="AG26" i="9"/>
  <c r="AG27" i="9"/>
  <c r="AG28" i="9"/>
  <c r="AG29" i="9"/>
  <c r="AG30" i="9"/>
  <c r="AG31" i="9"/>
  <c r="AG32" i="9"/>
  <c r="AG33" i="9"/>
  <c r="AG34" i="9"/>
  <c r="AG35" i="9"/>
  <c r="AG36" i="9"/>
  <c r="AG37" i="9"/>
  <c r="AG38" i="9"/>
  <c r="AG39" i="9"/>
  <c r="AG40" i="9"/>
  <c r="AG41" i="9"/>
  <c r="AG42" i="9"/>
  <c r="AG43" i="9"/>
  <c r="AG44" i="9"/>
  <c r="AG45" i="9"/>
  <c r="AG5" i="9"/>
  <c r="AI5" i="9" s="1"/>
  <c r="AK6" i="9"/>
  <c r="AK16" i="9"/>
  <c r="AK14" i="9"/>
  <c r="AK7" i="9"/>
  <c r="AK12" i="9"/>
  <c r="AK11" i="9"/>
  <c r="AK8" i="9"/>
  <c r="AK13" i="9"/>
  <c r="AK18" i="9"/>
  <c r="AK9" i="9"/>
  <c r="AK15" i="9"/>
  <c r="AK10" i="9"/>
  <c r="E30" i="23" l="1"/>
  <c r="H27" i="23"/>
  <c r="H13" i="23"/>
  <c r="H12" i="23"/>
  <c r="H10" i="23"/>
  <c r="G14" i="23" l="1"/>
  <c r="AF17" i="9" l="1"/>
  <c r="AI17" i="9" s="1"/>
  <c r="AF19" i="9"/>
  <c r="AI19" i="9" s="1"/>
  <c r="AF20" i="9"/>
  <c r="AI20" i="9" s="1"/>
  <c r="AF21" i="9"/>
  <c r="AI21" i="9" s="1"/>
  <c r="AF22" i="9"/>
  <c r="AI22" i="9" s="1"/>
  <c r="AF23" i="9"/>
  <c r="AI23" i="9" s="1"/>
  <c r="AF24" i="9"/>
  <c r="AI24" i="9" s="1"/>
  <c r="AF25" i="9"/>
  <c r="AI25" i="9" s="1"/>
  <c r="AF26" i="9"/>
  <c r="AI26" i="9" s="1"/>
  <c r="AF27" i="9"/>
  <c r="AI27" i="9" s="1"/>
  <c r="AF28" i="9"/>
  <c r="AI28" i="9" s="1"/>
  <c r="AF29" i="9"/>
  <c r="AI29" i="9" s="1"/>
  <c r="AF30" i="9"/>
  <c r="AI30" i="9" s="1"/>
  <c r="AF31" i="9"/>
  <c r="AI31" i="9" s="1"/>
  <c r="AF32" i="9"/>
  <c r="AI32" i="9" s="1"/>
  <c r="AF33" i="9"/>
  <c r="AI33" i="9" s="1"/>
  <c r="AF34" i="9"/>
  <c r="AI34" i="9" s="1"/>
  <c r="AF35" i="9"/>
  <c r="AI35" i="9" s="1"/>
  <c r="AF36" i="9"/>
  <c r="AI36" i="9" s="1"/>
  <c r="AF37" i="9"/>
  <c r="AI37" i="9" s="1"/>
  <c r="AF38" i="9"/>
  <c r="AI38" i="9" s="1"/>
  <c r="AF39" i="9"/>
  <c r="AI39" i="9" s="1"/>
  <c r="AF40" i="9"/>
  <c r="AI40" i="9" s="1"/>
  <c r="AF41" i="9"/>
  <c r="AI41" i="9" s="1"/>
  <c r="AF42" i="9"/>
  <c r="AI42" i="9" s="1"/>
  <c r="AF43" i="9"/>
  <c r="AI43" i="9" s="1"/>
  <c r="AF44" i="9"/>
  <c r="AI44" i="9" s="1"/>
  <c r="AF45" i="9"/>
  <c r="AI45" i="9" s="1"/>
  <c r="AK19" i="9"/>
  <c r="AK38" i="9"/>
  <c r="AK22" i="9"/>
  <c r="AK24" i="9"/>
  <c r="AK42" i="9"/>
  <c r="AK25" i="9"/>
  <c r="AK43" i="9"/>
  <c r="AK41" i="9"/>
  <c r="AK31" i="9"/>
  <c r="AK33" i="9"/>
  <c r="AK44" i="9"/>
  <c r="AK36" i="9"/>
  <c r="AK23" i="9"/>
  <c r="AK30" i="9"/>
  <c r="AK20" i="9"/>
  <c r="AK40" i="9"/>
  <c r="AK27" i="9"/>
  <c r="AK26" i="9"/>
  <c r="AK32" i="9"/>
  <c r="AK17" i="9"/>
  <c r="AK34" i="9"/>
  <c r="AK29" i="9"/>
  <c r="AK37" i="9"/>
  <c r="AK21" i="9"/>
  <c r="AK45" i="9"/>
  <c r="AK35" i="9"/>
  <c r="AK28" i="9"/>
  <c r="AK39" i="9"/>
  <c r="AI3" i="9" l="1"/>
  <c r="V3" i="5" l="1"/>
  <c r="E11" i="23" l="1"/>
  <c r="H11" i="23" s="1"/>
  <c r="G25" i="23"/>
  <c r="D35" i="23"/>
  <c r="G30" i="23" l="1"/>
  <c r="H25" i="23"/>
  <c r="H30" i="23" s="1"/>
  <c r="G22" i="23"/>
  <c r="E22" i="23"/>
  <c r="G16" i="23" l="1"/>
  <c r="H16" i="23" s="1"/>
  <c r="G20" i="23"/>
  <c r="H20" i="23" s="1"/>
  <c r="E23" i="23"/>
  <c r="H22" i="23"/>
  <c r="E9" i="23"/>
  <c r="H23" i="23" l="1"/>
  <c r="G23" i="23"/>
  <c r="G32" i="23" s="1"/>
  <c r="E14" i="23"/>
  <c r="E32" i="23" s="1"/>
  <c r="H9" i="23"/>
  <c r="H14" i="23" s="1"/>
  <c r="H39" i="23"/>
  <c r="H32" i="23" l="1"/>
</calcChain>
</file>

<file path=xl/sharedStrings.xml><?xml version="1.0" encoding="utf-8"?>
<sst xmlns="http://schemas.openxmlformats.org/spreadsheetml/2006/main" count="942" uniqueCount="347">
  <si>
    <t>© Copyright 2013 LOGIPAIE v50.1, Eric KOUASSI, tous droits réservés</t>
  </si>
  <si>
    <t>CN</t>
  </si>
  <si>
    <t>IGR</t>
  </si>
  <si>
    <t>Salaire Catégoriel</t>
  </si>
  <si>
    <t>Sursalaire</t>
  </si>
  <si>
    <t>Gratification</t>
  </si>
  <si>
    <t>M</t>
  </si>
  <si>
    <t>M.</t>
  </si>
  <si>
    <t>LISTE DU PERSONNEL</t>
  </si>
  <si>
    <t>Matricule</t>
  </si>
  <si>
    <t>Civilité</t>
  </si>
  <si>
    <t xml:space="preserve">Sexe </t>
  </si>
  <si>
    <t>Date de
Naissance</t>
  </si>
  <si>
    <t>Adresse</t>
  </si>
  <si>
    <t>Téléphone</t>
  </si>
  <si>
    <t>Date de Sortie</t>
  </si>
  <si>
    <t>Direction</t>
  </si>
  <si>
    <t>Service</t>
  </si>
  <si>
    <t>Emploi</t>
  </si>
  <si>
    <t>Régime</t>
  </si>
  <si>
    <t>Catégorie</t>
  </si>
  <si>
    <t>N° CNPS</t>
  </si>
  <si>
    <t>Mode de
de Paiement</t>
  </si>
  <si>
    <t>Numéro de Compte Bancaire</t>
  </si>
  <si>
    <t>BANQUE</t>
  </si>
  <si>
    <t>Général</t>
  </si>
  <si>
    <t>LIVRE DE PAIE</t>
  </si>
  <si>
    <t>Prêts et Autres
Retenues</t>
  </si>
  <si>
    <t>NET A
PAYER</t>
  </si>
  <si>
    <t>Total</t>
  </si>
  <si>
    <t/>
  </si>
  <si>
    <t>Statut Matrimonial</t>
  </si>
  <si>
    <t>Nombre d'Enfant en Charge</t>
  </si>
  <si>
    <t>001</t>
  </si>
  <si>
    <t>01ABIDJAN 01</t>
  </si>
  <si>
    <t>002</t>
  </si>
  <si>
    <t>003</t>
  </si>
  <si>
    <t>004</t>
  </si>
  <si>
    <t>005</t>
  </si>
  <si>
    <t>006</t>
  </si>
  <si>
    <t>007</t>
  </si>
  <si>
    <t>A2</t>
  </si>
  <si>
    <t xml:space="preserve"> 0 847356</t>
  </si>
  <si>
    <t>+22540452312</t>
  </si>
  <si>
    <t>+22570455300</t>
  </si>
  <si>
    <t>+22549457818</t>
  </si>
  <si>
    <t>+22545673490</t>
  </si>
  <si>
    <t>+22575452377</t>
  </si>
  <si>
    <t>+22540451114</t>
  </si>
  <si>
    <t>Célibataire</t>
  </si>
  <si>
    <t>Date de Paie</t>
  </si>
  <si>
    <t>Prime d'ancienneté</t>
  </si>
  <si>
    <t>Prime transport imposable</t>
  </si>
  <si>
    <t>CNPS AT</t>
  </si>
  <si>
    <t>CNPS PF</t>
  </si>
  <si>
    <t>FDFP Taxe d'apprentissage</t>
  </si>
  <si>
    <t>FDFP, Form.Prof.Continue</t>
  </si>
  <si>
    <t>Totale Retenue Patronale</t>
  </si>
  <si>
    <t>Prime de transport non imposable</t>
  </si>
  <si>
    <t>Période de Paie</t>
  </si>
  <si>
    <t>Nbre parts IGR</t>
  </si>
  <si>
    <t>Congés Payés</t>
  </si>
  <si>
    <t>Salaires de base</t>
  </si>
  <si>
    <t>Assurance Maternité</t>
  </si>
  <si>
    <t>Du</t>
  </si>
  <si>
    <t>Au</t>
  </si>
  <si>
    <t>Part salariale</t>
  </si>
  <si>
    <t>Part patronale</t>
  </si>
  <si>
    <t xml:space="preserve">ITS </t>
  </si>
  <si>
    <t>CE Local</t>
  </si>
  <si>
    <t>CE Expatrié</t>
  </si>
  <si>
    <t>Total Impots sur salaires</t>
  </si>
  <si>
    <t>Prestations familiales</t>
  </si>
  <si>
    <t>Accident de travail</t>
  </si>
  <si>
    <t>CR</t>
  </si>
  <si>
    <t>Total Cotisation CNPS</t>
  </si>
  <si>
    <t>Taxe d'apprentissage</t>
  </si>
  <si>
    <t>Taxe FPC</t>
  </si>
  <si>
    <t>Total Taxes FDFP</t>
  </si>
  <si>
    <t>Total Impôts et Cotisations</t>
  </si>
  <si>
    <t>Brut imposable</t>
  </si>
  <si>
    <t>Retenue /Assur.</t>
  </si>
  <si>
    <t>Ind. de transport</t>
  </si>
  <si>
    <t>Autres retenues</t>
  </si>
  <si>
    <t>Autres gains</t>
  </si>
  <si>
    <t>Net à payer</t>
  </si>
  <si>
    <t>1</t>
  </si>
  <si>
    <t>Nationalité</t>
  </si>
  <si>
    <t>Expatrié</t>
  </si>
  <si>
    <t>BRUT IMPOSABLE</t>
  </si>
  <si>
    <t>Retenue Assurance Santé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</si>
  <si>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</si>
  <si>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</si>
  <si>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</si>
  <si>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</si>
  <si>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</si>
  <si>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</si>
  <si>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</si>
  <si>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</si>
  <si>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</si>
  <si>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</si>
  <si>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</si>
  <si>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</si>
  <si>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</si>
  <si>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</si>
  <si>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</si>
  <si>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</si>
  <si>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</si>
  <si>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</si>
  <si>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</si>
  <si>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</si>
  <si>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</si>
  <si>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</si>
  <si>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</si>
  <si>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</si>
  <si>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</si>
  <si>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</si>
  <si>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</si>
  <si>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</si>
  <si>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</si>
  <si>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</si>
  <si>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</si>
  <si>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</si>
  <si>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</si>
  <si>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</si>
  <si>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</si>
  <si>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</si>
  <si>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</si>
  <si>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</si>
  <si>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</si>
  <si>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</si>
  <si>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</si>
  <si>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</si>
  <si>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</si>
  <si>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 xml:space="preserve">Noms </t>
  </si>
  <si>
    <t xml:space="preserve"> Prénoms</t>
  </si>
  <si>
    <t>Date d'Embauche</t>
  </si>
  <si>
    <t>Nature Contrat</t>
  </si>
  <si>
    <t>Ivoirienne</t>
  </si>
  <si>
    <t>Nombre d'Enfants Majeurs</t>
  </si>
  <si>
    <t>Indemnités Transport</t>
  </si>
  <si>
    <t>Cotisation Rétraite Salarié</t>
  </si>
  <si>
    <t>IGR Mensuel</t>
  </si>
  <si>
    <t>ITS Salarié</t>
  </si>
  <si>
    <t>Contribution Nationale</t>
  </si>
  <si>
    <t>CNPS Retraite Employeur</t>
  </si>
  <si>
    <t>TOTAL GAINS</t>
  </si>
  <si>
    <t>Totale Retenues Salarié</t>
  </si>
  <si>
    <t>ITS Employeur</t>
  </si>
  <si>
    <t>Poste Occupé/Fonction</t>
  </si>
  <si>
    <t>Ancienneté</t>
  </si>
  <si>
    <t>0</t>
  </si>
  <si>
    <t>AFRILAND FIRST BANK</t>
  </si>
  <si>
    <t>BNI</t>
  </si>
  <si>
    <t>ECOBANK-CI</t>
  </si>
  <si>
    <t>Chauffeur</t>
  </si>
  <si>
    <t>2</t>
  </si>
  <si>
    <t>4</t>
  </si>
  <si>
    <t>3</t>
  </si>
  <si>
    <t>6</t>
  </si>
  <si>
    <t>CDD</t>
  </si>
  <si>
    <t>M. BAKOFYEYA  INNOCENE</t>
  </si>
  <si>
    <t>0 an 1 mois</t>
  </si>
  <si>
    <t>Retenues pour Gratif</t>
  </si>
  <si>
    <t>Retenues pour Indem.Licenciement</t>
  </si>
  <si>
    <t>M. BAMBA  DAOFDA</t>
  </si>
  <si>
    <t>Indemnité de vehicule</t>
  </si>
  <si>
    <t>Béninoise</t>
  </si>
  <si>
    <t>plateau</t>
  </si>
  <si>
    <t>PROJET</t>
  </si>
  <si>
    <t>124825 Q</t>
  </si>
  <si>
    <t>Virement bancaire</t>
  </si>
  <si>
    <t>Critère Vérifiaction</t>
  </si>
  <si>
    <t>Ivoirien</t>
  </si>
  <si>
    <t>S&amp;E</t>
  </si>
  <si>
    <t>5</t>
  </si>
  <si>
    <t>JJ</t>
  </si>
  <si>
    <t>Avantag en Nature</t>
  </si>
  <si>
    <t>A9</t>
  </si>
  <si>
    <t>A10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</si>
  <si>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</si>
  <si>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</si>
  <si>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</si>
  <si>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</si>
  <si>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</si>
  <si>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</si>
  <si>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</si>
  <si>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</si>
  <si>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</si>
  <si>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</si>
  <si>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</si>
  <si>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</si>
  <si>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</si>
  <si>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</si>
  <si>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</si>
  <si>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</si>
  <si>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</si>
  <si>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</si>
  <si>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</si>
  <si>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</si>
  <si>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</si>
  <si>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</si>
  <si>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</si>
  <si>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</si>
  <si>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</si>
  <si>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</si>
  <si>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</si>
  <si>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</si>
  <si>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</si>
  <si>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</si>
  <si>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</si>
  <si>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</si>
  <si>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</si>
  <si>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</si>
  <si>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</si>
  <si>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</si>
  <si>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</si>
  <si>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</si>
  <si>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</si>
  <si>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</si>
  <si>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</si>
  <si>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</si>
  <si>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</si>
  <si>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</si>
  <si>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</si>
  <si>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</si>
  <si>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</si>
  <si>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</si>
  <si>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</si>
  <si>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</si>
  <si>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</si>
  <si>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</si>
  <si>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</si>
  <si>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</si>
  <si>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</si>
  <si>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</si>
  <si>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</si>
  <si>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</si>
  <si>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</si>
  <si>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</si>
  <si>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</si>
  <si>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</si>
  <si>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</si>
  <si>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</si>
  <si>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</si>
  <si>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</si>
  <si>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</si>
  <si>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</si>
  <si>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</si>
  <si>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</si>
  <si>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</si>
  <si>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</si>
  <si>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</si>
  <si>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</si>
  <si>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</si>
  <si>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</si>
  <si>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</si>
  <si>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</si>
  <si>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</si>
  <si>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</si>
  <si>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</si>
  <si>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</si>
  <si>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</si>
  <si>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</si>
  <si>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</si>
  <si>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</si>
  <si>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</si>
  <si>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</si>
  <si>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</si>
  <si>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</si>
  <si>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</si>
  <si>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7</t>
  </si>
  <si>
    <t>22/03/1980</t>
  </si>
  <si>
    <t>01/10/1961</t>
  </si>
  <si>
    <t>24/04/1994</t>
  </si>
  <si>
    <t>01/01/1992</t>
  </si>
  <si>
    <t>10/01/1977</t>
  </si>
  <si>
    <t>01/01/1974</t>
  </si>
  <si>
    <t>20/12/1984</t>
  </si>
  <si>
    <t>01/01/1991</t>
  </si>
  <si>
    <t>31/12/ 199</t>
  </si>
  <si>
    <t>01/01/1996</t>
  </si>
  <si>
    <t>25/12/1981</t>
  </si>
  <si>
    <t>03/06/1992</t>
  </si>
  <si>
    <t>19/04/1991</t>
  </si>
  <si>
    <t>08/05/1992</t>
  </si>
  <si>
    <t>19/04/1981</t>
  </si>
  <si>
    <t>07/04/1971</t>
  </si>
  <si>
    <t>28/06/1981</t>
  </si>
  <si>
    <t>02/01/1982</t>
  </si>
  <si>
    <t>21/01/1992</t>
  </si>
  <si>
    <t>03/06/1985</t>
  </si>
  <si>
    <t>10/01/1985</t>
  </si>
  <si>
    <t>15/06/1986</t>
  </si>
  <si>
    <t>20/04/1986</t>
  </si>
  <si>
    <t>12 /01/199</t>
  </si>
  <si>
    <t>01/01/1982</t>
  </si>
  <si>
    <t>02/06/1986</t>
  </si>
  <si>
    <t>02/11/1975</t>
  </si>
  <si>
    <t>01/01/1980</t>
  </si>
  <si>
    <t>01/01/1981</t>
  </si>
  <si>
    <t>03/06/1991</t>
  </si>
  <si>
    <t>10/08/1990</t>
  </si>
  <si>
    <t>10/05/1994</t>
  </si>
  <si>
    <t>01/01/1976</t>
  </si>
  <si>
    <t>10/10/1986</t>
  </si>
  <si>
    <t>01/07/2019</t>
  </si>
  <si>
    <t>M. BANDA  OFMAROF</t>
  </si>
  <si>
    <t>M. CAMARA  ABDOFLAYE</t>
  </si>
  <si>
    <t>M. CISSE  AYOFBA</t>
  </si>
  <si>
    <t>M. COFLIBALY  BAKARY</t>
  </si>
  <si>
    <t>M. COFLIBALY  KANIGFI</t>
  </si>
  <si>
    <t>M. COFLIBALY  KARIM</t>
  </si>
  <si>
    <t>M. DIALLO  BRAHIMA</t>
  </si>
  <si>
    <t>M. DIARRA LACINA</t>
  </si>
  <si>
    <t>M. FAYAMA  MEDIBAYE</t>
  </si>
  <si>
    <t>M. HEMA  EIAKOFBE</t>
  </si>
  <si>
    <t>M. KANAZOE  ZAKARIA</t>
  </si>
  <si>
    <t>M. DIAWARA  ISSA</t>
  </si>
  <si>
    <t>M. KARAMOGO  ZOFMANA</t>
  </si>
  <si>
    <t>M. KEIEA  OFSMANE</t>
  </si>
  <si>
    <t>3,5</t>
  </si>
  <si>
    <t>M. NIKIAMA  ISSIAKA</t>
  </si>
  <si>
    <t>M. KIMA  YAYA</t>
  </si>
  <si>
    <t>M. KONAEE  BANGALI</t>
  </si>
  <si>
    <t>08 BP 857 abidjan 08</t>
  </si>
  <si>
    <t>58635223</t>
  </si>
  <si>
    <t>Suivi Evaluation</t>
  </si>
  <si>
    <t>M&amp;E Senior</t>
  </si>
  <si>
    <t>CDI</t>
  </si>
  <si>
    <t>854627 Q</t>
  </si>
  <si>
    <t>Mme</t>
  </si>
  <si>
    <t>F</t>
  </si>
  <si>
    <t>05 BP 225 Abidjan 05</t>
  </si>
  <si>
    <t>76524863</t>
  </si>
  <si>
    <t>Marié(e)</t>
  </si>
  <si>
    <t>Directrice</t>
  </si>
  <si>
    <t>758421 Q</t>
  </si>
  <si>
    <t>18/12/1968</t>
  </si>
  <si>
    <t>05/04/2005</t>
  </si>
  <si>
    <t>Mme EKOUEVIE néé Fassinou Patricia</t>
  </si>
  <si>
    <t>20/11/1984</t>
  </si>
  <si>
    <t>02/02/2015</t>
  </si>
  <si>
    <t>1,5</t>
  </si>
  <si>
    <t>M. KONE Datolo Hili</t>
  </si>
  <si>
    <t xml:space="preserve">Nom &amp; Prénoms de l'employé </t>
  </si>
  <si>
    <t>M. KONAEE  FOFSSENI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</si>
</sst>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_(* #,##0.00_);_(* \(#,##0.00\);_(* &quot;-&quot;??_);_(@_)"/>
    <numFmt numFmtId="165" formatCode="#,##0\ &quot;F&quot;;\-#,##0\ &quot;F&quot;"/>
    <numFmt numFmtId="166" formatCode="_-* #,##0\ _F_-;\-* #,##0\ _F_-;_-* &quot;-&quot;??\ _F_-;_-@_-"/>
    <numFmt numFmtId="167" formatCode="_-* #,##0.00\ _F_-;\-* #,##0.00\ _F_-;_-* &quot;-&quot;??\ _F_-;_-@_-"/>
    <numFmt numFmtId="168" formatCode="dd/mm/yy"/>
    <numFmt numFmtId="169" formatCode="_(&quot;F&quot;* #,##0.00_);_(&quot;F&quot;* \(#,##0.00\);_(&quot;F&quot;* &quot;-&quot;??_);_(@_)"/>
    <numFmt numFmtId="170" formatCode="_(* #,##0_);_(* \(#,##0\);_(* &quot;-&quot;??_);_(@_)"/>
    <numFmt numFmtId="171" formatCode="[$-40C]mmmm\-yy;@"/>
  </numFmts>
  <fonts count="40" x14ac:knownFonts="1">
    <font>
      <sz val="11"/>
      <color theme="1"/>
      <name val="Calibri"/>
      <family val="2"/>
      <scheme val="minor"/>
    </font>
    <font>
      <b/>
      <sz val="10"/>
      <name val="Eras Medium ITC"/>
      <family val="2"/>
    </font>
    <font>
      <sz val="10"/>
      <name val="Arial"/>
      <family val="2"/>
    </font>
    <font>
      <sz val="9"/>
      <name val="Eras Medium ITC"/>
      <family val="2"/>
    </font>
    <font>
      <b/>
      <sz val="9"/>
      <name val="Eras Medium ITC"/>
      <family val="2"/>
    </font>
    <font>
      <sz val="11"/>
      <name val="Eras Medium ITC"/>
      <family val="2"/>
    </font>
    <font>
      <b/>
      <sz val="11"/>
      <name val="Eras Medium ITC"/>
      <family val="2"/>
    </font>
    <font>
      <sz val="9"/>
      <name val="Arial"/>
      <family val="2"/>
    </font>
    <font>
      <sz val="6"/>
      <name val="Eras Medium ITC"/>
      <family val="2"/>
    </font>
    <font>
      <b/>
      <sz val="9"/>
      <color rgb="FF0070C0"/>
      <name val="Eras Medium ITC"/>
      <family val="2"/>
    </font>
    <font>
      <b/>
      <sz val="9"/>
      <color rgb="FFFF0000"/>
      <name val="Eras Medium ITC"/>
      <family val="2"/>
    </font>
    <font>
      <b/>
      <sz val="12"/>
      <name val="Eras Medium ITC"/>
      <family val="2"/>
    </font>
    <font>
      <b/>
      <sz val="12"/>
      <name val="Arial"/>
      <family val="2"/>
    </font>
    <font>
      <sz val="10"/>
      <name val="Times New Roman"/>
      <family val="1"/>
    </font>
    <font>
      <u/>
      <sz val="10"/>
      <color indexed="12"/>
      <name val="Arial"/>
      <family val="2"/>
    </font>
    <font>
      <sz val="11"/>
      <color theme="1"/>
      <name val="Times New Roman"/>
      <family val="1"/>
    </font>
    <font>
      <sz val="8"/>
      <name val="Calibri"/>
      <family val="2"/>
      <scheme val="minor"/>
    </font>
    <font>
      <b/>
      <sz val="18"/>
      <name val="Eras Medium ITC"/>
      <family val="2"/>
    </font>
    <font>
      <sz val="9"/>
      <color rgb="FFFF0000"/>
      <name val="Eras Medium ITC"/>
      <family val="2"/>
    </font>
    <font>
      <sz val="11"/>
      <color indexed="8"/>
      <name val="Calibri"/>
      <family val="2"/>
    </font>
    <font>
      <sz val="12"/>
      <name val="Arial"/>
      <family val="2"/>
    </font>
    <font>
      <b/>
      <sz val="12"/>
      <color indexed="9"/>
      <name val="Arial"/>
      <family val="2"/>
    </font>
    <font>
      <sz val="12"/>
      <color indexed="9"/>
      <name val="Arial"/>
      <family val="2"/>
    </font>
    <font>
      <u/>
      <sz val="9"/>
      <color indexed="12"/>
      <name val="Times New Roman"/>
      <family val="1"/>
    </font>
    <font>
      <sz val="9"/>
      <name val="Courier"/>
      <family val="3"/>
    </font>
    <font>
      <sz val="9"/>
      <color rgb="FFFF0000"/>
      <name val="Arial"/>
      <family val="2"/>
    </font>
    <font>
      <sz val="12"/>
      <name val="Eras Medium ITC"/>
      <family val="2"/>
    </font>
    <font>
      <sz val="11"/>
      <color theme="1"/>
      <name val="Eras Medium ITC"/>
      <family val="2"/>
    </font>
    <font>
      <sz val="10"/>
      <color theme="1"/>
      <name val="Eras Medium ITC"/>
      <family val="2"/>
    </font>
    <font>
      <sz val="11"/>
      <color rgb="FFFF0000"/>
      <name val="Calibri"/>
      <family val="2"/>
      <scheme val="minor"/>
    </font>
    <font>
      <sz val="11"/>
      <color rgb="FFFF0000"/>
      <name val="Times New Roman"/>
      <family val="1"/>
    </font>
    <font>
      <sz val="9"/>
      <color theme="1"/>
      <name val="Calibri"/>
      <family val="2"/>
      <scheme val="minor"/>
    </font>
    <font>
      <sz val="9"/>
      <color theme="0"/>
      <name val="Arial"/>
      <family val="2"/>
    </font>
    <font>
      <sz val="11"/>
      <color theme="0"/>
      <name val="Calibri"/>
      <family val="2"/>
      <scheme val="minor"/>
    </font>
    <font>
      <b/>
      <sz val="20"/>
      <name val="Eras Medium ITC"/>
      <family val="2"/>
    </font>
    <font>
      <b/>
      <sz val="14"/>
      <color rgb="FF000000"/>
      <name val="Calibri"/>
      <family val="2"/>
    </font>
    <font>
      <b/>
      <i/>
      <sz val="9"/>
      <name val="Eras Medium ITC"/>
      <family val="2"/>
    </font>
    <font>
      <b/>
      <i/>
      <sz val="12"/>
      <name val="Eras Medium ITC"/>
      <family val="2"/>
    </font>
    <font>
      <b/>
      <i/>
      <sz val="10"/>
      <color rgb="FFFF0000"/>
      <name val="Eras Medium ITC"/>
      <family val="2"/>
    </font>
    <font>
      <b/>
      <i/>
      <sz val="10"/>
      <name val="Eras Medium ITC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0">
    <xf numFmtId="0" fontId="0" fillId="0" borderId="0"/>
    <xf numFmtId="0" fontId="2" fillId="0" borderId="0"/>
    <xf numFmtId="9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  <xf numFmtId="0" fontId="2" fillId="0" borderId="0"/>
    <xf numFmtId="164" fontId="13" fillId="0" borderId="0" applyFont="0" applyFill="0" applyBorder="0" applyAlignment="0" applyProtection="0"/>
    <xf numFmtId="0" fontId="2" fillId="0" borderId="0"/>
    <xf numFmtId="0" fontId="13" fillId="0" borderId="0"/>
    <xf numFmtId="9" fontId="13" fillId="0" borderId="0" applyFont="0" applyFill="0" applyBorder="0" applyAlignment="0" applyProtection="0"/>
    <xf numFmtId="164" fontId="2" fillId="0" borderId="0" applyFont="0" applyFill="0" applyBorder="0" applyAlignment="0" applyProtection="0"/>
    <xf numFmtId="169" fontId="13" fillId="0" borderId="0" applyFon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19" fillId="0" borderId="0"/>
    <xf numFmtId="167" fontId="2" fillId="0" borderId="0" applyFont="0" applyFill="0" applyBorder="0" applyAlignment="0" applyProtection="0"/>
  </cellStyleXfs>
  <cellXfs count="194">
    <xf numFmtId="0" fontId="0" fillId="0" borderId="0" xfId="0"/>
    <xf numFmtId="0" fontId="3" fillId="0" borderId="0" xfId="0" applyFont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0" fillId="4" borderId="0" xfId="11" applyFont="1" applyFill="1" applyAlignment="1" applyProtection="1">
      <protection hidden="1"/>
    </xf>
    <xf numFmtId="166" fontId="20" fillId="0" borderId="0" xfId="14" applyNumberFormat="1" applyFont="1" applyFill="1" applyBorder="1" applyAlignment="1" applyProtection="1">
      <protection hidden="1"/>
    </xf>
    <xf numFmtId="0" fontId="20" fillId="0" borderId="0" xfId="11" applyFont="1" applyFill="1" applyAlignment="1" applyProtection="1">
      <protection hidden="1"/>
    </xf>
    <xf numFmtId="166" fontId="20" fillId="0" borderId="1" xfId="14" applyNumberFormat="1" applyFont="1" applyFill="1" applyBorder="1" applyAlignment="1" applyProtection="1">
      <protection hidden="1"/>
    </xf>
    <xf numFmtId="166" fontId="20" fillId="0" borderId="2" xfId="14" applyNumberFormat="1" applyFont="1" applyFill="1" applyBorder="1" applyAlignment="1" applyProtection="1">
      <protection hidden="1"/>
    </xf>
    <xf numFmtId="0" fontId="20" fillId="0" borderId="3" xfId="11" applyFont="1" applyFill="1" applyBorder="1" applyAlignment="1" applyProtection="1">
      <protection hidden="1"/>
    </xf>
    <xf numFmtId="166" fontId="20" fillId="0" borderId="4" xfId="14" applyNumberFormat="1" applyFont="1" applyFill="1" applyBorder="1" applyAlignment="1" applyProtection="1">
      <alignment horizontal="right"/>
      <protection hidden="1"/>
    </xf>
    <xf numFmtId="168" fontId="20" fillId="0" borderId="0" xfId="12" applyNumberFormat="1" applyFont="1" applyFill="1" applyBorder="1" applyAlignment="1" applyProtection="1">
      <alignment horizontal="center" vertical="center"/>
      <protection hidden="1"/>
    </xf>
    <xf numFmtId="14" fontId="20" fillId="3" borderId="0" xfId="12" applyNumberFormat="1" applyFont="1" applyFill="1" applyBorder="1" applyAlignment="1" applyProtection="1">
      <alignment horizontal="center" vertical="center"/>
      <protection locked="0"/>
    </xf>
    <xf numFmtId="0" fontId="20" fillId="0" borderId="5" xfId="11" applyFont="1" applyFill="1" applyBorder="1" applyAlignment="1" applyProtection="1">
      <protection hidden="1"/>
    </xf>
    <xf numFmtId="166" fontId="20" fillId="0" borderId="6" xfId="14" applyNumberFormat="1" applyFont="1" applyFill="1" applyBorder="1" applyAlignment="1" applyProtection="1">
      <protection hidden="1"/>
    </xf>
    <xf numFmtId="166" fontId="20" fillId="0" borderId="7" xfId="14" applyNumberFormat="1" applyFont="1" applyFill="1" applyBorder="1" applyAlignment="1" applyProtection="1">
      <protection hidden="1"/>
    </xf>
    <xf numFmtId="0" fontId="20" fillId="0" borderId="8" xfId="11" applyFont="1" applyFill="1" applyBorder="1" applyAlignment="1" applyProtection="1">
      <protection hidden="1"/>
    </xf>
    <xf numFmtId="0" fontId="20" fillId="0" borderId="0" xfId="11" applyFont="1" applyFill="1" applyBorder="1" applyAlignment="1" applyProtection="1">
      <protection hidden="1"/>
    </xf>
    <xf numFmtId="0" fontId="20" fillId="0" borderId="1" xfId="11" applyFont="1" applyFill="1" applyBorder="1" applyAlignment="1" applyProtection="1">
      <protection hidden="1"/>
    </xf>
    <xf numFmtId="0" fontId="20" fillId="0" borderId="2" xfId="11" applyFont="1" applyFill="1" applyBorder="1" applyAlignment="1" applyProtection="1">
      <protection hidden="1"/>
    </xf>
    <xf numFmtId="0" fontId="20" fillId="0" borderId="4" xfId="11" applyFont="1" applyFill="1" applyBorder="1" applyAlignment="1" applyProtection="1">
      <protection hidden="1"/>
    </xf>
    <xf numFmtId="166" fontId="21" fillId="5" borderId="3" xfId="14" applyNumberFormat="1" applyFont="1" applyFill="1" applyBorder="1" applyAlignment="1" applyProtection="1">
      <alignment horizontal="center"/>
      <protection hidden="1"/>
    </xf>
    <xf numFmtId="0" fontId="20" fillId="6" borderId="11" xfId="15" applyNumberFormat="1" applyFont="1" applyFill="1" applyBorder="1" applyAlignment="1" applyProtection="1">
      <alignment vertical="center"/>
      <protection hidden="1"/>
    </xf>
    <xf numFmtId="0" fontId="20" fillId="6" borderId="1" xfId="15" applyNumberFormat="1" applyFont="1" applyFill="1" applyBorder="1" applyAlignment="1" applyProtection="1">
      <alignment vertical="center"/>
      <protection hidden="1"/>
    </xf>
    <xf numFmtId="3" fontId="20" fillId="6" borderId="1" xfId="15" applyNumberFormat="1" applyFont="1" applyFill="1" applyBorder="1" applyAlignment="1" applyProtection="1">
      <alignment vertical="center"/>
      <protection hidden="1"/>
    </xf>
    <xf numFmtId="0" fontId="20" fillId="0" borderId="13" xfId="15" applyNumberFormat="1" applyFont="1" applyFill="1" applyBorder="1" applyAlignment="1" applyProtection="1">
      <alignment vertical="center"/>
      <protection hidden="1"/>
    </xf>
    <xf numFmtId="0" fontId="20" fillId="0" borderId="4" xfId="15" applyNumberFormat="1" applyFont="1" applyFill="1" applyBorder="1" applyAlignment="1" applyProtection="1">
      <alignment vertical="center"/>
      <protection hidden="1"/>
    </xf>
    <xf numFmtId="0" fontId="20" fillId="6" borderId="13" xfId="15" applyNumberFormat="1" applyFont="1" applyFill="1" applyBorder="1" applyAlignment="1" applyProtection="1">
      <alignment vertical="center"/>
      <protection hidden="1"/>
    </xf>
    <xf numFmtId="0" fontId="20" fillId="6" borderId="4" xfId="15" applyNumberFormat="1" applyFont="1" applyFill="1" applyBorder="1" applyAlignment="1" applyProtection="1">
      <alignment vertical="center"/>
      <protection hidden="1"/>
    </xf>
    <xf numFmtId="3" fontId="20" fillId="6" borderId="4" xfId="15" applyNumberFormat="1" applyFont="1" applyFill="1" applyBorder="1" applyAlignment="1" applyProtection="1">
      <alignment vertical="center"/>
      <protection hidden="1"/>
    </xf>
    <xf numFmtId="0" fontId="20" fillId="6" borderId="12" xfId="15" applyNumberFormat="1" applyFont="1" applyFill="1" applyBorder="1" applyAlignment="1" applyProtection="1">
      <alignment vertical="center"/>
      <protection hidden="1"/>
    </xf>
    <xf numFmtId="0" fontId="20" fillId="6" borderId="6" xfId="15" applyNumberFormat="1" applyFont="1" applyFill="1" applyBorder="1" applyAlignment="1" applyProtection="1">
      <alignment vertical="center"/>
      <protection hidden="1"/>
    </xf>
    <xf numFmtId="3" fontId="20" fillId="6" borderId="6" xfId="15" applyNumberFormat="1" applyFont="1" applyFill="1" applyBorder="1" applyAlignment="1" applyProtection="1">
      <alignment vertical="center"/>
      <protection hidden="1"/>
    </xf>
    <xf numFmtId="0" fontId="12" fillId="7" borderId="14" xfId="11" applyFont="1" applyFill="1" applyBorder="1" applyAlignment="1" applyProtection="1">
      <protection hidden="1"/>
    </xf>
    <xf numFmtId="0" fontId="20" fillId="7" borderId="15" xfId="11" applyFont="1" applyFill="1" applyBorder="1" applyAlignment="1" applyProtection="1">
      <protection hidden="1"/>
    </xf>
    <xf numFmtId="3" fontId="20" fillId="7" borderId="15" xfId="15" applyNumberFormat="1" applyFont="1" applyFill="1" applyBorder="1" applyAlignment="1" applyProtection="1">
      <alignment vertical="center"/>
      <protection hidden="1"/>
    </xf>
    <xf numFmtId="166" fontId="20" fillId="4" borderId="0" xfId="11" applyNumberFormat="1" applyFont="1" applyFill="1" applyAlignment="1" applyProtection="1">
      <protection hidden="1"/>
    </xf>
    <xf numFmtId="166" fontId="20" fillId="0" borderId="4" xfId="14" applyNumberFormat="1" applyFont="1" applyFill="1" applyBorder="1" applyAlignment="1" applyProtection="1">
      <protection hidden="1"/>
    </xf>
    <xf numFmtId="0" fontId="20" fillId="0" borderId="13" xfId="11" applyFont="1" applyFill="1" applyBorder="1" applyAlignment="1" applyProtection="1">
      <protection hidden="1"/>
    </xf>
    <xf numFmtId="0" fontId="20" fillId="0" borderId="9" xfId="11" applyFont="1" applyFill="1" applyBorder="1" applyAlignment="1" applyProtection="1">
      <protection hidden="1"/>
    </xf>
    <xf numFmtId="0" fontId="20" fillId="0" borderId="14" xfId="11" applyFont="1" applyFill="1" applyBorder="1" applyAlignment="1" applyProtection="1">
      <protection hidden="1"/>
    </xf>
    <xf numFmtId="170" fontId="20" fillId="0" borderId="14" xfId="10" applyNumberFormat="1" applyFont="1" applyFill="1" applyBorder="1" applyAlignment="1" applyProtection="1">
      <protection hidden="1"/>
    </xf>
    <xf numFmtId="0" fontId="20" fillId="0" borderId="0" xfId="11" applyFont="1" applyFill="1" applyBorder="1" applyAlignment="1" applyProtection="1">
      <alignment horizontal="left" indent="1"/>
      <protection hidden="1"/>
    </xf>
    <xf numFmtId="0" fontId="1" fillId="2" borderId="0" xfId="0" applyFont="1" applyFill="1" applyAlignment="1">
      <alignment horizontal="center" vertical="center"/>
    </xf>
    <xf numFmtId="0" fontId="15" fillId="0" borderId="0" xfId="0" applyFont="1" applyBorder="1" applyAlignment="1">
      <alignment horizontal="center" vertical="center" wrapText="1"/>
    </xf>
    <xf numFmtId="3" fontId="4" fillId="2" borderId="9" xfId="0" applyNumberFormat="1" applyFont="1" applyFill="1" applyBorder="1" applyAlignment="1">
      <alignment horizontal="center" vertical="center" wrapText="1"/>
    </xf>
    <xf numFmtId="3" fontId="4" fillId="2" borderId="9" xfId="0" applyNumberFormat="1" applyFont="1" applyFill="1" applyBorder="1" applyAlignment="1">
      <alignment horizontal="center" vertical="center"/>
    </xf>
    <xf numFmtId="14" fontId="4" fillId="2" borderId="9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11" fillId="2" borderId="0" xfId="0" applyFont="1" applyFill="1" applyAlignment="1">
      <alignment horizontal="center" vertical="center" wrapText="1"/>
    </xf>
    <xf numFmtId="3" fontId="11" fillId="2" borderId="0" xfId="0" applyNumberFormat="1" applyFont="1" applyFill="1" applyAlignment="1">
      <alignment horizontal="center" vertical="center"/>
    </xf>
    <xf numFmtId="3" fontId="17" fillId="2" borderId="0" xfId="0" applyNumberFormat="1" applyFont="1" applyFill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3" fontId="3" fillId="0" borderId="0" xfId="0" applyNumberFormat="1" applyFont="1" applyBorder="1" applyAlignment="1">
      <alignment horizontal="center" vertical="center"/>
    </xf>
    <xf numFmtId="49" fontId="3" fillId="0" borderId="9" xfId="0" applyNumberFormat="1" applyFont="1" applyFill="1" applyBorder="1" applyAlignment="1" applyProtection="1">
      <alignment horizontal="center" vertical="center"/>
    </xf>
    <xf numFmtId="166" fontId="3" fillId="0" borderId="9" xfId="6" applyNumberFormat="1" applyFont="1" applyFill="1" applyBorder="1" applyAlignment="1" applyProtection="1">
      <alignment horizontal="center" vertical="center"/>
    </xf>
    <xf numFmtId="166" fontId="3" fillId="0" borderId="9" xfId="6" applyNumberFormat="1" applyFont="1" applyFill="1" applyBorder="1" applyAlignment="1" applyProtection="1">
      <alignment horizontal="center" vertical="center" wrapText="1"/>
    </xf>
    <xf numFmtId="3" fontId="3" fillId="0" borderId="9" xfId="6" applyNumberFormat="1" applyFont="1" applyFill="1" applyBorder="1" applyAlignment="1" applyProtection="1">
      <alignment horizontal="center" vertical="center"/>
    </xf>
    <xf numFmtId="0" fontId="3" fillId="0" borderId="9" xfId="0" applyFont="1" applyFill="1" applyBorder="1" applyAlignment="1" applyProtection="1">
      <alignment horizontal="center" vertical="center"/>
    </xf>
    <xf numFmtId="0" fontId="3" fillId="0" borderId="16" xfId="0" applyFont="1" applyFill="1" applyBorder="1" applyAlignment="1" applyProtection="1">
      <alignment horizontal="center" vertical="center"/>
    </xf>
    <xf numFmtId="166" fontId="3" fillId="0" borderId="17" xfId="6" applyNumberFormat="1" applyFont="1" applyFill="1" applyBorder="1" applyAlignment="1" applyProtection="1">
      <alignment horizontal="center" vertical="center"/>
    </xf>
    <xf numFmtId="166" fontId="3" fillId="0" borderId="17" xfId="6" applyNumberFormat="1" applyFont="1" applyFill="1" applyBorder="1" applyAlignment="1" applyProtection="1">
      <alignment horizontal="center" vertical="center" wrapText="1"/>
    </xf>
    <xf numFmtId="3" fontId="3" fillId="0" borderId="17" xfId="6" applyNumberFormat="1" applyFont="1" applyFill="1" applyBorder="1" applyAlignment="1" applyProtection="1">
      <alignment horizontal="center" vertical="center"/>
    </xf>
    <xf numFmtId="3" fontId="4" fillId="0" borderId="17" xfId="6" applyNumberFormat="1" applyFont="1" applyFill="1" applyBorder="1" applyAlignment="1" applyProtection="1">
      <alignment horizontal="center" vertical="center"/>
    </xf>
    <xf numFmtId="3" fontId="24" fillId="0" borderId="18" xfId="19" applyNumberFormat="1" applyFont="1" applyBorder="1" applyAlignment="1" applyProtection="1">
      <alignment horizontal="center" vertical="center"/>
      <protection hidden="1"/>
    </xf>
    <xf numFmtId="3" fontId="18" fillId="0" borderId="9" xfId="6" applyNumberFormat="1" applyFont="1" applyFill="1" applyBorder="1" applyAlignment="1" applyProtection="1">
      <alignment horizontal="center" vertical="center"/>
    </xf>
    <xf numFmtId="3" fontId="10" fillId="0" borderId="9" xfId="6" applyNumberFormat="1" applyFont="1" applyFill="1" applyBorder="1" applyAlignment="1" applyProtection="1">
      <alignment horizontal="center" vertical="center"/>
    </xf>
    <xf numFmtId="3" fontId="5" fillId="0" borderId="0" xfId="0" applyNumberFormat="1" applyFont="1" applyAlignment="1">
      <alignment horizontal="center" vertical="center"/>
    </xf>
    <xf numFmtId="3" fontId="6" fillId="2" borderId="0" xfId="0" applyNumberFormat="1" applyFont="1" applyFill="1" applyAlignment="1">
      <alignment horizontal="center" vertical="center"/>
    </xf>
    <xf numFmtId="3" fontId="5" fillId="0" borderId="0" xfId="0" applyNumberFormat="1" applyFont="1" applyBorder="1" applyAlignment="1">
      <alignment horizontal="center" vertical="center"/>
    </xf>
    <xf numFmtId="3" fontId="6" fillId="0" borderId="9" xfId="6" applyNumberFormat="1" applyFont="1" applyFill="1" applyBorder="1" applyAlignment="1" applyProtection="1">
      <alignment horizontal="center" vertical="center"/>
    </xf>
    <xf numFmtId="3" fontId="26" fillId="0" borderId="0" xfId="0" applyNumberFormat="1" applyFont="1" applyAlignment="1">
      <alignment horizontal="center" vertical="center"/>
    </xf>
    <xf numFmtId="3" fontId="26" fillId="0" borderId="0" xfId="0" applyNumberFormat="1" applyFont="1" applyBorder="1" applyAlignment="1">
      <alignment horizontal="center" vertical="center"/>
    </xf>
    <xf numFmtId="3" fontId="11" fillId="2" borderId="9" xfId="0" applyNumberFormat="1" applyFont="1" applyFill="1" applyBorder="1" applyAlignment="1">
      <alignment horizontal="center" vertical="center" wrapText="1"/>
    </xf>
    <xf numFmtId="3" fontId="11" fillId="0" borderId="9" xfId="6" applyNumberFormat="1" applyFont="1" applyFill="1" applyBorder="1" applyAlignment="1" applyProtection="1">
      <alignment horizontal="center" vertical="center"/>
    </xf>
    <xf numFmtId="3" fontId="26" fillId="0" borderId="17" xfId="6" applyNumberFormat="1" applyFont="1" applyFill="1" applyBorder="1" applyAlignment="1" applyProtection="1">
      <alignment horizontal="center" vertical="center"/>
    </xf>
    <xf numFmtId="3" fontId="6" fillId="0" borderId="17" xfId="6" applyNumberFormat="1" applyFont="1" applyFill="1" applyBorder="1" applyAlignment="1" applyProtection="1">
      <alignment horizontal="center" vertical="center"/>
    </xf>
    <xf numFmtId="3" fontId="5" fillId="0" borderId="0" xfId="6" applyNumberFormat="1" applyFont="1" applyAlignment="1">
      <alignment horizontal="center" vertical="center"/>
    </xf>
    <xf numFmtId="3" fontId="20" fillId="6" borderId="11" xfId="15" applyNumberFormat="1" applyFont="1" applyFill="1" applyBorder="1" applyAlignment="1" applyProtection="1">
      <alignment horizontal="center" vertical="center"/>
      <protection hidden="1"/>
    </xf>
    <xf numFmtId="3" fontId="20" fillId="0" borderId="0" xfId="15" applyNumberFormat="1" applyFont="1" applyFill="1" applyBorder="1" applyAlignment="1" applyProtection="1">
      <alignment vertical="center"/>
      <protection hidden="1"/>
    </xf>
    <xf numFmtId="3" fontId="20" fillId="0" borderId="13" xfId="15" applyNumberFormat="1" applyFont="1" applyFill="1" applyBorder="1" applyAlignment="1" applyProtection="1">
      <alignment horizontal="center" vertical="center"/>
      <protection hidden="1"/>
    </xf>
    <xf numFmtId="3" fontId="20" fillId="6" borderId="13" xfId="15" applyNumberFormat="1" applyFont="1" applyFill="1" applyBorder="1" applyAlignment="1" applyProtection="1">
      <alignment horizontal="center" vertical="center"/>
      <protection hidden="1"/>
    </xf>
    <xf numFmtId="3" fontId="20" fillId="0" borderId="5" xfId="15" applyNumberFormat="1" applyFont="1" applyFill="1" applyBorder="1" applyAlignment="1" applyProtection="1">
      <alignment horizontal="center" vertical="center"/>
      <protection hidden="1"/>
    </xf>
    <xf numFmtId="3" fontId="20" fillId="0" borderId="4" xfId="15" applyNumberFormat="1" applyFont="1" applyFill="1" applyBorder="1" applyAlignment="1" applyProtection="1">
      <alignment horizontal="center" vertical="center"/>
      <protection hidden="1"/>
    </xf>
    <xf numFmtId="3" fontId="20" fillId="6" borderId="8" xfId="15" applyNumberFormat="1" applyFont="1" applyFill="1" applyBorder="1" applyAlignment="1" applyProtection="1">
      <alignment horizontal="center" vertical="center"/>
      <protection hidden="1"/>
    </xf>
    <xf numFmtId="3" fontId="20" fillId="6" borderId="6" xfId="15" applyNumberFormat="1" applyFont="1" applyFill="1" applyBorder="1" applyAlignment="1" applyProtection="1">
      <alignment horizontal="center" vertical="center"/>
      <protection hidden="1"/>
    </xf>
    <xf numFmtId="3" fontId="20" fillId="6" borderId="12" xfId="15" applyNumberFormat="1" applyFont="1" applyFill="1" applyBorder="1" applyAlignment="1" applyProtection="1">
      <alignment horizontal="center" vertical="center"/>
      <protection hidden="1"/>
    </xf>
    <xf numFmtId="3" fontId="20" fillId="7" borderId="15" xfId="11" applyNumberFormat="1" applyFont="1" applyFill="1" applyBorder="1" applyAlignment="1" applyProtection="1">
      <alignment horizontal="center"/>
      <protection hidden="1"/>
    </xf>
    <xf numFmtId="3" fontId="20" fillId="7" borderId="15" xfId="15" applyNumberFormat="1" applyFont="1" applyFill="1" applyBorder="1" applyAlignment="1" applyProtection="1">
      <alignment horizontal="center" vertical="center"/>
      <protection hidden="1"/>
    </xf>
    <xf numFmtId="3" fontId="20" fillId="0" borderId="10" xfId="11" applyNumberFormat="1" applyFont="1" applyFill="1" applyBorder="1" applyAlignment="1" applyProtection="1">
      <alignment horizontal="center"/>
      <protection hidden="1"/>
    </xf>
    <xf numFmtId="3" fontId="12" fillId="6" borderId="9" xfId="15" applyNumberFormat="1" applyFont="1" applyFill="1" applyBorder="1" applyAlignment="1" applyProtection="1">
      <alignment horizontal="center" vertical="center"/>
      <protection hidden="1"/>
    </xf>
    <xf numFmtId="166" fontId="20" fillId="4" borderId="0" xfId="14" applyNumberFormat="1" applyFont="1" applyFill="1" applyAlignment="1" applyProtection="1">
      <alignment horizontal="center"/>
      <protection hidden="1"/>
    </xf>
    <xf numFmtId="166" fontId="20" fillId="0" borderId="0" xfId="14" applyNumberFormat="1" applyFont="1" applyFill="1" applyBorder="1" applyAlignment="1" applyProtection="1">
      <alignment horizontal="center"/>
      <protection hidden="1"/>
    </xf>
    <xf numFmtId="166" fontId="20" fillId="0" borderId="2" xfId="14" applyNumberFormat="1" applyFont="1" applyFill="1" applyBorder="1" applyAlignment="1" applyProtection="1">
      <alignment horizontal="center"/>
      <protection hidden="1"/>
    </xf>
    <xf numFmtId="166" fontId="20" fillId="0" borderId="7" xfId="14" applyNumberFormat="1" applyFont="1" applyFill="1" applyBorder="1" applyAlignment="1" applyProtection="1">
      <alignment horizontal="center"/>
      <protection hidden="1"/>
    </xf>
    <xf numFmtId="166" fontId="20" fillId="0" borderId="13" xfId="14" applyNumberFormat="1" applyFont="1" applyFill="1" applyBorder="1" applyAlignment="1" applyProtection="1">
      <alignment horizontal="center"/>
      <protection hidden="1"/>
    </xf>
    <xf numFmtId="170" fontId="20" fillId="0" borderId="9" xfId="10" applyNumberFormat="1" applyFont="1" applyFill="1" applyBorder="1" applyAlignment="1" applyProtection="1">
      <alignment horizontal="center"/>
      <protection hidden="1"/>
    </xf>
    <xf numFmtId="0" fontId="20" fillId="4" borderId="0" xfId="11" applyFont="1" applyFill="1" applyAlignment="1" applyProtection="1">
      <alignment horizontal="center"/>
      <protection hidden="1"/>
    </xf>
    <xf numFmtId="3" fontId="20" fillId="6" borderId="3" xfId="15" applyNumberFormat="1" applyFont="1" applyFill="1" applyBorder="1" applyAlignment="1" applyProtection="1">
      <alignment horizontal="center" vertical="center"/>
      <protection hidden="1"/>
    </xf>
    <xf numFmtId="3" fontId="20" fillId="6" borderId="5" xfId="15" applyNumberFormat="1" applyFont="1" applyFill="1" applyBorder="1" applyAlignment="1" applyProtection="1">
      <alignment horizontal="center" vertical="center"/>
      <protection hidden="1"/>
    </xf>
    <xf numFmtId="166" fontId="20" fillId="0" borderId="5" xfId="14" applyNumberFormat="1" applyFont="1" applyFill="1" applyBorder="1" applyAlignment="1" applyProtection="1">
      <alignment horizontal="center"/>
      <protection hidden="1"/>
    </xf>
    <xf numFmtId="3" fontId="22" fillId="7" borderId="15" xfId="11" applyNumberFormat="1" applyFont="1" applyFill="1" applyBorder="1" applyAlignment="1" applyProtection="1">
      <alignment horizontal="center"/>
      <protection hidden="1"/>
    </xf>
    <xf numFmtId="170" fontId="20" fillId="0" borderId="10" xfId="10" applyNumberFormat="1" applyFont="1" applyFill="1" applyBorder="1" applyAlignment="1" applyProtection="1">
      <alignment horizontal="center"/>
      <protection hidden="1"/>
    </xf>
    <xf numFmtId="0" fontId="20" fillId="0" borderId="0" xfId="11" applyFont="1" applyFill="1" applyBorder="1" applyAlignment="1" applyProtection="1">
      <alignment horizontal="center"/>
      <protection hidden="1"/>
    </xf>
    <xf numFmtId="166" fontId="21" fillId="5" borderId="2" xfId="14" applyNumberFormat="1" applyFont="1" applyFill="1" applyBorder="1" applyAlignment="1" applyProtection="1">
      <alignment horizontal="left"/>
      <protection hidden="1"/>
    </xf>
    <xf numFmtId="170" fontId="20" fillId="0" borderId="0" xfId="10" applyNumberFormat="1" applyFont="1" applyFill="1" applyBorder="1" applyAlignment="1" applyProtection="1">
      <protection hidden="1"/>
    </xf>
    <xf numFmtId="0" fontId="12" fillId="0" borderId="0" xfId="11" applyFont="1" applyFill="1" applyBorder="1" applyAlignment="1" applyProtection="1">
      <alignment horizontal="left" indent="1"/>
      <protection hidden="1"/>
    </xf>
    <xf numFmtId="170" fontId="12" fillId="0" borderId="19" xfId="10" applyNumberFormat="1" applyFont="1" applyFill="1" applyBorder="1" applyAlignment="1" applyProtection="1">
      <alignment horizontal="left"/>
      <protection hidden="1"/>
    </xf>
    <xf numFmtId="14" fontId="27" fillId="0" borderId="0" xfId="0" applyNumberFormat="1" applyFont="1" applyAlignment="1">
      <alignment horizontal="center" vertical="center"/>
    </xf>
    <xf numFmtId="14" fontId="27" fillId="0" borderId="9" xfId="0" applyNumberFormat="1" applyFont="1" applyBorder="1" applyAlignment="1">
      <alignment horizontal="center" vertical="center"/>
    </xf>
    <xf numFmtId="14" fontId="28" fillId="0" borderId="9" xfId="0" applyNumberFormat="1" applyFont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0" fillId="0" borderId="0" xfId="0" applyFont="1" applyBorder="1" applyAlignment="1">
      <alignment horizontal="center" vertical="center" wrapText="1"/>
    </xf>
    <xf numFmtId="0" fontId="32" fillId="0" borderId="0" xfId="0" applyFont="1" applyAlignment="1">
      <alignment horizontal="center" vertical="center"/>
    </xf>
    <xf numFmtId="171" fontId="28" fillId="0" borderId="9" xfId="0" applyNumberFormat="1" applyFont="1" applyBorder="1" applyAlignment="1">
      <alignment horizontal="center" vertical="center"/>
    </xf>
    <xf numFmtId="171" fontId="27" fillId="0" borderId="0" xfId="0" applyNumberFormat="1" applyFont="1" applyAlignment="1">
      <alignment horizontal="center" vertical="center"/>
    </xf>
    <xf numFmtId="171" fontId="4" fillId="2" borderId="9" xfId="0" applyNumberFormat="1" applyFont="1" applyFill="1" applyBorder="1" applyAlignment="1">
      <alignment horizontal="center" vertical="center" wrapText="1"/>
    </xf>
    <xf numFmtId="171" fontId="27" fillId="0" borderId="9" xfId="0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31" fillId="0" borderId="0" xfId="0" applyNumberFormat="1" applyFont="1" applyAlignment="1">
      <alignment horizontal="center" vertical="center"/>
    </xf>
    <xf numFmtId="0" fontId="33" fillId="8" borderId="0" xfId="0" applyFont="1" applyFill="1" applyAlignment="1">
      <alignment horizontal="center" vertical="center"/>
    </xf>
    <xf numFmtId="0" fontId="3" fillId="0" borderId="0" xfId="0" applyNumberFormat="1" applyFont="1" applyAlignment="1" applyProtection="1">
      <alignment horizontal="center"/>
      <protection hidden="1"/>
    </xf>
    <xf numFmtId="0" fontId="3" fillId="0" borderId="0" xfId="0" applyFont="1" applyAlignment="1" applyProtection="1">
      <alignment horizontal="center"/>
      <protection hidden="1"/>
    </xf>
    <xf numFmtId="1" fontId="3" fillId="0" borderId="0" xfId="0" applyNumberFormat="1" applyFont="1" applyAlignment="1" applyProtection="1">
      <alignment horizontal="center"/>
      <protection hidden="1"/>
    </xf>
    <xf numFmtId="2" fontId="3" fillId="0" borderId="0" xfId="0" applyNumberFormat="1" applyFont="1" applyAlignment="1" applyProtection="1">
      <alignment horizontal="center" vertical="top"/>
      <protection hidden="1"/>
    </xf>
    <xf numFmtId="0" fontId="0" fillId="0" borderId="0" xfId="0" applyProtection="1">
      <protection hidden="1"/>
    </xf>
    <xf numFmtId="0" fontId="4" fillId="2" borderId="0" xfId="0" applyNumberFormat="1" applyFont="1" applyFill="1" applyAlignment="1" applyProtection="1">
      <alignment horizontal="center"/>
      <protection hidden="1"/>
    </xf>
    <xf numFmtId="0" fontId="4" fillId="2" borderId="0" xfId="0" applyFont="1" applyFill="1" applyAlignment="1" applyProtection="1">
      <alignment horizontal="center"/>
      <protection hidden="1"/>
    </xf>
    <xf numFmtId="0" fontId="34" fillId="2" borderId="0" xfId="0" applyFont="1" applyFill="1" applyAlignment="1" applyProtection="1">
      <alignment horizontal="center"/>
      <protection hidden="1"/>
    </xf>
    <xf numFmtId="1" fontId="4" fillId="2" borderId="0" xfId="0" applyNumberFormat="1" applyFont="1" applyFill="1" applyAlignment="1" applyProtection="1">
      <alignment horizontal="center"/>
      <protection hidden="1"/>
    </xf>
    <xf numFmtId="2" fontId="4" fillId="2" borderId="0" xfId="0" applyNumberFormat="1" applyFont="1" applyFill="1" applyAlignment="1" applyProtection="1">
      <alignment horizontal="center" vertical="top"/>
      <protection hidden="1"/>
    </xf>
    <xf numFmtId="0" fontId="4" fillId="2" borderId="9" xfId="0" applyNumberFormat="1" applyFont="1" applyFill="1" applyBorder="1" applyAlignment="1" applyProtection="1">
      <alignment horizontal="center" vertical="center"/>
      <protection hidden="1"/>
    </xf>
    <xf numFmtId="0" fontId="4" fillId="2" borderId="9" xfId="0" applyFont="1" applyFill="1" applyBorder="1" applyAlignment="1" applyProtection="1">
      <alignment horizontal="center" vertical="center"/>
      <protection hidden="1"/>
    </xf>
    <xf numFmtId="0" fontId="9" fillId="2" borderId="9" xfId="0" applyFont="1" applyFill="1" applyBorder="1" applyAlignment="1" applyProtection="1">
      <alignment horizontal="center" vertical="center"/>
      <protection hidden="1"/>
    </xf>
    <xf numFmtId="0" fontId="4" fillId="2" borderId="9" xfId="0" applyFont="1" applyFill="1" applyBorder="1" applyAlignment="1" applyProtection="1">
      <alignment horizontal="center" vertical="center" wrapText="1"/>
      <protection hidden="1"/>
    </xf>
    <xf numFmtId="1" fontId="4" fillId="2" borderId="9" xfId="0" applyNumberFormat="1" applyFont="1" applyFill="1" applyBorder="1" applyAlignment="1" applyProtection="1">
      <alignment horizontal="center" vertical="center" wrapText="1"/>
      <protection hidden="1"/>
    </xf>
    <xf numFmtId="0" fontId="9" fillId="2" borderId="9" xfId="0" applyFont="1" applyFill="1" applyBorder="1" applyAlignment="1" applyProtection="1">
      <alignment horizontal="center" vertical="center" wrapText="1"/>
      <protection hidden="1"/>
    </xf>
    <xf numFmtId="2" fontId="4" fillId="2" borderId="9" xfId="0" applyNumberFormat="1" applyFont="1" applyFill="1" applyBorder="1" applyAlignment="1" applyProtection="1">
      <alignment horizontal="center" vertical="top" wrapText="1"/>
      <protection hidden="1"/>
    </xf>
    <xf numFmtId="2" fontId="4" fillId="2" borderId="9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/>
      <protection hidden="1"/>
    </xf>
    <xf numFmtId="0" fontId="4" fillId="2" borderId="1" xfId="0" applyNumberFormat="1" applyFont="1" applyFill="1" applyBorder="1" applyAlignment="1" applyProtection="1">
      <alignment horizontal="center" vertical="center"/>
      <protection hidden="1"/>
    </xf>
    <xf numFmtId="0" fontId="4" fillId="2" borderId="11" xfId="0" applyFont="1" applyFill="1" applyBorder="1" applyAlignment="1" applyProtection="1">
      <alignment horizontal="center" vertical="center"/>
      <protection hidden="1"/>
    </xf>
    <xf numFmtId="0" fontId="9" fillId="2" borderId="11" xfId="0" applyFont="1" applyFill="1" applyBorder="1" applyAlignment="1" applyProtection="1">
      <alignment horizontal="center" vertical="center"/>
      <protection hidden="1"/>
    </xf>
    <xf numFmtId="0" fontId="4" fillId="2" borderId="11" xfId="0" applyFont="1" applyFill="1" applyBorder="1" applyAlignment="1" applyProtection="1">
      <alignment horizontal="center" vertical="center" wrapText="1"/>
      <protection hidden="1"/>
    </xf>
    <xf numFmtId="1" fontId="4" fillId="2" borderId="11" xfId="0" applyNumberFormat="1" applyFont="1" applyFill="1" applyBorder="1" applyAlignment="1" applyProtection="1">
      <alignment horizontal="center" vertical="center" wrapText="1"/>
      <protection hidden="1"/>
    </xf>
    <xf numFmtId="0" fontId="9" fillId="2" borderId="13" xfId="0" applyFont="1" applyFill="1" applyBorder="1" applyAlignment="1" applyProtection="1">
      <alignment horizontal="center" vertical="center"/>
      <protection hidden="1"/>
    </xf>
    <xf numFmtId="2" fontId="4" fillId="2" borderId="11" xfId="0" applyNumberFormat="1" applyFont="1" applyFill="1" applyBorder="1" applyAlignment="1" applyProtection="1">
      <alignment horizontal="center" vertical="top" wrapText="1"/>
      <protection hidden="1"/>
    </xf>
    <xf numFmtId="0" fontId="9" fillId="2" borderId="11" xfId="0" applyFont="1" applyFill="1" applyBorder="1" applyAlignment="1" applyProtection="1">
      <alignment horizontal="center" vertical="center" wrapText="1"/>
      <protection hidden="1"/>
    </xf>
    <xf numFmtId="0" fontId="4" fillId="2" borderId="13" xfId="0" applyFont="1" applyFill="1" applyBorder="1" applyAlignment="1" applyProtection="1">
      <alignment horizontal="center" vertical="center" wrapText="1"/>
      <protection hidden="1"/>
    </xf>
    <xf numFmtId="3" fontId="36" fillId="2" borderId="9" xfId="0" applyNumberFormat="1" applyFont="1" applyFill="1" applyBorder="1" applyAlignment="1">
      <alignment horizontal="center" vertical="center" wrapText="1"/>
    </xf>
    <xf numFmtId="3" fontId="37" fillId="2" borderId="0" xfId="0" applyNumberFormat="1" applyFont="1" applyFill="1" applyAlignment="1">
      <alignment horizontal="center" vertical="center"/>
    </xf>
    <xf numFmtId="3" fontId="36" fillId="0" borderId="0" xfId="0" applyNumberFormat="1" applyFont="1" applyAlignment="1">
      <alignment horizontal="center" vertical="center"/>
    </xf>
    <xf numFmtId="3" fontId="36" fillId="0" borderId="0" xfId="0" applyNumberFormat="1" applyFont="1" applyBorder="1" applyAlignment="1">
      <alignment horizontal="center" vertical="center"/>
    </xf>
    <xf numFmtId="3" fontId="36" fillId="0" borderId="17" xfId="6" applyNumberFormat="1" applyFont="1" applyFill="1" applyBorder="1" applyAlignment="1" applyProtection="1">
      <alignment horizontal="center" vertical="center"/>
    </xf>
    <xf numFmtId="3" fontId="38" fillId="0" borderId="9" xfId="6" applyNumberFormat="1" applyFont="1" applyFill="1" applyBorder="1" applyAlignment="1" applyProtection="1">
      <alignment horizontal="center" vertical="center"/>
    </xf>
    <xf numFmtId="3" fontId="39" fillId="0" borderId="9" xfId="6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  <protection hidden="1"/>
    </xf>
    <xf numFmtId="0" fontId="0" fillId="8" borderId="0" xfId="0" applyFill="1" applyAlignment="1">
      <alignment horizontal="center" vertical="center"/>
    </xf>
    <xf numFmtId="0" fontId="3" fillId="9" borderId="9" xfId="0" applyNumberFormat="1" applyFont="1" applyFill="1" applyBorder="1" applyAlignment="1" applyProtection="1">
      <alignment horizontal="center"/>
      <protection hidden="1"/>
    </xf>
    <xf numFmtId="0" fontId="3" fillId="9" borderId="9" xfId="0" applyFont="1" applyFill="1" applyBorder="1" applyAlignment="1" applyProtection="1">
      <alignment horizontal="center" vertical="center"/>
      <protection hidden="1"/>
    </xf>
    <xf numFmtId="0" fontId="7" fillId="9" borderId="9" xfId="0" applyFont="1" applyFill="1" applyBorder="1" applyAlignment="1">
      <alignment horizontal="left" vertical="center"/>
    </xf>
    <xf numFmtId="14" fontId="7" fillId="9" borderId="9" xfId="0" applyNumberFormat="1" applyFont="1" applyFill="1" applyBorder="1" applyAlignment="1">
      <alignment horizontal="center" vertical="center"/>
    </xf>
    <xf numFmtId="14" fontId="3" fillId="9" borderId="9" xfId="0" applyNumberFormat="1" applyFont="1" applyFill="1" applyBorder="1" applyAlignment="1" applyProtection="1">
      <alignment horizontal="center" vertical="center"/>
      <protection hidden="1"/>
    </xf>
    <xf numFmtId="0" fontId="7" fillId="9" borderId="9" xfId="0" applyFont="1" applyFill="1" applyBorder="1" applyAlignment="1">
      <alignment horizontal="center" vertical="center"/>
    </xf>
    <xf numFmtId="0" fontId="7" fillId="9" borderId="9" xfId="0" applyFont="1" applyFill="1" applyBorder="1" applyAlignment="1" applyProtection="1">
      <alignment horizontal="center" vertical="center"/>
      <protection hidden="1"/>
    </xf>
    <xf numFmtId="14" fontId="7" fillId="9" borderId="9" xfId="0" applyNumberFormat="1" applyFont="1" applyFill="1" applyBorder="1" applyAlignment="1" applyProtection="1">
      <alignment horizontal="center" vertical="center"/>
      <protection hidden="1"/>
    </xf>
    <xf numFmtId="166" fontId="3" fillId="9" borderId="9" xfId="4" applyNumberFormat="1" applyFont="1" applyFill="1" applyBorder="1" applyAlignment="1" applyProtection="1">
      <alignment horizontal="center" vertical="center"/>
      <protection hidden="1"/>
    </xf>
    <xf numFmtId="2" fontId="3" fillId="9" borderId="9" xfId="4" applyNumberFormat="1" applyFont="1" applyFill="1" applyBorder="1" applyAlignment="1" applyProtection="1">
      <alignment horizontal="center" vertical="top"/>
      <protection hidden="1"/>
    </xf>
    <xf numFmtId="1" fontId="3" fillId="9" borderId="9" xfId="0" applyNumberFormat="1" applyFont="1" applyFill="1" applyBorder="1" applyAlignment="1" applyProtection="1">
      <alignment horizontal="center" vertical="center"/>
      <protection hidden="1"/>
    </xf>
    <xf numFmtId="0" fontId="3" fillId="9" borderId="9" xfId="0" quotePrefix="1" applyFont="1" applyFill="1" applyBorder="1" applyAlignment="1" applyProtection="1">
      <alignment horizontal="center" vertical="center"/>
      <protection hidden="1"/>
    </xf>
    <xf numFmtId="3" fontId="7" fillId="9" borderId="9" xfId="0" applyNumberFormat="1" applyFont="1" applyFill="1" applyBorder="1" applyAlignment="1">
      <alignment horizontal="left" vertical="center"/>
    </xf>
    <xf numFmtId="3" fontId="7" fillId="9" borderId="9" xfId="0" applyNumberFormat="1" applyFont="1" applyFill="1" applyBorder="1" applyAlignment="1">
      <alignment horizontal="center" vertical="center"/>
    </xf>
    <xf numFmtId="3" fontId="7" fillId="9" borderId="9" xfId="0" applyNumberFormat="1" applyFont="1" applyFill="1" applyBorder="1" applyAlignment="1" applyProtection="1">
      <alignment horizontal="center" vertical="center"/>
      <protection hidden="1"/>
    </xf>
    <xf numFmtId="0" fontId="25" fillId="9" borderId="9" xfId="0" applyFont="1" applyFill="1" applyBorder="1" applyAlignment="1">
      <alignment horizontal="center" vertical="center"/>
    </xf>
    <xf numFmtId="3" fontId="7" fillId="9" borderId="9" xfId="0" applyNumberFormat="1" applyFont="1" applyFill="1" applyBorder="1" applyAlignment="1">
      <alignment horizontal="left" vertical="center" wrapText="1"/>
    </xf>
    <xf numFmtId="3" fontId="7" fillId="9" borderId="9" xfId="0" applyNumberFormat="1" applyFont="1" applyFill="1" applyBorder="1" applyAlignment="1">
      <alignment horizontal="center" vertical="center" wrapText="1"/>
    </xf>
    <xf numFmtId="3" fontId="7" fillId="9" borderId="9" xfId="0" applyNumberFormat="1" applyFont="1" applyFill="1" applyBorder="1" applyAlignment="1" applyProtection="1">
      <alignment horizontal="center" vertical="center" wrapText="1"/>
      <protection hidden="1"/>
    </xf>
    <xf numFmtId="14" fontId="7" fillId="9" borderId="9" xfId="0" applyNumberFormat="1" applyFont="1" applyFill="1" applyBorder="1" applyAlignment="1" applyProtection="1">
      <alignment horizontal="center" vertical="center" wrapText="1"/>
      <protection hidden="1"/>
    </xf>
    <xf numFmtId="0" fontId="7" fillId="9" borderId="9" xfId="0" applyFont="1" applyFill="1" applyBorder="1" applyAlignment="1">
      <alignment horizontal="left" vertical="center" wrapText="1"/>
    </xf>
    <xf numFmtId="14" fontId="7" fillId="9" borderId="9" xfId="0" applyNumberFormat="1" applyFont="1" applyFill="1" applyBorder="1" applyAlignment="1">
      <alignment horizontal="center" vertical="center" wrapText="1"/>
    </xf>
    <xf numFmtId="0" fontId="7" fillId="9" borderId="9" xfId="0" applyFont="1" applyFill="1" applyBorder="1" applyAlignment="1">
      <alignment horizontal="center" vertical="center" wrapText="1"/>
    </xf>
    <xf numFmtId="0" fontId="7" fillId="9" borderId="9" xfId="0" applyFont="1" applyFill="1" applyBorder="1" applyAlignment="1" applyProtection="1">
      <alignment horizontal="center" vertical="center" wrapText="1"/>
      <protection hidden="1"/>
    </xf>
    <xf numFmtId="0" fontId="3" fillId="9" borderId="9" xfId="0" applyFont="1" applyFill="1" applyBorder="1" applyAlignment="1" applyProtection="1">
      <alignment horizontal="center"/>
      <protection hidden="1"/>
    </xf>
    <xf numFmtId="1" fontId="3" fillId="9" borderId="9" xfId="0" applyNumberFormat="1" applyFont="1" applyFill="1" applyBorder="1" applyAlignment="1" applyProtection="1">
      <alignment horizontal="center"/>
      <protection hidden="1"/>
    </xf>
    <xf numFmtId="2" fontId="3" fillId="9" borderId="9" xfId="0" applyNumberFormat="1" applyFont="1" applyFill="1" applyBorder="1" applyAlignment="1" applyProtection="1">
      <alignment horizontal="center" vertical="top"/>
      <protection hidden="1"/>
    </xf>
    <xf numFmtId="14" fontId="3" fillId="9" borderId="9" xfId="0" applyNumberFormat="1" applyFont="1" applyFill="1" applyBorder="1" applyAlignment="1" applyProtection="1">
      <alignment horizontal="center"/>
      <protection hidden="1"/>
    </xf>
    <xf numFmtId="0" fontId="8" fillId="0" borderId="0" xfId="0" applyFont="1" applyAlignment="1">
      <alignment horizontal="center" vertical="center"/>
    </xf>
    <xf numFmtId="170" fontId="20" fillId="0" borderId="14" xfId="10" applyNumberFormat="1" applyFont="1" applyFill="1" applyBorder="1" applyAlignment="1" applyProtection="1">
      <alignment horizontal="left"/>
      <protection hidden="1"/>
    </xf>
    <xf numFmtId="170" fontId="20" fillId="0" borderId="10" xfId="10" applyNumberFormat="1" applyFont="1" applyFill="1" applyBorder="1" applyAlignment="1" applyProtection="1">
      <alignment horizontal="left"/>
      <protection hidden="1"/>
    </xf>
  </cellXfs>
  <cellStyles count="20">
    <cellStyle name="Lien hypertexte 2" xfId="8" xr:uid="{00000000-0005-0000-0000-000001000000}"/>
    <cellStyle name="Lien hypertexte 3" xfId="16" xr:uid="{00000000-0005-0000-0000-000002000000}"/>
    <cellStyle name="Milliers 10" xfId="6" xr:uid="{00000000-0005-0000-0000-000003000000}"/>
    <cellStyle name="Milliers 11" xfId="7" xr:uid="{00000000-0005-0000-0000-000004000000}"/>
    <cellStyle name="Milliers 2" xfId="3" xr:uid="{00000000-0005-0000-0000-000005000000}"/>
    <cellStyle name="Milliers 2 2" xfId="5" xr:uid="{00000000-0005-0000-0000-000006000000}"/>
    <cellStyle name="Milliers 3" xfId="4" xr:uid="{00000000-0005-0000-0000-000007000000}"/>
    <cellStyle name="Milliers 4" xfId="10" xr:uid="{00000000-0005-0000-0000-000008000000}"/>
    <cellStyle name="Milliers_Base de données paie 2002" xfId="14" xr:uid="{00000000-0005-0000-0000-000009000000}"/>
    <cellStyle name="Milliers_Bulletin v2016 ok1" xfId="19" xr:uid="{00000000-0005-0000-0000-00000A000000}"/>
    <cellStyle name="Monétaire 2" xfId="15" xr:uid="{00000000-0005-0000-0000-00000D000000}"/>
    <cellStyle name="Normal" xfId="0" builtinId="0"/>
    <cellStyle name="Normal 2" xfId="1" xr:uid="{00000000-0005-0000-0000-00000F000000}"/>
    <cellStyle name="Normal 3" xfId="12" xr:uid="{00000000-0005-0000-0000-000011000000}"/>
    <cellStyle name="Normal 3 2" xfId="17" xr:uid="{00000000-0005-0000-0000-000012000000}"/>
    <cellStyle name="Normal 6" xfId="18" xr:uid="{00000000-0005-0000-0000-000013000000}"/>
    <cellStyle name="Normal 9" xfId="9" xr:uid="{00000000-0005-0000-0000-000014000000}"/>
    <cellStyle name="Normal_Base de données paie 2002" xfId="11" xr:uid="{00000000-0005-0000-0000-000015000000}"/>
    <cellStyle name="Pourcentage 2" xfId="2" xr:uid="{00000000-0005-0000-0000-00001E000000}"/>
    <cellStyle name="Pourcentage 3" xfId="13" xr:uid="{00000000-0005-0000-0000-00001F000000}"/>
  </cellStyles>
  <dxfs count="1"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MySqlDefault" pivot="0" table="0" count="0" xr9:uid="{00000000-0011-0000-FFFF-FFFF00000000}"/>
  </tableStyles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HILI%20GESTION%20V1.6.xlsm#'BULLETIN PAIE'!A1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666750</xdr:colOff>
          <xdr:row>0</xdr:row>
          <xdr:rowOff>0</xdr:rowOff>
        </xdr:from>
        <xdr:to>
          <xdr:col>7</xdr:col>
          <xdr:colOff>704850</xdr:colOff>
          <xdr:row>0</xdr:row>
          <xdr:rowOff>723900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nouvel employé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457200</xdr:colOff>
          <xdr:row>0</xdr:row>
          <xdr:rowOff>723900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AU MENU PRINCIPAL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0</xdr:rowOff>
        </xdr:from>
        <xdr:to>
          <xdr:col>5</xdr:col>
          <xdr:colOff>180975</xdr:colOff>
          <xdr:row>0</xdr:row>
          <xdr:rowOff>723900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UN DOSSIER EMPLOYE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19050</xdr:rowOff>
        </xdr:from>
        <xdr:to>
          <xdr:col>2</xdr:col>
          <xdr:colOff>200025</xdr:colOff>
          <xdr:row>1</xdr:row>
          <xdr:rowOff>104775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AU MENU PRINCIPAL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22860</xdr:colOff>
      <xdr:row>0</xdr:row>
      <xdr:rowOff>30481</xdr:rowOff>
    </xdr:from>
    <xdr:to>
      <xdr:col>4</xdr:col>
      <xdr:colOff>0</xdr:colOff>
      <xdr:row>2</xdr:row>
      <xdr:rowOff>297181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278380" y="30481"/>
          <a:ext cx="1699260" cy="944880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VOIR LE BULLETIN DE PAIE</a:t>
          </a:r>
        </a:p>
      </xdr:txBody>
    </xdr:sp>
    <xdr:clientData/>
  </xdr:twoCellAnchor>
  <xdr:twoCellAnchor>
    <xdr:from>
      <xdr:col>0</xdr:col>
      <xdr:colOff>0</xdr:colOff>
      <xdr:row>1</xdr:row>
      <xdr:rowOff>167640</xdr:rowOff>
    </xdr:from>
    <xdr:to>
      <xdr:col>2</xdr:col>
      <xdr:colOff>243840</xdr:colOff>
      <xdr:row>3</xdr:row>
      <xdr:rowOff>0</xdr:rowOff>
    </xdr:to>
    <xdr:sp macro="[0]!ouvrir_frm_MAJ_du_livrePAIE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0" y="365760"/>
          <a:ext cx="1889760" cy="457200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Accéder à la Modification du</a:t>
          </a:r>
          <a:r>
            <a:rPr lang="fr-FR" sz="1200" baseline="0"/>
            <a:t> LIVRE PAIE</a:t>
          </a:r>
          <a:endParaRPr lang="fr-FR" sz="12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0</xdr:row>
          <xdr:rowOff>28575</xdr:rowOff>
        </xdr:from>
        <xdr:to>
          <xdr:col>12</xdr:col>
          <xdr:colOff>57150</xdr:colOff>
          <xdr:row>6</xdr:row>
          <xdr:rowOff>114300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AU MENU PRINCIPAL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LEMT%20DE%20BUREAU\ODK%20TUTO\APPLICATION%20PAIE%20HILI%20GES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lletin"/>
      <sheetName val="FDFP Trim (FUDP)"/>
      <sheetName val="ITS Trim (FUDP)"/>
      <sheetName val="FDFP Mensuel (FUDP)"/>
      <sheetName val="ITS Mensuel (FUDP)"/>
      <sheetName val="MenuPaie"/>
      <sheetName val="GestionPrêt"/>
      <sheetName val="Suivi de contrat"/>
      <sheetName val="Mesures disciplinaires"/>
      <sheetName val="Suivi absences"/>
      <sheetName val="MASSE SALARIALE"/>
      <sheetName val="Regul FDFP"/>
      <sheetName val="CNPS_Trim"/>
      <sheetName val="CNPS_Mensuel"/>
      <sheetName val="Ordre Virt"/>
      <sheetName val="Attestation de travail"/>
      <sheetName val="Livre_Paie"/>
      <sheetName val="Cumul Annuel"/>
      <sheetName val="Prélèvement Assurance"/>
      <sheetName val="Cumul Congé"/>
      <sheetName val="Heures_supp"/>
      <sheetName val="Commissions"/>
      <sheetName val="Fiche compta"/>
      <sheetName val="Paie Synthèse"/>
      <sheetName val="Liste Employé"/>
      <sheetName val="Immatriculation"/>
      <sheetName val="eDISA"/>
      <sheetName val="DISA"/>
      <sheetName val="COMPL DISA"/>
      <sheetName val="Regul ETAT 301"/>
      <sheetName val="TAB I - 301"/>
      <sheetName val="TAB II - 301"/>
      <sheetName val="TAB III - 301"/>
      <sheetName val="INTERPOLAT LIN"/>
      <sheetName val="Paramètres société"/>
      <sheetName val="Calcul Cumul annuel"/>
      <sheetName val="Décompte mois trim"/>
      <sheetName val="Tri Synthèses"/>
      <sheetName val="Prov_Pensions"/>
      <sheetName val="Prov_congés"/>
      <sheetName val="Chiffres-lettres"/>
      <sheetName val="Lisezmoi"/>
      <sheetName val="Dashboard"/>
      <sheetName val="Employee Data"/>
      <sheetName val="Calculations"/>
      <sheetName val="GRH"/>
      <sheetName val="ITS Trim"/>
      <sheetName val="ITS Mensuel"/>
      <sheetName val="FDFP Trim"/>
      <sheetName val="FDFP Mesnuel"/>
      <sheetName val="TFC_payée_Année"/>
      <sheetName val="DeverrVerrSave"/>
      <sheetName val="Patientez"/>
      <sheetName val="APPLICATION PAIE HILI GES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>
        <row r="1">
          <cell r="A1" t="str">
            <v>Trimestre</v>
          </cell>
        </row>
        <row r="2">
          <cell r="A2" t="str">
            <v>Trim 1</v>
          </cell>
          <cell r="Y2" t="str">
            <v>E</v>
          </cell>
        </row>
        <row r="3">
          <cell r="A3" t="str">
            <v>Trim 1</v>
          </cell>
          <cell r="Y3" t="str">
            <v>E</v>
          </cell>
        </row>
        <row r="4">
          <cell r="A4" t="str">
            <v>Trim 2</v>
          </cell>
          <cell r="Y4" t="str">
            <v>E</v>
          </cell>
        </row>
        <row r="5">
          <cell r="A5" t="str">
            <v>Trim 2</v>
          </cell>
          <cell r="Y5" t="str">
            <v>E</v>
          </cell>
        </row>
        <row r="6">
          <cell r="A6" t="str">
            <v>Trim 2</v>
          </cell>
          <cell r="Y6" t="str">
            <v>E</v>
          </cell>
        </row>
        <row r="7">
          <cell r="A7" t="str">
            <v>Trim 2</v>
          </cell>
          <cell r="Y7" t="str">
            <v>E</v>
          </cell>
        </row>
        <row r="8">
          <cell r="A8" t="str">
            <v>Trim 2</v>
          </cell>
          <cell r="Y8" t="str">
            <v>L</v>
          </cell>
        </row>
        <row r="9">
          <cell r="A9" t="str">
            <v>Trim 2</v>
          </cell>
          <cell r="Y9" t="str">
            <v>E</v>
          </cell>
        </row>
        <row r="10">
          <cell r="A10" t="str">
            <v>Trim 2</v>
          </cell>
          <cell r="Y10" t="str">
            <v>E</v>
          </cell>
        </row>
        <row r="11">
          <cell r="A11" t="str">
            <v>Trim 2</v>
          </cell>
          <cell r="Y11" t="str">
            <v>L</v>
          </cell>
        </row>
        <row r="12">
          <cell r="A12" t="str">
            <v>Trim 3</v>
          </cell>
          <cell r="Y12" t="str">
            <v>E</v>
          </cell>
        </row>
        <row r="13">
          <cell r="A13" t="str">
            <v>Trim 3</v>
          </cell>
          <cell r="Y13" t="str">
            <v>E</v>
          </cell>
        </row>
        <row r="14">
          <cell r="A14" t="str">
            <v>Trim 3</v>
          </cell>
          <cell r="Y14" t="str">
            <v>L</v>
          </cell>
        </row>
        <row r="15">
          <cell r="A15" t="str">
            <v>Trim 3</v>
          </cell>
          <cell r="Y15" t="str">
            <v>E</v>
          </cell>
        </row>
        <row r="16">
          <cell r="A16" t="str">
            <v>Trim 3</v>
          </cell>
          <cell r="Y16" t="str">
            <v>E</v>
          </cell>
        </row>
        <row r="17">
          <cell r="A17" t="str">
            <v>Trim 3</v>
          </cell>
          <cell r="Y17" t="str">
            <v>L</v>
          </cell>
        </row>
        <row r="18">
          <cell r="A18" t="str">
            <v>Trim 3</v>
          </cell>
          <cell r="Y18" t="str">
            <v>E</v>
          </cell>
        </row>
        <row r="19">
          <cell r="A19" t="str">
            <v>Trim 3</v>
          </cell>
          <cell r="Y19" t="str">
            <v>E</v>
          </cell>
        </row>
        <row r="20">
          <cell r="A20" t="str">
            <v>Trim 3</v>
          </cell>
          <cell r="Y20" t="str">
            <v>L</v>
          </cell>
        </row>
        <row r="21">
          <cell r="A21" t="str">
            <v>Trim 4</v>
          </cell>
          <cell r="Y21" t="str">
            <v>E</v>
          </cell>
        </row>
        <row r="22">
          <cell r="A22" t="str">
            <v>Trim 4</v>
          </cell>
          <cell r="Y22" t="str">
            <v>E</v>
          </cell>
        </row>
        <row r="23">
          <cell r="A23" t="str">
            <v>Trim 4</v>
          </cell>
          <cell r="Y23" t="str">
            <v>L</v>
          </cell>
        </row>
        <row r="24">
          <cell r="A24" t="str">
            <v>Trim 4</v>
          </cell>
          <cell r="Y24" t="str">
            <v>E</v>
          </cell>
        </row>
        <row r="25">
          <cell r="A25" t="str">
            <v>Trim 4</v>
          </cell>
          <cell r="Y25" t="str">
            <v>E</v>
          </cell>
        </row>
        <row r="26">
          <cell r="A26" t="str">
            <v>Trim 4</v>
          </cell>
          <cell r="Y26" t="str">
            <v>L</v>
          </cell>
        </row>
        <row r="27">
          <cell r="A27" t="str">
            <v>Trim 4</v>
          </cell>
          <cell r="Y27" t="str">
            <v>E</v>
          </cell>
        </row>
        <row r="28">
          <cell r="A28" t="str">
            <v>Trim 4</v>
          </cell>
          <cell r="Y28" t="str">
            <v>E</v>
          </cell>
        </row>
        <row r="29">
          <cell r="A29" t="str">
            <v>Trim 4</v>
          </cell>
          <cell r="Y29" t="str">
            <v>L</v>
          </cell>
        </row>
      </sheetData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>
        <row r="17">
          <cell r="B17" t="str">
            <v>0001</v>
          </cell>
          <cell r="D17" t="e">
            <v>#N/A</v>
          </cell>
          <cell r="T17" t="e">
            <v>#N/A</v>
          </cell>
          <cell r="AD17" t="e">
            <v>#N/A</v>
          </cell>
          <cell r="AG17" t="e">
            <v>#N/A</v>
          </cell>
          <cell r="AH17" t="e">
            <v>#N/A</v>
          </cell>
          <cell r="AI17" t="e">
            <v>#N/A</v>
          </cell>
          <cell r="AK17" t="e">
            <v>#N/A</v>
          </cell>
          <cell r="AM17" t="str">
            <v>3</v>
          </cell>
          <cell r="AN17" t="str">
            <v>3</v>
          </cell>
          <cell r="AO17" t="str">
            <v>0</v>
          </cell>
          <cell r="AP17">
            <v>5816389</v>
          </cell>
          <cell r="AQ17">
            <v>0</v>
          </cell>
          <cell r="AS17">
            <v>5816389</v>
          </cell>
        </row>
        <row r="19">
          <cell r="B19" t="str">
            <v>0002</v>
          </cell>
          <cell r="D19" t="e">
            <v>#N/A</v>
          </cell>
          <cell r="T19" t="e">
            <v>#N/A</v>
          </cell>
          <cell r="AD19" t="e">
            <v>#N/A</v>
          </cell>
          <cell r="AG19" t="e">
            <v>#N/A</v>
          </cell>
          <cell r="AH19" t="e">
            <v>#N/A</v>
          </cell>
          <cell r="AI19" t="e">
            <v>#N/A</v>
          </cell>
          <cell r="AK19" t="e">
            <v>#N/A</v>
          </cell>
          <cell r="AM19" t="str">
            <v>2</v>
          </cell>
          <cell r="AN19" t="str">
            <v>7</v>
          </cell>
          <cell r="AO19" t="str">
            <v>0</v>
          </cell>
          <cell r="AP19">
            <v>3663454</v>
          </cell>
          <cell r="AQ19">
            <v>0</v>
          </cell>
          <cell r="AS19">
            <v>3663454</v>
          </cell>
        </row>
        <row r="21">
          <cell r="B21" t="str">
            <v>0003</v>
          </cell>
          <cell r="D21" t="e">
            <v>#N/A</v>
          </cell>
          <cell r="T21" t="e">
            <v>#N/A</v>
          </cell>
          <cell r="AD21" t="e">
            <v>#N/A</v>
          </cell>
          <cell r="AG21" t="e">
            <v>#N/A</v>
          </cell>
          <cell r="AH21" t="e">
            <v>#N/A</v>
          </cell>
          <cell r="AI21" t="e">
            <v>#N/A</v>
          </cell>
          <cell r="AK21" t="e">
            <v>#N/A</v>
          </cell>
          <cell r="AM21" t="str">
            <v>2</v>
          </cell>
          <cell r="AN21" t="str">
            <v>4</v>
          </cell>
          <cell r="AO21" t="str">
            <v>0</v>
          </cell>
          <cell r="AP21">
            <v>2124936</v>
          </cell>
          <cell r="AQ21">
            <v>0</v>
          </cell>
          <cell r="AS21">
            <v>2124936</v>
          </cell>
        </row>
        <row r="23">
          <cell r="D23" t="str">
            <v xml:space="preserve"> </v>
          </cell>
          <cell r="T23"/>
          <cell r="AD23"/>
          <cell r="AG23"/>
          <cell r="AH23"/>
          <cell r="AI23"/>
          <cell r="AK23">
            <v>0</v>
          </cell>
          <cell r="AM23"/>
          <cell r="AN23"/>
          <cell r="AO23"/>
          <cell r="AP23">
            <v>0</v>
          </cell>
          <cell r="AQ23">
            <v>0</v>
          </cell>
          <cell r="AS23">
            <v>0</v>
          </cell>
        </row>
        <row r="25">
          <cell r="D25" t="str">
            <v xml:space="preserve"> </v>
          </cell>
          <cell r="T25"/>
          <cell r="AD25"/>
          <cell r="AG25"/>
          <cell r="AH25"/>
          <cell r="AI25"/>
          <cell r="AK25">
            <v>0</v>
          </cell>
          <cell r="AM25"/>
          <cell r="AN25"/>
          <cell r="AO25"/>
          <cell r="AP25">
            <v>0</v>
          </cell>
          <cell r="AQ25">
            <v>0</v>
          </cell>
          <cell r="AS25">
            <v>0</v>
          </cell>
        </row>
        <row r="27">
          <cell r="D27" t="str">
            <v xml:space="preserve"> </v>
          </cell>
          <cell r="T27"/>
          <cell r="AD27"/>
          <cell r="AG27"/>
          <cell r="AH27"/>
          <cell r="AI27"/>
          <cell r="AK27">
            <v>0</v>
          </cell>
          <cell r="AM27"/>
          <cell r="AN27"/>
          <cell r="AO27"/>
          <cell r="AP27">
            <v>0</v>
          </cell>
          <cell r="AQ27">
            <v>0</v>
          </cell>
          <cell r="AS27">
            <v>0</v>
          </cell>
        </row>
        <row r="29">
          <cell r="D29" t="str">
            <v xml:space="preserve"> </v>
          </cell>
          <cell r="T29"/>
          <cell r="AD29"/>
          <cell r="AG29"/>
          <cell r="AH29"/>
          <cell r="AI29"/>
          <cell r="AK29">
            <v>0</v>
          </cell>
          <cell r="AM29"/>
          <cell r="AN29"/>
          <cell r="AO29"/>
          <cell r="AP29">
            <v>0</v>
          </cell>
          <cell r="AQ29">
            <v>0</v>
          </cell>
          <cell r="AS29">
            <v>0</v>
          </cell>
        </row>
        <row r="31">
          <cell r="D31" t="str">
            <v xml:space="preserve"> </v>
          </cell>
          <cell r="T31"/>
          <cell r="AD31"/>
          <cell r="AG31"/>
          <cell r="AH31"/>
          <cell r="AI31"/>
          <cell r="AK31">
            <v>0</v>
          </cell>
          <cell r="AM31"/>
          <cell r="AN31"/>
          <cell r="AO31"/>
          <cell r="AP31">
            <v>0</v>
          </cell>
          <cell r="AQ31">
            <v>0</v>
          </cell>
          <cell r="AS31">
            <v>0</v>
          </cell>
        </row>
        <row r="33">
          <cell r="D33" t="str">
            <v xml:space="preserve"> </v>
          </cell>
          <cell r="T33"/>
          <cell r="AD33"/>
          <cell r="AG33"/>
          <cell r="AH33"/>
          <cell r="AI33"/>
          <cell r="AK33">
            <v>0</v>
          </cell>
          <cell r="AM33"/>
          <cell r="AN33"/>
          <cell r="AO33"/>
          <cell r="AP33">
            <v>0</v>
          </cell>
          <cell r="AQ33">
            <v>0</v>
          </cell>
          <cell r="AS33">
            <v>0</v>
          </cell>
        </row>
        <row r="35">
          <cell r="D35" t="str">
            <v xml:space="preserve"> </v>
          </cell>
          <cell r="T35"/>
          <cell r="AD35"/>
          <cell r="AG35"/>
          <cell r="AH35"/>
          <cell r="AI35"/>
          <cell r="AK35">
            <v>0</v>
          </cell>
          <cell r="AM35"/>
          <cell r="AN35"/>
          <cell r="AO35"/>
          <cell r="AP35">
            <v>0</v>
          </cell>
          <cell r="AQ35">
            <v>0</v>
          </cell>
          <cell r="AS35">
            <v>0</v>
          </cell>
        </row>
        <row r="37">
          <cell r="D37" t="str">
            <v xml:space="preserve"> </v>
          </cell>
          <cell r="T37"/>
          <cell r="AD37"/>
          <cell r="AG37"/>
          <cell r="AH37"/>
          <cell r="AI37"/>
          <cell r="AK37">
            <v>0</v>
          </cell>
          <cell r="AM37"/>
          <cell r="AN37"/>
          <cell r="AO37"/>
          <cell r="AP37">
            <v>0</v>
          </cell>
          <cell r="AQ37">
            <v>0</v>
          </cell>
          <cell r="AR37">
            <v>0</v>
          </cell>
          <cell r="AS37">
            <v>0</v>
          </cell>
        </row>
        <row r="39">
          <cell r="D39" t="str">
            <v xml:space="preserve"> </v>
          </cell>
          <cell r="T39"/>
          <cell r="AD39"/>
          <cell r="AG39"/>
          <cell r="AH39"/>
          <cell r="AI39"/>
          <cell r="AK39">
            <v>0</v>
          </cell>
          <cell r="AM39"/>
          <cell r="AN39"/>
          <cell r="AO39"/>
          <cell r="AP39">
            <v>0</v>
          </cell>
          <cell r="AQ39">
            <v>0</v>
          </cell>
          <cell r="AS39">
            <v>0</v>
          </cell>
        </row>
        <row r="41">
          <cell r="D41" t="str">
            <v xml:space="preserve"> </v>
          </cell>
          <cell r="T41"/>
          <cell r="AD41"/>
          <cell r="AG41"/>
          <cell r="AH41"/>
          <cell r="AI41"/>
          <cell r="AK41">
            <v>0</v>
          </cell>
          <cell r="AM41"/>
          <cell r="AN41"/>
          <cell r="AO41"/>
          <cell r="AP41">
            <v>0</v>
          </cell>
          <cell r="AQ41">
            <v>0</v>
          </cell>
          <cell r="AS41">
            <v>0</v>
          </cell>
        </row>
        <row r="43">
          <cell r="D43" t="str">
            <v xml:space="preserve"> </v>
          </cell>
          <cell r="T43"/>
          <cell r="AD43"/>
          <cell r="AG43"/>
          <cell r="AH43"/>
          <cell r="AI43"/>
          <cell r="AK43">
            <v>0</v>
          </cell>
          <cell r="AM43"/>
          <cell r="AN43"/>
          <cell r="AO43"/>
          <cell r="AP43">
            <v>0</v>
          </cell>
          <cell r="AQ43">
            <v>0</v>
          </cell>
          <cell r="AS43">
            <v>0</v>
          </cell>
        </row>
        <row r="45">
          <cell r="D45" t="str">
            <v xml:space="preserve"> </v>
          </cell>
          <cell r="T45"/>
          <cell r="AD45"/>
          <cell r="AG45"/>
          <cell r="AH45"/>
          <cell r="AI45"/>
          <cell r="AK45">
            <v>0</v>
          </cell>
          <cell r="AM45"/>
          <cell r="AN45"/>
          <cell r="AO45"/>
          <cell r="AP45">
            <v>0</v>
          </cell>
          <cell r="AQ45">
            <v>0</v>
          </cell>
          <cell r="AS45">
            <v>0</v>
          </cell>
        </row>
        <row r="47">
          <cell r="D47" t="str">
            <v xml:space="preserve"> </v>
          </cell>
          <cell r="T47"/>
          <cell r="AD47"/>
          <cell r="AG47"/>
          <cell r="AH47"/>
          <cell r="AI47"/>
          <cell r="AK47">
            <v>0</v>
          </cell>
          <cell r="AM47"/>
          <cell r="AN47"/>
          <cell r="AO47"/>
          <cell r="AP47">
            <v>0</v>
          </cell>
          <cell r="AQ47">
            <v>0</v>
          </cell>
          <cell r="AS47">
            <v>0</v>
          </cell>
        </row>
        <row r="49">
          <cell r="D49" t="str">
            <v xml:space="preserve"> </v>
          </cell>
          <cell r="T49"/>
          <cell r="AD49"/>
          <cell r="AG49"/>
          <cell r="AH49"/>
          <cell r="AI49"/>
          <cell r="AK49">
            <v>0</v>
          </cell>
          <cell r="AM49"/>
          <cell r="AN49"/>
          <cell r="AO49"/>
          <cell r="AP49">
            <v>0</v>
          </cell>
          <cell r="AQ49">
            <v>0</v>
          </cell>
          <cell r="AS49">
            <v>0</v>
          </cell>
        </row>
        <row r="51">
          <cell r="D51" t="str">
            <v xml:space="preserve"> </v>
          </cell>
          <cell r="T51"/>
          <cell r="AD51"/>
          <cell r="AG51"/>
          <cell r="AH51"/>
          <cell r="AI51"/>
          <cell r="AK51">
            <v>0</v>
          </cell>
          <cell r="AM51"/>
          <cell r="AN51"/>
          <cell r="AO51"/>
          <cell r="AP51">
            <v>0</v>
          </cell>
          <cell r="AQ51">
            <v>0</v>
          </cell>
          <cell r="AS51">
            <v>0</v>
          </cell>
        </row>
        <row r="53">
          <cell r="D53" t="str">
            <v xml:space="preserve"> </v>
          </cell>
          <cell r="T53"/>
          <cell r="AD53"/>
          <cell r="AG53"/>
          <cell r="AH53"/>
          <cell r="AI53"/>
          <cell r="AK53">
            <v>0</v>
          </cell>
          <cell r="AM53"/>
          <cell r="AN53"/>
          <cell r="AO53"/>
          <cell r="AP53">
            <v>0</v>
          </cell>
          <cell r="AQ53">
            <v>0</v>
          </cell>
          <cell r="AS53">
            <v>0</v>
          </cell>
        </row>
        <row r="55">
          <cell r="D55" t="str">
            <v xml:space="preserve"> </v>
          </cell>
          <cell r="T55"/>
          <cell r="AD55"/>
          <cell r="AG55"/>
          <cell r="AH55"/>
          <cell r="AI55"/>
          <cell r="AK55">
            <v>0</v>
          </cell>
          <cell r="AM55"/>
          <cell r="AN55"/>
          <cell r="AO55"/>
          <cell r="AP55">
            <v>0</v>
          </cell>
          <cell r="AQ55">
            <v>0</v>
          </cell>
          <cell r="AS55">
            <v>0</v>
          </cell>
        </row>
        <row r="57">
          <cell r="J57" t="str">
            <v>TOTAL</v>
          </cell>
          <cell r="AN57"/>
          <cell r="AO57"/>
          <cell r="AP57">
            <v>11604779</v>
          </cell>
          <cell r="AQ57">
            <v>0</v>
          </cell>
          <cell r="AR57">
            <v>0</v>
          </cell>
          <cell r="AS57">
            <v>11604779</v>
          </cell>
        </row>
        <row r="59">
          <cell r="J59" t="str">
            <v>Report</v>
          </cell>
          <cell r="AN59"/>
          <cell r="AO59"/>
          <cell r="AP59">
            <v>11604779</v>
          </cell>
          <cell r="AQ59">
            <v>0</v>
          </cell>
          <cell r="AR59">
            <v>0</v>
          </cell>
          <cell r="AS59">
            <v>11604779</v>
          </cell>
        </row>
        <row r="61">
          <cell r="D61" t="str">
            <v xml:space="preserve"> </v>
          </cell>
          <cell r="T61"/>
          <cell r="AD61"/>
          <cell r="AG61"/>
          <cell r="AH61"/>
          <cell r="AI61"/>
          <cell r="AK61">
            <v>0</v>
          </cell>
          <cell r="AM61"/>
          <cell r="AN61"/>
          <cell r="AO61"/>
          <cell r="AP61">
            <v>0</v>
          </cell>
          <cell r="AQ61">
            <v>0</v>
          </cell>
          <cell r="AS61">
            <v>0</v>
          </cell>
        </row>
        <row r="63">
          <cell r="D63" t="str">
            <v xml:space="preserve"> </v>
          </cell>
          <cell r="T63"/>
          <cell r="AD63"/>
          <cell r="AG63"/>
          <cell r="AH63"/>
          <cell r="AI63"/>
          <cell r="AK63">
            <v>0</v>
          </cell>
          <cell r="AM63"/>
          <cell r="AN63"/>
          <cell r="AO63"/>
          <cell r="AP63">
            <v>0</v>
          </cell>
          <cell r="AQ63">
            <v>0</v>
          </cell>
          <cell r="AS63">
            <v>0</v>
          </cell>
        </row>
        <row r="65">
          <cell r="D65" t="str">
            <v xml:space="preserve"> </v>
          </cell>
          <cell r="T65"/>
          <cell r="AD65"/>
          <cell r="AG65"/>
          <cell r="AH65"/>
          <cell r="AI65"/>
          <cell r="AK65">
            <v>0</v>
          </cell>
          <cell r="AM65"/>
          <cell r="AN65"/>
          <cell r="AO65"/>
          <cell r="AP65">
            <v>0</v>
          </cell>
          <cell r="AQ65">
            <v>0</v>
          </cell>
          <cell r="AS65">
            <v>0</v>
          </cell>
        </row>
        <row r="67">
          <cell r="D67" t="str">
            <v xml:space="preserve"> </v>
          </cell>
          <cell r="T67"/>
          <cell r="AD67"/>
          <cell r="AG67"/>
          <cell r="AH67"/>
          <cell r="AI67"/>
          <cell r="AK67">
            <v>0</v>
          </cell>
          <cell r="AM67"/>
          <cell r="AN67"/>
          <cell r="AO67"/>
          <cell r="AP67">
            <v>0</v>
          </cell>
          <cell r="AQ67">
            <v>0</v>
          </cell>
          <cell r="AS67">
            <v>0</v>
          </cell>
        </row>
        <row r="69">
          <cell r="D69" t="str">
            <v xml:space="preserve"> </v>
          </cell>
          <cell r="T69"/>
          <cell r="AD69"/>
          <cell r="AG69"/>
          <cell r="AH69"/>
          <cell r="AI69"/>
          <cell r="AK69">
            <v>0</v>
          </cell>
          <cell r="AM69"/>
          <cell r="AN69"/>
          <cell r="AO69"/>
          <cell r="AP69">
            <v>0</v>
          </cell>
          <cell r="AQ69">
            <v>0</v>
          </cell>
          <cell r="AS69">
            <v>0</v>
          </cell>
        </row>
        <row r="71">
          <cell r="D71" t="str">
            <v xml:space="preserve"> </v>
          </cell>
          <cell r="T71"/>
          <cell r="AD71"/>
          <cell r="AG71"/>
          <cell r="AH71"/>
          <cell r="AI71"/>
          <cell r="AK71">
            <v>0</v>
          </cell>
          <cell r="AM71"/>
          <cell r="AN71"/>
          <cell r="AO71"/>
          <cell r="AP71">
            <v>0</v>
          </cell>
          <cell r="AQ71">
            <v>0</v>
          </cell>
          <cell r="AS71">
            <v>0</v>
          </cell>
        </row>
        <row r="73">
          <cell r="D73" t="str">
            <v xml:space="preserve"> </v>
          </cell>
          <cell r="T73"/>
          <cell r="AD73"/>
          <cell r="AG73"/>
          <cell r="AH73"/>
          <cell r="AI73"/>
          <cell r="AK73">
            <v>0</v>
          </cell>
          <cell r="AM73"/>
          <cell r="AN73"/>
          <cell r="AO73"/>
          <cell r="AP73">
            <v>0</v>
          </cell>
          <cell r="AQ73">
            <v>0</v>
          </cell>
          <cell r="AS73">
            <v>0</v>
          </cell>
        </row>
        <row r="75">
          <cell r="D75" t="str">
            <v xml:space="preserve"> </v>
          </cell>
          <cell r="T75"/>
          <cell r="AD75"/>
          <cell r="AG75"/>
          <cell r="AH75"/>
          <cell r="AI75"/>
          <cell r="AK75">
            <v>0</v>
          </cell>
          <cell r="AM75"/>
          <cell r="AN75"/>
          <cell r="AO75"/>
          <cell r="AP75">
            <v>0</v>
          </cell>
          <cell r="AQ75">
            <v>0</v>
          </cell>
          <cell r="AS75">
            <v>0</v>
          </cell>
        </row>
        <row r="77">
          <cell r="D77" t="str">
            <v xml:space="preserve"> </v>
          </cell>
          <cell r="T77"/>
          <cell r="AD77"/>
          <cell r="AG77"/>
          <cell r="AH77"/>
          <cell r="AI77"/>
          <cell r="AK77">
            <v>0</v>
          </cell>
          <cell r="AM77"/>
          <cell r="AN77"/>
          <cell r="AO77"/>
          <cell r="AP77">
            <v>0</v>
          </cell>
          <cell r="AQ77">
            <v>0</v>
          </cell>
          <cell r="AS77">
            <v>0</v>
          </cell>
        </row>
        <row r="79">
          <cell r="D79" t="str">
            <v xml:space="preserve"> </v>
          </cell>
          <cell r="T79"/>
          <cell r="AD79"/>
          <cell r="AG79"/>
          <cell r="AH79"/>
          <cell r="AI79"/>
          <cell r="AK79">
            <v>0</v>
          </cell>
          <cell r="AM79"/>
          <cell r="AN79"/>
          <cell r="AO79"/>
          <cell r="AP79">
            <v>0</v>
          </cell>
          <cell r="AQ79">
            <v>0</v>
          </cell>
          <cell r="AS79">
            <v>0</v>
          </cell>
        </row>
        <row r="81">
          <cell r="D81" t="str">
            <v xml:space="preserve"> </v>
          </cell>
          <cell r="T81"/>
          <cell r="AD81"/>
          <cell r="AG81"/>
          <cell r="AH81"/>
          <cell r="AI81"/>
          <cell r="AK81">
            <v>0</v>
          </cell>
          <cell r="AM81"/>
          <cell r="AN81"/>
          <cell r="AO81"/>
          <cell r="AP81">
            <v>0</v>
          </cell>
          <cell r="AQ81">
            <v>0</v>
          </cell>
          <cell r="AS81">
            <v>0</v>
          </cell>
        </row>
        <row r="83">
          <cell r="D83" t="str">
            <v xml:space="preserve"> </v>
          </cell>
          <cell r="T83"/>
          <cell r="AD83"/>
          <cell r="AG83"/>
          <cell r="AH83"/>
          <cell r="AI83"/>
          <cell r="AK83">
            <v>0</v>
          </cell>
          <cell r="AM83"/>
          <cell r="AN83"/>
          <cell r="AO83"/>
          <cell r="AP83">
            <v>0</v>
          </cell>
          <cell r="AQ83">
            <v>0</v>
          </cell>
          <cell r="AS83">
            <v>0</v>
          </cell>
        </row>
        <row r="85">
          <cell r="D85" t="str">
            <v xml:space="preserve"> </v>
          </cell>
          <cell r="T85"/>
          <cell r="AD85"/>
          <cell r="AG85"/>
          <cell r="AH85"/>
          <cell r="AI85"/>
          <cell r="AK85">
            <v>0</v>
          </cell>
          <cell r="AM85"/>
          <cell r="AN85"/>
          <cell r="AO85"/>
          <cell r="AP85">
            <v>0</v>
          </cell>
          <cell r="AQ85">
            <v>0</v>
          </cell>
          <cell r="AS85">
            <v>0</v>
          </cell>
        </row>
        <row r="87">
          <cell r="D87" t="str">
            <v xml:space="preserve"> </v>
          </cell>
          <cell r="T87"/>
          <cell r="AD87"/>
          <cell r="AG87"/>
          <cell r="AH87"/>
          <cell r="AI87"/>
          <cell r="AK87">
            <v>0</v>
          </cell>
          <cell r="AM87"/>
          <cell r="AN87"/>
          <cell r="AO87"/>
          <cell r="AP87">
            <v>0</v>
          </cell>
          <cell r="AQ87">
            <v>0</v>
          </cell>
          <cell r="AS87">
            <v>0</v>
          </cell>
        </row>
        <row r="89">
          <cell r="D89" t="str">
            <v xml:space="preserve"> </v>
          </cell>
          <cell r="T89"/>
          <cell r="AD89"/>
          <cell r="AG89"/>
          <cell r="AH89"/>
          <cell r="AI89"/>
          <cell r="AK89">
            <v>0</v>
          </cell>
          <cell r="AM89"/>
          <cell r="AN89"/>
          <cell r="AO89"/>
          <cell r="AP89">
            <v>0</v>
          </cell>
          <cell r="AQ89">
            <v>0</v>
          </cell>
          <cell r="AS89">
            <v>0</v>
          </cell>
        </row>
        <row r="91">
          <cell r="D91" t="str">
            <v xml:space="preserve"> </v>
          </cell>
          <cell r="T91"/>
          <cell r="AD91"/>
          <cell r="AG91"/>
          <cell r="AH91"/>
          <cell r="AI91"/>
          <cell r="AK91">
            <v>0</v>
          </cell>
          <cell r="AM91"/>
          <cell r="AN91"/>
          <cell r="AO91"/>
          <cell r="AP91">
            <v>0</v>
          </cell>
          <cell r="AQ91">
            <v>0</v>
          </cell>
          <cell r="AS91">
            <v>0</v>
          </cell>
        </row>
        <row r="93">
          <cell r="D93" t="str">
            <v xml:space="preserve"> </v>
          </cell>
          <cell r="T93"/>
          <cell r="AD93"/>
          <cell r="AG93"/>
          <cell r="AH93"/>
          <cell r="AI93"/>
          <cell r="AK93">
            <v>0</v>
          </cell>
          <cell r="AM93"/>
          <cell r="AN93"/>
          <cell r="AO93"/>
          <cell r="AP93">
            <v>0</v>
          </cell>
          <cell r="AQ93">
            <v>0</v>
          </cell>
          <cell r="AS93">
            <v>0</v>
          </cell>
        </row>
        <row r="95">
          <cell r="D95" t="str">
            <v xml:space="preserve"> </v>
          </cell>
          <cell r="T95"/>
          <cell r="AD95"/>
          <cell r="AG95"/>
          <cell r="AH95"/>
          <cell r="AI95"/>
          <cell r="AK95">
            <v>0</v>
          </cell>
          <cell r="AM95"/>
          <cell r="AN95"/>
          <cell r="AO95"/>
          <cell r="AP95">
            <v>0</v>
          </cell>
          <cell r="AQ95">
            <v>0</v>
          </cell>
          <cell r="AS95">
            <v>0</v>
          </cell>
        </row>
        <row r="97">
          <cell r="D97" t="str">
            <v xml:space="preserve"> </v>
          </cell>
          <cell r="T97"/>
          <cell r="AD97"/>
          <cell r="AG97"/>
          <cell r="AH97"/>
          <cell r="AI97"/>
          <cell r="AK97">
            <v>0</v>
          </cell>
          <cell r="AM97"/>
          <cell r="AN97"/>
          <cell r="AO97"/>
          <cell r="AP97">
            <v>0</v>
          </cell>
          <cell r="AQ97">
            <v>0</v>
          </cell>
          <cell r="AS97">
            <v>0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 refreshError="1">
        <row r="1">
          <cell r="F1" t="str">
            <v>Ordre</v>
          </cell>
        </row>
        <row r="2">
          <cell r="B2" t="str">
            <v>Trim 1</v>
          </cell>
        </row>
        <row r="3">
          <cell r="B3" t="str">
            <v>Trim 2</v>
          </cell>
        </row>
        <row r="4">
          <cell r="B4" t="str">
            <v>Trim 3</v>
          </cell>
        </row>
        <row r="5">
          <cell r="B5" t="str">
            <v>Trim 4</v>
          </cell>
        </row>
        <row r="7">
          <cell r="B7" t="str">
            <v>Trim 4</v>
          </cell>
        </row>
      </sheetData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Z217"/>
  <sheetViews>
    <sheetView showGridLines="0" zoomScale="85" zoomScaleNormal="85" workbookViewId="0">
      <pane xSplit="8" ySplit="4" topLeftCell="I47" activePane="bottomRight" state="frozen"/>
      <selection pane="topRight" activeCell="I1" sqref="I1"/>
      <selection pane="bottomLeft" activeCell="A5" sqref="A5"/>
      <selection pane="bottomRight" activeCell="C59" sqref="C59"/>
    </sheetView>
  </sheetViews>
  <sheetFormatPr baseColWidth="10" defaultRowHeight="15" x14ac:dyDescent="0.25"/>
  <cols>
    <col min="1" max="1" width="9.42578125" style="126" customWidth="1"/>
    <col min="2" max="2" width="7" style="127" customWidth="1"/>
    <col min="3" max="3" width="14.42578125" style="127" customWidth="1"/>
    <col min="4" max="4" width="14.5703125" style="127" customWidth="1"/>
    <col min="5" max="5" width="5.85546875" style="127" customWidth="1"/>
    <col min="6" max="6" width="11" style="127" customWidth="1"/>
    <col min="7" max="7" width="11.42578125" style="127" customWidth="1"/>
    <col min="8" max="8" width="17.5703125" style="127" customWidth="1"/>
    <col min="9" max="9" width="14.140625" style="127" customWidth="1"/>
    <col min="10" max="10" width="11.85546875" style="127" customWidth="1"/>
    <col min="11" max="12" width="11" style="128" customWidth="1"/>
    <col min="13" max="13" width="12.42578125" style="127" customWidth="1"/>
    <col min="14" max="14" width="12.7109375" style="127" customWidth="1"/>
    <col min="15" max="15" width="13.85546875" style="127" customWidth="1"/>
    <col min="16" max="16" width="19" style="127" customWidth="1"/>
    <col min="17" max="17" width="18.7109375" style="127" customWidth="1"/>
    <col min="18" max="18" width="9.140625" style="127" customWidth="1"/>
    <col min="19" max="19" width="8.85546875" style="127" customWidth="1"/>
    <col min="20" max="20" width="10.28515625" style="127" customWidth="1"/>
    <col min="21" max="21" width="9.85546875" style="127" customWidth="1"/>
    <col min="22" max="22" width="9.5703125" style="127" customWidth="1"/>
    <col min="23" max="24" width="11.85546875" style="129" customWidth="1"/>
    <col min="25" max="25" width="13.42578125" style="127" customWidth="1"/>
    <col min="26" max="26" width="15.28515625" style="127" customWidth="1"/>
    <col min="27" max="27" width="27" style="127" customWidth="1"/>
    <col min="28" max="28" width="19.140625" style="127" customWidth="1"/>
    <col min="29" max="51" width="11.42578125" style="130"/>
    <col min="52" max="52" width="10.7109375" style="161" customWidth="1"/>
    <col min="53" max="250" width="11.42578125" style="130"/>
    <col min="251" max="251" width="3.140625" style="130" customWidth="1"/>
    <col min="252" max="252" width="9.42578125" style="130" customWidth="1"/>
    <col min="253" max="253" width="7" style="130" customWidth="1"/>
    <col min="254" max="254" width="34.140625" style="130" customWidth="1"/>
    <col min="255" max="255" width="5" style="130" customWidth="1"/>
    <col min="256" max="256" width="11" style="130" customWidth="1"/>
    <col min="257" max="257" width="19.42578125" style="130" customWidth="1"/>
    <col min="258" max="258" width="10.28515625" style="130" customWidth="1"/>
    <col min="259" max="260" width="12.7109375" style="130" customWidth="1"/>
    <col min="261" max="261" width="21.7109375" style="130" customWidth="1"/>
    <col min="262" max="262" width="22.140625" style="130" customWidth="1"/>
    <col min="263" max="263" width="21.85546875" style="130" customWidth="1"/>
    <col min="264" max="264" width="11.28515625" style="130" customWidth="1"/>
    <col min="265" max="265" width="8.85546875" style="130" customWidth="1"/>
    <col min="266" max="266" width="9" style="130" customWidth="1"/>
    <col min="267" max="267" width="11.85546875" style="130" customWidth="1"/>
    <col min="268" max="268" width="7" style="130" customWidth="1"/>
    <col min="269" max="269" width="13.42578125" style="130" customWidth="1"/>
    <col min="270" max="270" width="11.5703125" style="130" customWidth="1"/>
    <col min="271" max="271" width="27" style="130" customWidth="1"/>
    <col min="272" max="272" width="19.140625" style="130" customWidth="1"/>
    <col min="273" max="284" width="0" style="130" hidden="1" customWidth="1"/>
    <col min="285" max="506" width="11.42578125" style="130"/>
    <col min="507" max="507" width="3.140625" style="130" customWidth="1"/>
    <col min="508" max="508" width="9.42578125" style="130" customWidth="1"/>
    <col min="509" max="509" width="7" style="130" customWidth="1"/>
    <col min="510" max="510" width="34.140625" style="130" customWidth="1"/>
    <col min="511" max="511" width="5" style="130" customWidth="1"/>
    <col min="512" max="512" width="11" style="130" customWidth="1"/>
    <col min="513" max="513" width="19.42578125" style="130" customWidth="1"/>
    <col min="514" max="514" width="10.28515625" style="130" customWidth="1"/>
    <col min="515" max="516" width="12.7109375" style="130" customWidth="1"/>
    <col min="517" max="517" width="21.7109375" style="130" customWidth="1"/>
    <col min="518" max="518" width="22.140625" style="130" customWidth="1"/>
    <col min="519" max="519" width="21.85546875" style="130" customWidth="1"/>
    <col min="520" max="520" width="11.28515625" style="130" customWidth="1"/>
    <col min="521" max="521" width="8.85546875" style="130" customWidth="1"/>
    <col min="522" max="522" width="9" style="130" customWidth="1"/>
    <col min="523" max="523" width="11.85546875" style="130" customWidth="1"/>
    <col min="524" max="524" width="7" style="130" customWidth="1"/>
    <col min="525" max="525" width="13.42578125" style="130" customWidth="1"/>
    <col min="526" max="526" width="11.5703125" style="130" customWidth="1"/>
    <col min="527" max="527" width="27" style="130" customWidth="1"/>
    <col min="528" max="528" width="19.140625" style="130" customWidth="1"/>
    <col min="529" max="540" width="0" style="130" hidden="1" customWidth="1"/>
    <col min="541" max="762" width="11.42578125" style="130"/>
    <col min="763" max="763" width="3.140625" style="130" customWidth="1"/>
    <col min="764" max="764" width="9.42578125" style="130" customWidth="1"/>
    <col min="765" max="765" width="7" style="130" customWidth="1"/>
    <col min="766" max="766" width="34.140625" style="130" customWidth="1"/>
    <col min="767" max="767" width="5" style="130" customWidth="1"/>
    <col min="768" max="768" width="11" style="130" customWidth="1"/>
    <col min="769" max="769" width="19.42578125" style="130" customWidth="1"/>
    <col min="770" max="770" width="10.28515625" style="130" customWidth="1"/>
    <col min="771" max="772" width="12.7109375" style="130" customWidth="1"/>
    <col min="773" max="773" width="21.7109375" style="130" customWidth="1"/>
    <col min="774" max="774" width="22.140625" style="130" customWidth="1"/>
    <col min="775" max="775" width="21.85546875" style="130" customWidth="1"/>
    <col min="776" max="776" width="11.28515625" style="130" customWidth="1"/>
    <col min="777" max="777" width="8.85546875" style="130" customWidth="1"/>
    <col min="778" max="778" width="9" style="130" customWidth="1"/>
    <col min="779" max="779" width="11.85546875" style="130" customWidth="1"/>
    <col min="780" max="780" width="7" style="130" customWidth="1"/>
    <col min="781" max="781" width="13.42578125" style="130" customWidth="1"/>
    <col min="782" max="782" width="11.5703125" style="130" customWidth="1"/>
    <col min="783" max="783" width="27" style="130" customWidth="1"/>
    <col min="784" max="784" width="19.140625" style="130" customWidth="1"/>
    <col min="785" max="796" width="0" style="130" hidden="1" customWidth="1"/>
    <col min="797" max="1018" width="11.42578125" style="130"/>
    <col min="1019" max="1019" width="3.140625" style="130" customWidth="1"/>
    <col min="1020" max="1020" width="9.42578125" style="130" customWidth="1"/>
    <col min="1021" max="1021" width="7" style="130" customWidth="1"/>
    <col min="1022" max="1022" width="34.140625" style="130" customWidth="1"/>
    <col min="1023" max="1023" width="5" style="130" customWidth="1"/>
    <col min="1024" max="1024" width="11" style="130" customWidth="1"/>
    <col min="1025" max="1025" width="19.42578125" style="130" customWidth="1"/>
    <col min="1026" max="1026" width="10.28515625" style="130" customWidth="1"/>
    <col min="1027" max="1028" width="12.7109375" style="130" customWidth="1"/>
    <col min="1029" max="1029" width="21.7109375" style="130" customWidth="1"/>
    <col min="1030" max="1030" width="22.140625" style="130" customWidth="1"/>
    <col min="1031" max="1031" width="21.85546875" style="130" customWidth="1"/>
    <col min="1032" max="1032" width="11.28515625" style="130" customWidth="1"/>
    <col min="1033" max="1033" width="8.85546875" style="130" customWidth="1"/>
    <col min="1034" max="1034" width="9" style="130" customWidth="1"/>
    <col min="1035" max="1035" width="11.85546875" style="130" customWidth="1"/>
    <col min="1036" max="1036" width="7" style="130" customWidth="1"/>
    <col min="1037" max="1037" width="13.42578125" style="130" customWidth="1"/>
    <col min="1038" max="1038" width="11.5703125" style="130" customWidth="1"/>
    <col min="1039" max="1039" width="27" style="130" customWidth="1"/>
    <col min="1040" max="1040" width="19.140625" style="130" customWidth="1"/>
    <col min="1041" max="1052" width="0" style="130" hidden="1" customWidth="1"/>
    <col min="1053" max="1274" width="11.42578125" style="130"/>
    <col min="1275" max="1275" width="3.140625" style="130" customWidth="1"/>
    <col min="1276" max="1276" width="9.42578125" style="130" customWidth="1"/>
    <col min="1277" max="1277" width="7" style="130" customWidth="1"/>
    <col min="1278" max="1278" width="34.140625" style="130" customWidth="1"/>
    <col min="1279" max="1279" width="5" style="130" customWidth="1"/>
    <col min="1280" max="1280" width="11" style="130" customWidth="1"/>
    <col min="1281" max="1281" width="19.42578125" style="130" customWidth="1"/>
    <col min="1282" max="1282" width="10.28515625" style="130" customWidth="1"/>
    <col min="1283" max="1284" width="12.7109375" style="130" customWidth="1"/>
    <col min="1285" max="1285" width="21.7109375" style="130" customWidth="1"/>
    <col min="1286" max="1286" width="22.140625" style="130" customWidth="1"/>
    <col min="1287" max="1287" width="21.85546875" style="130" customWidth="1"/>
    <col min="1288" max="1288" width="11.28515625" style="130" customWidth="1"/>
    <col min="1289" max="1289" width="8.85546875" style="130" customWidth="1"/>
    <col min="1290" max="1290" width="9" style="130" customWidth="1"/>
    <col min="1291" max="1291" width="11.85546875" style="130" customWidth="1"/>
    <col min="1292" max="1292" width="7" style="130" customWidth="1"/>
    <col min="1293" max="1293" width="13.42578125" style="130" customWidth="1"/>
    <col min="1294" max="1294" width="11.5703125" style="130" customWidth="1"/>
    <col min="1295" max="1295" width="27" style="130" customWidth="1"/>
    <col min="1296" max="1296" width="19.140625" style="130" customWidth="1"/>
    <col min="1297" max="1308" width="0" style="130" hidden="1" customWidth="1"/>
    <col min="1309" max="1530" width="11.42578125" style="130"/>
    <col min="1531" max="1531" width="3.140625" style="130" customWidth="1"/>
    <col min="1532" max="1532" width="9.42578125" style="130" customWidth="1"/>
    <col min="1533" max="1533" width="7" style="130" customWidth="1"/>
    <col min="1534" max="1534" width="34.140625" style="130" customWidth="1"/>
    <col min="1535" max="1535" width="5" style="130" customWidth="1"/>
    <col min="1536" max="1536" width="11" style="130" customWidth="1"/>
    <col min="1537" max="1537" width="19.42578125" style="130" customWidth="1"/>
    <col min="1538" max="1538" width="10.28515625" style="130" customWidth="1"/>
    <col min="1539" max="1540" width="12.7109375" style="130" customWidth="1"/>
    <col min="1541" max="1541" width="21.7109375" style="130" customWidth="1"/>
    <col min="1542" max="1542" width="22.140625" style="130" customWidth="1"/>
    <col min="1543" max="1543" width="21.85546875" style="130" customWidth="1"/>
    <col min="1544" max="1544" width="11.28515625" style="130" customWidth="1"/>
    <col min="1545" max="1545" width="8.85546875" style="130" customWidth="1"/>
    <col min="1546" max="1546" width="9" style="130" customWidth="1"/>
    <col min="1547" max="1547" width="11.85546875" style="130" customWidth="1"/>
    <col min="1548" max="1548" width="7" style="130" customWidth="1"/>
    <col min="1549" max="1549" width="13.42578125" style="130" customWidth="1"/>
    <col min="1550" max="1550" width="11.5703125" style="130" customWidth="1"/>
    <col min="1551" max="1551" width="27" style="130" customWidth="1"/>
    <col min="1552" max="1552" width="19.140625" style="130" customWidth="1"/>
    <col min="1553" max="1564" width="0" style="130" hidden="1" customWidth="1"/>
    <col min="1565" max="1786" width="11.42578125" style="130"/>
    <col min="1787" max="1787" width="3.140625" style="130" customWidth="1"/>
    <col min="1788" max="1788" width="9.42578125" style="130" customWidth="1"/>
    <col min="1789" max="1789" width="7" style="130" customWidth="1"/>
    <col min="1790" max="1790" width="34.140625" style="130" customWidth="1"/>
    <col min="1791" max="1791" width="5" style="130" customWidth="1"/>
    <col min="1792" max="1792" width="11" style="130" customWidth="1"/>
    <col min="1793" max="1793" width="19.42578125" style="130" customWidth="1"/>
    <col min="1794" max="1794" width="10.28515625" style="130" customWidth="1"/>
    <col min="1795" max="1796" width="12.7109375" style="130" customWidth="1"/>
    <col min="1797" max="1797" width="21.7109375" style="130" customWidth="1"/>
    <col min="1798" max="1798" width="22.140625" style="130" customWidth="1"/>
    <col min="1799" max="1799" width="21.85546875" style="130" customWidth="1"/>
    <col min="1800" max="1800" width="11.28515625" style="130" customWidth="1"/>
    <col min="1801" max="1801" width="8.85546875" style="130" customWidth="1"/>
    <col min="1802" max="1802" width="9" style="130" customWidth="1"/>
    <col min="1803" max="1803" width="11.85546875" style="130" customWidth="1"/>
    <col min="1804" max="1804" width="7" style="130" customWidth="1"/>
    <col min="1805" max="1805" width="13.42578125" style="130" customWidth="1"/>
    <col min="1806" max="1806" width="11.5703125" style="130" customWidth="1"/>
    <col min="1807" max="1807" width="27" style="130" customWidth="1"/>
    <col min="1808" max="1808" width="19.140625" style="130" customWidth="1"/>
    <col min="1809" max="1820" width="0" style="130" hidden="1" customWidth="1"/>
    <col min="1821" max="2042" width="11.42578125" style="130"/>
    <col min="2043" max="2043" width="3.140625" style="130" customWidth="1"/>
    <col min="2044" max="2044" width="9.42578125" style="130" customWidth="1"/>
    <col min="2045" max="2045" width="7" style="130" customWidth="1"/>
    <col min="2046" max="2046" width="34.140625" style="130" customWidth="1"/>
    <col min="2047" max="2047" width="5" style="130" customWidth="1"/>
    <col min="2048" max="2048" width="11" style="130" customWidth="1"/>
    <col min="2049" max="2049" width="19.42578125" style="130" customWidth="1"/>
    <col min="2050" max="2050" width="10.28515625" style="130" customWidth="1"/>
    <col min="2051" max="2052" width="12.7109375" style="130" customWidth="1"/>
    <col min="2053" max="2053" width="21.7109375" style="130" customWidth="1"/>
    <col min="2054" max="2054" width="22.140625" style="130" customWidth="1"/>
    <col min="2055" max="2055" width="21.85546875" style="130" customWidth="1"/>
    <col min="2056" max="2056" width="11.28515625" style="130" customWidth="1"/>
    <col min="2057" max="2057" width="8.85546875" style="130" customWidth="1"/>
    <col min="2058" max="2058" width="9" style="130" customWidth="1"/>
    <col min="2059" max="2059" width="11.85546875" style="130" customWidth="1"/>
    <col min="2060" max="2060" width="7" style="130" customWidth="1"/>
    <col min="2061" max="2061" width="13.42578125" style="130" customWidth="1"/>
    <col min="2062" max="2062" width="11.5703125" style="130" customWidth="1"/>
    <col min="2063" max="2063" width="27" style="130" customWidth="1"/>
    <col min="2064" max="2064" width="19.140625" style="130" customWidth="1"/>
    <col min="2065" max="2076" width="0" style="130" hidden="1" customWidth="1"/>
    <col min="2077" max="2298" width="11.42578125" style="130"/>
    <col min="2299" max="2299" width="3.140625" style="130" customWidth="1"/>
    <col min="2300" max="2300" width="9.42578125" style="130" customWidth="1"/>
    <col min="2301" max="2301" width="7" style="130" customWidth="1"/>
    <col min="2302" max="2302" width="34.140625" style="130" customWidth="1"/>
    <col min="2303" max="2303" width="5" style="130" customWidth="1"/>
    <col min="2304" max="2304" width="11" style="130" customWidth="1"/>
    <col min="2305" max="2305" width="19.42578125" style="130" customWidth="1"/>
    <col min="2306" max="2306" width="10.28515625" style="130" customWidth="1"/>
    <col min="2307" max="2308" width="12.7109375" style="130" customWidth="1"/>
    <col min="2309" max="2309" width="21.7109375" style="130" customWidth="1"/>
    <col min="2310" max="2310" width="22.140625" style="130" customWidth="1"/>
    <col min="2311" max="2311" width="21.85546875" style="130" customWidth="1"/>
    <col min="2312" max="2312" width="11.28515625" style="130" customWidth="1"/>
    <col min="2313" max="2313" width="8.85546875" style="130" customWidth="1"/>
    <col min="2314" max="2314" width="9" style="130" customWidth="1"/>
    <col min="2315" max="2315" width="11.85546875" style="130" customWidth="1"/>
    <col min="2316" max="2316" width="7" style="130" customWidth="1"/>
    <col min="2317" max="2317" width="13.42578125" style="130" customWidth="1"/>
    <col min="2318" max="2318" width="11.5703125" style="130" customWidth="1"/>
    <col min="2319" max="2319" width="27" style="130" customWidth="1"/>
    <col min="2320" max="2320" width="19.140625" style="130" customWidth="1"/>
    <col min="2321" max="2332" width="0" style="130" hidden="1" customWidth="1"/>
    <col min="2333" max="2554" width="11.42578125" style="130"/>
    <col min="2555" max="2555" width="3.140625" style="130" customWidth="1"/>
    <col min="2556" max="2556" width="9.42578125" style="130" customWidth="1"/>
    <col min="2557" max="2557" width="7" style="130" customWidth="1"/>
    <col min="2558" max="2558" width="34.140625" style="130" customWidth="1"/>
    <col min="2559" max="2559" width="5" style="130" customWidth="1"/>
    <col min="2560" max="2560" width="11" style="130" customWidth="1"/>
    <col min="2561" max="2561" width="19.42578125" style="130" customWidth="1"/>
    <col min="2562" max="2562" width="10.28515625" style="130" customWidth="1"/>
    <col min="2563" max="2564" width="12.7109375" style="130" customWidth="1"/>
    <col min="2565" max="2565" width="21.7109375" style="130" customWidth="1"/>
    <col min="2566" max="2566" width="22.140625" style="130" customWidth="1"/>
    <col min="2567" max="2567" width="21.85546875" style="130" customWidth="1"/>
    <col min="2568" max="2568" width="11.28515625" style="130" customWidth="1"/>
    <col min="2569" max="2569" width="8.85546875" style="130" customWidth="1"/>
    <col min="2570" max="2570" width="9" style="130" customWidth="1"/>
    <col min="2571" max="2571" width="11.85546875" style="130" customWidth="1"/>
    <col min="2572" max="2572" width="7" style="130" customWidth="1"/>
    <col min="2573" max="2573" width="13.42578125" style="130" customWidth="1"/>
    <col min="2574" max="2574" width="11.5703125" style="130" customWidth="1"/>
    <col min="2575" max="2575" width="27" style="130" customWidth="1"/>
    <col min="2576" max="2576" width="19.140625" style="130" customWidth="1"/>
    <col min="2577" max="2588" width="0" style="130" hidden="1" customWidth="1"/>
    <col min="2589" max="2810" width="11.42578125" style="130"/>
    <col min="2811" max="2811" width="3.140625" style="130" customWidth="1"/>
    <col min="2812" max="2812" width="9.42578125" style="130" customWidth="1"/>
    <col min="2813" max="2813" width="7" style="130" customWidth="1"/>
    <col min="2814" max="2814" width="34.140625" style="130" customWidth="1"/>
    <col min="2815" max="2815" width="5" style="130" customWidth="1"/>
    <col min="2816" max="2816" width="11" style="130" customWidth="1"/>
    <col min="2817" max="2817" width="19.42578125" style="130" customWidth="1"/>
    <col min="2818" max="2818" width="10.28515625" style="130" customWidth="1"/>
    <col min="2819" max="2820" width="12.7109375" style="130" customWidth="1"/>
    <col min="2821" max="2821" width="21.7109375" style="130" customWidth="1"/>
    <col min="2822" max="2822" width="22.140625" style="130" customWidth="1"/>
    <col min="2823" max="2823" width="21.85546875" style="130" customWidth="1"/>
    <col min="2824" max="2824" width="11.28515625" style="130" customWidth="1"/>
    <col min="2825" max="2825" width="8.85546875" style="130" customWidth="1"/>
    <col min="2826" max="2826" width="9" style="130" customWidth="1"/>
    <col min="2827" max="2827" width="11.85546875" style="130" customWidth="1"/>
    <col min="2828" max="2828" width="7" style="130" customWidth="1"/>
    <col min="2829" max="2829" width="13.42578125" style="130" customWidth="1"/>
    <col min="2830" max="2830" width="11.5703125" style="130" customWidth="1"/>
    <col min="2831" max="2831" width="27" style="130" customWidth="1"/>
    <col min="2832" max="2832" width="19.140625" style="130" customWidth="1"/>
    <col min="2833" max="2844" width="0" style="130" hidden="1" customWidth="1"/>
    <col min="2845" max="3066" width="11.42578125" style="130"/>
    <col min="3067" max="3067" width="3.140625" style="130" customWidth="1"/>
    <col min="3068" max="3068" width="9.42578125" style="130" customWidth="1"/>
    <col min="3069" max="3069" width="7" style="130" customWidth="1"/>
    <col min="3070" max="3070" width="34.140625" style="130" customWidth="1"/>
    <col min="3071" max="3071" width="5" style="130" customWidth="1"/>
    <col min="3072" max="3072" width="11" style="130" customWidth="1"/>
    <col min="3073" max="3073" width="19.42578125" style="130" customWidth="1"/>
    <col min="3074" max="3074" width="10.28515625" style="130" customWidth="1"/>
    <col min="3075" max="3076" width="12.7109375" style="130" customWidth="1"/>
    <col min="3077" max="3077" width="21.7109375" style="130" customWidth="1"/>
    <col min="3078" max="3078" width="22.140625" style="130" customWidth="1"/>
    <col min="3079" max="3079" width="21.85546875" style="130" customWidth="1"/>
    <col min="3080" max="3080" width="11.28515625" style="130" customWidth="1"/>
    <col min="3081" max="3081" width="8.85546875" style="130" customWidth="1"/>
    <col min="3082" max="3082" width="9" style="130" customWidth="1"/>
    <col min="3083" max="3083" width="11.85546875" style="130" customWidth="1"/>
    <col min="3084" max="3084" width="7" style="130" customWidth="1"/>
    <col min="3085" max="3085" width="13.42578125" style="130" customWidth="1"/>
    <col min="3086" max="3086" width="11.5703125" style="130" customWidth="1"/>
    <col min="3087" max="3087" width="27" style="130" customWidth="1"/>
    <col min="3088" max="3088" width="19.140625" style="130" customWidth="1"/>
    <col min="3089" max="3100" width="0" style="130" hidden="1" customWidth="1"/>
    <col min="3101" max="3322" width="11.42578125" style="130"/>
    <col min="3323" max="3323" width="3.140625" style="130" customWidth="1"/>
    <col min="3324" max="3324" width="9.42578125" style="130" customWidth="1"/>
    <col min="3325" max="3325" width="7" style="130" customWidth="1"/>
    <col min="3326" max="3326" width="34.140625" style="130" customWidth="1"/>
    <col min="3327" max="3327" width="5" style="130" customWidth="1"/>
    <col min="3328" max="3328" width="11" style="130" customWidth="1"/>
    <col min="3329" max="3329" width="19.42578125" style="130" customWidth="1"/>
    <col min="3330" max="3330" width="10.28515625" style="130" customWidth="1"/>
    <col min="3331" max="3332" width="12.7109375" style="130" customWidth="1"/>
    <col min="3333" max="3333" width="21.7109375" style="130" customWidth="1"/>
    <col min="3334" max="3334" width="22.140625" style="130" customWidth="1"/>
    <col min="3335" max="3335" width="21.85546875" style="130" customWidth="1"/>
    <col min="3336" max="3336" width="11.28515625" style="130" customWidth="1"/>
    <col min="3337" max="3337" width="8.85546875" style="130" customWidth="1"/>
    <col min="3338" max="3338" width="9" style="130" customWidth="1"/>
    <col min="3339" max="3339" width="11.85546875" style="130" customWidth="1"/>
    <col min="3340" max="3340" width="7" style="130" customWidth="1"/>
    <col min="3341" max="3341" width="13.42578125" style="130" customWidth="1"/>
    <col min="3342" max="3342" width="11.5703125" style="130" customWidth="1"/>
    <col min="3343" max="3343" width="27" style="130" customWidth="1"/>
    <col min="3344" max="3344" width="19.140625" style="130" customWidth="1"/>
    <col min="3345" max="3356" width="0" style="130" hidden="1" customWidth="1"/>
    <col min="3357" max="3578" width="11.42578125" style="130"/>
    <col min="3579" max="3579" width="3.140625" style="130" customWidth="1"/>
    <col min="3580" max="3580" width="9.42578125" style="130" customWidth="1"/>
    <col min="3581" max="3581" width="7" style="130" customWidth="1"/>
    <col min="3582" max="3582" width="34.140625" style="130" customWidth="1"/>
    <col min="3583" max="3583" width="5" style="130" customWidth="1"/>
    <col min="3584" max="3584" width="11" style="130" customWidth="1"/>
    <col min="3585" max="3585" width="19.42578125" style="130" customWidth="1"/>
    <col min="3586" max="3586" width="10.28515625" style="130" customWidth="1"/>
    <col min="3587" max="3588" width="12.7109375" style="130" customWidth="1"/>
    <col min="3589" max="3589" width="21.7109375" style="130" customWidth="1"/>
    <col min="3590" max="3590" width="22.140625" style="130" customWidth="1"/>
    <col min="3591" max="3591" width="21.85546875" style="130" customWidth="1"/>
    <col min="3592" max="3592" width="11.28515625" style="130" customWidth="1"/>
    <col min="3593" max="3593" width="8.85546875" style="130" customWidth="1"/>
    <col min="3594" max="3594" width="9" style="130" customWidth="1"/>
    <col min="3595" max="3595" width="11.85546875" style="130" customWidth="1"/>
    <col min="3596" max="3596" width="7" style="130" customWidth="1"/>
    <col min="3597" max="3597" width="13.42578125" style="130" customWidth="1"/>
    <col min="3598" max="3598" width="11.5703125" style="130" customWidth="1"/>
    <col min="3599" max="3599" width="27" style="130" customWidth="1"/>
    <col min="3600" max="3600" width="19.140625" style="130" customWidth="1"/>
    <col min="3601" max="3612" width="0" style="130" hidden="1" customWidth="1"/>
    <col min="3613" max="3834" width="11.42578125" style="130"/>
    <col min="3835" max="3835" width="3.140625" style="130" customWidth="1"/>
    <col min="3836" max="3836" width="9.42578125" style="130" customWidth="1"/>
    <col min="3837" max="3837" width="7" style="130" customWidth="1"/>
    <col min="3838" max="3838" width="34.140625" style="130" customWidth="1"/>
    <col min="3839" max="3839" width="5" style="130" customWidth="1"/>
    <col min="3840" max="3840" width="11" style="130" customWidth="1"/>
    <col min="3841" max="3841" width="19.42578125" style="130" customWidth="1"/>
    <col min="3842" max="3842" width="10.28515625" style="130" customWidth="1"/>
    <col min="3843" max="3844" width="12.7109375" style="130" customWidth="1"/>
    <col min="3845" max="3845" width="21.7109375" style="130" customWidth="1"/>
    <col min="3846" max="3846" width="22.140625" style="130" customWidth="1"/>
    <col min="3847" max="3847" width="21.85546875" style="130" customWidth="1"/>
    <col min="3848" max="3848" width="11.28515625" style="130" customWidth="1"/>
    <col min="3849" max="3849" width="8.85546875" style="130" customWidth="1"/>
    <col min="3850" max="3850" width="9" style="130" customWidth="1"/>
    <col min="3851" max="3851" width="11.85546875" style="130" customWidth="1"/>
    <col min="3852" max="3852" width="7" style="130" customWidth="1"/>
    <col min="3853" max="3853" width="13.42578125" style="130" customWidth="1"/>
    <col min="3854" max="3854" width="11.5703125" style="130" customWidth="1"/>
    <col min="3855" max="3855" width="27" style="130" customWidth="1"/>
    <col min="3856" max="3856" width="19.140625" style="130" customWidth="1"/>
    <col min="3857" max="3868" width="0" style="130" hidden="1" customWidth="1"/>
    <col min="3869" max="4090" width="11.42578125" style="130"/>
    <col min="4091" max="4091" width="3.140625" style="130" customWidth="1"/>
    <col min="4092" max="4092" width="9.42578125" style="130" customWidth="1"/>
    <col min="4093" max="4093" width="7" style="130" customWidth="1"/>
    <col min="4094" max="4094" width="34.140625" style="130" customWidth="1"/>
    <col min="4095" max="4095" width="5" style="130" customWidth="1"/>
    <col min="4096" max="4096" width="11" style="130" customWidth="1"/>
    <col min="4097" max="4097" width="19.42578125" style="130" customWidth="1"/>
    <col min="4098" max="4098" width="10.28515625" style="130" customWidth="1"/>
    <col min="4099" max="4100" width="12.7109375" style="130" customWidth="1"/>
    <col min="4101" max="4101" width="21.7109375" style="130" customWidth="1"/>
    <col min="4102" max="4102" width="22.140625" style="130" customWidth="1"/>
    <col min="4103" max="4103" width="21.85546875" style="130" customWidth="1"/>
    <col min="4104" max="4104" width="11.28515625" style="130" customWidth="1"/>
    <col min="4105" max="4105" width="8.85546875" style="130" customWidth="1"/>
    <col min="4106" max="4106" width="9" style="130" customWidth="1"/>
    <col min="4107" max="4107" width="11.85546875" style="130" customWidth="1"/>
    <col min="4108" max="4108" width="7" style="130" customWidth="1"/>
    <col min="4109" max="4109" width="13.42578125" style="130" customWidth="1"/>
    <col min="4110" max="4110" width="11.5703125" style="130" customWidth="1"/>
    <col min="4111" max="4111" width="27" style="130" customWidth="1"/>
    <col min="4112" max="4112" width="19.140625" style="130" customWidth="1"/>
    <col min="4113" max="4124" width="0" style="130" hidden="1" customWidth="1"/>
    <col min="4125" max="4346" width="11.42578125" style="130"/>
    <col min="4347" max="4347" width="3.140625" style="130" customWidth="1"/>
    <col min="4348" max="4348" width="9.42578125" style="130" customWidth="1"/>
    <col min="4349" max="4349" width="7" style="130" customWidth="1"/>
    <col min="4350" max="4350" width="34.140625" style="130" customWidth="1"/>
    <col min="4351" max="4351" width="5" style="130" customWidth="1"/>
    <col min="4352" max="4352" width="11" style="130" customWidth="1"/>
    <col min="4353" max="4353" width="19.42578125" style="130" customWidth="1"/>
    <col min="4354" max="4354" width="10.28515625" style="130" customWidth="1"/>
    <col min="4355" max="4356" width="12.7109375" style="130" customWidth="1"/>
    <col min="4357" max="4357" width="21.7109375" style="130" customWidth="1"/>
    <col min="4358" max="4358" width="22.140625" style="130" customWidth="1"/>
    <col min="4359" max="4359" width="21.85546875" style="130" customWidth="1"/>
    <col min="4360" max="4360" width="11.28515625" style="130" customWidth="1"/>
    <col min="4361" max="4361" width="8.85546875" style="130" customWidth="1"/>
    <col min="4362" max="4362" width="9" style="130" customWidth="1"/>
    <col min="4363" max="4363" width="11.85546875" style="130" customWidth="1"/>
    <col min="4364" max="4364" width="7" style="130" customWidth="1"/>
    <col min="4365" max="4365" width="13.42578125" style="130" customWidth="1"/>
    <col min="4366" max="4366" width="11.5703125" style="130" customWidth="1"/>
    <col min="4367" max="4367" width="27" style="130" customWidth="1"/>
    <col min="4368" max="4368" width="19.140625" style="130" customWidth="1"/>
    <col min="4369" max="4380" width="0" style="130" hidden="1" customWidth="1"/>
    <col min="4381" max="4602" width="11.42578125" style="130"/>
    <col min="4603" max="4603" width="3.140625" style="130" customWidth="1"/>
    <col min="4604" max="4604" width="9.42578125" style="130" customWidth="1"/>
    <col min="4605" max="4605" width="7" style="130" customWidth="1"/>
    <col min="4606" max="4606" width="34.140625" style="130" customWidth="1"/>
    <col min="4607" max="4607" width="5" style="130" customWidth="1"/>
    <col min="4608" max="4608" width="11" style="130" customWidth="1"/>
    <col min="4609" max="4609" width="19.42578125" style="130" customWidth="1"/>
    <col min="4610" max="4610" width="10.28515625" style="130" customWidth="1"/>
    <col min="4611" max="4612" width="12.7109375" style="130" customWidth="1"/>
    <col min="4613" max="4613" width="21.7109375" style="130" customWidth="1"/>
    <col min="4614" max="4614" width="22.140625" style="130" customWidth="1"/>
    <col min="4615" max="4615" width="21.85546875" style="130" customWidth="1"/>
    <col min="4616" max="4616" width="11.28515625" style="130" customWidth="1"/>
    <col min="4617" max="4617" width="8.85546875" style="130" customWidth="1"/>
    <col min="4618" max="4618" width="9" style="130" customWidth="1"/>
    <col min="4619" max="4619" width="11.85546875" style="130" customWidth="1"/>
    <col min="4620" max="4620" width="7" style="130" customWidth="1"/>
    <col min="4621" max="4621" width="13.42578125" style="130" customWidth="1"/>
    <col min="4622" max="4622" width="11.5703125" style="130" customWidth="1"/>
    <col min="4623" max="4623" width="27" style="130" customWidth="1"/>
    <col min="4624" max="4624" width="19.140625" style="130" customWidth="1"/>
    <col min="4625" max="4636" width="0" style="130" hidden="1" customWidth="1"/>
    <col min="4637" max="4858" width="11.42578125" style="130"/>
    <col min="4859" max="4859" width="3.140625" style="130" customWidth="1"/>
    <col min="4860" max="4860" width="9.42578125" style="130" customWidth="1"/>
    <col min="4861" max="4861" width="7" style="130" customWidth="1"/>
    <col min="4862" max="4862" width="34.140625" style="130" customWidth="1"/>
    <col min="4863" max="4863" width="5" style="130" customWidth="1"/>
    <col min="4864" max="4864" width="11" style="130" customWidth="1"/>
    <col min="4865" max="4865" width="19.42578125" style="130" customWidth="1"/>
    <col min="4866" max="4866" width="10.28515625" style="130" customWidth="1"/>
    <col min="4867" max="4868" width="12.7109375" style="130" customWidth="1"/>
    <col min="4869" max="4869" width="21.7109375" style="130" customWidth="1"/>
    <col min="4870" max="4870" width="22.140625" style="130" customWidth="1"/>
    <col min="4871" max="4871" width="21.85546875" style="130" customWidth="1"/>
    <col min="4872" max="4872" width="11.28515625" style="130" customWidth="1"/>
    <col min="4873" max="4873" width="8.85546875" style="130" customWidth="1"/>
    <col min="4874" max="4874" width="9" style="130" customWidth="1"/>
    <col min="4875" max="4875" width="11.85546875" style="130" customWidth="1"/>
    <col min="4876" max="4876" width="7" style="130" customWidth="1"/>
    <col min="4877" max="4877" width="13.42578125" style="130" customWidth="1"/>
    <col min="4878" max="4878" width="11.5703125" style="130" customWidth="1"/>
    <col min="4879" max="4879" width="27" style="130" customWidth="1"/>
    <col min="4880" max="4880" width="19.140625" style="130" customWidth="1"/>
    <col min="4881" max="4892" width="0" style="130" hidden="1" customWidth="1"/>
    <col min="4893" max="5114" width="11.42578125" style="130"/>
    <col min="5115" max="5115" width="3.140625" style="130" customWidth="1"/>
    <col min="5116" max="5116" width="9.42578125" style="130" customWidth="1"/>
    <col min="5117" max="5117" width="7" style="130" customWidth="1"/>
    <col min="5118" max="5118" width="34.140625" style="130" customWidth="1"/>
    <col min="5119" max="5119" width="5" style="130" customWidth="1"/>
    <col min="5120" max="5120" width="11" style="130" customWidth="1"/>
    <col min="5121" max="5121" width="19.42578125" style="130" customWidth="1"/>
    <col min="5122" max="5122" width="10.28515625" style="130" customWidth="1"/>
    <col min="5123" max="5124" width="12.7109375" style="130" customWidth="1"/>
    <col min="5125" max="5125" width="21.7109375" style="130" customWidth="1"/>
    <col min="5126" max="5126" width="22.140625" style="130" customWidth="1"/>
    <col min="5127" max="5127" width="21.85546875" style="130" customWidth="1"/>
    <col min="5128" max="5128" width="11.28515625" style="130" customWidth="1"/>
    <col min="5129" max="5129" width="8.85546875" style="130" customWidth="1"/>
    <col min="5130" max="5130" width="9" style="130" customWidth="1"/>
    <col min="5131" max="5131" width="11.85546875" style="130" customWidth="1"/>
    <col min="5132" max="5132" width="7" style="130" customWidth="1"/>
    <col min="5133" max="5133" width="13.42578125" style="130" customWidth="1"/>
    <col min="5134" max="5134" width="11.5703125" style="130" customWidth="1"/>
    <col min="5135" max="5135" width="27" style="130" customWidth="1"/>
    <col min="5136" max="5136" width="19.140625" style="130" customWidth="1"/>
    <col min="5137" max="5148" width="0" style="130" hidden="1" customWidth="1"/>
    <col min="5149" max="5370" width="11.42578125" style="130"/>
    <col min="5371" max="5371" width="3.140625" style="130" customWidth="1"/>
    <col min="5372" max="5372" width="9.42578125" style="130" customWidth="1"/>
    <col min="5373" max="5373" width="7" style="130" customWidth="1"/>
    <col min="5374" max="5374" width="34.140625" style="130" customWidth="1"/>
    <col min="5375" max="5375" width="5" style="130" customWidth="1"/>
    <col min="5376" max="5376" width="11" style="130" customWidth="1"/>
    <col min="5377" max="5377" width="19.42578125" style="130" customWidth="1"/>
    <col min="5378" max="5378" width="10.28515625" style="130" customWidth="1"/>
    <col min="5379" max="5380" width="12.7109375" style="130" customWidth="1"/>
    <col min="5381" max="5381" width="21.7109375" style="130" customWidth="1"/>
    <col min="5382" max="5382" width="22.140625" style="130" customWidth="1"/>
    <col min="5383" max="5383" width="21.85546875" style="130" customWidth="1"/>
    <col min="5384" max="5384" width="11.28515625" style="130" customWidth="1"/>
    <col min="5385" max="5385" width="8.85546875" style="130" customWidth="1"/>
    <col min="5386" max="5386" width="9" style="130" customWidth="1"/>
    <col min="5387" max="5387" width="11.85546875" style="130" customWidth="1"/>
    <col min="5388" max="5388" width="7" style="130" customWidth="1"/>
    <col min="5389" max="5389" width="13.42578125" style="130" customWidth="1"/>
    <col min="5390" max="5390" width="11.5703125" style="130" customWidth="1"/>
    <col min="5391" max="5391" width="27" style="130" customWidth="1"/>
    <col min="5392" max="5392" width="19.140625" style="130" customWidth="1"/>
    <col min="5393" max="5404" width="0" style="130" hidden="1" customWidth="1"/>
    <col min="5405" max="5626" width="11.42578125" style="130"/>
    <col min="5627" max="5627" width="3.140625" style="130" customWidth="1"/>
    <col min="5628" max="5628" width="9.42578125" style="130" customWidth="1"/>
    <col min="5629" max="5629" width="7" style="130" customWidth="1"/>
    <col min="5630" max="5630" width="34.140625" style="130" customWidth="1"/>
    <col min="5631" max="5631" width="5" style="130" customWidth="1"/>
    <col min="5632" max="5632" width="11" style="130" customWidth="1"/>
    <col min="5633" max="5633" width="19.42578125" style="130" customWidth="1"/>
    <col min="5634" max="5634" width="10.28515625" style="130" customWidth="1"/>
    <col min="5635" max="5636" width="12.7109375" style="130" customWidth="1"/>
    <col min="5637" max="5637" width="21.7109375" style="130" customWidth="1"/>
    <col min="5638" max="5638" width="22.140625" style="130" customWidth="1"/>
    <col min="5639" max="5639" width="21.85546875" style="130" customWidth="1"/>
    <col min="5640" max="5640" width="11.28515625" style="130" customWidth="1"/>
    <col min="5641" max="5641" width="8.85546875" style="130" customWidth="1"/>
    <col min="5642" max="5642" width="9" style="130" customWidth="1"/>
    <col min="5643" max="5643" width="11.85546875" style="130" customWidth="1"/>
    <col min="5644" max="5644" width="7" style="130" customWidth="1"/>
    <col min="5645" max="5645" width="13.42578125" style="130" customWidth="1"/>
    <col min="5646" max="5646" width="11.5703125" style="130" customWidth="1"/>
    <col min="5647" max="5647" width="27" style="130" customWidth="1"/>
    <col min="5648" max="5648" width="19.140625" style="130" customWidth="1"/>
    <col min="5649" max="5660" width="0" style="130" hidden="1" customWidth="1"/>
    <col min="5661" max="5882" width="11.42578125" style="130"/>
    <col min="5883" max="5883" width="3.140625" style="130" customWidth="1"/>
    <col min="5884" max="5884" width="9.42578125" style="130" customWidth="1"/>
    <col min="5885" max="5885" width="7" style="130" customWidth="1"/>
    <col min="5886" max="5886" width="34.140625" style="130" customWidth="1"/>
    <col min="5887" max="5887" width="5" style="130" customWidth="1"/>
    <col min="5888" max="5888" width="11" style="130" customWidth="1"/>
    <col min="5889" max="5889" width="19.42578125" style="130" customWidth="1"/>
    <col min="5890" max="5890" width="10.28515625" style="130" customWidth="1"/>
    <col min="5891" max="5892" width="12.7109375" style="130" customWidth="1"/>
    <col min="5893" max="5893" width="21.7109375" style="130" customWidth="1"/>
    <col min="5894" max="5894" width="22.140625" style="130" customWidth="1"/>
    <col min="5895" max="5895" width="21.85546875" style="130" customWidth="1"/>
    <col min="5896" max="5896" width="11.28515625" style="130" customWidth="1"/>
    <col min="5897" max="5897" width="8.85546875" style="130" customWidth="1"/>
    <col min="5898" max="5898" width="9" style="130" customWidth="1"/>
    <col min="5899" max="5899" width="11.85546875" style="130" customWidth="1"/>
    <col min="5900" max="5900" width="7" style="130" customWidth="1"/>
    <col min="5901" max="5901" width="13.42578125" style="130" customWidth="1"/>
    <col min="5902" max="5902" width="11.5703125" style="130" customWidth="1"/>
    <col min="5903" max="5903" width="27" style="130" customWidth="1"/>
    <col min="5904" max="5904" width="19.140625" style="130" customWidth="1"/>
    <col min="5905" max="5916" width="0" style="130" hidden="1" customWidth="1"/>
    <col min="5917" max="6138" width="11.42578125" style="130"/>
    <col min="6139" max="6139" width="3.140625" style="130" customWidth="1"/>
    <col min="6140" max="6140" width="9.42578125" style="130" customWidth="1"/>
    <col min="6141" max="6141" width="7" style="130" customWidth="1"/>
    <col min="6142" max="6142" width="34.140625" style="130" customWidth="1"/>
    <col min="6143" max="6143" width="5" style="130" customWidth="1"/>
    <col min="6144" max="6144" width="11" style="130" customWidth="1"/>
    <col min="6145" max="6145" width="19.42578125" style="130" customWidth="1"/>
    <col min="6146" max="6146" width="10.28515625" style="130" customWidth="1"/>
    <col min="6147" max="6148" width="12.7109375" style="130" customWidth="1"/>
    <col min="6149" max="6149" width="21.7109375" style="130" customWidth="1"/>
    <col min="6150" max="6150" width="22.140625" style="130" customWidth="1"/>
    <col min="6151" max="6151" width="21.85546875" style="130" customWidth="1"/>
    <col min="6152" max="6152" width="11.28515625" style="130" customWidth="1"/>
    <col min="6153" max="6153" width="8.85546875" style="130" customWidth="1"/>
    <col min="6154" max="6154" width="9" style="130" customWidth="1"/>
    <col min="6155" max="6155" width="11.85546875" style="130" customWidth="1"/>
    <col min="6156" max="6156" width="7" style="130" customWidth="1"/>
    <col min="6157" max="6157" width="13.42578125" style="130" customWidth="1"/>
    <col min="6158" max="6158" width="11.5703125" style="130" customWidth="1"/>
    <col min="6159" max="6159" width="27" style="130" customWidth="1"/>
    <col min="6160" max="6160" width="19.140625" style="130" customWidth="1"/>
    <col min="6161" max="6172" width="0" style="130" hidden="1" customWidth="1"/>
    <col min="6173" max="6394" width="11.42578125" style="130"/>
    <col min="6395" max="6395" width="3.140625" style="130" customWidth="1"/>
    <col min="6396" max="6396" width="9.42578125" style="130" customWidth="1"/>
    <col min="6397" max="6397" width="7" style="130" customWidth="1"/>
    <col min="6398" max="6398" width="34.140625" style="130" customWidth="1"/>
    <col min="6399" max="6399" width="5" style="130" customWidth="1"/>
    <col min="6400" max="6400" width="11" style="130" customWidth="1"/>
    <col min="6401" max="6401" width="19.42578125" style="130" customWidth="1"/>
    <col min="6402" max="6402" width="10.28515625" style="130" customWidth="1"/>
    <col min="6403" max="6404" width="12.7109375" style="130" customWidth="1"/>
    <col min="6405" max="6405" width="21.7109375" style="130" customWidth="1"/>
    <col min="6406" max="6406" width="22.140625" style="130" customWidth="1"/>
    <col min="6407" max="6407" width="21.85546875" style="130" customWidth="1"/>
    <col min="6408" max="6408" width="11.28515625" style="130" customWidth="1"/>
    <col min="6409" max="6409" width="8.85546875" style="130" customWidth="1"/>
    <col min="6410" max="6410" width="9" style="130" customWidth="1"/>
    <col min="6411" max="6411" width="11.85546875" style="130" customWidth="1"/>
    <col min="6412" max="6412" width="7" style="130" customWidth="1"/>
    <col min="6413" max="6413" width="13.42578125" style="130" customWidth="1"/>
    <col min="6414" max="6414" width="11.5703125" style="130" customWidth="1"/>
    <col min="6415" max="6415" width="27" style="130" customWidth="1"/>
    <col min="6416" max="6416" width="19.140625" style="130" customWidth="1"/>
    <col min="6417" max="6428" width="0" style="130" hidden="1" customWidth="1"/>
    <col min="6429" max="6650" width="11.42578125" style="130"/>
    <col min="6651" max="6651" width="3.140625" style="130" customWidth="1"/>
    <col min="6652" max="6652" width="9.42578125" style="130" customWidth="1"/>
    <col min="6653" max="6653" width="7" style="130" customWidth="1"/>
    <col min="6654" max="6654" width="34.140625" style="130" customWidth="1"/>
    <col min="6655" max="6655" width="5" style="130" customWidth="1"/>
    <col min="6656" max="6656" width="11" style="130" customWidth="1"/>
    <col min="6657" max="6657" width="19.42578125" style="130" customWidth="1"/>
    <col min="6658" max="6658" width="10.28515625" style="130" customWidth="1"/>
    <col min="6659" max="6660" width="12.7109375" style="130" customWidth="1"/>
    <col min="6661" max="6661" width="21.7109375" style="130" customWidth="1"/>
    <col min="6662" max="6662" width="22.140625" style="130" customWidth="1"/>
    <col min="6663" max="6663" width="21.85546875" style="130" customWidth="1"/>
    <col min="6664" max="6664" width="11.28515625" style="130" customWidth="1"/>
    <col min="6665" max="6665" width="8.85546875" style="130" customWidth="1"/>
    <col min="6666" max="6666" width="9" style="130" customWidth="1"/>
    <col min="6667" max="6667" width="11.85546875" style="130" customWidth="1"/>
    <col min="6668" max="6668" width="7" style="130" customWidth="1"/>
    <col min="6669" max="6669" width="13.42578125" style="130" customWidth="1"/>
    <col min="6670" max="6670" width="11.5703125" style="130" customWidth="1"/>
    <col min="6671" max="6671" width="27" style="130" customWidth="1"/>
    <col min="6672" max="6672" width="19.140625" style="130" customWidth="1"/>
    <col min="6673" max="6684" width="0" style="130" hidden="1" customWidth="1"/>
    <col min="6685" max="6906" width="11.42578125" style="130"/>
    <col min="6907" max="6907" width="3.140625" style="130" customWidth="1"/>
    <col min="6908" max="6908" width="9.42578125" style="130" customWidth="1"/>
    <col min="6909" max="6909" width="7" style="130" customWidth="1"/>
    <col min="6910" max="6910" width="34.140625" style="130" customWidth="1"/>
    <col min="6911" max="6911" width="5" style="130" customWidth="1"/>
    <col min="6912" max="6912" width="11" style="130" customWidth="1"/>
    <col min="6913" max="6913" width="19.42578125" style="130" customWidth="1"/>
    <col min="6914" max="6914" width="10.28515625" style="130" customWidth="1"/>
    <col min="6915" max="6916" width="12.7109375" style="130" customWidth="1"/>
    <col min="6917" max="6917" width="21.7109375" style="130" customWidth="1"/>
    <col min="6918" max="6918" width="22.140625" style="130" customWidth="1"/>
    <col min="6919" max="6919" width="21.85546875" style="130" customWidth="1"/>
    <col min="6920" max="6920" width="11.28515625" style="130" customWidth="1"/>
    <col min="6921" max="6921" width="8.85546875" style="130" customWidth="1"/>
    <col min="6922" max="6922" width="9" style="130" customWidth="1"/>
    <col min="6923" max="6923" width="11.85546875" style="130" customWidth="1"/>
    <col min="6924" max="6924" width="7" style="130" customWidth="1"/>
    <col min="6925" max="6925" width="13.42578125" style="130" customWidth="1"/>
    <col min="6926" max="6926" width="11.5703125" style="130" customWidth="1"/>
    <col min="6927" max="6927" width="27" style="130" customWidth="1"/>
    <col min="6928" max="6928" width="19.140625" style="130" customWidth="1"/>
    <col min="6929" max="6940" width="0" style="130" hidden="1" customWidth="1"/>
    <col min="6941" max="7162" width="11.42578125" style="130"/>
    <col min="7163" max="7163" width="3.140625" style="130" customWidth="1"/>
    <col min="7164" max="7164" width="9.42578125" style="130" customWidth="1"/>
    <col min="7165" max="7165" width="7" style="130" customWidth="1"/>
    <col min="7166" max="7166" width="34.140625" style="130" customWidth="1"/>
    <col min="7167" max="7167" width="5" style="130" customWidth="1"/>
    <col min="7168" max="7168" width="11" style="130" customWidth="1"/>
    <col min="7169" max="7169" width="19.42578125" style="130" customWidth="1"/>
    <col min="7170" max="7170" width="10.28515625" style="130" customWidth="1"/>
    <col min="7171" max="7172" width="12.7109375" style="130" customWidth="1"/>
    <col min="7173" max="7173" width="21.7109375" style="130" customWidth="1"/>
    <col min="7174" max="7174" width="22.140625" style="130" customWidth="1"/>
    <col min="7175" max="7175" width="21.85546875" style="130" customWidth="1"/>
    <col min="7176" max="7176" width="11.28515625" style="130" customWidth="1"/>
    <col min="7177" max="7177" width="8.85546875" style="130" customWidth="1"/>
    <col min="7178" max="7178" width="9" style="130" customWidth="1"/>
    <col min="7179" max="7179" width="11.85546875" style="130" customWidth="1"/>
    <col min="7180" max="7180" width="7" style="130" customWidth="1"/>
    <col min="7181" max="7181" width="13.42578125" style="130" customWidth="1"/>
    <col min="7182" max="7182" width="11.5703125" style="130" customWidth="1"/>
    <col min="7183" max="7183" width="27" style="130" customWidth="1"/>
    <col min="7184" max="7184" width="19.140625" style="130" customWidth="1"/>
    <col min="7185" max="7196" width="0" style="130" hidden="1" customWidth="1"/>
    <col min="7197" max="7418" width="11.42578125" style="130"/>
    <col min="7419" max="7419" width="3.140625" style="130" customWidth="1"/>
    <col min="7420" max="7420" width="9.42578125" style="130" customWidth="1"/>
    <col min="7421" max="7421" width="7" style="130" customWidth="1"/>
    <col min="7422" max="7422" width="34.140625" style="130" customWidth="1"/>
    <col min="7423" max="7423" width="5" style="130" customWidth="1"/>
    <col min="7424" max="7424" width="11" style="130" customWidth="1"/>
    <col min="7425" max="7425" width="19.42578125" style="130" customWidth="1"/>
    <col min="7426" max="7426" width="10.28515625" style="130" customWidth="1"/>
    <col min="7427" max="7428" width="12.7109375" style="130" customWidth="1"/>
    <col min="7429" max="7429" width="21.7109375" style="130" customWidth="1"/>
    <col min="7430" max="7430" width="22.140625" style="130" customWidth="1"/>
    <col min="7431" max="7431" width="21.85546875" style="130" customWidth="1"/>
    <col min="7432" max="7432" width="11.28515625" style="130" customWidth="1"/>
    <col min="7433" max="7433" width="8.85546875" style="130" customWidth="1"/>
    <col min="7434" max="7434" width="9" style="130" customWidth="1"/>
    <col min="7435" max="7435" width="11.85546875" style="130" customWidth="1"/>
    <col min="7436" max="7436" width="7" style="130" customWidth="1"/>
    <col min="7437" max="7437" width="13.42578125" style="130" customWidth="1"/>
    <col min="7438" max="7438" width="11.5703125" style="130" customWidth="1"/>
    <col min="7439" max="7439" width="27" style="130" customWidth="1"/>
    <col min="7440" max="7440" width="19.140625" style="130" customWidth="1"/>
    <col min="7441" max="7452" width="0" style="130" hidden="1" customWidth="1"/>
    <col min="7453" max="7674" width="11.42578125" style="130"/>
    <col min="7675" max="7675" width="3.140625" style="130" customWidth="1"/>
    <col min="7676" max="7676" width="9.42578125" style="130" customWidth="1"/>
    <col min="7677" max="7677" width="7" style="130" customWidth="1"/>
    <col min="7678" max="7678" width="34.140625" style="130" customWidth="1"/>
    <col min="7679" max="7679" width="5" style="130" customWidth="1"/>
    <col min="7680" max="7680" width="11" style="130" customWidth="1"/>
    <col min="7681" max="7681" width="19.42578125" style="130" customWidth="1"/>
    <col min="7682" max="7682" width="10.28515625" style="130" customWidth="1"/>
    <col min="7683" max="7684" width="12.7109375" style="130" customWidth="1"/>
    <col min="7685" max="7685" width="21.7109375" style="130" customWidth="1"/>
    <col min="7686" max="7686" width="22.140625" style="130" customWidth="1"/>
    <col min="7687" max="7687" width="21.85546875" style="130" customWidth="1"/>
    <col min="7688" max="7688" width="11.28515625" style="130" customWidth="1"/>
    <col min="7689" max="7689" width="8.85546875" style="130" customWidth="1"/>
    <col min="7690" max="7690" width="9" style="130" customWidth="1"/>
    <col min="7691" max="7691" width="11.85546875" style="130" customWidth="1"/>
    <col min="7692" max="7692" width="7" style="130" customWidth="1"/>
    <col min="7693" max="7693" width="13.42578125" style="130" customWidth="1"/>
    <col min="7694" max="7694" width="11.5703125" style="130" customWidth="1"/>
    <col min="7695" max="7695" width="27" style="130" customWidth="1"/>
    <col min="7696" max="7696" width="19.140625" style="130" customWidth="1"/>
    <col min="7697" max="7708" width="0" style="130" hidden="1" customWidth="1"/>
    <col min="7709" max="7930" width="11.42578125" style="130"/>
    <col min="7931" max="7931" width="3.140625" style="130" customWidth="1"/>
    <col min="7932" max="7932" width="9.42578125" style="130" customWidth="1"/>
    <col min="7933" max="7933" width="7" style="130" customWidth="1"/>
    <col min="7934" max="7934" width="34.140625" style="130" customWidth="1"/>
    <col min="7935" max="7935" width="5" style="130" customWidth="1"/>
    <col min="7936" max="7936" width="11" style="130" customWidth="1"/>
    <col min="7937" max="7937" width="19.42578125" style="130" customWidth="1"/>
    <col min="7938" max="7938" width="10.28515625" style="130" customWidth="1"/>
    <col min="7939" max="7940" width="12.7109375" style="130" customWidth="1"/>
    <col min="7941" max="7941" width="21.7109375" style="130" customWidth="1"/>
    <col min="7942" max="7942" width="22.140625" style="130" customWidth="1"/>
    <col min="7943" max="7943" width="21.85546875" style="130" customWidth="1"/>
    <col min="7944" max="7944" width="11.28515625" style="130" customWidth="1"/>
    <col min="7945" max="7945" width="8.85546875" style="130" customWidth="1"/>
    <col min="7946" max="7946" width="9" style="130" customWidth="1"/>
    <col min="7947" max="7947" width="11.85546875" style="130" customWidth="1"/>
    <col min="7948" max="7948" width="7" style="130" customWidth="1"/>
    <col min="7949" max="7949" width="13.42578125" style="130" customWidth="1"/>
    <col min="7950" max="7950" width="11.5703125" style="130" customWidth="1"/>
    <col min="7951" max="7951" width="27" style="130" customWidth="1"/>
    <col min="7952" max="7952" width="19.140625" style="130" customWidth="1"/>
    <col min="7953" max="7964" width="0" style="130" hidden="1" customWidth="1"/>
    <col min="7965" max="8186" width="11.42578125" style="130"/>
    <col min="8187" max="8187" width="3.140625" style="130" customWidth="1"/>
    <col min="8188" max="8188" width="9.42578125" style="130" customWidth="1"/>
    <col min="8189" max="8189" width="7" style="130" customWidth="1"/>
    <col min="8190" max="8190" width="34.140625" style="130" customWidth="1"/>
    <col min="8191" max="8191" width="5" style="130" customWidth="1"/>
    <col min="8192" max="8192" width="11" style="130" customWidth="1"/>
    <col min="8193" max="8193" width="19.42578125" style="130" customWidth="1"/>
    <col min="8194" max="8194" width="10.28515625" style="130" customWidth="1"/>
    <col min="8195" max="8196" width="12.7109375" style="130" customWidth="1"/>
    <col min="8197" max="8197" width="21.7109375" style="130" customWidth="1"/>
    <col min="8198" max="8198" width="22.140625" style="130" customWidth="1"/>
    <col min="8199" max="8199" width="21.85546875" style="130" customWidth="1"/>
    <col min="8200" max="8200" width="11.28515625" style="130" customWidth="1"/>
    <col min="8201" max="8201" width="8.85546875" style="130" customWidth="1"/>
    <col min="8202" max="8202" width="9" style="130" customWidth="1"/>
    <col min="8203" max="8203" width="11.85546875" style="130" customWidth="1"/>
    <col min="8204" max="8204" width="7" style="130" customWidth="1"/>
    <col min="8205" max="8205" width="13.42578125" style="130" customWidth="1"/>
    <col min="8206" max="8206" width="11.5703125" style="130" customWidth="1"/>
    <col min="8207" max="8207" width="27" style="130" customWidth="1"/>
    <col min="8208" max="8208" width="19.140625" style="130" customWidth="1"/>
    <col min="8209" max="8220" width="0" style="130" hidden="1" customWidth="1"/>
    <col min="8221" max="8442" width="11.42578125" style="130"/>
    <col min="8443" max="8443" width="3.140625" style="130" customWidth="1"/>
    <col min="8444" max="8444" width="9.42578125" style="130" customWidth="1"/>
    <col min="8445" max="8445" width="7" style="130" customWidth="1"/>
    <col min="8446" max="8446" width="34.140625" style="130" customWidth="1"/>
    <col min="8447" max="8447" width="5" style="130" customWidth="1"/>
    <col min="8448" max="8448" width="11" style="130" customWidth="1"/>
    <col min="8449" max="8449" width="19.42578125" style="130" customWidth="1"/>
    <col min="8450" max="8450" width="10.28515625" style="130" customWidth="1"/>
    <col min="8451" max="8452" width="12.7109375" style="130" customWidth="1"/>
    <col min="8453" max="8453" width="21.7109375" style="130" customWidth="1"/>
    <col min="8454" max="8454" width="22.140625" style="130" customWidth="1"/>
    <col min="8455" max="8455" width="21.85546875" style="130" customWidth="1"/>
    <col min="8456" max="8456" width="11.28515625" style="130" customWidth="1"/>
    <col min="8457" max="8457" width="8.85546875" style="130" customWidth="1"/>
    <col min="8458" max="8458" width="9" style="130" customWidth="1"/>
    <col min="8459" max="8459" width="11.85546875" style="130" customWidth="1"/>
    <col min="8460" max="8460" width="7" style="130" customWidth="1"/>
    <col min="8461" max="8461" width="13.42578125" style="130" customWidth="1"/>
    <col min="8462" max="8462" width="11.5703125" style="130" customWidth="1"/>
    <col min="8463" max="8463" width="27" style="130" customWidth="1"/>
    <col min="8464" max="8464" width="19.140625" style="130" customWidth="1"/>
    <col min="8465" max="8476" width="0" style="130" hidden="1" customWidth="1"/>
    <col min="8477" max="8698" width="11.42578125" style="130"/>
    <col min="8699" max="8699" width="3.140625" style="130" customWidth="1"/>
    <col min="8700" max="8700" width="9.42578125" style="130" customWidth="1"/>
    <col min="8701" max="8701" width="7" style="130" customWidth="1"/>
    <col min="8702" max="8702" width="34.140625" style="130" customWidth="1"/>
    <col min="8703" max="8703" width="5" style="130" customWidth="1"/>
    <col min="8704" max="8704" width="11" style="130" customWidth="1"/>
    <col min="8705" max="8705" width="19.42578125" style="130" customWidth="1"/>
    <col min="8706" max="8706" width="10.28515625" style="130" customWidth="1"/>
    <col min="8707" max="8708" width="12.7109375" style="130" customWidth="1"/>
    <col min="8709" max="8709" width="21.7109375" style="130" customWidth="1"/>
    <col min="8710" max="8710" width="22.140625" style="130" customWidth="1"/>
    <col min="8711" max="8711" width="21.85546875" style="130" customWidth="1"/>
    <col min="8712" max="8712" width="11.28515625" style="130" customWidth="1"/>
    <col min="8713" max="8713" width="8.85546875" style="130" customWidth="1"/>
    <col min="8714" max="8714" width="9" style="130" customWidth="1"/>
    <col min="8715" max="8715" width="11.85546875" style="130" customWidth="1"/>
    <col min="8716" max="8716" width="7" style="130" customWidth="1"/>
    <col min="8717" max="8717" width="13.42578125" style="130" customWidth="1"/>
    <col min="8718" max="8718" width="11.5703125" style="130" customWidth="1"/>
    <col min="8719" max="8719" width="27" style="130" customWidth="1"/>
    <col min="8720" max="8720" width="19.140625" style="130" customWidth="1"/>
    <col min="8721" max="8732" width="0" style="130" hidden="1" customWidth="1"/>
    <col min="8733" max="8954" width="11.42578125" style="130"/>
    <col min="8955" max="8955" width="3.140625" style="130" customWidth="1"/>
    <col min="8956" max="8956" width="9.42578125" style="130" customWidth="1"/>
    <col min="8957" max="8957" width="7" style="130" customWidth="1"/>
    <col min="8958" max="8958" width="34.140625" style="130" customWidth="1"/>
    <col min="8959" max="8959" width="5" style="130" customWidth="1"/>
    <col min="8960" max="8960" width="11" style="130" customWidth="1"/>
    <col min="8961" max="8961" width="19.42578125" style="130" customWidth="1"/>
    <col min="8962" max="8962" width="10.28515625" style="130" customWidth="1"/>
    <col min="8963" max="8964" width="12.7109375" style="130" customWidth="1"/>
    <col min="8965" max="8965" width="21.7109375" style="130" customWidth="1"/>
    <col min="8966" max="8966" width="22.140625" style="130" customWidth="1"/>
    <col min="8967" max="8967" width="21.85546875" style="130" customWidth="1"/>
    <col min="8968" max="8968" width="11.28515625" style="130" customWidth="1"/>
    <col min="8969" max="8969" width="8.85546875" style="130" customWidth="1"/>
    <col min="8970" max="8970" width="9" style="130" customWidth="1"/>
    <col min="8971" max="8971" width="11.85546875" style="130" customWidth="1"/>
    <col min="8972" max="8972" width="7" style="130" customWidth="1"/>
    <col min="8973" max="8973" width="13.42578125" style="130" customWidth="1"/>
    <col min="8974" max="8974" width="11.5703125" style="130" customWidth="1"/>
    <col min="8975" max="8975" width="27" style="130" customWidth="1"/>
    <col min="8976" max="8976" width="19.140625" style="130" customWidth="1"/>
    <col min="8977" max="8988" width="0" style="130" hidden="1" customWidth="1"/>
    <col min="8989" max="9210" width="11.42578125" style="130"/>
    <col min="9211" max="9211" width="3.140625" style="130" customWidth="1"/>
    <col min="9212" max="9212" width="9.42578125" style="130" customWidth="1"/>
    <col min="9213" max="9213" width="7" style="130" customWidth="1"/>
    <col min="9214" max="9214" width="34.140625" style="130" customWidth="1"/>
    <col min="9215" max="9215" width="5" style="130" customWidth="1"/>
    <col min="9216" max="9216" width="11" style="130" customWidth="1"/>
    <col min="9217" max="9217" width="19.42578125" style="130" customWidth="1"/>
    <col min="9218" max="9218" width="10.28515625" style="130" customWidth="1"/>
    <col min="9219" max="9220" width="12.7109375" style="130" customWidth="1"/>
    <col min="9221" max="9221" width="21.7109375" style="130" customWidth="1"/>
    <col min="9222" max="9222" width="22.140625" style="130" customWidth="1"/>
    <col min="9223" max="9223" width="21.85546875" style="130" customWidth="1"/>
    <col min="9224" max="9224" width="11.28515625" style="130" customWidth="1"/>
    <col min="9225" max="9225" width="8.85546875" style="130" customWidth="1"/>
    <col min="9226" max="9226" width="9" style="130" customWidth="1"/>
    <col min="9227" max="9227" width="11.85546875" style="130" customWidth="1"/>
    <col min="9228" max="9228" width="7" style="130" customWidth="1"/>
    <col min="9229" max="9229" width="13.42578125" style="130" customWidth="1"/>
    <col min="9230" max="9230" width="11.5703125" style="130" customWidth="1"/>
    <col min="9231" max="9231" width="27" style="130" customWidth="1"/>
    <col min="9232" max="9232" width="19.140625" style="130" customWidth="1"/>
    <col min="9233" max="9244" width="0" style="130" hidden="1" customWidth="1"/>
    <col min="9245" max="9466" width="11.42578125" style="130"/>
    <col min="9467" max="9467" width="3.140625" style="130" customWidth="1"/>
    <col min="9468" max="9468" width="9.42578125" style="130" customWidth="1"/>
    <col min="9469" max="9469" width="7" style="130" customWidth="1"/>
    <col min="9470" max="9470" width="34.140625" style="130" customWidth="1"/>
    <col min="9471" max="9471" width="5" style="130" customWidth="1"/>
    <col min="9472" max="9472" width="11" style="130" customWidth="1"/>
    <col min="9473" max="9473" width="19.42578125" style="130" customWidth="1"/>
    <col min="9474" max="9474" width="10.28515625" style="130" customWidth="1"/>
    <col min="9475" max="9476" width="12.7109375" style="130" customWidth="1"/>
    <col min="9477" max="9477" width="21.7109375" style="130" customWidth="1"/>
    <col min="9478" max="9478" width="22.140625" style="130" customWidth="1"/>
    <col min="9479" max="9479" width="21.85546875" style="130" customWidth="1"/>
    <col min="9480" max="9480" width="11.28515625" style="130" customWidth="1"/>
    <col min="9481" max="9481" width="8.85546875" style="130" customWidth="1"/>
    <col min="9482" max="9482" width="9" style="130" customWidth="1"/>
    <col min="9483" max="9483" width="11.85546875" style="130" customWidth="1"/>
    <col min="9484" max="9484" width="7" style="130" customWidth="1"/>
    <col min="9485" max="9485" width="13.42578125" style="130" customWidth="1"/>
    <col min="9486" max="9486" width="11.5703125" style="130" customWidth="1"/>
    <col min="9487" max="9487" width="27" style="130" customWidth="1"/>
    <col min="9488" max="9488" width="19.140625" style="130" customWidth="1"/>
    <col min="9489" max="9500" width="0" style="130" hidden="1" customWidth="1"/>
    <col min="9501" max="9722" width="11.42578125" style="130"/>
    <col min="9723" max="9723" width="3.140625" style="130" customWidth="1"/>
    <col min="9724" max="9724" width="9.42578125" style="130" customWidth="1"/>
    <col min="9725" max="9725" width="7" style="130" customWidth="1"/>
    <col min="9726" max="9726" width="34.140625" style="130" customWidth="1"/>
    <col min="9727" max="9727" width="5" style="130" customWidth="1"/>
    <col min="9728" max="9728" width="11" style="130" customWidth="1"/>
    <col min="9729" max="9729" width="19.42578125" style="130" customWidth="1"/>
    <col min="9730" max="9730" width="10.28515625" style="130" customWidth="1"/>
    <col min="9731" max="9732" width="12.7109375" style="130" customWidth="1"/>
    <col min="9733" max="9733" width="21.7109375" style="130" customWidth="1"/>
    <col min="9734" max="9734" width="22.140625" style="130" customWidth="1"/>
    <col min="9735" max="9735" width="21.85546875" style="130" customWidth="1"/>
    <col min="9736" max="9736" width="11.28515625" style="130" customWidth="1"/>
    <col min="9737" max="9737" width="8.85546875" style="130" customWidth="1"/>
    <col min="9738" max="9738" width="9" style="130" customWidth="1"/>
    <col min="9739" max="9739" width="11.85546875" style="130" customWidth="1"/>
    <col min="9740" max="9740" width="7" style="130" customWidth="1"/>
    <col min="9741" max="9741" width="13.42578125" style="130" customWidth="1"/>
    <col min="9742" max="9742" width="11.5703125" style="130" customWidth="1"/>
    <col min="9743" max="9743" width="27" style="130" customWidth="1"/>
    <col min="9744" max="9744" width="19.140625" style="130" customWidth="1"/>
    <col min="9745" max="9756" width="0" style="130" hidden="1" customWidth="1"/>
    <col min="9757" max="9978" width="11.42578125" style="130"/>
    <col min="9979" max="9979" width="3.140625" style="130" customWidth="1"/>
    <col min="9980" max="9980" width="9.42578125" style="130" customWidth="1"/>
    <col min="9981" max="9981" width="7" style="130" customWidth="1"/>
    <col min="9982" max="9982" width="34.140625" style="130" customWidth="1"/>
    <col min="9983" max="9983" width="5" style="130" customWidth="1"/>
    <col min="9984" max="9984" width="11" style="130" customWidth="1"/>
    <col min="9985" max="9985" width="19.42578125" style="130" customWidth="1"/>
    <col min="9986" max="9986" width="10.28515625" style="130" customWidth="1"/>
    <col min="9987" max="9988" width="12.7109375" style="130" customWidth="1"/>
    <col min="9989" max="9989" width="21.7109375" style="130" customWidth="1"/>
    <col min="9990" max="9990" width="22.140625" style="130" customWidth="1"/>
    <col min="9991" max="9991" width="21.85546875" style="130" customWidth="1"/>
    <col min="9992" max="9992" width="11.28515625" style="130" customWidth="1"/>
    <col min="9993" max="9993" width="8.85546875" style="130" customWidth="1"/>
    <col min="9994" max="9994" width="9" style="130" customWidth="1"/>
    <col min="9995" max="9995" width="11.85546875" style="130" customWidth="1"/>
    <col min="9996" max="9996" width="7" style="130" customWidth="1"/>
    <col min="9997" max="9997" width="13.42578125" style="130" customWidth="1"/>
    <col min="9998" max="9998" width="11.5703125" style="130" customWidth="1"/>
    <col min="9999" max="9999" width="27" style="130" customWidth="1"/>
    <col min="10000" max="10000" width="19.140625" style="130" customWidth="1"/>
    <col min="10001" max="10012" width="0" style="130" hidden="1" customWidth="1"/>
    <col min="10013" max="10234" width="11.42578125" style="130"/>
    <col min="10235" max="10235" width="3.140625" style="130" customWidth="1"/>
    <col min="10236" max="10236" width="9.42578125" style="130" customWidth="1"/>
    <col min="10237" max="10237" width="7" style="130" customWidth="1"/>
    <col min="10238" max="10238" width="34.140625" style="130" customWidth="1"/>
    <col min="10239" max="10239" width="5" style="130" customWidth="1"/>
    <col min="10240" max="10240" width="11" style="130" customWidth="1"/>
    <col min="10241" max="10241" width="19.42578125" style="130" customWidth="1"/>
    <col min="10242" max="10242" width="10.28515625" style="130" customWidth="1"/>
    <col min="10243" max="10244" width="12.7109375" style="130" customWidth="1"/>
    <col min="10245" max="10245" width="21.7109375" style="130" customWidth="1"/>
    <col min="10246" max="10246" width="22.140625" style="130" customWidth="1"/>
    <col min="10247" max="10247" width="21.85546875" style="130" customWidth="1"/>
    <col min="10248" max="10248" width="11.28515625" style="130" customWidth="1"/>
    <col min="10249" max="10249" width="8.85546875" style="130" customWidth="1"/>
    <col min="10250" max="10250" width="9" style="130" customWidth="1"/>
    <col min="10251" max="10251" width="11.85546875" style="130" customWidth="1"/>
    <col min="10252" max="10252" width="7" style="130" customWidth="1"/>
    <col min="10253" max="10253" width="13.42578125" style="130" customWidth="1"/>
    <col min="10254" max="10254" width="11.5703125" style="130" customWidth="1"/>
    <col min="10255" max="10255" width="27" style="130" customWidth="1"/>
    <col min="10256" max="10256" width="19.140625" style="130" customWidth="1"/>
    <col min="10257" max="10268" width="0" style="130" hidden="1" customWidth="1"/>
    <col min="10269" max="10490" width="11.42578125" style="130"/>
    <col min="10491" max="10491" width="3.140625" style="130" customWidth="1"/>
    <col min="10492" max="10492" width="9.42578125" style="130" customWidth="1"/>
    <col min="10493" max="10493" width="7" style="130" customWidth="1"/>
    <col min="10494" max="10494" width="34.140625" style="130" customWidth="1"/>
    <col min="10495" max="10495" width="5" style="130" customWidth="1"/>
    <col min="10496" max="10496" width="11" style="130" customWidth="1"/>
    <col min="10497" max="10497" width="19.42578125" style="130" customWidth="1"/>
    <col min="10498" max="10498" width="10.28515625" style="130" customWidth="1"/>
    <col min="10499" max="10500" width="12.7109375" style="130" customWidth="1"/>
    <col min="10501" max="10501" width="21.7109375" style="130" customWidth="1"/>
    <col min="10502" max="10502" width="22.140625" style="130" customWidth="1"/>
    <col min="10503" max="10503" width="21.85546875" style="130" customWidth="1"/>
    <col min="10504" max="10504" width="11.28515625" style="130" customWidth="1"/>
    <col min="10505" max="10505" width="8.85546875" style="130" customWidth="1"/>
    <col min="10506" max="10506" width="9" style="130" customWidth="1"/>
    <col min="10507" max="10507" width="11.85546875" style="130" customWidth="1"/>
    <col min="10508" max="10508" width="7" style="130" customWidth="1"/>
    <col min="10509" max="10509" width="13.42578125" style="130" customWidth="1"/>
    <col min="10510" max="10510" width="11.5703125" style="130" customWidth="1"/>
    <col min="10511" max="10511" width="27" style="130" customWidth="1"/>
    <col min="10512" max="10512" width="19.140625" style="130" customWidth="1"/>
    <col min="10513" max="10524" width="0" style="130" hidden="1" customWidth="1"/>
    <col min="10525" max="10746" width="11.42578125" style="130"/>
    <col min="10747" max="10747" width="3.140625" style="130" customWidth="1"/>
    <col min="10748" max="10748" width="9.42578125" style="130" customWidth="1"/>
    <col min="10749" max="10749" width="7" style="130" customWidth="1"/>
    <col min="10750" max="10750" width="34.140625" style="130" customWidth="1"/>
    <col min="10751" max="10751" width="5" style="130" customWidth="1"/>
    <col min="10752" max="10752" width="11" style="130" customWidth="1"/>
    <col min="10753" max="10753" width="19.42578125" style="130" customWidth="1"/>
    <col min="10754" max="10754" width="10.28515625" style="130" customWidth="1"/>
    <col min="10755" max="10756" width="12.7109375" style="130" customWidth="1"/>
    <col min="10757" max="10757" width="21.7109375" style="130" customWidth="1"/>
    <col min="10758" max="10758" width="22.140625" style="130" customWidth="1"/>
    <col min="10759" max="10759" width="21.85546875" style="130" customWidth="1"/>
    <col min="10760" max="10760" width="11.28515625" style="130" customWidth="1"/>
    <col min="10761" max="10761" width="8.85546875" style="130" customWidth="1"/>
    <col min="10762" max="10762" width="9" style="130" customWidth="1"/>
    <col min="10763" max="10763" width="11.85546875" style="130" customWidth="1"/>
    <col min="10764" max="10764" width="7" style="130" customWidth="1"/>
    <col min="10765" max="10765" width="13.42578125" style="130" customWidth="1"/>
    <col min="10766" max="10766" width="11.5703125" style="130" customWidth="1"/>
    <col min="10767" max="10767" width="27" style="130" customWidth="1"/>
    <col min="10768" max="10768" width="19.140625" style="130" customWidth="1"/>
    <col min="10769" max="10780" width="0" style="130" hidden="1" customWidth="1"/>
    <col min="10781" max="11002" width="11.42578125" style="130"/>
    <col min="11003" max="11003" width="3.140625" style="130" customWidth="1"/>
    <col min="11004" max="11004" width="9.42578125" style="130" customWidth="1"/>
    <col min="11005" max="11005" width="7" style="130" customWidth="1"/>
    <col min="11006" max="11006" width="34.140625" style="130" customWidth="1"/>
    <col min="11007" max="11007" width="5" style="130" customWidth="1"/>
    <col min="11008" max="11008" width="11" style="130" customWidth="1"/>
    <col min="11009" max="11009" width="19.42578125" style="130" customWidth="1"/>
    <col min="11010" max="11010" width="10.28515625" style="130" customWidth="1"/>
    <col min="11011" max="11012" width="12.7109375" style="130" customWidth="1"/>
    <col min="11013" max="11013" width="21.7109375" style="130" customWidth="1"/>
    <col min="11014" max="11014" width="22.140625" style="130" customWidth="1"/>
    <col min="11015" max="11015" width="21.85546875" style="130" customWidth="1"/>
    <col min="11016" max="11016" width="11.28515625" style="130" customWidth="1"/>
    <col min="11017" max="11017" width="8.85546875" style="130" customWidth="1"/>
    <col min="11018" max="11018" width="9" style="130" customWidth="1"/>
    <col min="11019" max="11019" width="11.85546875" style="130" customWidth="1"/>
    <col min="11020" max="11020" width="7" style="130" customWidth="1"/>
    <col min="11021" max="11021" width="13.42578125" style="130" customWidth="1"/>
    <col min="11022" max="11022" width="11.5703125" style="130" customWidth="1"/>
    <col min="11023" max="11023" width="27" style="130" customWidth="1"/>
    <col min="11024" max="11024" width="19.140625" style="130" customWidth="1"/>
    <col min="11025" max="11036" width="0" style="130" hidden="1" customWidth="1"/>
    <col min="11037" max="11258" width="11.42578125" style="130"/>
    <col min="11259" max="11259" width="3.140625" style="130" customWidth="1"/>
    <col min="11260" max="11260" width="9.42578125" style="130" customWidth="1"/>
    <col min="11261" max="11261" width="7" style="130" customWidth="1"/>
    <col min="11262" max="11262" width="34.140625" style="130" customWidth="1"/>
    <col min="11263" max="11263" width="5" style="130" customWidth="1"/>
    <col min="11264" max="11264" width="11" style="130" customWidth="1"/>
    <col min="11265" max="11265" width="19.42578125" style="130" customWidth="1"/>
    <col min="11266" max="11266" width="10.28515625" style="130" customWidth="1"/>
    <col min="11267" max="11268" width="12.7109375" style="130" customWidth="1"/>
    <col min="11269" max="11269" width="21.7109375" style="130" customWidth="1"/>
    <col min="11270" max="11270" width="22.140625" style="130" customWidth="1"/>
    <col min="11271" max="11271" width="21.85546875" style="130" customWidth="1"/>
    <col min="11272" max="11272" width="11.28515625" style="130" customWidth="1"/>
    <col min="11273" max="11273" width="8.85546875" style="130" customWidth="1"/>
    <col min="11274" max="11274" width="9" style="130" customWidth="1"/>
    <col min="11275" max="11275" width="11.85546875" style="130" customWidth="1"/>
    <col min="11276" max="11276" width="7" style="130" customWidth="1"/>
    <col min="11277" max="11277" width="13.42578125" style="130" customWidth="1"/>
    <col min="11278" max="11278" width="11.5703125" style="130" customWidth="1"/>
    <col min="11279" max="11279" width="27" style="130" customWidth="1"/>
    <col min="11280" max="11280" width="19.140625" style="130" customWidth="1"/>
    <col min="11281" max="11292" width="0" style="130" hidden="1" customWidth="1"/>
    <col min="11293" max="11514" width="11.42578125" style="130"/>
    <col min="11515" max="11515" width="3.140625" style="130" customWidth="1"/>
    <col min="11516" max="11516" width="9.42578125" style="130" customWidth="1"/>
    <col min="11517" max="11517" width="7" style="130" customWidth="1"/>
    <col min="11518" max="11518" width="34.140625" style="130" customWidth="1"/>
    <col min="11519" max="11519" width="5" style="130" customWidth="1"/>
    <col min="11520" max="11520" width="11" style="130" customWidth="1"/>
    <col min="11521" max="11521" width="19.42578125" style="130" customWidth="1"/>
    <col min="11522" max="11522" width="10.28515625" style="130" customWidth="1"/>
    <col min="11523" max="11524" width="12.7109375" style="130" customWidth="1"/>
    <col min="11525" max="11525" width="21.7109375" style="130" customWidth="1"/>
    <col min="11526" max="11526" width="22.140625" style="130" customWidth="1"/>
    <col min="11527" max="11527" width="21.85546875" style="130" customWidth="1"/>
    <col min="11528" max="11528" width="11.28515625" style="130" customWidth="1"/>
    <col min="11529" max="11529" width="8.85546875" style="130" customWidth="1"/>
    <col min="11530" max="11530" width="9" style="130" customWidth="1"/>
    <col min="11531" max="11531" width="11.85546875" style="130" customWidth="1"/>
    <col min="11532" max="11532" width="7" style="130" customWidth="1"/>
    <col min="11533" max="11533" width="13.42578125" style="130" customWidth="1"/>
    <col min="11534" max="11534" width="11.5703125" style="130" customWidth="1"/>
    <col min="11535" max="11535" width="27" style="130" customWidth="1"/>
    <col min="11536" max="11536" width="19.140625" style="130" customWidth="1"/>
    <col min="11537" max="11548" width="0" style="130" hidden="1" customWidth="1"/>
    <col min="11549" max="11770" width="11.42578125" style="130"/>
    <col min="11771" max="11771" width="3.140625" style="130" customWidth="1"/>
    <col min="11772" max="11772" width="9.42578125" style="130" customWidth="1"/>
    <col min="11773" max="11773" width="7" style="130" customWidth="1"/>
    <col min="11774" max="11774" width="34.140625" style="130" customWidth="1"/>
    <col min="11775" max="11775" width="5" style="130" customWidth="1"/>
    <col min="11776" max="11776" width="11" style="130" customWidth="1"/>
    <col min="11777" max="11777" width="19.42578125" style="130" customWidth="1"/>
    <col min="11778" max="11778" width="10.28515625" style="130" customWidth="1"/>
    <col min="11779" max="11780" width="12.7109375" style="130" customWidth="1"/>
    <col min="11781" max="11781" width="21.7109375" style="130" customWidth="1"/>
    <col min="11782" max="11782" width="22.140625" style="130" customWidth="1"/>
    <col min="11783" max="11783" width="21.85546875" style="130" customWidth="1"/>
    <col min="11784" max="11784" width="11.28515625" style="130" customWidth="1"/>
    <col min="11785" max="11785" width="8.85546875" style="130" customWidth="1"/>
    <col min="11786" max="11786" width="9" style="130" customWidth="1"/>
    <col min="11787" max="11787" width="11.85546875" style="130" customWidth="1"/>
    <col min="11788" max="11788" width="7" style="130" customWidth="1"/>
    <col min="11789" max="11789" width="13.42578125" style="130" customWidth="1"/>
    <col min="11790" max="11790" width="11.5703125" style="130" customWidth="1"/>
    <col min="11791" max="11791" width="27" style="130" customWidth="1"/>
    <col min="11792" max="11792" width="19.140625" style="130" customWidth="1"/>
    <col min="11793" max="11804" width="0" style="130" hidden="1" customWidth="1"/>
    <col min="11805" max="12026" width="11.42578125" style="130"/>
    <col min="12027" max="12027" width="3.140625" style="130" customWidth="1"/>
    <col min="12028" max="12028" width="9.42578125" style="130" customWidth="1"/>
    <col min="12029" max="12029" width="7" style="130" customWidth="1"/>
    <col min="12030" max="12030" width="34.140625" style="130" customWidth="1"/>
    <col min="12031" max="12031" width="5" style="130" customWidth="1"/>
    <col min="12032" max="12032" width="11" style="130" customWidth="1"/>
    <col min="12033" max="12033" width="19.42578125" style="130" customWidth="1"/>
    <col min="12034" max="12034" width="10.28515625" style="130" customWidth="1"/>
    <col min="12035" max="12036" width="12.7109375" style="130" customWidth="1"/>
    <col min="12037" max="12037" width="21.7109375" style="130" customWidth="1"/>
    <col min="12038" max="12038" width="22.140625" style="130" customWidth="1"/>
    <col min="12039" max="12039" width="21.85546875" style="130" customWidth="1"/>
    <col min="12040" max="12040" width="11.28515625" style="130" customWidth="1"/>
    <col min="12041" max="12041" width="8.85546875" style="130" customWidth="1"/>
    <col min="12042" max="12042" width="9" style="130" customWidth="1"/>
    <col min="12043" max="12043" width="11.85546875" style="130" customWidth="1"/>
    <col min="12044" max="12044" width="7" style="130" customWidth="1"/>
    <col min="12045" max="12045" width="13.42578125" style="130" customWidth="1"/>
    <col min="12046" max="12046" width="11.5703125" style="130" customWidth="1"/>
    <col min="12047" max="12047" width="27" style="130" customWidth="1"/>
    <col min="12048" max="12048" width="19.140625" style="130" customWidth="1"/>
    <col min="12049" max="12060" width="0" style="130" hidden="1" customWidth="1"/>
    <col min="12061" max="12282" width="11.42578125" style="130"/>
    <col min="12283" max="12283" width="3.140625" style="130" customWidth="1"/>
    <col min="12284" max="12284" width="9.42578125" style="130" customWidth="1"/>
    <col min="12285" max="12285" width="7" style="130" customWidth="1"/>
    <col min="12286" max="12286" width="34.140625" style="130" customWidth="1"/>
    <col min="12287" max="12287" width="5" style="130" customWidth="1"/>
    <col min="12288" max="12288" width="11" style="130" customWidth="1"/>
    <col min="12289" max="12289" width="19.42578125" style="130" customWidth="1"/>
    <col min="12290" max="12290" width="10.28515625" style="130" customWidth="1"/>
    <col min="12291" max="12292" width="12.7109375" style="130" customWidth="1"/>
    <col min="12293" max="12293" width="21.7109375" style="130" customWidth="1"/>
    <col min="12294" max="12294" width="22.140625" style="130" customWidth="1"/>
    <col min="12295" max="12295" width="21.85546875" style="130" customWidth="1"/>
    <col min="12296" max="12296" width="11.28515625" style="130" customWidth="1"/>
    <col min="12297" max="12297" width="8.85546875" style="130" customWidth="1"/>
    <col min="12298" max="12298" width="9" style="130" customWidth="1"/>
    <col min="12299" max="12299" width="11.85546875" style="130" customWidth="1"/>
    <col min="12300" max="12300" width="7" style="130" customWidth="1"/>
    <col min="12301" max="12301" width="13.42578125" style="130" customWidth="1"/>
    <col min="12302" max="12302" width="11.5703125" style="130" customWidth="1"/>
    <col min="12303" max="12303" width="27" style="130" customWidth="1"/>
    <col min="12304" max="12304" width="19.140625" style="130" customWidth="1"/>
    <col min="12305" max="12316" width="0" style="130" hidden="1" customWidth="1"/>
    <col min="12317" max="12538" width="11.42578125" style="130"/>
    <col min="12539" max="12539" width="3.140625" style="130" customWidth="1"/>
    <col min="12540" max="12540" width="9.42578125" style="130" customWidth="1"/>
    <col min="12541" max="12541" width="7" style="130" customWidth="1"/>
    <col min="12542" max="12542" width="34.140625" style="130" customWidth="1"/>
    <col min="12543" max="12543" width="5" style="130" customWidth="1"/>
    <col min="12544" max="12544" width="11" style="130" customWidth="1"/>
    <col min="12545" max="12545" width="19.42578125" style="130" customWidth="1"/>
    <col min="12546" max="12546" width="10.28515625" style="130" customWidth="1"/>
    <col min="12547" max="12548" width="12.7109375" style="130" customWidth="1"/>
    <col min="12549" max="12549" width="21.7109375" style="130" customWidth="1"/>
    <col min="12550" max="12550" width="22.140625" style="130" customWidth="1"/>
    <col min="12551" max="12551" width="21.85546875" style="130" customWidth="1"/>
    <col min="12552" max="12552" width="11.28515625" style="130" customWidth="1"/>
    <col min="12553" max="12553" width="8.85546875" style="130" customWidth="1"/>
    <col min="12554" max="12554" width="9" style="130" customWidth="1"/>
    <col min="12555" max="12555" width="11.85546875" style="130" customWidth="1"/>
    <col min="12556" max="12556" width="7" style="130" customWidth="1"/>
    <col min="12557" max="12557" width="13.42578125" style="130" customWidth="1"/>
    <col min="12558" max="12558" width="11.5703125" style="130" customWidth="1"/>
    <col min="12559" max="12559" width="27" style="130" customWidth="1"/>
    <col min="12560" max="12560" width="19.140625" style="130" customWidth="1"/>
    <col min="12561" max="12572" width="0" style="130" hidden="1" customWidth="1"/>
    <col min="12573" max="12794" width="11.42578125" style="130"/>
    <col min="12795" max="12795" width="3.140625" style="130" customWidth="1"/>
    <col min="12796" max="12796" width="9.42578125" style="130" customWidth="1"/>
    <col min="12797" max="12797" width="7" style="130" customWidth="1"/>
    <col min="12798" max="12798" width="34.140625" style="130" customWidth="1"/>
    <col min="12799" max="12799" width="5" style="130" customWidth="1"/>
    <col min="12800" max="12800" width="11" style="130" customWidth="1"/>
    <col min="12801" max="12801" width="19.42578125" style="130" customWidth="1"/>
    <col min="12802" max="12802" width="10.28515625" style="130" customWidth="1"/>
    <col min="12803" max="12804" width="12.7109375" style="130" customWidth="1"/>
    <col min="12805" max="12805" width="21.7109375" style="130" customWidth="1"/>
    <col min="12806" max="12806" width="22.140625" style="130" customWidth="1"/>
    <col min="12807" max="12807" width="21.85546875" style="130" customWidth="1"/>
    <col min="12808" max="12808" width="11.28515625" style="130" customWidth="1"/>
    <col min="12809" max="12809" width="8.85546875" style="130" customWidth="1"/>
    <col min="12810" max="12810" width="9" style="130" customWidth="1"/>
    <col min="12811" max="12811" width="11.85546875" style="130" customWidth="1"/>
    <col min="12812" max="12812" width="7" style="130" customWidth="1"/>
    <col min="12813" max="12813" width="13.42578125" style="130" customWidth="1"/>
    <col min="12814" max="12814" width="11.5703125" style="130" customWidth="1"/>
    <col min="12815" max="12815" width="27" style="130" customWidth="1"/>
    <col min="12816" max="12816" width="19.140625" style="130" customWidth="1"/>
    <col min="12817" max="12828" width="0" style="130" hidden="1" customWidth="1"/>
    <col min="12829" max="13050" width="11.42578125" style="130"/>
    <col min="13051" max="13051" width="3.140625" style="130" customWidth="1"/>
    <col min="13052" max="13052" width="9.42578125" style="130" customWidth="1"/>
    <col min="13053" max="13053" width="7" style="130" customWidth="1"/>
    <col min="13054" max="13054" width="34.140625" style="130" customWidth="1"/>
    <col min="13055" max="13055" width="5" style="130" customWidth="1"/>
    <col min="13056" max="13056" width="11" style="130" customWidth="1"/>
    <col min="13057" max="13057" width="19.42578125" style="130" customWidth="1"/>
    <col min="13058" max="13058" width="10.28515625" style="130" customWidth="1"/>
    <col min="13059" max="13060" width="12.7109375" style="130" customWidth="1"/>
    <col min="13061" max="13061" width="21.7109375" style="130" customWidth="1"/>
    <col min="13062" max="13062" width="22.140625" style="130" customWidth="1"/>
    <col min="13063" max="13063" width="21.85546875" style="130" customWidth="1"/>
    <col min="13064" max="13064" width="11.28515625" style="130" customWidth="1"/>
    <col min="13065" max="13065" width="8.85546875" style="130" customWidth="1"/>
    <col min="13066" max="13066" width="9" style="130" customWidth="1"/>
    <col min="13067" max="13067" width="11.85546875" style="130" customWidth="1"/>
    <col min="13068" max="13068" width="7" style="130" customWidth="1"/>
    <col min="13069" max="13069" width="13.42578125" style="130" customWidth="1"/>
    <col min="13070" max="13070" width="11.5703125" style="130" customWidth="1"/>
    <col min="13071" max="13071" width="27" style="130" customWidth="1"/>
    <col min="13072" max="13072" width="19.140625" style="130" customWidth="1"/>
    <col min="13073" max="13084" width="0" style="130" hidden="1" customWidth="1"/>
    <col min="13085" max="13306" width="11.42578125" style="130"/>
    <col min="13307" max="13307" width="3.140625" style="130" customWidth="1"/>
    <col min="13308" max="13308" width="9.42578125" style="130" customWidth="1"/>
    <col min="13309" max="13309" width="7" style="130" customWidth="1"/>
    <col min="13310" max="13310" width="34.140625" style="130" customWidth="1"/>
    <col min="13311" max="13311" width="5" style="130" customWidth="1"/>
    <col min="13312" max="13312" width="11" style="130" customWidth="1"/>
    <col min="13313" max="13313" width="19.42578125" style="130" customWidth="1"/>
    <col min="13314" max="13314" width="10.28515625" style="130" customWidth="1"/>
    <col min="13315" max="13316" width="12.7109375" style="130" customWidth="1"/>
    <col min="13317" max="13317" width="21.7109375" style="130" customWidth="1"/>
    <col min="13318" max="13318" width="22.140625" style="130" customWidth="1"/>
    <col min="13319" max="13319" width="21.85546875" style="130" customWidth="1"/>
    <col min="13320" max="13320" width="11.28515625" style="130" customWidth="1"/>
    <col min="13321" max="13321" width="8.85546875" style="130" customWidth="1"/>
    <col min="13322" max="13322" width="9" style="130" customWidth="1"/>
    <col min="13323" max="13323" width="11.85546875" style="130" customWidth="1"/>
    <col min="13324" max="13324" width="7" style="130" customWidth="1"/>
    <col min="13325" max="13325" width="13.42578125" style="130" customWidth="1"/>
    <col min="13326" max="13326" width="11.5703125" style="130" customWidth="1"/>
    <col min="13327" max="13327" width="27" style="130" customWidth="1"/>
    <col min="13328" max="13328" width="19.140625" style="130" customWidth="1"/>
    <col min="13329" max="13340" width="0" style="130" hidden="1" customWidth="1"/>
    <col min="13341" max="13562" width="11.42578125" style="130"/>
    <col min="13563" max="13563" width="3.140625" style="130" customWidth="1"/>
    <col min="13564" max="13564" width="9.42578125" style="130" customWidth="1"/>
    <col min="13565" max="13565" width="7" style="130" customWidth="1"/>
    <col min="13566" max="13566" width="34.140625" style="130" customWidth="1"/>
    <col min="13567" max="13567" width="5" style="130" customWidth="1"/>
    <col min="13568" max="13568" width="11" style="130" customWidth="1"/>
    <col min="13569" max="13569" width="19.42578125" style="130" customWidth="1"/>
    <col min="13570" max="13570" width="10.28515625" style="130" customWidth="1"/>
    <col min="13571" max="13572" width="12.7109375" style="130" customWidth="1"/>
    <col min="13573" max="13573" width="21.7109375" style="130" customWidth="1"/>
    <col min="13574" max="13574" width="22.140625" style="130" customWidth="1"/>
    <col min="13575" max="13575" width="21.85546875" style="130" customWidth="1"/>
    <col min="13576" max="13576" width="11.28515625" style="130" customWidth="1"/>
    <col min="13577" max="13577" width="8.85546875" style="130" customWidth="1"/>
    <col min="13578" max="13578" width="9" style="130" customWidth="1"/>
    <col min="13579" max="13579" width="11.85546875" style="130" customWidth="1"/>
    <col min="13580" max="13580" width="7" style="130" customWidth="1"/>
    <col min="13581" max="13581" width="13.42578125" style="130" customWidth="1"/>
    <col min="13582" max="13582" width="11.5703125" style="130" customWidth="1"/>
    <col min="13583" max="13583" width="27" style="130" customWidth="1"/>
    <col min="13584" max="13584" width="19.140625" style="130" customWidth="1"/>
    <col min="13585" max="13596" width="0" style="130" hidden="1" customWidth="1"/>
    <col min="13597" max="13818" width="11.42578125" style="130"/>
    <col min="13819" max="13819" width="3.140625" style="130" customWidth="1"/>
    <col min="13820" max="13820" width="9.42578125" style="130" customWidth="1"/>
    <col min="13821" max="13821" width="7" style="130" customWidth="1"/>
    <col min="13822" max="13822" width="34.140625" style="130" customWidth="1"/>
    <col min="13823" max="13823" width="5" style="130" customWidth="1"/>
    <col min="13824" max="13824" width="11" style="130" customWidth="1"/>
    <col min="13825" max="13825" width="19.42578125" style="130" customWidth="1"/>
    <col min="13826" max="13826" width="10.28515625" style="130" customWidth="1"/>
    <col min="13827" max="13828" width="12.7109375" style="130" customWidth="1"/>
    <col min="13829" max="13829" width="21.7109375" style="130" customWidth="1"/>
    <col min="13830" max="13830" width="22.140625" style="130" customWidth="1"/>
    <col min="13831" max="13831" width="21.85546875" style="130" customWidth="1"/>
    <col min="13832" max="13832" width="11.28515625" style="130" customWidth="1"/>
    <col min="13833" max="13833" width="8.85546875" style="130" customWidth="1"/>
    <col min="13834" max="13834" width="9" style="130" customWidth="1"/>
    <col min="13835" max="13835" width="11.85546875" style="130" customWidth="1"/>
    <col min="13836" max="13836" width="7" style="130" customWidth="1"/>
    <col min="13837" max="13837" width="13.42578125" style="130" customWidth="1"/>
    <col min="13838" max="13838" width="11.5703125" style="130" customWidth="1"/>
    <col min="13839" max="13839" width="27" style="130" customWidth="1"/>
    <col min="13840" max="13840" width="19.140625" style="130" customWidth="1"/>
    <col min="13841" max="13852" width="0" style="130" hidden="1" customWidth="1"/>
    <col min="13853" max="14074" width="11.42578125" style="130"/>
    <col min="14075" max="14075" width="3.140625" style="130" customWidth="1"/>
    <col min="14076" max="14076" width="9.42578125" style="130" customWidth="1"/>
    <col min="14077" max="14077" width="7" style="130" customWidth="1"/>
    <col min="14078" max="14078" width="34.140625" style="130" customWidth="1"/>
    <col min="14079" max="14079" width="5" style="130" customWidth="1"/>
    <col min="14080" max="14080" width="11" style="130" customWidth="1"/>
    <col min="14081" max="14081" width="19.42578125" style="130" customWidth="1"/>
    <col min="14082" max="14082" width="10.28515625" style="130" customWidth="1"/>
    <col min="14083" max="14084" width="12.7109375" style="130" customWidth="1"/>
    <col min="14085" max="14085" width="21.7109375" style="130" customWidth="1"/>
    <col min="14086" max="14086" width="22.140625" style="130" customWidth="1"/>
    <col min="14087" max="14087" width="21.85546875" style="130" customWidth="1"/>
    <col min="14088" max="14088" width="11.28515625" style="130" customWidth="1"/>
    <col min="14089" max="14089" width="8.85546875" style="130" customWidth="1"/>
    <col min="14090" max="14090" width="9" style="130" customWidth="1"/>
    <col min="14091" max="14091" width="11.85546875" style="130" customWidth="1"/>
    <col min="14092" max="14092" width="7" style="130" customWidth="1"/>
    <col min="14093" max="14093" width="13.42578125" style="130" customWidth="1"/>
    <col min="14094" max="14094" width="11.5703125" style="130" customWidth="1"/>
    <col min="14095" max="14095" width="27" style="130" customWidth="1"/>
    <col min="14096" max="14096" width="19.140625" style="130" customWidth="1"/>
    <col min="14097" max="14108" width="0" style="130" hidden="1" customWidth="1"/>
    <col min="14109" max="14330" width="11.42578125" style="130"/>
    <col min="14331" max="14331" width="3.140625" style="130" customWidth="1"/>
    <col min="14332" max="14332" width="9.42578125" style="130" customWidth="1"/>
    <col min="14333" max="14333" width="7" style="130" customWidth="1"/>
    <col min="14334" max="14334" width="34.140625" style="130" customWidth="1"/>
    <col min="14335" max="14335" width="5" style="130" customWidth="1"/>
    <col min="14336" max="14336" width="11" style="130" customWidth="1"/>
    <col min="14337" max="14337" width="19.42578125" style="130" customWidth="1"/>
    <col min="14338" max="14338" width="10.28515625" style="130" customWidth="1"/>
    <col min="14339" max="14340" width="12.7109375" style="130" customWidth="1"/>
    <col min="14341" max="14341" width="21.7109375" style="130" customWidth="1"/>
    <col min="14342" max="14342" width="22.140625" style="130" customWidth="1"/>
    <col min="14343" max="14343" width="21.85546875" style="130" customWidth="1"/>
    <col min="14344" max="14344" width="11.28515625" style="130" customWidth="1"/>
    <col min="14345" max="14345" width="8.85546875" style="130" customWidth="1"/>
    <col min="14346" max="14346" width="9" style="130" customWidth="1"/>
    <col min="14347" max="14347" width="11.85546875" style="130" customWidth="1"/>
    <col min="14348" max="14348" width="7" style="130" customWidth="1"/>
    <col min="14349" max="14349" width="13.42578125" style="130" customWidth="1"/>
    <col min="14350" max="14350" width="11.5703125" style="130" customWidth="1"/>
    <col min="14351" max="14351" width="27" style="130" customWidth="1"/>
    <col min="14352" max="14352" width="19.140625" style="130" customWidth="1"/>
    <col min="14353" max="14364" width="0" style="130" hidden="1" customWidth="1"/>
    <col min="14365" max="14586" width="11.42578125" style="130"/>
    <col min="14587" max="14587" width="3.140625" style="130" customWidth="1"/>
    <col min="14588" max="14588" width="9.42578125" style="130" customWidth="1"/>
    <col min="14589" max="14589" width="7" style="130" customWidth="1"/>
    <col min="14590" max="14590" width="34.140625" style="130" customWidth="1"/>
    <col min="14591" max="14591" width="5" style="130" customWidth="1"/>
    <col min="14592" max="14592" width="11" style="130" customWidth="1"/>
    <col min="14593" max="14593" width="19.42578125" style="130" customWidth="1"/>
    <col min="14594" max="14594" width="10.28515625" style="130" customWidth="1"/>
    <col min="14595" max="14596" width="12.7109375" style="130" customWidth="1"/>
    <col min="14597" max="14597" width="21.7109375" style="130" customWidth="1"/>
    <col min="14598" max="14598" width="22.140625" style="130" customWidth="1"/>
    <col min="14599" max="14599" width="21.85546875" style="130" customWidth="1"/>
    <col min="14600" max="14600" width="11.28515625" style="130" customWidth="1"/>
    <col min="14601" max="14601" width="8.85546875" style="130" customWidth="1"/>
    <col min="14602" max="14602" width="9" style="130" customWidth="1"/>
    <col min="14603" max="14603" width="11.85546875" style="130" customWidth="1"/>
    <col min="14604" max="14604" width="7" style="130" customWidth="1"/>
    <col min="14605" max="14605" width="13.42578125" style="130" customWidth="1"/>
    <col min="14606" max="14606" width="11.5703125" style="130" customWidth="1"/>
    <col min="14607" max="14607" width="27" style="130" customWidth="1"/>
    <col min="14608" max="14608" width="19.140625" style="130" customWidth="1"/>
    <col min="14609" max="14620" width="0" style="130" hidden="1" customWidth="1"/>
    <col min="14621" max="14842" width="11.42578125" style="130"/>
    <col min="14843" max="14843" width="3.140625" style="130" customWidth="1"/>
    <col min="14844" max="14844" width="9.42578125" style="130" customWidth="1"/>
    <col min="14845" max="14845" width="7" style="130" customWidth="1"/>
    <col min="14846" max="14846" width="34.140625" style="130" customWidth="1"/>
    <col min="14847" max="14847" width="5" style="130" customWidth="1"/>
    <col min="14848" max="14848" width="11" style="130" customWidth="1"/>
    <col min="14849" max="14849" width="19.42578125" style="130" customWidth="1"/>
    <col min="14850" max="14850" width="10.28515625" style="130" customWidth="1"/>
    <col min="14851" max="14852" width="12.7109375" style="130" customWidth="1"/>
    <col min="14853" max="14853" width="21.7109375" style="130" customWidth="1"/>
    <col min="14854" max="14854" width="22.140625" style="130" customWidth="1"/>
    <col min="14855" max="14855" width="21.85546875" style="130" customWidth="1"/>
    <col min="14856" max="14856" width="11.28515625" style="130" customWidth="1"/>
    <col min="14857" max="14857" width="8.85546875" style="130" customWidth="1"/>
    <col min="14858" max="14858" width="9" style="130" customWidth="1"/>
    <col min="14859" max="14859" width="11.85546875" style="130" customWidth="1"/>
    <col min="14860" max="14860" width="7" style="130" customWidth="1"/>
    <col min="14861" max="14861" width="13.42578125" style="130" customWidth="1"/>
    <col min="14862" max="14862" width="11.5703125" style="130" customWidth="1"/>
    <col min="14863" max="14863" width="27" style="130" customWidth="1"/>
    <col min="14864" max="14864" width="19.140625" style="130" customWidth="1"/>
    <col min="14865" max="14876" width="0" style="130" hidden="1" customWidth="1"/>
    <col min="14877" max="15098" width="11.42578125" style="130"/>
    <col min="15099" max="15099" width="3.140625" style="130" customWidth="1"/>
    <col min="15100" max="15100" width="9.42578125" style="130" customWidth="1"/>
    <col min="15101" max="15101" width="7" style="130" customWidth="1"/>
    <col min="15102" max="15102" width="34.140625" style="130" customWidth="1"/>
    <col min="15103" max="15103" width="5" style="130" customWidth="1"/>
    <col min="15104" max="15104" width="11" style="130" customWidth="1"/>
    <col min="15105" max="15105" width="19.42578125" style="130" customWidth="1"/>
    <col min="15106" max="15106" width="10.28515625" style="130" customWidth="1"/>
    <col min="15107" max="15108" width="12.7109375" style="130" customWidth="1"/>
    <col min="15109" max="15109" width="21.7109375" style="130" customWidth="1"/>
    <col min="15110" max="15110" width="22.140625" style="130" customWidth="1"/>
    <col min="15111" max="15111" width="21.85546875" style="130" customWidth="1"/>
    <col min="15112" max="15112" width="11.28515625" style="130" customWidth="1"/>
    <col min="15113" max="15113" width="8.85546875" style="130" customWidth="1"/>
    <col min="15114" max="15114" width="9" style="130" customWidth="1"/>
    <col min="15115" max="15115" width="11.85546875" style="130" customWidth="1"/>
    <col min="15116" max="15116" width="7" style="130" customWidth="1"/>
    <col min="15117" max="15117" width="13.42578125" style="130" customWidth="1"/>
    <col min="15118" max="15118" width="11.5703125" style="130" customWidth="1"/>
    <col min="15119" max="15119" width="27" style="130" customWidth="1"/>
    <col min="15120" max="15120" width="19.140625" style="130" customWidth="1"/>
    <col min="15121" max="15132" width="0" style="130" hidden="1" customWidth="1"/>
    <col min="15133" max="15354" width="11.42578125" style="130"/>
    <col min="15355" max="15355" width="3.140625" style="130" customWidth="1"/>
    <col min="15356" max="15356" width="9.42578125" style="130" customWidth="1"/>
    <col min="15357" max="15357" width="7" style="130" customWidth="1"/>
    <col min="15358" max="15358" width="34.140625" style="130" customWidth="1"/>
    <col min="15359" max="15359" width="5" style="130" customWidth="1"/>
    <col min="15360" max="15360" width="11" style="130" customWidth="1"/>
    <col min="15361" max="15361" width="19.42578125" style="130" customWidth="1"/>
    <col min="15362" max="15362" width="10.28515625" style="130" customWidth="1"/>
    <col min="15363" max="15364" width="12.7109375" style="130" customWidth="1"/>
    <col min="15365" max="15365" width="21.7109375" style="130" customWidth="1"/>
    <col min="15366" max="15366" width="22.140625" style="130" customWidth="1"/>
    <col min="15367" max="15367" width="21.85546875" style="130" customWidth="1"/>
    <col min="15368" max="15368" width="11.28515625" style="130" customWidth="1"/>
    <col min="15369" max="15369" width="8.85546875" style="130" customWidth="1"/>
    <col min="15370" max="15370" width="9" style="130" customWidth="1"/>
    <col min="15371" max="15371" width="11.85546875" style="130" customWidth="1"/>
    <col min="15372" max="15372" width="7" style="130" customWidth="1"/>
    <col min="15373" max="15373" width="13.42578125" style="130" customWidth="1"/>
    <col min="15374" max="15374" width="11.5703125" style="130" customWidth="1"/>
    <col min="15375" max="15375" width="27" style="130" customWidth="1"/>
    <col min="15376" max="15376" width="19.140625" style="130" customWidth="1"/>
    <col min="15377" max="15388" width="0" style="130" hidden="1" customWidth="1"/>
    <col min="15389" max="15610" width="11.42578125" style="130"/>
    <col min="15611" max="15611" width="3.140625" style="130" customWidth="1"/>
    <col min="15612" max="15612" width="9.42578125" style="130" customWidth="1"/>
    <col min="15613" max="15613" width="7" style="130" customWidth="1"/>
    <col min="15614" max="15614" width="34.140625" style="130" customWidth="1"/>
    <col min="15615" max="15615" width="5" style="130" customWidth="1"/>
    <col min="15616" max="15616" width="11" style="130" customWidth="1"/>
    <col min="15617" max="15617" width="19.42578125" style="130" customWidth="1"/>
    <col min="15618" max="15618" width="10.28515625" style="130" customWidth="1"/>
    <col min="15619" max="15620" width="12.7109375" style="130" customWidth="1"/>
    <col min="15621" max="15621" width="21.7109375" style="130" customWidth="1"/>
    <col min="15622" max="15622" width="22.140625" style="130" customWidth="1"/>
    <col min="15623" max="15623" width="21.85546875" style="130" customWidth="1"/>
    <col min="15624" max="15624" width="11.28515625" style="130" customWidth="1"/>
    <col min="15625" max="15625" width="8.85546875" style="130" customWidth="1"/>
    <col min="15626" max="15626" width="9" style="130" customWidth="1"/>
    <col min="15627" max="15627" width="11.85546875" style="130" customWidth="1"/>
    <col min="15628" max="15628" width="7" style="130" customWidth="1"/>
    <col min="15629" max="15629" width="13.42578125" style="130" customWidth="1"/>
    <col min="15630" max="15630" width="11.5703125" style="130" customWidth="1"/>
    <col min="15631" max="15631" width="27" style="130" customWidth="1"/>
    <col min="15632" max="15632" width="19.140625" style="130" customWidth="1"/>
    <col min="15633" max="15644" width="0" style="130" hidden="1" customWidth="1"/>
    <col min="15645" max="15866" width="11.42578125" style="130"/>
    <col min="15867" max="15867" width="3.140625" style="130" customWidth="1"/>
    <col min="15868" max="15868" width="9.42578125" style="130" customWidth="1"/>
    <col min="15869" max="15869" width="7" style="130" customWidth="1"/>
    <col min="15870" max="15870" width="34.140625" style="130" customWidth="1"/>
    <col min="15871" max="15871" width="5" style="130" customWidth="1"/>
    <col min="15872" max="15872" width="11" style="130" customWidth="1"/>
    <col min="15873" max="15873" width="19.42578125" style="130" customWidth="1"/>
    <col min="15874" max="15874" width="10.28515625" style="130" customWidth="1"/>
    <col min="15875" max="15876" width="12.7109375" style="130" customWidth="1"/>
    <col min="15877" max="15877" width="21.7109375" style="130" customWidth="1"/>
    <col min="15878" max="15878" width="22.140625" style="130" customWidth="1"/>
    <col min="15879" max="15879" width="21.85546875" style="130" customWidth="1"/>
    <col min="15880" max="15880" width="11.28515625" style="130" customWidth="1"/>
    <col min="15881" max="15881" width="8.85546875" style="130" customWidth="1"/>
    <col min="15882" max="15882" width="9" style="130" customWidth="1"/>
    <col min="15883" max="15883" width="11.85546875" style="130" customWidth="1"/>
    <col min="15884" max="15884" width="7" style="130" customWidth="1"/>
    <col min="15885" max="15885" width="13.42578125" style="130" customWidth="1"/>
    <col min="15886" max="15886" width="11.5703125" style="130" customWidth="1"/>
    <col min="15887" max="15887" width="27" style="130" customWidth="1"/>
    <col min="15888" max="15888" width="19.140625" style="130" customWidth="1"/>
    <col min="15889" max="15900" width="0" style="130" hidden="1" customWidth="1"/>
    <col min="15901" max="16122" width="11.42578125" style="130"/>
    <col min="16123" max="16123" width="3.140625" style="130" customWidth="1"/>
    <col min="16124" max="16124" width="9.42578125" style="130" customWidth="1"/>
    <col min="16125" max="16125" width="7" style="130" customWidth="1"/>
    <col min="16126" max="16126" width="34.140625" style="130" customWidth="1"/>
    <col min="16127" max="16127" width="5" style="130" customWidth="1"/>
    <col min="16128" max="16128" width="11" style="130" customWidth="1"/>
    <col min="16129" max="16129" width="19.42578125" style="130" customWidth="1"/>
    <col min="16130" max="16130" width="10.28515625" style="130" customWidth="1"/>
    <col min="16131" max="16132" width="12.7109375" style="130" customWidth="1"/>
    <col min="16133" max="16133" width="21.7109375" style="130" customWidth="1"/>
    <col min="16134" max="16134" width="22.140625" style="130" customWidth="1"/>
    <col min="16135" max="16135" width="21.85546875" style="130" customWidth="1"/>
    <col min="16136" max="16136" width="11.28515625" style="130" customWidth="1"/>
    <col min="16137" max="16137" width="8.85546875" style="130" customWidth="1"/>
    <col min="16138" max="16138" width="9" style="130" customWidth="1"/>
    <col min="16139" max="16139" width="11.85546875" style="130" customWidth="1"/>
    <col min="16140" max="16140" width="7" style="130" customWidth="1"/>
    <col min="16141" max="16141" width="13.42578125" style="130" customWidth="1"/>
    <col min="16142" max="16142" width="11.5703125" style="130" customWidth="1"/>
    <col min="16143" max="16143" width="27" style="130" customWidth="1"/>
    <col min="16144" max="16144" width="19.140625" style="130" customWidth="1"/>
    <col min="16145" max="16156" width="0" style="130" hidden="1" customWidth="1"/>
    <col min="16157" max="16384" width="11.42578125" style="130"/>
  </cols>
  <sheetData>
    <row r="1" spans="1:52" ht="59.25" customHeight="1" x14ac:dyDescent="0.25"/>
    <row r="2" spans="1:52" ht="26.25" x14ac:dyDescent="0.4">
      <c r="A2" s="131"/>
      <c r="B2" s="132"/>
      <c r="C2" s="132"/>
      <c r="D2" s="132"/>
      <c r="E2" s="133" t="s">
        <v>8</v>
      </c>
      <c r="F2" s="132"/>
      <c r="G2" s="132"/>
      <c r="H2" s="132"/>
      <c r="I2" s="132"/>
      <c r="J2" s="132"/>
      <c r="K2" s="134"/>
      <c r="L2" s="134"/>
      <c r="M2" s="132"/>
      <c r="N2" s="132"/>
      <c r="O2" s="132"/>
      <c r="P2" s="132"/>
      <c r="Q2" s="132"/>
      <c r="R2" s="132"/>
      <c r="S2" s="132"/>
      <c r="T2" s="132"/>
      <c r="U2" s="132"/>
      <c r="V2" s="132"/>
      <c r="W2" s="135"/>
      <c r="X2" s="135"/>
      <c r="Y2" s="132"/>
      <c r="Z2" s="132"/>
      <c r="AA2" s="132"/>
      <c r="AB2" s="132"/>
    </row>
    <row r="3" spans="1:52" s="144" customFormat="1" ht="35.25" customHeight="1" x14ac:dyDescent="0.25">
      <c r="A3" s="136" t="s">
        <v>9</v>
      </c>
      <c r="B3" s="137" t="s">
        <v>10</v>
      </c>
      <c r="C3" s="137" t="s">
        <v>134</v>
      </c>
      <c r="D3" s="137" t="s">
        <v>135</v>
      </c>
      <c r="E3" s="138" t="s">
        <v>11</v>
      </c>
      <c r="F3" s="139" t="s">
        <v>12</v>
      </c>
      <c r="G3" s="139" t="s">
        <v>87</v>
      </c>
      <c r="H3" s="139" t="s">
        <v>13</v>
      </c>
      <c r="I3" s="139" t="s">
        <v>14</v>
      </c>
      <c r="J3" s="139" t="s">
        <v>31</v>
      </c>
      <c r="K3" s="140" t="s">
        <v>32</v>
      </c>
      <c r="L3" s="140" t="s">
        <v>139</v>
      </c>
      <c r="M3" s="141" t="s">
        <v>136</v>
      </c>
      <c r="N3" s="139" t="s">
        <v>15</v>
      </c>
      <c r="O3" s="137" t="s">
        <v>16</v>
      </c>
      <c r="P3" s="137" t="s">
        <v>17</v>
      </c>
      <c r="Q3" s="137" t="s">
        <v>18</v>
      </c>
      <c r="R3" s="138" t="s">
        <v>19</v>
      </c>
      <c r="S3" s="141" t="s">
        <v>137</v>
      </c>
      <c r="T3" s="138" t="s">
        <v>20</v>
      </c>
      <c r="U3" s="139" t="s">
        <v>3</v>
      </c>
      <c r="V3" s="139" t="e">
        <f>#REF!</f>
        <v>#REF!</v>
      </c>
      <c r="W3" s="142" t="s">
        <v>60</v>
      </c>
      <c r="X3" s="143" t="s">
        <v>140</v>
      </c>
      <c r="Y3" s="137" t="s">
        <v>21</v>
      </c>
      <c r="Z3" s="141" t="s">
        <v>22</v>
      </c>
      <c r="AA3" s="139" t="s">
        <v>23</v>
      </c>
      <c r="AB3" s="139" t="s">
        <v>24</v>
      </c>
    </row>
    <row r="4" spans="1:52" s="144" customFormat="1" ht="11.25" hidden="1" customHeight="1" x14ac:dyDescent="0.25">
      <c r="A4" s="145"/>
      <c r="B4" s="146"/>
      <c r="C4" s="146"/>
      <c r="D4" s="137"/>
      <c r="E4" s="147"/>
      <c r="F4" s="148"/>
      <c r="G4" s="148"/>
      <c r="H4" s="148"/>
      <c r="I4" s="148"/>
      <c r="J4" s="148"/>
      <c r="K4" s="149"/>
      <c r="L4" s="149"/>
      <c r="M4" s="147"/>
      <c r="N4" s="148"/>
      <c r="O4" s="146"/>
      <c r="P4" s="146"/>
      <c r="Q4" s="146"/>
      <c r="R4" s="150"/>
      <c r="S4" s="147"/>
      <c r="T4" s="147"/>
      <c r="U4" s="148"/>
      <c r="V4" s="148"/>
      <c r="W4" s="151"/>
      <c r="X4" s="151"/>
      <c r="Y4" s="146"/>
      <c r="Z4" s="152"/>
      <c r="AA4" s="153"/>
      <c r="AB4" s="148"/>
    </row>
    <row r="5" spans="1:52" x14ac:dyDescent="0.25">
      <c r="A5" s="163" t="s">
        <v>33</v>
      </c>
      <c r="B5" s="164" t="s">
        <v>7</v>
      </c>
      <c r="C5" s="165"/>
      <c r="D5" s="165"/>
      <c r="E5" s="164" t="s">
        <v>6</v>
      </c>
      <c r="F5" s="166" t="s">
        <v>272</v>
      </c>
      <c r="G5" s="167" t="s">
        <v>138</v>
      </c>
      <c r="H5" s="164" t="s">
        <v>34</v>
      </c>
      <c r="I5" s="164" t="s">
        <v>42</v>
      </c>
      <c r="J5" s="164" t="s">
        <v>49</v>
      </c>
      <c r="K5" s="168">
        <v>5</v>
      </c>
      <c r="L5" s="169">
        <v>0</v>
      </c>
      <c r="M5" s="170">
        <v>43647</v>
      </c>
      <c r="N5" s="164"/>
      <c r="O5" s="164"/>
      <c r="P5" s="164"/>
      <c r="Q5" s="169" t="s">
        <v>155</v>
      </c>
      <c r="R5" s="164" t="s">
        <v>25</v>
      </c>
      <c r="S5" s="164" t="s">
        <v>160</v>
      </c>
      <c r="T5" s="164" t="s">
        <v>41</v>
      </c>
      <c r="U5" s="171">
        <v>73480</v>
      </c>
      <c r="V5" s="171">
        <v>35228</v>
      </c>
      <c r="W5" s="172">
        <v>4</v>
      </c>
      <c r="X5" s="172">
        <v>25000</v>
      </c>
      <c r="Y5" s="173">
        <v>5236875</v>
      </c>
      <c r="Z5" s="173" t="s">
        <v>171</v>
      </c>
      <c r="AA5" s="173"/>
      <c r="AB5" s="173"/>
      <c r="AZ5" s="161" t="str">
        <f t="shared" ref="AZ5:AZ69" si="0">IF(M5="","","Trim"&amp;INT((MONTH(M5)-1)/3)+1)&amp;"-"&amp;YEAR(M5)</f>
        <v>Trim3-2019</v>
      </c>
    </row>
    <row r="6" spans="1:52" x14ac:dyDescent="0.25">
      <c r="A6" s="163" t="s">
        <v>35</v>
      </c>
      <c r="B6" s="164" t="s">
        <v>7</v>
      </c>
      <c r="C6" s="165"/>
      <c r="D6" s="165"/>
      <c r="E6" s="164" t="s">
        <v>6</v>
      </c>
      <c r="F6" s="166">
        <v>30720</v>
      </c>
      <c r="G6" s="167" t="s">
        <v>138</v>
      </c>
      <c r="H6" s="164" t="s">
        <v>30</v>
      </c>
      <c r="I6" s="174" t="s">
        <v>43</v>
      </c>
      <c r="J6" s="164" t="s">
        <v>49</v>
      </c>
      <c r="K6" s="168" t="s">
        <v>157</v>
      </c>
      <c r="L6" s="169" t="s">
        <v>151</v>
      </c>
      <c r="M6" s="170" t="s">
        <v>306</v>
      </c>
      <c r="N6" s="164"/>
      <c r="O6" s="164"/>
      <c r="P6" s="164" t="s">
        <v>30</v>
      </c>
      <c r="Q6" s="169" t="s">
        <v>155</v>
      </c>
      <c r="R6" s="164" t="s">
        <v>25</v>
      </c>
      <c r="S6" s="164" t="s">
        <v>160</v>
      </c>
      <c r="T6" s="164" t="s">
        <v>41</v>
      </c>
      <c r="U6" s="171">
        <v>73480</v>
      </c>
      <c r="V6" s="171">
        <v>35228</v>
      </c>
      <c r="W6" s="172" t="s">
        <v>321</v>
      </c>
      <c r="X6" s="172">
        <v>25000</v>
      </c>
      <c r="Y6" s="173">
        <v>4562314</v>
      </c>
      <c r="Z6" s="173" t="s">
        <v>171</v>
      </c>
      <c r="AA6" s="173"/>
      <c r="AB6" s="164"/>
      <c r="AZ6" s="161" t="str">
        <f t="shared" si="0"/>
        <v>Trim3-2019</v>
      </c>
    </row>
    <row r="7" spans="1:52" x14ac:dyDescent="0.25">
      <c r="A7" s="163" t="s">
        <v>36</v>
      </c>
      <c r="B7" s="164" t="s">
        <v>7</v>
      </c>
      <c r="C7" s="165"/>
      <c r="D7" s="165"/>
      <c r="E7" s="164" t="s">
        <v>6</v>
      </c>
      <c r="F7" s="166">
        <v>28856</v>
      </c>
      <c r="G7" s="167" t="s">
        <v>138</v>
      </c>
      <c r="H7" s="164" t="s">
        <v>30</v>
      </c>
      <c r="I7" s="174" t="s">
        <v>44</v>
      </c>
      <c r="J7" s="164" t="s">
        <v>49</v>
      </c>
      <c r="K7" s="168" t="s">
        <v>175</v>
      </c>
      <c r="L7" s="169" t="s">
        <v>151</v>
      </c>
      <c r="M7" s="170" t="s">
        <v>306</v>
      </c>
      <c r="N7" s="164"/>
      <c r="O7" s="164"/>
      <c r="P7" s="164" t="s">
        <v>30</v>
      </c>
      <c r="Q7" s="169" t="s">
        <v>155</v>
      </c>
      <c r="R7" s="164" t="s">
        <v>25</v>
      </c>
      <c r="S7" s="164" t="s">
        <v>160</v>
      </c>
      <c r="T7" s="164" t="s">
        <v>41</v>
      </c>
      <c r="U7" s="171">
        <v>73480</v>
      </c>
      <c r="V7" s="171">
        <v>35228</v>
      </c>
      <c r="W7" s="172">
        <v>4</v>
      </c>
      <c r="X7" s="172">
        <v>25000</v>
      </c>
      <c r="Y7" s="173">
        <v>123654</v>
      </c>
      <c r="Z7" s="173" t="s">
        <v>171</v>
      </c>
      <c r="AA7" s="173"/>
      <c r="AB7" s="164"/>
      <c r="AZ7" s="161" t="str">
        <f t="shared" si="0"/>
        <v>Trim3-2019</v>
      </c>
    </row>
    <row r="8" spans="1:52" x14ac:dyDescent="0.25">
      <c r="A8" s="163" t="s">
        <v>37</v>
      </c>
      <c r="B8" s="164" t="s">
        <v>7</v>
      </c>
      <c r="C8" s="175"/>
      <c r="D8" s="175"/>
      <c r="E8" s="164" t="s">
        <v>6</v>
      </c>
      <c r="F8" s="166" t="s">
        <v>273</v>
      </c>
      <c r="G8" s="167" t="s">
        <v>138</v>
      </c>
      <c r="H8" s="164"/>
      <c r="I8" s="174" t="s">
        <v>48</v>
      </c>
      <c r="J8" s="164" t="s">
        <v>49</v>
      </c>
      <c r="K8" s="176">
        <v>6</v>
      </c>
      <c r="L8" s="177">
        <v>0</v>
      </c>
      <c r="M8" s="170">
        <v>43647</v>
      </c>
      <c r="N8" s="164"/>
      <c r="O8" s="164"/>
      <c r="P8" s="164"/>
      <c r="Q8" s="169" t="s">
        <v>155</v>
      </c>
      <c r="R8" s="164" t="s">
        <v>25</v>
      </c>
      <c r="S8" s="164" t="s">
        <v>160</v>
      </c>
      <c r="T8" s="164" t="s">
        <v>41</v>
      </c>
      <c r="U8" s="171">
        <v>73480</v>
      </c>
      <c r="V8" s="171">
        <v>35228</v>
      </c>
      <c r="W8" s="172">
        <v>4.5</v>
      </c>
      <c r="X8" s="172">
        <v>25000</v>
      </c>
      <c r="Y8" s="173">
        <v>789654</v>
      </c>
      <c r="Z8" s="173" t="s">
        <v>171</v>
      </c>
      <c r="AA8" s="173"/>
      <c r="AB8" s="164"/>
      <c r="AZ8" s="161" t="str">
        <f t="shared" si="0"/>
        <v>Trim3-2019</v>
      </c>
    </row>
    <row r="9" spans="1:52" x14ac:dyDescent="0.25">
      <c r="A9" s="163" t="s">
        <v>38</v>
      </c>
      <c r="B9" s="164" t="s">
        <v>7</v>
      </c>
      <c r="C9" s="165"/>
      <c r="D9" s="165"/>
      <c r="E9" s="164" t="s">
        <v>6</v>
      </c>
      <c r="F9" s="166" t="s">
        <v>30</v>
      </c>
      <c r="G9" s="167" t="s">
        <v>138</v>
      </c>
      <c r="H9" s="164"/>
      <c r="I9" s="174" t="s">
        <v>45</v>
      </c>
      <c r="J9" s="164" t="s">
        <v>49</v>
      </c>
      <c r="K9" s="178">
        <v>0</v>
      </c>
      <c r="L9" s="169">
        <v>0</v>
      </c>
      <c r="M9" s="170">
        <v>43647</v>
      </c>
      <c r="N9" s="164"/>
      <c r="O9" s="164"/>
      <c r="P9" s="164"/>
      <c r="Q9" s="169" t="s">
        <v>155</v>
      </c>
      <c r="R9" s="164" t="s">
        <v>25</v>
      </c>
      <c r="S9" s="164" t="s">
        <v>160</v>
      </c>
      <c r="T9" s="164" t="s">
        <v>41</v>
      </c>
      <c r="U9" s="171">
        <v>73480</v>
      </c>
      <c r="V9" s="171">
        <v>41709</v>
      </c>
      <c r="W9" s="172">
        <v>1</v>
      </c>
      <c r="X9" s="172">
        <v>25000</v>
      </c>
      <c r="Y9" s="173">
        <v>12212145</v>
      </c>
      <c r="Z9" s="173" t="s">
        <v>171</v>
      </c>
      <c r="AA9" s="173"/>
      <c r="AB9" s="164"/>
      <c r="AZ9" s="161" t="str">
        <f t="shared" si="0"/>
        <v>Trim3-2019</v>
      </c>
    </row>
    <row r="10" spans="1:52" x14ac:dyDescent="0.25">
      <c r="A10" s="163" t="s">
        <v>39</v>
      </c>
      <c r="B10" s="164" t="s">
        <v>7</v>
      </c>
      <c r="C10" s="179"/>
      <c r="D10" s="179"/>
      <c r="E10" s="164" t="s">
        <v>6</v>
      </c>
      <c r="F10" s="166" t="s">
        <v>274</v>
      </c>
      <c r="G10" s="167" t="s">
        <v>138</v>
      </c>
      <c r="H10" s="164"/>
      <c r="I10" s="174" t="s">
        <v>47</v>
      </c>
      <c r="J10" s="164" t="s">
        <v>49</v>
      </c>
      <c r="K10" s="180" t="s">
        <v>86</v>
      </c>
      <c r="L10" s="181">
        <v>0</v>
      </c>
      <c r="M10" s="182">
        <v>43647</v>
      </c>
      <c r="N10" s="164"/>
      <c r="O10" s="164"/>
      <c r="P10" s="164"/>
      <c r="Q10" s="169" t="s">
        <v>155</v>
      </c>
      <c r="R10" s="164" t="s">
        <v>25</v>
      </c>
      <c r="S10" s="164" t="s">
        <v>160</v>
      </c>
      <c r="T10" s="164" t="s">
        <v>41</v>
      </c>
      <c r="U10" s="171">
        <v>73480</v>
      </c>
      <c r="V10" s="171">
        <v>37608</v>
      </c>
      <c r="W10" s="172">
        <v>2</v>
      </c>
      <c r="X10" s="172">
        <v>25000</v>
      </c>
      <c r="Y10" s="173">
        <v>455545</v>
      </c>
      <c r="Z10" s="173" t="s">
        <v>171</v>
      </c>
      <c r="AA10" s="173"/>
      <c r="AB10" s="164"/>
      <c r="AZ10" s="161" t="str">
        <f t="shared" si="0"/>
        <v>Trim3-2019</v>
      </c>
    </row>
    <row r="11" spans="1:52" x14ac:dyDescent="0.25">
      <c r="A11" s="163" t="s">
        <v>40</v>
      </c>
      <c r="B11" s="164" t="s">
        <v>7</v>
      </c>
      <c r="C11" s="183"/>
      <c r="D11" s="183"/>
      <c r="E11" s="164" t="s">
        <v>6</v>
      </c>
      <c r="F11" s="184">
        <v>32804</v>
      </c>
      <c r="G11" s="167" t="s">
        <v>138</v>
      </c>
      <c r="H11" s="164"/>
      <c r="I11" s="174" t="s">
        <v>46</v>
      </c>
      <c r="J11" s="164" t="s">
        <v>49</v>
      </c>
      <c r="K11" s="185">
        <v>0</v>
      </c>
      <c r="L11" s="186">
        <v>0</v>
      </c>
      <c r="M11" s="182">
        <v>43647</v>
      </c>
      <c r="N11" s="164"/>
      <c r="O11" s="164"/>
      <c r="P11" s="164"/>
      <c r="Q11" s="169" t="s">
        <v>155</v>
      </c>
      <c r="R11" s="164" t="s">
        <v>25</v>
      </c>
      <c r="S11" s="164" t="s">
        <v>160</v>
      </c>
      <c r="T11" s="164" t="s">
        <v>41</v>
      </c>
      <c r="U11" s="171">
        <v>73480</v>
      </c>
      <c r="V11" s="171">
        <v>41709</v>
      </c>
      <c r="W11" s="172">
        <v>1</v>
      </c>
      <c r="X11" s="172">
        <v>25000</v>
      </c>
      <c r="Y11" s="173">
        <v>753159</v>
      </c>
      <c r="Z11" s="173" t="s">
        <v>171</v>
      </c>
      <c r="AA11" s="173"/>
      <c r="AB11" s="164"/>
      <c r="AZ11" s="161" t="str">
        <f t="shared" si="0"/>
        <v>Trim3-2019</v>
      </c>
    </row>
    <row r="12" spans="1:52" x14ac:dyDescent="0.25">
      <c r="A12" s="163" t="s">
        <v>91</v>
      </c>
      <c r="B12" s="164" t="s">
        <v>7</v>
      </c>
      <c r="C12" s="183"/>
      <c r="D12" s="183"/>
      <c r="E12" s="164" t="s">
        <v>6</v>
      </c>
      <c r="F12" s="166">
        <v>29221</v>
      </c>
      <c r="G12" s="167" t="s">
        <v>138</v>
      </c>
      <c r="H12" s="164"/>
      <c r="I12" s="174" t="s">
        <v>46</v>
      </c>
      <c r="J12" s="164" t="s">
        <v>49</v>
      </c>
      <c r="K12" s="185" t="s">
        <v>175</v>
      </c>
      <c r="L12" s="186">
        <v>0</v>
      </c>
      <c r="M12" s="182">
        <v>43647</v>
      </c>
      <c r="N12" s="164"/>
      <c r="O12" s="164"/>
      <c r="P12" s="164"/>
      <c r="Q12" s="169" t="s">
        <v>155</v>
      </c>
      <c r="R12" s="164" t="s">
        <v>25</v>
      </c>
      <c r="S12" s="164" t="s">
        <v>160</v>
      </c>
      <c r="T12" s="164" t="s">
        <v>41</v>
      </c>
      <c r="U12" s="171">
        <v>73480</v>
      </c>
      <c r="V12" s="171">
        <v>35228</v>
      </c>
      <c r="W12" s="172">
        <v>4</v>
      </c>
      <c r="X12" s="172">
        <v>25000</v>
      </c>
      <c r="Y12" s="173">
        <v>159753</v>
      </c>
      <c r="Z12" s="173" t="s">
        <v>171</v>
      </c>
      <c r="AA12" s="173"/>
      <c r="AB12" s="164"/>
      <c r="AZ12" s="161" t="str">
        <f t="shared" si="0"/>
        <v>Trim3-2019</v>
      </c>
    </row>
    <row r="13" spans="1:52" x14ac:dyDescent="0.25">
      <c r="A13" s="163" t="s">
        <v>92</v>
      </c>
      <c r="B13" s="164" t="s">
        <v>7</v>
      </c>
      <c r="C13" s="183"/>
      <c r="D13" s="183"/>
      <c r="E13" s="164" t="s">
        <v>6</v>
      </c>
      <c r="F13" s="166">
        <v>29221</v>
      </c>
      <c r="G13" s="167" t="s">
        <v>138</v>
      </c>
      <c r="H13" s="164"/>
      <c r="I13" s="174" t="s">
        <v>46</v>
      </c>
      <c r="J13" s="164" t="s">
        <v>49</v>
      </c>
      <c r="K13" s="185" t="s">
        <v>156</v>
      </c>
      <c r="L13" s="186">
        <v>0</v>
      </c>
      <c r="M13" s="182">
        <v>43647</v>
      </c>
      <c r="N13" s="164"/>
      <c r="O13" s="164"/>
      <c r="P13" s="164"/>
      <c r="Q13" s="169" t="s">
        <v>155</v>
      </c>
      <c r="R13" s="164" t="s">
        <v>25</v>
      </c>
      <c r="S13" s="164" t="s">
        <v>160</v>
      </c>
      <c r="T13" s="164" t="s">
        <v>41</v>
      </c>
      <c r="U13" s="171">
        <v>73480</v>
      </c>
      <c r="V13" s="171">
        <v>36276</v>
      </c>
      <c r="W13" s="172">
        <v>2.5</v>
      </c>
      <c r="X13" s="172">
        <v>25000</v>
      </c>
      <c r="Y13" s="173"/>
      <c r="Z13" s="173" t="s">
        <v>171</v>
      </c>
      <c r="AA13" s="173"/>
      <c r="AB13" s="164"/>
      <c r="AZ13" s="161" t="str">
        <f t="shared" si="0"/>
        <v>Trim3-2019</v>
      </c>
    </row>
    <row r="14" spans="1:52" x14ac:dyDescent="0.25">
      <c r="A14" s="163" t="s">
        <v>93</v>
      </c>
      <c r="B14" s="164" t="s">
        <v>7</v>
      </c>
      <c r="C14" s="165"/>
      <c r="D14" s="165"/>
      <c r="E14" s="164" t="s">
        <v>6</v>
      </c>
      <c r="F14" s="166">
        <v>28491</v>
      </c>
      <c r="G14" s="167" t="s">
        <v>138</v>
      </c>
      <c r="H14" s="164"/>
      <c r="I14" s="174" t="s">
        <v>46</v>
      </c>
      <c r="J14" s="164" t="s">
        <v>49</v>
      </c>
      <c r="K14" s="168" t="s">
        <v>157</v>
      </c>
      <c r="L14" s="169">
        <v>0</v>
      </c>
      <c r="M14" s="170">
        <v>43647</v>
      </c>
      <c r="N14" s="167"/>
      <c r="O14" s="164"/>
      <c r="P14" s="164"/>
      <c r="Q14" s="169" t="s">
        <v>155</v>
      </c>
      <c r="R14" s="164" t="s">
        <v>25</v>
      </c>
      <c r="S14" s="164" t="s">
        <v>160</v>
      </c>
      <c r="T14" s="164" t="s">
        <v>41</v>
      </c>
      <c r="U14" s="171">
        <v>73480</v>
      </c>
      <c r="V14" s="171">
        <v>35228</v>
      </c>
      <c r="W14" s="172">
        <v>3.5</v>
      </c>
      <c r="X14" s="172">
        <v>25000</v>
      </c>
      <c r="Y14" s="173"/>
      <c r="Z14" s="173" t="s">
        <v>171</v>
      </c>
      <c r="AA14" s="173"/>
      <c r="AB14" s="164"/>
      <c r="AZ14" s="161" t="str">
        <f t="shared" si="0"/>
        <v>Trim3-2019</v>
      </c>
    </row>
    <row r="15" spans="1:52" x14ac:dyDescent="0.25">
      <c r="A15" s="163" t="s">
        <v>94</v>
      </c>
      <c r="B15" s="164" t="s">
        <v>7</v>
      </c>
      <c r="C15" s="165"/>
      <c r="D15" s="165"/>
      <c r="E15" s="164" t="s">
        <v>6</v>
      </c>
      <c r="F15" s="166">
        <v>32502</v>
      </c>
      <c r="G15" s="167" t="s">
        <v>138</v>
      </c>
      <c r="H15" s="164"/>
      <c r="I15" s="174" t="s">
        <v>46</v>
      </c>
      <c r="J15" s="164" t="s">
        <v>49</v>
      </c>
      <c r="K15" s="168" t="s">
        <v>158</v>
      </c>
      <c r="L15" s="169">
        <v>0</v>
      </c>
      <c r="M15" s="170">
        <v>43647</v>
      </c>
      <c r="N15" s="164"/>
      <c r="O15" s="164"/>
      <c r="P15" s="164"/>
      <c r="Q15" s="169" t="s">
        <v>155</v>
      </c>
      <c r="R15" s="164" t="s">
        <v>25</v>
      </c>
      <c r="S15" s="164" t="s">
        <v>160</v>
      </c>
      <c r="T15" s="164" t="s">
        <v>41</v>
      </c>
      <c r="U15" s="171">
        <v>73480</v>
      </c>
      <c r="V15" s="171">
        <v>35228</v>
      </c>
      <c r="W15" s="172">
        <v>3</v>
      </c>
      <c r="X15" s="172">
        <v>25000</v>
      </c>
      <c r="Y15" s="173"/>
      <c r="Z15" s="173" t="s">
        <v>171</v>
      </c>
      <c r="AA15" s="173"/>
      <c r="AB15" s="164"/>
      <c r="AZ15" s="161" t="str">
        <f t="shared" si="0"/>
        <v>Trim3-2019</v>
      </c>
    </row>
    <row r="16" spans="1:52" x14ac:dyDescent="0.25">
      <c r="A16" s="163" t="s">
        <v>95</v>
      </c>
      <c r="B16" s="164" t="s">
        <v>7</v>
      </c>
      <c r="C16" s="165"/>
      <c r="D16" s="165"/>
      <c r="E16" s="164" t="s">
        <v>6</v>
      </c>
      <c r="F16" s="166" t="s">
        <v>30</v>
      </c>
      <c r="G16" s="167" t="s">
        <v>138</v>
      </c>
      <c r="H16" s="164"/>
      <c r="I16" s="174" t="s">
        <v>43</v>
      </c>
      <c r="J16" s="164" t="s">
        <v>49</v>
      </c>
      <c r="K16" s="178">
        <v>0</v>
      </c>
      <c r="L16" s="169">
        <v>0</v>
      </c>
      <c r="M16" s="170">
        <v>43647</v>
      </c>
      <c r="N16" s="164"/>
      <c r="O16" s="164"/>
      <c r="P16" s="164"/>
      <c r="Q16" s="169" t="s">
        <v>155</v>
      </c>
      <c r="R16" s="164" t="s">
        <v>25</v>
      </c>
      <c r="S16" s="164" t="s">
        <v>160</v>
      </c>
      <c r="T16" s="164" t="s">
        <v>41</v>
      </c>
      <c r="U16" s="171">
        <v>73480</v>
      </c>
      <c r="V16" s="171">
        <v>41709</v>
      </c>
      <c r="W16" s="172">
        <v>1</v>
      </c>
      <c r="X16" s="172">
        <v>25000</v>
      </c>
      <c r="Y16" s="173"/>
      <c r="Z16" s="173" t="s">
        <v>171</v>
      </c>
      <c r="AA16" s="173"/>
      <c r="AB16" s="164"/>
      <c r="AZ16" s="161" t="str">
        <f t="shared" si="0"/>
        <v>Trim3-2019</v>
      </c>
    </row>
    <row r="17" spans="1:52" x14ac:dyDescent="0.25">
      <c r="A17" s="163" t="s">
        <v>96</v>
      </c>
      <c r="B17" s="164" t="s">
        <v>7</v>
      </c>
      <c r="C17" s="165"/>
      <c r="D17" s="165"/>
      <c r="E17" s="164" t="s">
        <v>6</v>
      </c>
      <c r="F17" s="166">
        <v>30648</v>
      </c>
      <c r="G17" s="167" t="s">
        <v>138</v>
      </c>
      <c r="H17" s="164"/>
      <c r="I17" s="174" t="s">
        <v>44</v>
      </c>
      <c r="J17" s="164" t="s">
        <v>49</v>
      </c>
      <c r="K17" s="168" t="s">
        <v>156</v>
      </c>
      <c r="L17" s="169">
        <v>0</v>
      </c>
      <c r="M17" s="170">
        <v>43647</v>
      </c>
      <c r="N17" s="164"/>
      <c r="O17" s="164"/>
      <c r="P17" s="164"/>
      <c r="Q17" s="169" t="s">
        <v>155</v>
      </c>
      <c r="R17" s="164" t="s">
        <v>25</v>
      </c>
      <c r="S17" s="164" t="s">
        <v>160</v>
      </c>
      <c r="T17" s="164" t="s">
        <v>41</v>
      </c>
      <c r="U17" s="171">
        <v>73480</v>
      </c>
      <c r="V17" s="171">
        <v>36276</v>
      </c>
      <c r="W17" s="172">
        <v>2.5</v>
      </c>
      <c r="X17" s="172">
        <v>25000</v>
      </c>
      <c r="Y17" s="173"/>
      <c r="Z17" s="173" t="s">
        <v>171</v>
      </c>
      <c r="AA17" s="173"/>
      <c r="AB17" s="164"/>
      <c r="AZ17" s="161" t="str">
        <f t="shared" si="0"/>
        <v>Trim3-2019</v>
      </c>
    </row>
    <row r="18" spans="1:52" x14ac:dyDescent="0.25">
      <c r="A18" s="163" t="s">
        <v>97</v>
      </c>
      <c r="B18" s="164" t="s">
        <v>7</v>
      </c>
      <c r="C18" s="165"/>
      <c r="D18" s="165"/>
      <c r="E18" s="164" t="s">
        <v>6</v>
      </c>
      <c r="F18" s="166" t="s">
        <v>275</v>
      </c>
      <c r="G18" s="167" t="s">
        <v>138</v>
      </c>
      <c r="H18" s="164"/>
      <c r="I18" s="174" t="s">
        <v>48</v>
      </c>
      <c r="J18" s="164" t="s">
        <v>49</v>
      </c>
      <c r="K18" s="168" t="s">
        <v>156</v>
      </c>
      <c r="L18" s="169">
        <v>0</v>
      </c>
      <c r="M18" s="170">
        <v>43647</v>
      </c>
      <c r="N18" s="164"/>
      <c r="O18" s="164"/>
      <c r="P18" s="164"/>
      <c r="Q18" s="169" t="s">
        <v>155</v>
      </c>
      <c r="R18" s="164" t="s">
        <v>25</v>
      </c>
      <c r="S18" s="164" t="s">
        <v>160</v>
      </c>
      <c r="T18" s="164" t="s">
        <v>41</v>
      </c>
      <c r="U18" s="171">
        <v>73480</v>
      </c>
      <c r="V18" s="171">
        <v>36276</v>
      </c>
      <c r="W18" s="172">
        <v>2.5</v>
      </c>
      <c r="X18" s="172">
        <v>25000</v>
      </c>
      <c r="Y18" s="173"/>
      <c r="Z18" s="173" t="s">
        <v>171</v>
      </c>
      <c r="AA18" s="173"/>
      <c r="AB18" s="173"/>
      <c r="AZ18" s="161" t="str">
        <f t="shared" si="0"/>
        <v>Trim3-2019</v>
      </c>
    </row>
    <row r="19" spans="1:52" x14ac:dyDescent="0.25">
      <c r="A19" s="163" t="s">
        <v>98</v>
      </c>
      <c r="B19" s="164" t="s">
        <v>7</v>
      </c>
      <c r="C19" s="165"/>
      <c r="D19" s="165"/>
      <c r="E19" s="164" t="s">
        <v>6</v>
      </c>
      <c r="F19" s="166" t="s">
        <v>276</v>
      </c>
      <c r="G19" s="167" t="s">
        <v>138</v>
      </c>
      <c r="H19" s="164"/>
      <c r="I19" s="174" t="s">
        <v>45</v>
      </c>
      <c r="J19" s="164" t="s">
        <v>49</v>
      </c>
      <c r="K19" s="168" t="s">
        <v>158</v>
      </c>
      <c r="L19" s="169">
        <v>0</v>
      </c>
      <c r="M19" s="170">
        <v>43647</v>
      </c>
      <c r="N19" s="164"/>
      <c r="O19" s="164"/>
      <c r="P19" s="164"/>
      <c r="Q19" s="169" t="s">
        <v>155</v>
      </c>
      <c r="R19" s="164" t="s">
        <v>25</v>
      </c>
      <c r="S19" s="164" t="s">
        <v>160</v>
      </c>
      <c r="T19" s="164" t="s">
        <v>41</v>
      </c>
      <c r="U19" s="171">
        <v>73480</v>
      </c>
      <c r="V19" s="171">
        <v>35228</v>
      </c>
      <c r="W19" s="172">
        <v>3</v>
      </c>
      <c r="X19" s="172">
        <v>25000</v>
      </c>
      <c r="Y19" s="173"/>
      <c r="Z19" s="173" t="s">
        <v>171</v>
      </c>
      <c r="AA19" s="173"/>
      <c r="AB19" s="173"/>
      <c r="AZ19" s="161" t="str">
        <f t="shared" si="0"/>
        <v>Trim3-2019</v>
      </c>
    </row>
    <row r="20" spans="1:52" x14ac:dyDescent="0.25">
      <c r="A20" s="163" t="s">
        <v>99</v>
      </c>
      <c r="B20" s="164" t="s">
        <v>7</v>
      </c>
      <c r="C20" s="165"/>
      <c r="D20" s="165"/>
      <c r="E20" s="164" t="s">
        <v>6</v>
      </c>
      <c r="F20" s="166" t="s">
        <v>277</v>
      </c>
      <c r="G20" s="167" t="s">
        <v>138</v>
      </c>
      <c r="H20" s="164"/>
      <c r="I20" s="174" t="s">
        <v>47</v>
      </c>
      <c r="J20" s="164" t="s">
        <v>49</v>
      </c>
      <c r="K20" s="168" t="s">
        <v>159</v>
      </c>
      <c r="L20" s="169">
        <v>0</v>
      </c>
      <c r="M20" s="170">
        <v>43647</v>
      </c>
      <c r="N20" s="167"/>
      <c r="O20" s="167"/>
      <c r="P20" s="164"/>
      <c r="Q20" s="169" t="s">
        <v>155</v>
      </c>
      <c r="R20" s="164" t="s">
        <v>25</v>
      </c>
      <c r="S20" s="164" t="s">
        <v>160</v>
      </c>
      <c r="T20" s="164" t="s">
        <v>41</v>
      </c>
      <c r="U20" s="171">
        <v>73480</v>
      </c>
      <c r="V20" s="171">
        <v>35228</v>
      </c>
      <c r="W20" s="172">
        <v>4.5</v>
      </c>
      <c r="X20" s="172">
        <v>25000</v>
      </c>
      <c r="Y20" s="173"/>
      <c r="Z20" s="173" t="s">
        <v>171</v>
      </c>
      <c r="AA20" s="173"/>
      <c r="AB20" s="173"/>
      <c r="AZ20" s="161" t="str">
        <f t="shared" si="0"/>
        <v>Trim3-2019</v>
      </c>
    </row>
    <row r="21" spans="1:52" x14ac:dyDescent="0.25">
      <c r="A21" s="163" t="s">
        <v>100</v>
      </c>
      <c r="B21" s="164" t="s">
        <v>7</v>
      </c>
      <c r="C21" s="165"/>
      <c r="D21" s="165"/>
      <c r="E21" s="164" t="s">
        <v>6</v>
      </c>
      <c r="F21" s="166" t="s">
        <v>278</v>
      </c>
      <c r="G21" s="167" t="s">
        <v>138</v>
      </c>
      <c r="H21" s="164"/>
      <c r="I21" s="174" t="s">
        <v>46</v>
      </c>
      <c r="J21" s="164" t="s">
        <v>49</v>
      </c>
      <c r="K21" s="168" t="s">
        <v>156</v>
      </c>
      <c r="L21" s="169">
        <v>0</v>
      </c>
      <c r="M21" s="170">
        <v>43647</v>
      </c>
      <c r="N21" s="167"/>
      <c r="O21" s="167"/>
      <c r="P21" s="164"/>
      <c r="Q21" s="169" t="s">
        <v>155</v>
      </c>
      <c r="R21" s="164" t="s">
        <v>25</v>
      </c>
      <c r="S21" s="164" t="s">
        <v>160</v>
      </c>
      <c r="T21" s="164" t="s">
        <v>41</v>
      </c>
      <c r="U21" s="171">
        <v>73480</v>
      </c>
      <c r="V21" s="171">
        <v>36276</v>
      </c>
      <c r="W21" s="172">
        <v>2.5</v>
      </c>
      <c r="X21" s="172">
        <v>25000</v>
      </c>
      <c r="Y21" s="173"/>
      <c r="Z21" s="173" t="s">
        <v>171</v>
      </c>
      <c r="AA21" s="173"/>
      <c r="AB21" s="173"/>
      <c r="AZ21" s="161" t="str">
        <f t="shared" si="0"/>
        <v>Trim3-2019</v>
      </c>
    </row>
    <row r="22" spans="1:52" x14ac:dyDescent="0.25">
      <c r="A22" s="163" t="s">
        <v>101</v>
      </c>
      <c r="B22" s="164" t="s">
        <v>7</v>
      </c>
      <c r="C22" s="165"/>
      <c r="D22" s="165"/>
      <c r="E22" s="164" t="s">
        <v>6</v>
      </c>
      <c r="F22" s="166" t="s">
        <v>279</v>
      </c>
      <c r="G22" s="167" t="s">
        <v>138</v>
      </c>
      <c r="H22" s="164"/>
      <c r="I22" s="174" t="s">
        <v>46</v>
      </c>
      <c r="J22" s="164" t="s">
        <v>49</v>
      </c>
      <c r="K22" s="168">
        <v>0</v>
      </c>
      <c r="L22" s="169">
        <v>0</v>
      </c>
      <c r="M22" s="170">
        <v>43647</v>
      </c>
      <c r="N22" s="167"/>
      <c r="O22" s="167"/>
      <c r="P22" s="164"/>
      <c r="Q22" s="169" t="s">
        <v>155</v>
      </c>
      <c r="R22" s="164" t="s">
        <v>25</v>
      </c>
      <c r="S22" s="164" t="s">
        <v>160</v>
      </c>
      <c r="T22" s="164" t="s">
        <v>41</v>
      </c>
      <c r="U22" s="171">
        <v>73480</v>
      </c>
      <c r="V22" s="171">
        <v>41709</v>
      </c>
      <c r="W22" s="172">
        <v>1</v>
      </c>
      <c r="X22" s="172">
        <v>25000</v>
      </c>
      <c r="Y22" s="173"/>
      <c r="Z22" s="173" t="s">
        <v>171</v>
      </c>
      <c r="AA22" s="173"/>
      <c r="AB22" s="173"/>
      <c r="AZ22" s="161" t="str">
        <f t="shared" si="0"/>
        <v>Trim3-2019</v>
      </c>
    </row>
    <row r="23" spans="1:52" x14ac:dyDescent="0.25">
      <c r="A23" s="163" t="s">
        <v>102</v>
      </c>
      <c r="B23" s="164" t="s">
        <v>7</v>
      </c>
      <c r="C23" s="165"/>
      <c r="D23" s="165"/>
      <c r="E23" s="164" t="s">
        <v>6</v>
      </c>
      <c r="F23" s="166">
        <v>30591</v>
      </c>
      <c r="G23" s="167" t="s">
        <v>138</v>
      </c>
      <c r="H23" s="164"/>
      <c r="I23" s="164" t="s">
        <v>42</v>
      </c>
      <c r="J23" s="164" t="s">
        <v>49</v>
      </c>
      <c r="K23" s="168" t="s">
        <v>86</v>
      </c>
      <c r="L23" s="169">
        <v>0</v>
      </c>
      <c r="M23" s="170">
        <v>43647</v>
      </c>
      <c r="N23" s="167"/>
      <c r="O23" s="167"/>
      <c r="P23" s="164"/>
      <c r="Q23" s="169" t="s">
        <v>155</v>
      </c>
      <c r="R23" s="164" t="s">
        <v>25</v>
      </c>
      <c r="S23" s="164" t="s">
        <v>160</v>
      </c>
      <c r="T23" s="164" t="s">
        <v>41</v>
      </c>
      <c r="U23" s="171">
        <v>73480</v>
      </c>
      <c r="V23" s="171">
        <v>37608</v>
      </c>
      <c r="W23" s="172">
        <v>2</v>
      </c>
      <c r="X23" s="172">
        <v>25000</v>
      </c>
      <c r="Y23" s="173"/>
      <c r="Z23" s="173" t="s">
        <v>171</v>
      </c>
      <c r="AA23" s="173"/>
      <c r="AB23" s="173"/>
      <c r="AZ23" s="161" t="str">
        <f t="shared" si="0"/>
        <v>Trim3-2019</v>
      </c>
    </row>
    <row r="24" spans="1:52" x14ac:dyDescent="0.25">
      <c r="A24" s="163" t="s">
        <v>103</v>
      </c>
      <c r="B24" s="164" t="s">
        <v>7</v>
      </c>
      <c r="C24" s="165"/>
      <c r="D24" s="165"/>
      <c r="E24" s="164" t="s">
        <v>6</v>
      </c>
      <c r="F24" s="166" t="s">
        <v>280</v>
      </c>
      <c r="G24" s="167" t="s">
        <v>138</v>
      </c>
      <c r="H24" s="164"/>
      <c r="I24" s="174" t="s">
        <v>43</v>
      </c>
      <c r="J24" s="164" t="s">
        <v>49</v>
      </c>
      <c r="K24" s="168" t="s">
        <v>86</v>
      </c>
      <c r="L24" s="169">
        <v>0</v>
      </c>
      <c r="M24" s="170">
        <v>43647</v>
      </c>
      <c r="N24" s="167"/>
      <c r="O24" s="167"/>
      <c r="P24" s="164"/>
      <c r="Q24" s="169" t="s">
        <v>155</v>
      </c>
      <c r="R24" s="164" t="s">
        <v>25</v>
      </c>
      <c r="S24" s="164" t="s">
        <v>160</v>
      </c>
      <c r="T24" s="164" t="s">
        <v>41</v>
      </c>
      <c r="U24" s="171">
        <v>73480</v>
      </c>
      <c r="V24" s="171">
        <v>37608</v>
      </c>
      <c r="W24" s="172">
        <v>2</v>
      </c>
      <c r="X24" s="172">
        <v>25000</v>
      </c>
      <c r="Y24" s="173"/>
      <c r="Z24" s="173" t="s">
        <v>171</v>
      </c>
      <c r="AA24" s="173"/>
      <c r="AB24" s="173"/>
      <c r="AZ24" s="161" t="str">
        <f t="shared" si="0"/>
        <v>Trim3-2019</v>
      </c>
    </row>
    <row r="25" spans="1:52" x14ac:dyDescent="0.25">
      <c r="A25" s="163" t="s">
        <v>104</v>
      </c>
      <c r="B25" s="164" t="s">
        <v>7</v>
      </c>
      <c r="C25" s="165"/>
      <c r="D25" s="165"/>
      <c r="E25" s="164" t="s">
        <v>6</v>
      </c>
      <c r="F25" s="166" t="s">
        <v>281</v>
      </c>
      <c r="G25" s="164" t="s">
        <v>173</v>
      </c>
      <c r="H25" s="164" t="s">
        <v>30</v>
      </c>
      <c r="I25" s="174" t="s">
        <v>44</v>
      </c>
      <c r="J25" s="164" t="s">
        <v>49</v>
      </c>
      <c r="K25" s="168">
        <v>0</v>
      </c>
      <c r="L25" s="173" t="s">
        <v>151</v>
      </c>
      <c r="M25" s="170">
        <v>43647</v>
      </c>
      <c r="N25" s="167"/>
      <c r="O25" s="167"/>
      <c r="P25" s="164" t="s">
        <v>174</v>
      </c>
      <c r="Q25" s="169" t="s">
        <v>155</v>
      </c>
      <c r="R25" s="164" t="s">
        <v>25</v>
      </c>
      <c r="S25" s="164" t="s">
        <v>160</v>
      </c>
      <c r="T25" s="164" t="s">
        <v>41</v>
      </c>
      <c r="U25" s="171">
        <v>73480</v>
      </c>
      <c r="V25" s="171">
        <v>41709</v>
      </c>
      <c r="W25" s="172">
        <v>1</v>
      </c>
      <c r="X25" s="172">
        <v>25000</v>
      </c>
      <c r="Y25" s="173">
        <v>19841081</v>
      </c>
      <c r="Z25" s="173" t="s">
        <v>171</v>
      </c>
      <c r="AA25" s="173">
        <v>521458632</v>
      </c>
      <c r="AB25" s="173" t="s">
        <v>153</v>
      </c>
      <c r="AZ25" s="161" t="str">
        <f t="shared" si="0"/>
        <v>Trim3-2019</v>
      </c>
    </row>
    <row r="26" spans="1:52" x14ac:dyDescent="0.25">
      <c r="A26" s="163" t="s">
        <v>105</v>
      </c>
      <c r="B26" s="164" t="s">
        <v>7</v>
      </c>
      <c r="C26" s="165"/>
      <c r="D26" s="165"/>
      <c r="E26" s="164" t="s">
        <v>6</v>
      </c>
      <c r="F26" s="166" t="s">
        <v>282</v>
      </c>
      <c r="G26" s="167" t="s">
        <v>30</v>
      </c>
      <c r="H26" s="164" t="s">
        <v>30</v>
      </c>
      <c r="I26" s="174" t="s">
        <v>48</v>
      </c>
      <c r="J26" s="164" t="s">
        <v>49</v>
      </c>
      <c r="K26" s="168" t="s">
        <v>158</v>
      </c>
      <c r="L26" s="173" t="s">
        <v>151</v>
      </c>
      <c r="M26" s="170">
        <v>43647</v>
      </c>
      <c r="N26" s="164"/>
      <c r="O26" s="164"/>
      <c r="P26" s="164" t="s">
        <v>30</v>
      </c>
      <c r="Q26" s="169" t="s">
        <v>155</v>
      </c>
      <c r="R26" s="164" t="s">
        <v>25</v>
      </c>
      <c r="S26" s="164" t="s">
        <v>160</v>
      </c>
      <c r="T26" s="164" t="s">
        <v>41</v>
      </c>
      <c r="U26" s="171">
        <v>73480</v>
      </c>
      <c r="V26" s="171">
        <v>35228</v>
      </c>
      <c r="W26" s="172">
        <v>3</v>
      </c>
      <c r="X26" s="172">
        <v>25000</v>
      </c>
      <c r="Y26" s="173"/>
      <c r="Z26" s="173" t="s">
        <v>171</v>
      </c>
      <c r="AA26" s="173"/>
      <c r="AB26" s="173"/>
      <c r="AZ26" s="161" t="str">
        <f t="shared" si="0"/>
        <v>Trim3-2019</v>
      </c>
    </row>
    <row r="27" spans="1:52" x14ac:dyDescent="0.25">
      <c r="A27" s="163" t="s">
        <v>106</v>
      </c>
      <c r="B27" s="164" t="s">
        <v>7</v>
      </c>
      <c r="C27" s="165"/>
      <c r="D27" s="165"/>
      <c r="E27" s="164" t="s">
        <v>6</v>
      </c>
      <c r="F27" s="166" t="s">
        <v>283</v>
      </c>
      <c r="G27" s="167" t="s">
        <v>30</v>
      </c>
      <c r="H27" s="164" t="s">
        <v>30</v>
      </c>
      <c r="I27" s="174" t="s">
        <v>45</v>
      </c>
      <c r="J27" s="164" t="s">
        <v>49</v>
      </c>
      <c r="K27" s="168">
        <v>0</v>
      </c>
      <c r="L27" s="173" t="s">
        <v>151</v>
      </c>
      <c r="M27" s="170">
        <v>43647</v>
      </c>
      <c r="N27" s="167"/>
      <c r="O27" s="164"/>
      <c r="P27" s="164" t="s">
        <v>30</v>
      </c>
      <c r="Q27" s="169" t="s">
        <v>155</v>
      </c>
      <c r="R27" s="164" t="s">
        <v>25</v>
      </c>
      <c r="S27" s="164" t="s">
        <v>160</v>
      </c>
      <c r="T27" s="164" t="s">
        <v>41</v>
      </c>
      <c r="U27" s="171">
        <v>73480</v>
      </c>
      <c r="V27" s="171">
        <v>41709</v>
      </c>
      <c r="W27" s="172">
        <v>1</v>
      </c>
      <c r="X27" s="172">
        <v>25000</v>
      </c>
      <c r="Y27" s="173"/>
      <c r="Z27" s="173" t="s">
        <v>171</v>
      </c>
      <c r="AA27" s="173"/>
      <c r="AB27" s="164"/>
      <c r="AZ27" s="161" t="str">
        <f t="shared" si="0"/>
        <v>Trim3-2019</v>
      </c>
    </row>
    <row r="28" spans="1:52" x14ac:dyDescent="0.25">
      <c r="A28" s="163" t="s">
        <v>107</v>
      </c>
      <c r="B28" s="164" t="s">
        <v>7</v>
      </c>
      <c r="C28" s="165"/>
      <c r="D28" s="165"/>
      <c r="E28" s="164" t="s">
        <v>6</v>
      </c>
      <c r="F28" s="166" t="s">
        <v>284</v>
      </c>
      <c r="G28" s="167" t="s">
        <v>30</v>
      </c>
      <c r="H28" s="164" t="s">
        <v>30</v>
      </c>
      <c r="I28" s="174" t="s">
        <v>47</v>
      </c>
      <c r="J28" s="164" t="s">
        <v>49</v>
      </c>
      <c r="K28" s="168">
        <v>0</v>
      </c>
      <c r="L28" s="173" t="s">
        <v>151</v>
      </c>
      <c r="M28" s="170">
        <v>43647</v>
      </c>
      <c r="N28" s="164"/>
      <c r="O28" s="164"/>
      <c r="P28" s="164" t="s">
        <v>30</v>
      </c>
      <c r="Q28" s="169" t="s">
        <v>155</v>
      </c>
      <c r="R28" s="164" t="s">
        <v>25</v>
      </c>
      <c r="S28" s="164" t="s">
        <v>160</v>
      </c>
      <c r="T28" s="164" t="s">
        <v>41</v>
      </c>
      <c r="U28" s="171">
        <v>73480</v>
      </c>
      <c r="V28" s="171">
        <v>41709</v>
      </c>
      <c r="W28" s="172">
        <v>1</v>
      </c>
      <c r="X28" s="172">
        <v>25000</v>
      </c>
      <c r="Y28" s="173"/>
      <c r="Z28" s="173" t="s">
        <v>171</v>
      </c>
      <c r="AA28" s="173"/>
      <c r="AB28" s="164"/>
      <c r="AZ28" s="161" t="str">
        <f t="shared" si="0"/>
        <v>Trim3-2019</v>
      </c>
    </row>
    <row r="29" spans="1:52" x14ac:dyDescent="0.25">
      <c r="A29" s="163" t="s">
        <v>108</v>
      </c>
      <c r="B29" s="164" t="s">
        <v>7</v>
      </c>
      <c r="C29" s="165"/>
      <c r="D29" s="165"/>
      <c r="E29" s="164" t="s">
        <v>6</v>
      </c>
      <c r="F29" s="166" t="s">
        <v>285</v>
      </c>
      <c r="G29" s="167" t="s">
        <v>176</v>
      </c>
      <c r="H29" s="164"/>
      <c r="I29" s="174" t="s">
        <v>46</v>
      </c>
      <c r="J29" s="164" t="s">
        <v>49</v>
      </c>
      <c r="K29" s="168" t="s">
        <v>86</v>
      </c>
      <c r="L29" s="173" t="s">
        <v>151</v>
      </c>
      <c r="M29" s="170">
        <v>43647</v>
      </c>
      <c r="N29" s="164"/>
      <c r="O29" s="164"/>
      <c r="P29" s="164" t="s">
        <v>30</v>
      </c>
      <c r="Q29" s="169" t="s">
        <v>155</v>
      </c>
      <c r="R29" s="164" t="s">
        <v>25</v>
      </c>
      <c r="S29" s="164" t="s">
        <v>160</v>
      </c>
      <c r="T29" s="164" t="s">
        <v>41</v>
      </c>
      <c r="U29" s="171">
        <v>73480</v>
      </c>
      <c r="V29" s="171">
        <v>37608</v>
      </c>
      <c r="W29" s="172">
        <v>2</v>
      </c>
      <c r="X29" s="172">
        <v>25000</v>
      </c>
      <c r="Y29" s="173"/>
      <c r="Z29" s="173" t="s">
        <v>171</v>
      </c>
      <c r="AA29" s="173"/>
      <c r="AB29" s="164"/>
      <c r="AZ29" s="161" t="str">
        <f t="shared" si="0"/>
        <v>Trim3-2019</v>
      </c>
    </row>
    <row r="30" spans="1:52" x14ac:dyDescent="0.25">
      <c r="A30" s="163" t="s">
        <v>109</v>
      </c>
      <c r="B30" s="164" t="s">
        <v>7</v>
      </c>
      <c r="C30" s="165"/>
      <c r="D30" s="165"/>
      <c r="E30" s="164" t="s">
        <v>6</v>
      </c>
      <c r="F30" s="166" t="s">
        <v>286</v>
      </c>
      <c r="G30" s="167" t="s">
        <v>30</v>
      </c>
      <c r="H30" s="164" t="s">
        <v>30</v>
      </c>
      <c r="I30" s="174" t="s">
        <v>46</v>
      </c>
      <c r="J30" s="164" t="s">
        <v>49</v>
      </c>
      <c r="K30" s="168" t="s">
        <v>175</v>
      </c>
      <c r="L30" s="173" t="s">
        <v>151</v>
      </c>
      <c r="M30" s="170">
        <v>43647</v>
      </c>
      <c r="N30" s="164"/>
      <c r="O30" s="164"/>
      <c r="P30" s="164" t="s">
        <v>30</v>
      </c>
      <c r="Q30" s="169" t="s">
        <v>155</v>
      </c>
      <c r="R30" s="164" t="s">
        <v>25</v>
      </c>
      <c r="S30" s="164" t="s">
        <v>160</v>
      </c>
      <c r="T30" s="164" t="s">
        <v>41</v>
      </c>
      <c r="U30" s="171">
        <v>73480</v>
      </c>
      <c r="V30" s="171">
        <v>35228</v>
      </c>
      <c r="W30" s="172">
        <v>4</v>
      </c>
      <c r="X30" s="172">
        <v>25000</v>
      </c>
      <c r="Y30" s="173"/>
      <c r="Z30" s="173" t="s">
        <v>171</v>
      </c>
      <c r="AA30" s="173"/>
      <c r="AB30" s="164"/>
      <c r="AZ30" s="161" t="str">
        <f t="shared" si="0"/>
        <v>Trim3-2019</v>
      </c>
    </row>
    <row r="31" spans="1:52" x14ac:dyDescent="0.25">
      <c r="A31" s="163" t="s">
        <v>110</v>
      </c>
      <c r="B31" s="164" t="s">
        <v>7</v>
      </c>
      <c r="C31" s="165"/>
      <c r="D31" s="165"/>
      <c r="E31" s="164" t="s">
        <v>6</v>
      </c>
      <c r="F31" s="166" t="s">
        <v>287</v>
      </c>
      <c r="G31" s="164" t="s">
        <v>167</v>
      </c>
      <c r="H31" s="164" t="s">
        <v>168</v>
      </c>
      <c r="I31" s="174" t="s">
        <v>46</v>
      </c>
      <c r="J31" s="164" t="s">
        <v>49</v>
      </c>
      <c r="K31" s="168" t="s">
        <v>271</v>
      </c>
      <c r="L31" s="173" t="s">
        <v>151</v>
      </c>
      <c r="M31" s="170">
        <v>43647</v>
      </c>
      <c r="N31" s="167"/>
      <c r="O31" s="167"/>
      <c r="P31" s="164" t="s">
        <v>169</v>
      </c>
      <c r="Q31" s="169" t="s">
        <v>155</v>
      </c>
      <c r="R31" s="164" t="s">
        <v>25</v>
      </c>
      <c r="S31" s="164" t="s">
        <v>160</v>
      </c>
      <c r="T31" s="164" t="s">
        <v>41</v>
      </c>
      <c r="U31" s="171">
        <v>73480</v>
      </c>
      <c r="V31" s="171">
        <v>35228</v>
      </c>
      <c r="W31" s="172">
        <v>5</v>
      </c>
      <c r="X31" s="172">
        <v>25000</v>
      </c>
      <c r="Y31" s="173" t="s">
        <v>170</v>
      </c>
      <c r="Z31" s="173" t="s">
        <v>171</v>
      </c>
      <c r="AA31" s="173">
        <v>401258963321</v>
      </c>
      <c r="AB31" s="173" t="s">
        <v>154</v>
      </c>
      <c r="AZ31" s="161" t="str">
        <f t="shared" si="0"/>
        <v>Trim3-2019</v>
      </c>
    </row>
    <row r="32" spans="1:52" x14ac:dyDescent="0.25">
      <c r="A32" s="163" t="s">
        <v>111</v>
      </c>
      <c r="B32" s="164" t="s">
        <v>7</v>
      </c>
      <c r="C32" s="165"/>
      <c r="D32" s="165"/>
      <c r="E32" s="164" t="s">
        <v>6</v>
      </c>
      <c r="F32" s="166" t="s">
        <v>275</v>
      </c>
      <c r="G32" s="164"/>
      <c r="H32" s="164"/>
      <c r="I32" s="174" t="s">
        <v>46</v>
      </c>
      <c r="J32" s="164" t="s">
        <v>49</v>
      </c>
      <c r="K32" s="168">
        <v>0</v>
      </c>
      <c r="L32" s="173"/>
      <c r="M32" s="170">
        <v>43647</v>
      </c>
      <c r="N32" s="167"/>
      <c r="O32" s="167"/>
      <c r="P32" s="164"/>
      <c r="Q32" s="169" t="s">
        <v>155</v>
      </c>
      <c r="R32" s="164" t="s">
        <v>25</v>
      </c>
      <c r="S32" s="164" t="s">
        <v>160</v>
      </c>
      <c r="T32" s="164" t="s">
        <v>41</v>
      </c>
      <c r="U32" s="171">
        <v>73480</v>
      </c>
      <c r="V32" s="171">
        <v>41709</v>
      </c>
      <c r="W32" s="172">
        <v>1</v>
      </c>
      <c r="X32" s="172">
        <v>25000</v>
      </c>
      <c r="Y32" s="173"/>
      <c r="Z32" s="173" t="s">
        <v>171</v>
      </c>
      <c r="AA32" s="173"/>
      <c r="AB32" s="173"/>
      <c r="AZ32" s="161" t="str">
        <f t="shared" si="0"/>
        <v>Trim3-2019</v>
      </c>
    </row>
    <row r="33" spans="1:52" x14ac:dyDescent="0.25">
      <c r="A33" s="163" t="s">
        <v>112</v>
      </c>
      <c r="B33" s="164" t="s">
        <v>7</v>
      </c>
      <c r="C33" s="165"/>
      <c r="D33" s="165"/>
      <c r="E33" s="164" t="s">
        <v>6</v>
      </c>
      <c r="F33" s="166" t="s">
        <v>288</v>
      </c>
      <c r="G33" s="164"/>
      <c r="H33" s="164"/>
      <c r="I33" s="174" t="s">
        <v>46</v>
      </c>
      <c r="J33" s="164" t="s">
        <v>49</v>
      </c>
      <c r="K33" s="168" t="s">
        <v>158</v>
      </c>
      <c r="L33" s="173"/>
      <c r="M33" s="170">
        <v>43647</v>
      </c>
      <c r="N33" s="167"/>
      <c r="O33" s="167"/>
      <c r="P33" s="164"/>
      <c r="Q33" s="169" t="s">
        <v>155</v>
      </c>
      <c r="R33" s="164" t="s">
        <v>25</v>
      </c>
      <c r="S33" s="164" t="s">
        <v>160</v>
      </c>
      <c r="T33" s="164" t="s">
        <v>41</v>
      </c>
      <c r="U33" s="171">
        <v>73480</v>
      </c>
      <c r="V33" s="171">
        <v>35228</v>
      </c>
      <c r="W33" s="172">
        <v>3</v>
      </c>
      <c r="X33" s="172">
        <v>25000</v>
      </c>
      <c r="Y33" s="173"/>
      <c r="Z33" s="173" t="s">
        <v>171</v>
      </c>
      <c r="AA33" s="173"/>
      <c r="AB33" s="173"/>
      <c r="AZ33" s="161" t="str">
        <f t="shared" si="0"/>
        <v>Trim3-2019</v>
      </c>
    </row>
    <row r="34" spans="1:52" x14ac:dyDescent="0.25">
      <c r="A34" s="163" t="s">
        <v>113</v>
      </c>
      <c r="B34" s="164" t="s">
        <v>7</v>
      </c>
      <c r="C34" s="165"/>
      <c r="D34" s="165"/>
      <c r="E34" s="164" t="s">
        <v>6</v>
      </c>
      <c r="F34" s="166" t="s">
        <v>289</v>
      </c>
      <c r="G34" s="164"/>
      <c r="H34" s="164"/>
      <c r="I34" s="174" t="s">
        <v>43</v>
      </c>
      <c r="J34" s="164" t="s">
        <v>49</v>
      </c>
      <c r="K34" s="168" t="s">
        <v>158</v>
      </c>
      <c r="L34" s="173"/>
      <c r="M34" s="170">
        <v>43647</v>
      </c>
      <c r="N34" s="167"/>
      <c r="O34" s="167"/>
      <c r="P34" s="164"/>
      <c r="Q34" s="169" t="s">
        <v>155</v>
      </c>
      <c r="R34" s="164" t="s">
        <v>25</v>
      </c>
      <c r="S34" s="164" t="s">
        <v>160</v>
      </c>
      <c r="T34" s="164" t="s">
        <v>41</v>
      </c>
      <c r="U34" s="171">
        <v>73480</v>
      </c>
      <c r="V34" s="171">
        <v>35228</v>
      </c>
      <c r="W34" s="172">
        <v>3</v>
      </c>
      <c r="X34" s="172">
        <v>25000</v>
      </c>
      <c r="Y34" s="173"/>
      <c r="Z34" s="173" t="s">
        <v>171</v>
      </c>
      <c r="AA34" s="173"/>
      <c r="AB34" s="173"/>
      <c r="AZ34" s="161" t="str">
        <f t="shared" si="0"/>
        <v>Trim3-2019</v>
      </c>
    </row>
    <row r="35" spans="1:52" x14ac:dyDescent="0.25">
      <c r="A35" s="163" t="s">
        <v>114</v>
      </c>
      <c r="B35" s="164" t="s">
        <v>7</v>
      </c>
      <c r="C35" s="165"/>
      <c r="D35" s="165"/>
      <c r="E35" s="164" t="s">
        <v>6</v>
      </c>
      <c r="F35" s="166" t="s">
        <v>290</v>
      </c>
      <c r="G35" s="164"/>
      <c r="H35" s="164"/>
      <c r="I35" s="174" t="s">
        <v>44</v>
      </c>
      <c r="J35" s="164" t="s">
        <v>49</v>
      </c>
      <c r="K35" s="168" t="s">
        <v>86</v>
      </c>
      <c r="L35" s="173"/>
      <c r="M35" s="170">
        <v>43647</v>
      </c>
      <c r="N35" s="167"/>
      <c r="O35" s="167"/>
      <c r="P35" s="164"/>
      <c r="Q35" s="169" t="s">
        <v>155</v>
      </c>
      <c r="R35" s="164" t="s">
        <v>25</v>
      </c>
      <c r="S35" s="164" t="s">
        <v>160</v>
      </c>
      <c r="T35" s="164" t="s">
        <v>41</v>
      </c>
      <c r="U35" s="171">
        <v>73480</v>
      </c>
      <c r="V35" s="171">
        <v>37608</v>
      </c>
      <c r="W35" s="172">
        <v>2</v>
      </c>
      <c r="X35" s="172">
        <v>25000</v>
      </c>
      <c r="Y35" s="173"/>
      <c r="Z35" s="173" t="s">
        <v>171</v>
      </c>
      <c r="AA35" s="173"/>
      <c r="AB35" s="173"/>
      <c r="AZ35" s="161" t="str">
        <f t="shared" si="0"/>
        <v>Trim3-2019</v>
      </c>
    </row>
    <row r="36" spans="1:52" x14ac:dyDescent="0.25">
      <c r="A36" s="163" t="s">
        <v>115</v>
      </c>
      <c r="B36" s="164" t="s">
        <v>7</v>
      </c>
      <c r="C36" s="165"/>
      <c r="D36" s="165"/>
      <c r="E36" s="164" t="s">
        <v>6</v>
      </c>
      <c r="F36" s="166" t="s">
        <v>291</v>
      </c>
      <c r="G36" s="164"/>
      <c r="H36" s="164"/>
      <c r="I36" s="174" t="s">
        <v>48</v>
      </c>
      <c r="J36" s="164" t="s">
        <v>49</v>
      </c>
      <c r="K36" s="168" t="s">
        <v>158</v>
      </c>
      <c r="L36" s="173"/>
      <c r="M36" s="170">
        <v>43647</v>
      </c>
      <c r="N36" s="167"/>
      <c r="O36" s="167"/>
      <c r="P36" s="164"/>
      <c r="Q36" s="169" t="s">
        <v>155</v>
      </c>
      <c r="R36" s="164" t="s">
        <v>25</v>
      </c>
      <c r="S36" s="164" t="s">
        <v>160</v>
      </c>
      <c r="T36" s="164" t="s">
        <v>41</v>
      </c>
      <c r="U36" s="171">
        <v>73480</v>
      </c>
      <c r="V36" s="171">
        <v>35228</v>
      </c>
      <c r="W36" s="172">
        <v>3</v>
      </c>
      <c r="X36" s="172">
        <v>25000</v>
      </c>
      <c r="Y36" s="173"/>
      <c r="Z36" s="173" t="s">
        <v>171</v>
      </c>
      <c r="AA36" s="173"/>
      <c r="AB36" s="173"/>
      <c r="AZ36" s="161" t="str">
        <f t="shared" si="0"/>
        <v>Trim3-2019</v>
      </c>
    </row>
    <row r="37" spans="1:52" x14ac:dyDescent="0.25">
      <c r="A37" s="163" t="s">
        <v>116</v>
      </c>
      <c r="B37" s="164" t="s">
        <v>7</v>
      </c>
      <c r="C37" s="165"/>
      <c r="D37" s="165"/>
      <c r="E37" s="164" t="s">
        <v>6</v>
      </c>
      <c r="F37" s="166">
        <v>29221</v>
      </c>
      <c r="G37" s="164"/>
      <c r="H37" s="164"/>
      <c r="I37" s="174" t="s">
        <v>45</v>
      </c>
      <c r="J37" s="164" t="s">
        <v>49</v>
      </c>
      <c r="K37" s="168" t="s">
        <v>156</v>
      </c>
      <c r="L37" s="173"/>
      <c r="M37" s="170">
        <v>43647</v>
      </c>
      <c r="N37" s="167"/>
      <c r="O37" s="167"/>
      <c r="P37" s="164"/>
      <c r="Q37" s="169" t="s">
        <v>155</v>
      </c>
      <c r="R37" s="164" t="s">
        <v>25</v>
      </c>
      <c r="S37" s="164" t="s">
        <v>160</v>
      </c>
      <c r="T37" s="164" t="s">
        <v>41</v>
      </c>
      <c r="U37" s="171">
        <v>73480</v>
      </c>
      <c r="V37" s="171">
        <v>36276</v>
      </c>
      <c r="W37" s="172">
        <v>2.5</v>
      </c>
      <c r="X37" s="172">
        <v>25000</v>
      </c>
      <c r="Y37" s="173"/>
      <c r="Z37" s="173" t="s">
        <v>171</v>
      </c>
      <c r="AA37" s="173"/>
      <c r="AB37" s="173"/>
      <c r="AZ37" s="161" t="str">
        <f t="shared" si="0"/>
        <v>Trim3-2019</v>
      </c>
    </row>
    <row r="38" spans="1:52" x14ac:dyDescent="0.25">
      <c r="A38" s="163" t="s">
        <v>117</v>
      </c>
      <c r="B38" s="164" t="s">
        <v>7</v>
      </c>
      <c r="C38" s="165"/>
      <c r="D38" s="165"/>
      <c r="E38" s="164" t="s">
        <v>6</v>
      </c>
      <c r="F38" s="166" t="s">
        <v>292</v>
      </c>
      <c r="G38" s="164"/>
      <c r="H38" s="164"/>
      <c r="I38" s="174" t="s">
        <v>47</v>
      </c>
      <c r="J38" s="164" t="s">
        <v>49</v>
      </c>
      <c r="K38" s="168" t="s">
        <v>86</v>
      </c>
      <c r="L38" s="173"/>
      <c r="M38" s="170">
        <v>43647</v>
      </c>
      <c r="N38" s="167"/>
      <c r="O38" s="167"/>
      <c r="P38" s="164"/>
      <c r="Q38" s="169" t="s">
        <v>155</v>
      </c>
      <c r="R38" s="164" t="s">
        <v>25</v>
      </c>
      <c r="S38" s="164" t="s">
        <v>160</v>
      </c>
      <c r="T38" s="164" t="s">
        <v>41</v>
      </c>
      <c r="U38" s="171">
        <v>73480</v>
      </c>
      <c r="V38" s="171">
        <v>37608</v>
      </c>
      <c r="W38" s="172">
        <v>2</v>
      </c>
      <c r="X38" s="172">
        <v>25000</v>
      </c>
      <c r="Y38" s="173"/>
      <c r="Z38" s="173" t="s">
        <v>171</v>
      </c>
      <c r="AA38" s="173"/>
      <c r="AB38" s="173"/>
      <c r="AZ38" s="161" t="str">
        <f t="shared" si="0"/>
        <v>Trim3-2019</v>
      </c>
    </row>
    <row r="39" spans="1:52" x14ac:dyDescent="0.25">
      <c r="A39" s="163" t="s">
        <v>118</v>
      </c>
      <c r="B39" s="164" t="s">
        <v>7</v>
      </c>
      <c r="C39" s="165"/>
      <c r="D39" s="165"/>
      <c r="E39" s="164" t="s">
        <v>6</v>
      </c>
      <c r="F39" s="166">
        <v>29221</v>
      </c>
      <c r="G39" s="164"/>
      <c r="H39" s="164"/>
      <c r="I39" s="174" t="s">
        <v>46</v>
      </c>
      <c r="J39" s="164" t="s">
        <v>49</v>
      </c>
      <c r="K39" s="168" t="s">
        <v>156</v>
      </c>
      <c r="L39" s="173"/>
      <c r="M39" s="170">
        <v>43647</v>
      </c>
      <c r="N39" s="167"/>
      <c r="O39" s="167"/>
      <c r="P39" s="164"/>
      <c r="Q39" s="169" t="s">
        <v>155</v>
      </c>
      <c r="R39" s="164" t="s">
        <v>25</v>
      </c>
      <c r="S39" s="164" t="s">
        <v>160</v>
      </c>
      <c r="T39" s="164" t="s">
        <v>41</v>
      </c>
      <c r="U39" s="171">
        <v>73480</v>
      </c>
      <c r="V39" s="171">
        <v>36276</v>
      </c>
      <c r="W39" s="172">
        <v>2.5</v>
      </c>
      <c r="X39" s="172">
        <v>25000</v>
      </c>
      <c r="Y39" s="173"/>
      <c r="Z39" s="173" t="s">
        <v>171</v>
      </c>
      <c r="AA39" s="173"/>
      <c r="AB39" s="173"/>
      <c r="AZ39" s="161" t="str">
        <f t="shared" si="0"/>
        <v>Trim3-2019</v>
      </c>
    </row>
    <row r="40" spans="1:52" x14ac:dyDescent="0.25">
      <c r="A40" s="163" t="s">
        <v>119</v>
      </c>
      <c r="B40" s="164" t="s">
        <v>7</v>
      </c>
      <c r="C40" s="165"/>
      <c r="D40" s="165"/>
      <c r="E40" s="164" t="s">
        <v>6</v>
      </c>
      <c r="F40" s="166" t="s">
        <v>293</v>
      </c>
      <c r="G40" s="164"/>
      <c r="H40" s="164"/>
      <c r="I40" s="174" t="s">
        <v>46</v>
      </c>
      <c r="J40" s="164" t="s">
        <v>49</v>
      </c>
      <c r="K40" s="168" t="s">
        <v>158</v>
      </c>
      <c r="L40" s="173"/>
      <c r="M40" s="170">
        <v>43647</v>
      </c>
      <c r="N40" s="167"/>
      <c r="O40" s="167"/>
      <c r="P40" s="164"/>
      <c r="Q40" s="169" t="s">
        <v>155</v>
      </c>
      <c r="R40" s="164" t="s">
        <v>25</v>
      </c>
      <c r="S40" s="164" t="s">
        <v>160</v>
      </c>
      <c r="T40" s="164" t="s">
        <v>41</v>
      </c>
      <c r="U40" s="171">
        <v>73480</v>
      </c>
      <c r="V40" s="171">
        <v>35228</v>
      </c>
      <c r="W40" s="172">
        <v>3</v>
      </c>
      <c r="X40" s="172">
        <v>25000</v>
      </c>
      <c r="Y40" s="173"/>
      <c r="Z40" s="173" t="s">
        <v>171</v>
      </c>
      <c r="AA40" s="173"/>
      <c r="AB40" s="173"/>
      <c r="AZ40" s="161" t="str">
        <f t="shared" si="0"/>
        <v>Trim3-2019</v>
      </c>
    </row>
    <row r="41" spans="1:52" x14ac:dyDescent="0.25">
      <c r="A41" s="163" t="s">
        <v>120</v>
      </c>
      <c r="B41" s="164" t="s">
        <v>7</v>
      </c>
      <c r="C41" s="165"/>
      <c r="D41" s="165"/>
      <c r="E41" s="164" t="s">
        <v>6</v>
      </c>
      <c r="F41" s="166" t="s">
        <v>294</v>
      </c>
      <c r="G41" s="164"/>
      <c r="H41" s="164"/>
      <c r="I41" s="164" t="s">
        <v>42</v>
      </c>
      <c r="J41" s="164" t="s">
        <v>49</v>
      </c>
      <c r="K41" s="168">
        <v>3</v>
      </c>
      <c r="L41" s="173"/>
      <c r="M41" s="170">
        <v>43647</v>
      </c>
      <c r="N41" s="167"/>
      <c r="O41" s="167"/>
      <c r="P41" s="164"/>
      <c r="Q41" s="169" t="s">
        <v>155</v>
      </c>
      <c r="R41" s="164" t="s">
        <v>25</v>
      </c>
      <c r="S41" s="164" t="s">
        <v>160</v>
      </c>
      <c r="T41" s="164" t="s">
        <v>41</v>
      </c>
      <c r="U41" s="171">
        <v>73480</v>
      </c>
      <c r="V41" s="171">
        <v>35228</v>
      </c>
      <c r="W41" s="172">
        <v>3</v>
      </c>
      <c r="X41" s="172">
        <v>25000</v>
      </c>
      <c r="Y41" s="173"/>
      <c r="Z41" s="173" t="s">
        <v>171</v>
      </c>
      <c r="AA41" s="173"/>
      <c r="AB41" s="173"/>
      <c r="AZ41" s="161" t="str">
        <f t="shared" si="0"/>
        <v>Trim3-2019</v>
      </c>
    </row>
    <row r="42" spans="1:52" x14ac:dyDescent="0.25">
      <c r="A42" s="163" t="s">
        <v>121</v>
      </c>
      <c r="B42" s="164" t="s">
        <v>7</v>
      </c>
      <c r="C42" s="165"/>
      <c r="D42" s="165"/>
      <c r="E42" s="164" t="s">
        <v>6</v>
      </c>
      <c r="F42" s="166" t="s">
        <v>295</v>
      </c>
      <c r="G42" s="164"/>
      <c r="H42" s="164"/>
      <c r="I42" s="174" t="s">
        <v>43</v>
      </c>
      <c r="J42" s="164" t="s">
        <v>49</v>
      </c>
      <c r="K42" s="168">
        <v>0</v>
      </c>
      <c r="L42" s="173"/>
      <c r="M42" s="170">
        <v>43647</v>
      </c>
      <c r="N42" s="167"/>
      <c r="O42" s="167"/>
      <c r="P42" s="164"/>
      <c r="Q42" s="169" t="s">
        <v>155</v>
      </c>
      <c r="R42" s="164" t="s">
        <v>25</v>
      </c>
      <c r="S42" s="164" t="s">
        <v>160</v>
      </c>
      <c r="T42" s="164" t="s">
        <v>41</v>
      </c>
      <c r="U42" s="171">
        <v>73480</v>
      </c>
      <c r="V42" s="171">
        <v>41709</v>
      </c>
      <c r="W42" s="172">
        <v>1</v>
      </c>
      <c r="X42" s="172">
        <v>25000</v>
      </c>
      <c r="Y42" s="173"/>
      <c r="Z42" s="173" t="s">
        <v>171</v>
      </c>
      <c r="AA42" s="173"/>
      <c r="AB42" s="173"/>
      <c r="AZ42" s="161" t="str">
        <f t="shared" si="0"/>
        <v>Trim3-2019</v>
      </c>
    </row>
    <row r="43" spans="1:52" x14ac:dyDescent="0.25">
      <c r="A43" s="163" t="s">
        <v>122</v>
      </c>
      <c r="B43" s="164" t="s">
        <v>7</v>
      </c>
      <c r="C43" s="165"/>
      <c r="D43" s="165"/>
      <c r="E43" s="164" t="s">
        <v>6</v>
      </c>
      <c r="F43" s="166" t="s">
        <v>296</v>
      </c>
      <c r="G43" s="164"/>
      <c r="H43" s="164"/>
      <c r="I43" s="174" t="s">
        <v>44</v>
      </c>
      <c r="J43" s="164" t="s">
        <v>49</v>
      </c>
      <c r="K43" s="168" t="s">
        <v>86</v>
      </c>
      <c r="L43" s="173"/>
      <c r="M43" s="170">
        <v>43647</v>
      </c>
      <c r="N43" s="167"/>
      <c r="O43" s="167"/>
      <c r="P43" s="164"/>
      <c r="Q43" s="169" t="s">
        <v>155</v>
      </c>
      <c r="R43" s="164" t="s">
        <v>25</v>
      </c>
      <c r="S43" s="164" t="s">
        <v>160</v>
      </c>
      <c r="T43" s="164" t="s">
        <v>41</v>
      </c>
      <c r="U43" s="171">
        <v>73480</v>
      </c>
      <c r="V43" s="171">
        <v>37608</v>
      </c>
      <c r="W43" s="172">
        <v>2</v>
      </c>
      <c r="X43" s="172">
        <v>25000</v>
      </c>
      <c r="Y43" s="173"/>
      <c r="Z43" s="173" t="s">
        <v>171</v>
      </c>
      <c r="AA43" s="173"/>
      <c r="AB43" s="173"/>
      <c r="AZ43" s="161" t="str">
        <f t="shared" si="0"/>
        <v>Trim3-2019</v>
      </c>
    </row>
    <row r="44" spans="1:52" x14ac:dyDescent="0.25">
      <c r="A44" s="163" t="s">
        <v>123</v>
      </c>
      <c r="B44" s="164" t="s">
        <v>7</v>
      </c>
      <c r="C44" s="165"/>
      <c r="D44" s="165"/>
      <c r="E44" s="164" t="s">
        <v>6</v>
      </c>
      <c r="F44" s="166">
        <v>28491</v>
      </c>
      <c r="G44" s="164"/>
      <c r="H44" s="164"/>
      <c r="I44" s="174" t="s">
        <v>48</v>
      </c>
      <c r="J44" s="164" t="s">
        <v>49</v>
      </c>
      <c r="K44" s="168" t="s">
        <v>157</v>
      </c>
      <c r="L44" s="173"/>
      <c r="M44" s="170">
        <v>43647</v>
      </c>
      <c r="N44" s="167"/>
      <c r="O44" s="167"/>
      <c r="P44" s="164"/>
      <c r="Q44" s="169" t="s">
        <v>155</v>
      </c>
      <c r="R44" s="164" t="s">
        <v>25</v>
      </c>
      <c r="S44" s="164" t="s">
        <v>160</v>
      </c>
      <c r="T44" s="164" t="s">
        <v>41</v>
      </c>
      <c r="U44" s="171">
        <v>73480</v>
      </c>
      <c r="V44" s="171">
        <v>35228</v>
      </c>
      <c r="W44" s="172">
        <v>3.5</v>
      </c>
      <c r="X44" s="172">
        <v>25000</v>
      </c>
      <c r="Y44" s="173"/>
      <c r="Z44" s="173" t="s">
        <v>171</v>
      </c>
      <c r="AA44" s="173"/>
      <c r="AB44" s="173"/>
      <c r="AZ44" s="161" t="str">
        <f t="shared" si="0"/>
        <v>Trim3-2019</v>
      </c>
    </row>
    <row r="45" spans="1:52" x14ac:dyDescent="0.25">
      <c r="A45" s="163" t="s">
        <v>124</v>
      </c>
      <c r="B45" s="164" t="s">
        <v>7</v>
      </c>
      <c r="C45" s="165"/>
      <c r="D45" s="165"/>
      <c r="E45" s="164" t="s">
        <v>6</v>
      </c>
      <c r="F45" s="166" t="s">
        <v>297</v>
      </c>
      <c r="G45" s="164"/>
      <c r="H45" s="164"/>
      <c r="I45" s="174" t="s">
        <v>45</v>
      </c>
      <c r="J45" s="164" t="s">
        <v>49</v>
      </c>
      <c r="K45" s="168" t="s">
        <v>156</v>
      </c>
      <c r="L45" s="173"/>
      <c r="M45" s="170">
        <v>43647</v>
      </c>
      <c r="N45" s="167"/>
      <c r="O45" s="167"/>
      <c r="P45" s="164"/>
      <c r="Q45" s="169" t="s">
        <v>155</v>
      </c>
      <c r="R45" s="164" t="s">
        <v>25</v>
      </c>
      <c r="S45" s="164" t="s">
        <v>160</v>
      </c>
      <c r="T45" s="164" t="s">
        <v>41</v>
      </c>
      <c r="U45" s="171">
        <v>73480</v>
      </c>
      <c r="V45" s="171">
        <v>36276</v>
      </c>
      <c r="W45" s="172">
        <v>2.5</v>
      </c>
      <c r="X45" s="172">
        <v>25000</v>
      </c>
      <c r="Y45" s="173"/>
      <c r="Z45" s="173" t="s">
        <v>171</v>
      </c>
      <c r="AA45" s="173"/>
      <c r="AB45" s="173"/>
      <c r="AZ45" s="161" t="str">
        <f t="shared" si="0"/>
        <v>Trim3-2019</v>
      </c>
    </row>
    <row r="46" spans="1:52" x14ac:dyDescent="0.25">
      <c r="A46" s="163" t="s">
        <v>125</v>
      </c>
      <c r="B46" s="164" t="s">
        <v>7</v>
      </c>
      <c r="C46" s="165"/>
      <c r="D46" s="165"/>
      <c r="E46" s="164" t="s">
        <v>6</v>
      </c>
      <c r="F46" s="166" t="s">
        <v>298</v>
      </c>
      <c r="G46" s="164"/>
      <c r="H46" s="164"/>
      <c r="I46" s="174" t="s">
        <v>47</v>
      </c>
      <c r="J46" s="164" t="s">
        <v>49</v>
      </c>
      <c r="K46" s="168" t="s">
        <v>175</v>
      </c>
      <c r="L46" s="173"/>
      <c r="M46" s="170">
        <v>43647</v>
      </c>
      <c r="N46" s="167"/>
      <c r="O46" s="167"/>
      <c r="P46" s="164"/>
      <c r="Q46" s="169" t="s">
        <v>155</v>
      </c>
      <c r="R46" s="164" t="s">
        <v>25</v>
      </c>
      <c r="S46" s="164" t="s">
        <v>160</v>
      </c>
      <c r="T46" s="164" t="s">
        <v>41</v>
      </c>
      <c r="U46" s="171">
        <v>73480</v>
      </c>
      <c r="V46" s="171">
        <v>35228</v>
      </c>
      <c r="W46" s="172">
        <v>4</v>
      </c>
      <c r="X46" s="172">
        <v>25000</v>
      </c>
      <c r="Y46" s="173"/>
      <c r="Z46" s="173" t="s">
        <v>171</v>
      </c>
      <c r="AA46" s="173"/>
      <c r="AB46" s="173"/>
      <c r="AZ46" s="161" t="str">
        <f t="shared" si="0"/>
        <v>Trim3-2019</v>
      </c>
    </row>
    <row r="47" spans="1:52" x14ac:dyDescent="0.25">
      <c r="A47" s="163" t="s">
        <v>126</v>
      </c>
      <c r="B47" s="164" t="s">
        <v>7</v>
      </c>
      <c r="C47" s="165"/>
      <c r="D47" s="165"/>
      <c r="E47" s="164" t="s">
        <v>6</v>
      </c>
      <c r="F47" s="166" t="s">
        <v>299</v>
      </c>
      <c r="G47" s="164"/>
      <c r="H47" s="164"/>
      <c r="I47" s="174" t="s">
        <v>46</v>
      </c>
      <c r="J47" s="164" t="s">
        <v>49</v>
      </c>
      <c r="K47" s="168" t="s">
        <v>158</v>
      </c>
      <c r="L47" s="173"/>
      <c r="M47" s="170">
        <v>43647</v>
      </c>
      <c r="N47" s="167"/>
      <c r="O47" s="167"/>
      <c r="P47" s="164"/>
      <c r="Q47" s="169" t="s">
        <v>155</v>
      </c>
      <c r="R47" s="164" t="s">
        <v>25</v>
      </c>
      <c r="S47" s="164" t="s">
        <v>160</v>
      </c>
      <c r="T47" s="164" t="s">
        <v>41</v>
      </c>
      <c r="U47" s="171">
        <v>73480</v>
      </c>
      <c r="V47" s="171">
        <v>35228</v>
      </c>
      <c r="W47" s="172">
        <v>3</v>
      </c>
      <c r="X47" s="172">
        <v>25000</v>
      </c>
      <c r="Y47" s="173"/>
      <c r="Z47" s="173" t="s">
        <v>171</v>
      </c>
      <c r="AA47" s="173"/>
      <c r="AB47" s="173"/>
      <c r="AZ47" s="161" t="str">
        <f t="shared" si="0"/>
        <v>Trim3-2019</v>
      </c>
    </row>
    <row r="48" spans="1:52" x14ac:dyDescent="0.25">
      <c r="A48" s="163" t="s">
        <v>127</v>
      </c>
      <c r="B48" s="164" t="s">
        <v>7</v>
      </c>
      <c r="C48" s="165"/>
      <c r="D48" s="165"/>
      <c r="E48" s="164" t="s">
        <v>6</v>
      </c>
      <c r="F48" s="166" t="s">
        <v>300</v>
      </c>
      <c r="G48" s="164"/>
      <c r="H48" s="164"/>
      <c r="I48" s="174" t="s">
        <v>46</v>
      </c>
      <c r="J48" s="164" t="s">
        <v>49</v>
      </c>
      <c r="K48" s="168" t="s">
        <v>175</v>
      </c>
      <c r="L48" s="173"/>
      <c r="M48" s="170">
        <v>43647</v>
      </c>
      <c r="N48" s="167"/>
      <c r="O48" s="167"/>
      <c r="P48" s="164"/>
      <c r="Q48" s="169" t="s">
        <v>155</v>
      </c>
      <c r="R48" s="164" t="s">
        <v>25</v>
      </c>
      <c r="S48" s="164" t="s">
        <v>160</v>
      </c>
      <c r="T48" s="164" t="s">
        <v>41</v>
      </c>
      <c r="U48" s="171">
        <v>73480</v>
      </c>
      <c r="V48" s="171">
        <v>35228</v>
      </c>
      <c r="W48" s="172">
        <v>4</v>
      </c>
      <c r="X48" s="172">
        <v>25000</v>
      </c>
      <c r="Y48" s="173"/>
      <c r="Z48" s="173" t="s">
        <v>171</v>
      </c>
      <c r="AA48" s="173"/>
      <c r="AB48" s="173"/>
      <c r="AZ48" s="161" t="str">
        <f t="shared" si="0"/>
        <v>Trim3-2019</v>
      </c>
    </row>
    <row r="49" spans="1:52" x14ac:dyDescent="0.25">
      <c r="A49" s="163" t="s">
        <v>128</v>
      </c>
      <c r="B49" s="164" t="s">
        <v>7</v>
      </c>
      <c r="C49" s="165"/>
      <c r="D49" s="165"/>
      <c r="E49" s="164" t="s">
        <v>6</v>
      </c>
      <c r="F49" s="166" t="s">
        <v>301</v>
      </c>
      <c r="G49" s="164"/>
      <c r="H49" s="164"/>
      <c r="I49" s="174" t="s">
        <v>46</v>
      </c>
      <c r="J49" s="164" t="s">
        <v>49</v>
      </c>
      <c r="K49" s="168" t="s">
        <v>86</v>
      </c>
      <c r="L49" s="173"/>
      <c r="M49" s="170">
        <v>43647</v>
      </c>
      <c r="N49" s="167"/>
      <c r="O49" s="167"/>
      <c r="P49" s="164"/>
      <c r="Q49" s="169" t="s">
        <v>155</v>
      </c>
      <c r="R49" s="164" t="s">
        <v>25</v>
      </c>
      <c r="S49" s="164" t="s">
        <v>160</v>
      </c>
      <c r="T49" s="164" t="s">
        <v>41</v>
      </c>
      <c r="U49" s="171">
        <v>73480</v>
      </c>
      <c r="V49" s="171">
        <v>37608</v>
      </c>
      <c r="W49" s="172">
        <v>2</v>
      </c>
      <c r="X49" s="172">
        <v>25000</v>
      </c>
      <c r="Y49" s="173"/>
      <c r="Z49" s="173" t="s">
        <v>171</v>
      </c>
      <c r="AA49" s="173"/>
      <c r="AB49" s="173"/>
      <c r="AZ49" s="161" t="str">
        <f t="shared" si="0"/>
        <v>Trim3-2019</v>
      </c>
    </row>
    <row r="50" spans="1:52" x14ac:dyDescent="0.25">
      <c r="A50" s="163" t="s">
        <v>129</v>
      </c>
      <c r="B50" s="164" t="s">
        <v>7</v>
      </c>
      <c r="C50" s="165"/>
      <c r="D50" s="165"/>
      <c r="E50" s="164" t="s">
        <v>6</v>
      </c>
      <c r="F50" s="166">
        <v>32502</v>
      </c>
      <c r="G50" s="164"/>
      <c r="H50" s="164"/>
      <c r="I50" s="174" t="s">
        <v>46</v>
      </c>
      <c r="J50" s="164" t="s">
        <v>49</v>
      </c>
      <c r="K50" s="168" t="s">
        <v>156</v>
      </c>
      <c r="L50" s="173"/>
      <c r="M50" s="170">
        <v>43647</v>
      </c>
      <c r="N50" s="167"/>
      <c r="O50" s="167"/>
      <c r="P50" s="164"/>
      <c r="Q50" s="169" t="s">
        <v>155</v>
      </c>
      <c r="R50" s="164" t="s">
        <v>25</v>
      </c>
      <c r="S50" s="164" t="s">
        <v>160</v>
      </c>
      <c r="T50" s="164" t="s">
        <v>41</v>
      </c>
      <c r="U50" s="171">
        <v>73480</v>
      </c>
      <c r="V50" s="171">
        <v>36276</v>
      </c>
      <c r="W50" s="172">
        <v>2.5</v>
      </c>
      <c r="X50" s="172">
        <v>25000</v>
      </c>
      <c r="Y50" s="173"/>
      <c r="Z50" s="173" t="s">
        <v>171</v>
      </c>
      <c r="AA50" s="173"/>
      <c r="AB50" s="173"/>
      <c r="AZ50" s="161" t="str">
        <f t="shared" si="0"/>
        <v>Trim3-2019</v>
      </c>
    </row>
    <row r="51" spans="1:52" x14ac:dyDescent="0.25">
      <c r="A51" s="163" t="s">
        <v>130</v>
      </c>
      <c r="B51" s="164" t="s">
        <v>7</v>
      </c>
      <c r="C51" s="165"/>
      <c r="D51" s="165"/>
      <c r="E51" s="164" t="s">
        <v>6</v>
      </c>
      <c r="F51" s="166" t="s">
        <v>302</v>
      </c>
      <c r="G51" s="164"/>
      <c r="H51" s="164"/>
      <c r="I51" s="174" t="s">
        <v>46</v>
      </c>
      <c r="J51" s="164" t="s">
        <v>49</v>
      </c>
      <c r="K51" s="168" t="s">
        <v>156</v>
      </c>
      <c r="L51" s="173"/>
      <c r="M51" s="170">
        <v>43647</v>
      </c>
      <c r="N51" s="167"/>
      <c r="O51" s="167"/>
      <c r="P51" s="164"/>
      <c r="Q51" s="169" t="s">
        <v>155</v>
      </c>
      <c r="R51" s="164" t="s">
        <v>25</v>
      </c>
      <c r="S51" s="164" t="s">
        <v>160</v>
      </c>
      <c r="T51" s="164" t="s">
        <v>41</v>
      </c>
      <c r="U51" s="171">
        <v>73480</v>
      </c>
      <c r="V51" s="171">
        <v>36276</v>
      </c>
      <c r="W51" s="172">
        <v>2.5</v>
      </c>
      <c r="X51" s="172">
        <v>25000</v>
      </c>
      <c r="Y51" s="173"/>
      <c r="Z51" s="173" t="s">
        <v>171</v>
      </c>
      <c r="AA51" s="173"/>
      <c r="AB51" s="173"/>
      <c r="AZ51" s="161" t="str">
        <f t="shared" si="0"/>
        <v>Trim3-2019</v>
      </c>
    </row>
    <row r="52" spans="1:52" x14ac:dyDescent="0.25">
      <c r="A52" s="163" t="s">
        <v>131</v>
      </c>
      <c r="B52" s="164" t="s">
        <v>7</v>
      </c>
      <c r="C52" s="165"/>
      <c r="D52" s="165"/>
      <c r="E52" s="164" t="s">
        <v>6</v>
      </c>
      <c r="F52" s="166" t="s">
        <v>303</v>
      </c>
      <c r="G52" s="164"/>
      <c r="H52" s="164"/>
      <c r="I52" s="174" t="s">
        <v>43</v>
      </c>
      <c r="J52" s="164" t="s">
        <v>49</v>
      </c>
      <c r="K52" s="168">
        <v>0</v>
      </c>
      <c r="L52" s="173"/>
      <c r="M52" s="170">
        <v>43647</v>
      </c>
      <c r="N52" s="167"/>
      <c r="O52" s="167"/>
      <c r="P52" s="164"/>
      <c r="Q52" s="169" t="s">
        <v>155</v>
      </c>
      <c r="R52" s="164" t="s">
        <v>25</v>
      </c>
      <c r="S52" s="164" t="s">
        <v>160</v>
      </c>
      <c r="T52" s="164" t="s">
        <v>41</v>
      </c>
      <c r="U52" s="171">
        <v>73480</v>
      </c>
      <c r="V52" s="171">
        <v>41709</v>
      </c>
      <c r="W52" s="172">
        <v>1</v>
      </c>
      <c r="X52" s="172">
        <v>25000</v>
      </c>
      <c r="Y52" s="173"/>
      <c r="Z52" s="173" t="s">
        <v>171</v>
      </c>
      <c r="AA52" s="173"/>
      <c r="AB52" s="173"/>
      <c r="AZ52" s="161" t="str">
        <f t="shared" si="0"/>
        <v>Trim3-2019</v>
      </c>
    </row>
    <row r="53" spans="1:52" x14ac:dyDescent="0.25">
      <c r="A53" s="163" t="s">
        <v>132</v>
      </c>
      <c r="B53" s="164" t="s">
        <v>7</v>
      </c>
      <c r="C53" s="165"/>
      <c r="D53" s="165"/>
      <c r="E53" s="164" t="s">
        <v>6</v>
      </c>
      <c r="F53" s="166" t="s">
        <v>304</v>
      </c>
      <c r="G53" s="164"/>
      <c r="H53" s="164"/>
      <c r="I53" s="174" t="s">
        <v>44</v>
      </c>
      <c r="J53" s="164" t="s">
        <v>49</v>
      </c>
      <c r="K53" s="168" t="s">
        <v>157</v>
      </c>
      <c r="L53" s="173"/>
      <c r="M53" s="170">
        <v>43647</v>
      </c>
      <c r="N53" s="167"/>
      <c r="O53" s="167"/>
      <c r="P53" s="164"/>
      <c r="Q53" s="169" t="s">
        <v>155</v>
      </c>
      <c r="R53" s="164" t="s">
        <v>25</v>
      </c>
      <c r="S53" s="164" t="s">
        <v>160</v>
      </c>
      <c r="T53" s="164" t="s">
        <v>41</v>
      </c>
      <c r="U53" s="171">
        <v>73480</v>
      </c>
      <c r="V53" s="171">
        <v>35228</v>
      </c>
      <c r="W53" s="172">
        <v>3.5</v>
      </c>
      <c r="X53" s="172">
        <v>25000</v>
      </c>
      <c r="Y53" s="173"/>
      <c r="Z53" s="173" t="s">
        <v>171</v>
      </c>
      <c r="AA53" s="173"/>
      <c r="AB53" s="173"/>
      <c r="AZ53" s="161" t="str">
        <f t="shared" si="0"/>
        <v>Trim3-2019</v>
      </c>
    </row>
    <row r="54" spans="1:52" x14ac:dyDescent="0.25">
      <c r="A54" s="163" t="s">
        <v>133</v>
      </c>
      <c r="B54" s="164" t="s">
        <v>7</v>
      </c>
      <c r="C54" s="165"/>
      <c r="D54" s="165"/>
      <c r="E54" s="164" t="s">
        <v>6</v>
      </c>
      <c r="F54" s="166" t="s">
        <v>305</v>
      </c>
      <c r="G54" s="164"/>
      <c r="H54" s="164"/>
      <c r="I54" s="174" t="s">
        <v>48</v>
      </c>
      <c r="J54" s="164" t="s">
        <v>49</v>
      </c>
      <c r="K54" s="168">
        <v>0</v>
      </c>
      <c r="L54" s="173"/>
      <c r="M54" s="170">
        <v>43647</v>
      </c>
      <c r="N54" s="167"/>
      <c r="O54" s="167"/>
      <c r="P54" s="164"/>
      <c r="Q54" s="169" t="s">
        <v>155</v>
      </c>
      <c r="R54" s="164" t="s">
        <v>25</v>
      </c>
      <c r="S54" s="164" t="s">
        <v>160</v>
      </c>
      <c r="T54" s="164" t="s">
        <v>41</v>
      </c>
      <c r="U54" s="171">
        <v>73480</v>
      </c>
      <c r="V54" s="171">
        <v>41709</v>
      </c>
      <c r="W54" s="172">
        <v>1</v>
      </c>
      <c r="X54" s="172">
        <v>25000</v>
      </c>
      <c r="Y54" s="173"/>
      <c r="Z54" s="173" t="s">
        <v>171</v>
      </c>
      <c r="AA54" s="173"/>
      <c r="AB54" s="173"/>
      <c r="AZ54" s="161" t="str">
        <f t="shared" si="0"/>
        <v>Trim3-2019</v>
      </c>
    </row>
    <row r="55" spans="1:52" x14ac:dyDescent="0.25">
      <c r="A55" s="163" t="s">
        <v>180</v>
      </c>
      <c r="B55" s="187" t="s">
        <v>7</v>
      </c>
      <c r="C55" s="187"/>
      <c r="D55" s="187"/>
      <c r="E55" s="187" t="s">
        <v>6</v>
      </c>
      <c r="F55" s="190" t="s">
        <v>341</v>
      </c>
      <c r="G55" s="187" t="s">
        <v>138</v>
      </c>
      <c r="H55" s="187" t="s">
        <v>325</v>
      </c>
      <c r="I55" s="174" t="s">
        <v>326</v>
      </c>
      <c r="J55" s="187" t="s">
        <v>49</v>
      </c>
      <c r="K55" s="188" t="s">
        <v>151</v>
      </c>
      <c r="L55" s="188" t="s">
        <v>151</v>
      </c>
      <c r="M55" s="190" t="s">
        <v>342</v>
      </c>
      <c r="N55" s="187"/>
      <c r="O55" s="187"/>
      <c r="P55" s="187" t="s">
        <v>327</v>
      </c>
      <c r="Q55" s="187" t="s">
        <v>328</v>
      </c>
      <c r="R55" s="187" t="s">
        <v>25</v>
      </c>
      <c r="S55" s="187" t="s">
        <v>329</v>
      </c>
      <c r="T55" s="187" t="s">
        <v>178</v>
      </c>
      <c r="U55" s="187">
        <v>1600000</v>
      </c>
      <c r="V55" s="187">
        <v>100000</v>
      </c>
      <c r="W55" s="172" t="s">
        <v>343</v>
      </c>
      <c r="X55" s="189">
        <v>30000</v>
      </c>
      <c r="Y55" s="187" t="s">
        <v>330</v>
      </c>
      <c r="Z55" s="187" t="s">
        <v>171</v>
      </c>
      <c r="AA55" s="187">
        <v>321548796548</v>
      </c>
      <c r="AB55" s="187" t="s">
        <v>153</v>
      </c>
      <c r="AZ55" s="161" t="str">
        <f t="shared" si="0"/>
        <v>Trim1-2015</v>
      </c>
    </row>
    <row r="56" spans="1:52" x14ac:dyDescent="0.25">
      <c r="A56" s="163" t="s">
        <v>181</v>
      </c>
      <c r="B56" s="187" t="s">
        <v>331</v>
      </c>
      <c r="C56" s="187"/>
      <c r="D56" s="187"/>
      <c r="E56" s="187" t="s">
        <v>332</v>
      </c>
      <c r="F56" s="190" t="s">
        <v>338</v>
      </c>
      <c r="G56" s="187" t="s">
        <v>167</v>
      </c>
      <c r="H56" s="187" t="s">
        <v>333</v>
      </c>
      <c r="I56" s="174" t="s">
        <v>334</v>
      </c>
      <c r="J56" s="187" t="s">
        <v>335</v>
      </c>
      <c r="K56" s="188" t="s">
        <v>156</v>
      </c>
      <c r="L56" s="188" t="s">
        <v>151</v>
      </c>
      <c r="M56" s="190" t="s">
        <v>339</v>
      </c>
      <c r="N56" s="187"/>
      <c r="O56" s="187"/>
      <c r="P56" s="187" t="s">
        <v>169</v>
      </c>
      <c r="Q56" s="187" t="s">
        <v>336</v>
      </c>
      <c r="R56" s="187" t="s">
        <v>88</v>
      </c>
      <c r="S56" s="187" t="s">
        <v>329</v>
      </c>
      <c r="T56" s="187" t="s">
        <v>179</v>
      </c>
      <c r="U56" s="187">
        <v>2500000</v>
      </c>
      <c r="V56" s="187">
        <v>500000</v>
      </c>
      <c r="W56" s="172">
        <v>2</v>
      </c>
      <c r="X56" s="189">
        <v>35000</v>
      </c>
      <c r="Y56" s="187" t="s">
        <v>337</v>
      </c>
      <c r="Z56" s="187" t="s">
        <v>171</v>
      </c>
      <c r="AA56" s="187">
        <v>4127854854</v>
      </c>
      <c r="AB56" s="187" t="s">
        <v>154</v>
      </c>
      <c r="AZ56" s="161" t="str">
        <f t="shared" si="0"/>
        <v>Trim2-2005</v>
      </c>
    </row>
    <row r="57" spans="1:52" x14ac:dyDescent="0.25">
      <c r="A57" s="163" t="s">
        <v>182</v>
      </c>
      <c r="B57" s="187"/>
      <c r="C57" s="187"/>
      <c r="D57" s="187"/>
      <c r="E57" s="187"/>
      <c r="F57" s="187"/>
      <c r="G57" s="187"/>
      <c r="H57" s="187"/>
      <c r="I57" s="174"/>
      <c r="J57" s="187"/>
      <c r="K57" s="188"/>
      <c r="L57" s="188"/>
      <c r="M57" s="187"/>
      <c r="N57" s="187"/>
      <c r="O57" s="187"/>
      <c r="P57" s="187"/>
      <c r="Q57" s="187"/>
      <c r="R57" s="187"/>
      <c r="S57" s="187"/>
      <c r="T57" s="187"/>
      <c r="U57" s="187"/>
      <c r="V57" s="187"/>
      <c r="W57" s="172" t="str">
        <f t="shared" ref="W57:W65" si="1">IF(K57&gt;0,IF(+OR(J57="Célibataire",J57="Divorcé(e)"),+IF(L57=0,+IF(K57&lt;&gt;0,1.5,1),+IF(1.5+L57*0.5&gt;5,5,1.5+L57*0.5)),+IF(J57="Marié(e)",+IF(L57=0,2,+IF((2+0.5*L57)&gt;5,5,(2+0.5*L57))),+IF(J57="Veuf(ve)",+IF(L57=0,+IF(K57&lt;&gt;0,1.5,1),+IF((2+L57*0.5)&gt;5,5,(2+L57*0.5))),1+0.5*L57))),"")</f>
        <v/>
      </c>
      <c r="X57" s="189"/>
      <c r="Y57" s="187"/>
      <c r="Z57" s="187"/>
      <c r="AA57" s="187"/>
      <c r="AB57" s="187"/>
      <c r="AZ57" s="161" t="str">
        <f t="shared" si="0"/>
        <v>-1900</v>
      </c>
    </row>
    <row r="58" spans="1:52" x14ac:dyDescent="0.25">
      <c r="A58" s="163" t="s">
        <v>183</v>
      </c>
      <c r="B58" s="187"/>
      <c r="C58" s="187"/>
      <c r="D58" s="187"/>
      <c r="E58" s="187"/>
      <c r="F58" s="187"/>
      <c r="G58" s="187"/>
      <c r="H58" s="187"/>
      <c r="I58" s="174"/>
      <c r="J58" s="187"/>
      <c r="K58" s="188"/>
      <c r="L58" s="188"/>
      <c r="M58" s="187"/>
      <c r="N58" s="187"/>
      <c r="O58" s="187"/>
      <c r="P58" s="187"/>
      <c r="Q58" s="187"/>
      <c r="R58" s="187"/>
      <c r="S58" s="187"/>
      <c r="T58" s="187"/>
      <c r="U58" s="187"/>
      <c r="V58" s="187"/>
      <c r="W58" s="172" t="str">
        <f t="shared" si="1"/>
        <v/>
      </c>
      <c r="X58" s="189"/>
      <c r="Y58" s="187"/>
      <c r="Z58" s="187"/>
      <c r="AA58" s="187"/>
      <c r="AB58" s="187"/>
      <c r="AZ58" s="161" t="str">
        <f t="shared" si="0"/>
        <v>-1900</v>
      </c>
    </row>
    <row r="59" spans="1:52" x14ac:dyDescent="0.25">
      <c r="A59" s="163" t="s">
        <v>184</v>
      </c>
      <c r="B59" s="187"/>
      <c r="C59" s="187"/>
      <c r="D59" s="187"/>
      <c r="E59" s="187"/>
      <c r="F59" s="187"/>
      <c r="G59" s="187"/>
      <c r="H59" s="187"/>
      <c r="I59" s="187"/>
      <c r="J59" s="187"/>
      <c r="K59" s="188"/>
      <c r="L59" s="188"/>
      <c r="M59" s="187"/>
      <c r="N59" s="187"/>
      <c r="O59" s="187"/>
      <c r="P59" s="187"/>
      <c r="Q59" s="187"/>
      <c r="R59" s="187"/>
      <c r="S59" s="187"/>
      <c r="T59" s="187"/>
      <c r="U59" s="187"/>
      <c r="V59" s="187"/>
      <c r="W59" s="172" t="str">
        <f t="shared" si="1"/>
        <v/>
      </c>
      <c r="X59" s="189"/>
      <c r="Y59" s="187"/>
      <c r="Z59" s="187"/>
      <c r="AA59" s="187"/>
      <c r="AB59" s="187"/>
      <c r="AZ59" s="161" t="str">
        <f t="shared" si="0"/>
        <v>-1900</v>
      </c>
    </row>
    <row r="60" spans="1:52" x14ac:dyDescent="0.25">
      <c r="A60" s="163" t="s">
        <v>185</v>
      </c>
      <c r="B60" s="187"/>
      <c r="C60" s="187"/>
      <c r="D60" s="187"/>
      <c r="E60" s="187"/>
      <c r="F60" s="187"/>
      <c r="G60" s="187"/>
      <c r="H60" s="187"/>
      <c r="I60" s="187"/>
      <c r="J60" s="187"/>
      <c r="K60" s="188"/>
      <c r="L60" s="188"/>
      <c r="M60" s="187"/>
      <c r="N60" s="187"/>
      <c r="O60" s="187"/>
      <c r="P60" s="187"/>
      <c r="Q60" s="187"/>
      <c r="R60" s="187"/>
      <c r="S60" s="187"/>
      <c r="T60" s="187"/>
      <c r="U60" s="187"/>
      <c r="V60" s="187"/>
      <c r="W60" s="172" t="str">
        <f t="shared" si="1"/>
        <v/>
      </c>
      <c r="X60" s="189"/>
      <c r="Y60" s="187"/>
      <c r="Z60" s="187"/>
      <c r="AA60" s="187"/>
      <c r="AB60" s="187"/>
      <c r="AZ60" s="161" t="str">
        <f t="shared" si="0"/>
        <v>-1900</v>
      </c>
    </row>
    <row r="61" spans="1:52" x14ac:dyDescent="0.25">
      <c r="A61" s="163" t="s">
        <v>186</v>
      </c>
      <c r="B61" s="187"/>
      <c r="C61" s="187"/>
      <c r="D61" s="187"/>
      <c r="E61" s="187"/>
      <c r="F61" s="187"/>
      <c r="G61" s="187"/>
      <c r="H61" s="187"/>
      <c r="I61" s="187"/>
      <c r="J61" s="187"/>
      <c r="K61" s="188"/>
      <c r="L61" s="188"/>
      <c r="M61" s="187"/>
      <c r="N61" s="187"/>
      <c r="O61" s="187"/>
      <c r="P61" s="187"/>
      <c r="Q61" s="187"/>
      <c r="R61" s="187"/>
      <c r="S61" s="187"/>
      <c r="T61" s="187"/>
      <c r="U61" s="187"/>
      <c r="V61" s="187"/>
      <c r="W61" s="172" t="str">
        <f t="shared" si="1"/>
        <v/>
      </c>
      <c r="X61" s="189"/>
      <c r="Y61" s="187"/>
      <c r="Z61" s="187"/>
      <c r="AA61" s="187"/>
      <c r="AB61" s="187"/>
      <c r="AZ61" s="161" t="str">
        <f t="shared" si="0"/>
        <v>-1900</v>
      </c>
    </row>
    <row r="62" spans="1:52" x14ac:dyDescent="0.25">
      <c r="A62" s="163" t="s">
        <v>187</v>
      </c>
      <c r="B62" s="187"/>
      <c r="C62" s="187"/>
      <c r="D62" s="187"/>
      <c r="E62" s="187"/>
      <c r="F62" s="187"/>
      <c r="G62" s="187"/>
      <c r="H62" s="187"/>
      <c r="I62" s="187"/>
      <c r="J62" s="187"/>
      <c r="K62" s="188"/>
      <c r="L62" s="188"/>
      <c r="M62" s="187"/>
      <c r="N62" s="187"/>
      <c r="O62" s="187"/>
      <c r="P62" s="187"/>
      <c r="Q62" s="187"/>
      <c r="R62" s="187"/>
      <c r="S62" s="187"/>
      <c r="T62" s="187"/>
      <c r="U62" s="187"/>
      <c r="V62" s="187"/>
      <c r="W62" s="172" t="str">
        <f t="shared" si="1"/>
        <v/>
      </c>
      <c r="X62" s="189"/>
      <c r="Y62" s="187"/>
      <c r="Z62" s="187"/>
      <c r="AA62" s="187"/>
      <c r="AB62" s="187"/>
      <c r="AZ62" s="161" t="str">
        <f t="shared" si="0"/>
        <v>-1900</v>
      </c>
    </row>
    <row r="63" spans="1:52" x14ac:dyDescent="0.25">
      <c r="A63" s="163" t="s">
        <v>188</v>
      </c>
      <c r="B63" s="187"/>
      <c r="C63" s="187"/>
      <c r="D63" s="187"/>
      <c r="E63" s="187"/>
      <c r="F63" s="187"/>
      <c r="G63" s="187"/>
      <c r="H63" s="187"/>
      <c r="I63" s="187"/>
      <c r="J63" s="187"/>
      <c r="K63" s="188"/>
      <c r="L63" s="188"/>
      <c r="M63" s="187"/>
      <c r="N63" s="187"/>
      <c r="O63" s="187"/>
      <c r="P63" s="187"/>
      <c r="Q63" s="187"/>
      <c r="R63" s="187"/>
      <c r="S63" s="187"/>
      <c r="T63" s="187"/>
      <c r="U63" s="187"/>
      <c r="V63" s="187"/>
      <c r="W63" s="172" t="str">
        <f t="shared" si="1"/>
        <v/>
      </c>
      <c r="X63" s="189"/>
      <c r="Y63" s="187"/>
      <c r="Z63" s="187"/>
      <c r="AA63" s="187"/>
      <c r="AB63" s="187"/>
      <c r="AZ63" s="161" t="str">
        <f t="shared" si="0"/>
        <v>-1900</v>
      </c>
    </row>
    <row r="64" spans="1:52" x14ac:dyDescent="0.25">
      <c r="A64" s="163" t="s">
        <v>189</v>
      </c>
      <c r="B64" s="187"/>
      <c r="C64" s="187"/>
      <c r="D64" s="187"/>
      <c r="E64" s="187"/>
      <c r="F64" s="187"/>
      <c r="G64" s="187"/>
      <c r="H64" s="187"/>
      <c r="I64" s="187"/>
      <c r="J64" s="187"/>
      <c r="K64" s="188"/>
      <c r="L64" s="188"/>
      <c r="M64" s="187"/>
      <c r="N64" s="187"/>
      <c r="O64" s="187"/>
      <c r="P64" s="187"/>
      <c r="Q64" s="187"/>
      <c r="R64" s="187"/>
      <c r="S64" s="187"/>
      <c r="T64" s="187"/>
      <c r="U64" s="187"/>
      <c r="V64" s="187"/>
      <c r="W64" s="172" t="str">
        <f t="shared" si="1"/>
        <v/>
      </c>
      <c r="X64" s="189"/>
      <c r="Y64" s="187"/>
      <c r="Z64" s="187"/>
      <c r="AA64" s="187"/>
      <c r="AB64" s="187"/>
      <c r="AZ64" s="161" t="str">
        <f t="shared" si="0"/>
        <v>-1900</v>
      </c>
    </row>
    <row r="65" spans="1:52" x14ac:dyDescent="0.25">
      <c r="A65" s="163" t="s">
        <v>190</v>
      </c>
      <c r="B65" s="187"/>
      <c r="C65" s="187"/>
      <c r="D65" s="187"/>
      <c r="E65" s="187"/>
      <c r="F65" s="187"/>
      <c r="G65" s="187"/>
      <c r="H65" s="187"/>
      <c r="I65" s="187"/>
      <c r="J65" s="187"/>
      <c r="K65" s="188"/>
      <c r="L65" s="188"/>
      <c r="M65" s="187"/>
      <c r="N65" s="187"/>
      <c r="O65" s="187"/>
      <c r="P65" s="187"/>
      <c r="Q65" s="187"/>
      <c r="R65" s="187"/>
      <c r="S65" s="187"/>
      <c r="T65" s="187"/>
      <c r="U65" s="187"/>
      <c r="V65" s="187"/>
      <c r="W65" s="172" t="str">
        <f t="shared" si="1"/>
        <v/>
      </c>
      <c r="X65" s="189"/>
      <c r="Y65" s="187"/>
      <c r="Z65" s="187"/>
      <c r="AA65" s="187"/>
      <c r="AB65" s="187"/>
      <c r="AZ65" s="161" t="str">
        <f t="shared" si="0"/>
        <v>-1900</v>
      </c>
    </row>
    <row r="66" spans="1:52" x14ac:dyDescent="0.25">
      <c r="A66" s="163" t="s">
        <v>191</v>
      </c>
      <c r="B66" s="187"/>
      <c r="C66" s="187"/>
      <c r="D66" s="187"/>
      <c r="E66" s="187"/>
      <c r="F66" s="187"/>
      <c r="G66" s="187"/>
      <c r="H66" s="187"/>
      <c r="I66" s="187"/>
      <c r="J66" s="187"/>
      <c r="K66" s="188"/>
      <c r="L66" s="188"/>
      <c r="M66" s="187"/>
      <c r="N66" s="187"/>
      <c r="O66" s="187"/>
      <c r="P66" s="187"/>
      <c r="Q66" s="187"/>
      <c r="R66" s="187"/>
      <c r="S66" s="187"/>
      <c r="T66" s="187"/>
      <c r="U66" s="187"/>
      <c r="V66" s="187"/>
      <c r="W66" s="189"/>
      <c r="X66" s="189"/>
      <c r="Y66" s="187"/>
      <c r="Z66" s="187"/>
      <c r="AA66" s="187"/>
      <c r="AB66" s="187"/>
      <c r="AZ66" s="161" t="str">
        <f t="shared" si="0"/>
        <v>-1900</v>
      </c>
    </row>
    <row r="67" spans="1:52" x14ac:dyDescent="0.25">
      <c r="A67" s="163" t="s">
        <v>192</v>
      </c>
      <c r="B67" s="187"/>
      <c r="C67" s="187"/>
      <c r="D67" s="187"/>
      <c r="E67" s="187"/>
      <c r="F67" s="187"/>
      <c r="G67" s="187"/>
      <c r="H67" s="187"/>
      <c r="I67" s="187"/>
      <c r="J67" s="187"/>
      <c r="K67" s="188"/>
      <c r="L67" s="188"/>
      <c r="M67" s="187"/>
      <c r="N67" s="187"/>
      <c r="O67" s="187"/>
      <c r="P67" s="187"/>
      <c r="Q67" s="187"/>
      <c r="R67" s="187"/>
      <c r="S67" s="187"/>
      <c r="T67" s="187"/>
      <c r="U67" s="187"/>
      <c r="V67" s="187"/>
      <c r="W67" s="189"/>
      <c r="X67" s="189"/>
      <c r="Y67" s="187"/>
      <c r="Z67" s="187"/>
      <c r="AA67" s="187"/>
      <c r="AB67" s="187"/>
      <c r="AZ67" s="161" t="str">
        <f t="shared" si="0"/>
        <v>-1900</v>
      </c>
    </row>
    <row r="68" spans="1:52" x14ac:dyDescent="0.25">
      <c r="A68" s="163" t="s">
        <v>193</v>
      </c>
      <c r="B68" s="187"/>
      <c r="C68" s="187"/>
      <c r="D68" s="187"/>
      <c r="E68" s="187"/>
      <c r="F68" s="187"/>
      <c r="G68" s="187"/>
      <c r="H68" s="187"/>
      <c r="I68" s="187"/>
      <c r="J68" s="187"/>
      <c r="K68" s="188"/>
      <c r="L68" s="188"/>
      <c r="M68" s="187"/>
      <c r="N68" s="187"/>
      <c r="O68" s="187"/>
      <c r="P68" s="187"/>
      <c r="Q68" s="187"/>
      <c r="R68" s="187"/>
      <c r="S68" s="187"/>
      <c r="T68" s="187"/>
      <c r="U68" s="187"/>
      <c r="V68" s="187"/>
      <c r="W68" s="189"/>
      <c r="X68" s="189"/>
      <c r="Y68" s="187"/>
      <c r="Z68" s="187"/>
      <c r="AA68" s="187"/>
      <c r="AB68" s="187"/>
      <c r="AZ68" s="161" t="str">
        <f t="shared" si="0"/>
        <v>-1900</v>
      </c>
    </row>
    <row r="69" spans="1:52" x14ac:dyDescent="0.25">
      <c r="A69" s="163" t="s">
        <v>194</v>
      </c>
      <c r="B69" s="187"/>
      <c r="C69" s="187"/>
      <c r="D69" s="187"/>
      <c r="E69" s="187"/>
      <c r="F69" s="187"/>
      <c r="G69" s="187"/>
      <c r="H69" s="187"/>
      <c r="I69" s="187"/>
      <c r="J69" s="187"/>
      <c r="K69" s="188"/>
      <c r="L69" s="188"/>
      <c r="M69" s="187"/>
      <c r="N69" s="187"/>
      <c r="O69" s="187"/>
      <c r="P69" s="187"/>
      <c r="Q69" s="187"/>
      <c r="R69" s="187"/>
      <c r="S69" s="187"/>
      <c r="T69" s="187"/>
      <c r="U69" s="187"/>
      <c r="V69" s="187"/>
      <c r="W69" s="189"/>
      <c r="X69" s="189"/>
      <c r="Y69" s="187"/>
      <c r="Z69" s="187"/>
      <c r="AA69" s="187"/>
      <c r="AB69" s="187"/>
      <c r="AZ69" s="161" t="str">
        <f t="shared" si="0"/>
        <v>-1900</v>
      </c>
    </row>
    <row r="70" spans="1:52" x14ac:dyDescent="0.25">
      <c r="A70" s="163" t="s">
        <v>195</v>
      </c>
      <c r="B70" s="187"/>
      <c r="C70" s="187"/>
      <c r="D70" s="187"/>
      <c r="E70" s="187"/>
      <c r="F70" s="187"/>
      <c r="G70" s="187"/>
      <c r="H70" s="187"/>
      <c r="I70" s="187"/>
      <c r="J70" s="187"/>
      <c r="K70" s="188"/>
      <c r="L70" s="188"/>
      <c r="M70" s="187"/>
      <c r="N70" s="187"/>
      <c r="O70" s="187"/>
      <c r="P70" s="187"/>
      <c r="Q70" s="187"/>
      <c r="R70" s="187"/>
      <c r="S70" s="187"/>
      <c r="T70" s="187"/>
      <c r="U70" s="187"/>
      <c r="V70" s="187"/>
      <c r="W70" s="189"/>
      <c r="X70" s="189"/>
      <c r="Y70" s="187"/>
      <c r="Z70" s="187"/>
      <c r="AA70" s="187"/>
      <c r="AB70" s="187"/>
      <c r="AZ70" s="161" t="str">
        <f t="shared" ref="AZ70:AZ103" si="2">IF(M70="","","Trim"&amp;INT((MONTH(M70)-1)/3)+1)&amp;"-"&amp;YEAR(M70)</f>
        <v>-1900</v>
      </c>
    </row>
    <row r="71" spans="1:52" x14ac:dyDescent="0.25">
      <c r="A71" s="163" t="s">
        <v>196</v>
      </c>
      <c r="B71" s="187"/>
      <c r="C71" s="187"/>
      <c r="D71" s="187"/>
      <c r="E71" s="187"/>
      <c r="F71" s="187"/>
      <c r="G71" s="187"/>
      <c r="H71" s="187"/>
      <c r="I71" s="187"/>
      <c r="J71" s="187"/>
      <c r="K71" s="188"/>
      <c r="L71" s="188"/>
      <c r="M71" s="187"/>
      <c r="N71" s="187"/>
      <c r="O71" s="187"/>
      <c r="P71" s="187"/>
      <c r="Q71" s="187"/>
      <c r="R71" s="187"/>
      <c r="S71" s="187"/>
      <c r="T71" s="187"/>
      <c r="U71" s="187"/>
      <c r="V71" s="187"/>
      <c r="W71" s="189"/>
      <c r="X71" s="189"/>
      <c r="Y71" s="187"/>
      <c r="Z71" s="187"/>
      <c r="AA71" s="187"/>
      <c r="AB71" s="187"/>
      <c r="AZ71" s="161" t="str">
        <f t="shared" si="2"/>
        <v>-1900</v>
      </c>
    </row>
    <row r="72" spans="1:52" x14ac:dyDescent="0.25">
      <c r="A72" s="163" t="s">
        <v>197</v>
      </c>
      <c r="B72" s="187"/>
      <c r="C72" s="187"/>
      <c r="D72" s="187"/>
      <c r="E72" s="187"/>
      <c r="F72" s="187"/>
      <c r="G72" s="187"/>
      <c r="H72" s="187"/>
      <c r="I72" s="187"/>
      <c r="J72" s="187"/>
      <c r="K72" s="188"/>
      <c r="L72" s="188"/>
      <c r="M72" s="187"/>
      <c r="N72" s="187"/>
      <c r="O72" s="187"/>
      <c r="P72" s="187"/>
      <c r="Q72" s="187"/>
      <c r="R72" s="187"/>
      <c r="S72" s="187"/>
      <c r="T72" s="187"/>
      <c r="U72" s="187"/>
      <c r="V72" s="187"/>
      <c r="W72" s="189"/>
      <c r="X72" s="189"/>
      <c r="Y72" s="187"/>
      <c r="Z72" s="187"/>
      <c r="AA72" s="187"/>
      <c r="AB72" s="187"/>
      <c r="AZ72" s="161" t="str">
        <f t="shared" si="2"/>
        <v>-1900</v>
      </c>
    </row>
    <row r="73" spans="1:52" x14ac:dyDescent="0.25">
      <c r="A73" s="163" t="s">
        <v>198</v>
      </c>
      <c r="B73" s="187"/>
      <c r="C73" s="187"/>
      <c r="D73" s="187"/>
      <c r="E73" s="187"/>
      <c r="F73" s="187"/>
      <c r="G73" s="187"/>
      <c r="H73" s="187"/>
      <c r="I73" s="187"/>
      <c r="J73" s="187"/>
      <c r="K73" s="188"/>
      <c r="L73" s="188"/>
      <c r="M73" s="187"/>
      <c r="N73" s="187"/>
      <c r="O73" s="187"/>
      <c r="P73" s="187"/>
      <c r="Q73" s="187"/>
      <c r="R73" s="187"/>
      <c r="S73" s="187"/>
      <c r="T73" s="187"/>
      <c r="U73" s="187"/>
      <c r="V73" s="187"/>
      <c r="W73" s="189"/>
      <c r="X73" s="189"/>
      <c r="Y73" s="187"/>
      <c r="Z73" s="187"/>
      <c r="AA73" s="187"/>
      <c r="AB73" s="187"/>
      <c r="AZ73" s="161" t="str">
        <f t="shared" si="2"/>
        <v>-1900</v>
      </c>
    </row>
    <row r="74" spans="1:52" x14ac:dyDescent="0.25">
      <c r="A74" s="163" t="s">
        <v>199</v>
      </c>
      <c r="B74" s="187"/>
      <c r="C74" s="187"/>
      <c r="D74" s="187"/>
      <c r="E74" s="187"/>
      <c r="F74" s="187"/>
      <c r="G74" s="187"/>
      <c r="H74" s="187"/>
      <c r="I74" s="187"/>
      <c r="J74" s="187"/>
      <c r="K74" s="188"/>
      <c r="L74" s="188"/>
      <c r="M74" s="187"/>
      <c r="N74" s="187"/>
      <c r="O74" s="187"/>
      <c r="P74" s="187"/>
      <c r="Q74" s="187"/>
      <c r="R74" s="187"/>
      <c r="S74" s="187"/>
      <c r="T74" s="187"/>
      <c r="U74" s="187"/>
      <c r="V74" s="187"/>
      <c r="W74" s="189"/>
      <c r="X74" s="189"/>
      <c r="Y74" s="187"/>
      <c r="Z74" s="187"/>
      <c r="AA74" s="187"/>
      <c r="AB74" s="187"/>
      <c r="AZ74" s="161" t="str">
        <f t="shared" si="2"/>
        <v>-1900</v>
      </c>
    </row>
    <row r="75" spans="1:52" x14ac:dyDescent="0.25">
      <c r="A75" s="163" t="s">
        <v>200</v>
      </c>
      <c r="B75" s="187"/>
      <c r="C75" s="187"/>
      <c r="D75" s="187"/>
      <c r="E75" s="187"/>
      <c r="F75" s="187"/>
      <c r="G75" s="187"/>
      <c r="H75" s="187"/>
      <c r="I75" s="187"/>
      <c r="J75" s="187"/>
      <c r="K75" s="188"/>
      <c r="L75" s="188"/>
      <c r="M75" s="187"/>
      <c r="N75" s="187"/>
      <c r="O75" s="187"/>
      <c r="P75" s="187"/>
      <c r="Q75" s="187"/>
      <c r="R75" s="187"/>
      <c r="S75" s="187"/>
      <c r="T75" s="187"/>
      <c r="U75" s="187"/>
      <c r="V75" s="187"/>
      <c r="W75" s="189"/>
      <c r="X75" s="189"/>
      <c r="Y75" s="187"/>
      <c r="Z75" s="187"/>
      <c r="AA75" s="187"/>
      <c r="AB75" s="187"/>
      <c r="AZ75" s="161" t="str">
        <f t="shared" si="2"/>
        <v>-1900</v>
      </c>
    </row>
    <row r="76" spans="1:52" x14ac:dyDescent="0.25">
      <c r="A76" s="163" t="s">
        <v>201</v>
      </c>
      <c r="B76" s="187"/>
      <c r="C76" s="187"/>
      <c r="D76" s="187"/>
      <c r="E76" s="187"/>
      <c r="F76" s="187"/>
      <c r="G76" s="187"/>
      <c r="H76" s="187"/>
      <c r="I76" s="187"/>
      <c r="J76" s="187"/>
      <c r="K76" s="188"/>
      <c r="L76" s="188"/>
      <c r="M76" s="187"/>
      <c r="N76" s="187"/>
      <c r="O76" s="187"/>
      <c r="P76" s="187"/>
      <c r="Q76" s="187"/>
      <c r="R76" s="187"/>
      <c r="S76" s="187"/>
      <c r="T76" s="187"/>
      <c r="U76" s="187"/>
      <c r="V76" s="187"/>
      <c r="W76" s="189"/>
      <c r="X76" s="189"/>
      <c r="Y76" s="187"/>
      <c r="Z76" s="187"/>
      <c r="AA76" s="187"/>
      <c r="AB76" s="187"/>
      <c r="AZ76" s="161" t="str">
        <f t="shared" si="2"/>
        <v>-1900</v>
      </c>
    </row>
    <row r="77" spans="1:52" x14ac:dyDescent="0.25">
      <c r="A77" s="163" t="s">
        <v>202</v>
      </c>
      <c r="B77" s="187"/>
      <c r="C77" s="187"/>
      <c r="D77" s="187"/>
      <c r="E77" s="187"/>
      <c r="F77" s="187"/>
      <c r="G77" s="187"/>
      <c r="H77" s="187"/>
      <c r="I77" s="187"/>
      <c r="J77" s="187"/>
      <c r="K77" s="188"/>
      <c r="L77" s="188"/>
      <c r="M77" s="187"/>
      <c r="N77" s="187"/>
      <c r="O77" s="187"/>
      <c r="P77" s="187"/>
      <c r="Q77" s="187"/>
      <c r="R77" s="187"/>
      <c r="S77" s="187"/>
      <c r="T77" s="187"/>
      <c r="U77" s="187"/>
      <c r="V77" s="187"/>
      <c r="W77" s="189"/>
      <c r="X77" s="189"/>
      <c r="Y77" s="187"/>
      <c r="Z77" s="187"/>
      <c r="AA77" s="187"/>
      <c r="AB77" s="187"/>
      <c r="AZ77" s="161" t="str">
        <f t="shared" si="2"/>
        <v>-1900</v>
      </c>
    </row>
    <row r="78" spans="1:52" x14ac:dyDescent="0.25">
      <c r="A78" s="163" t="s">
        <v>203</v>
      </c>
      <c r="B78" s="187"/>
      <c r="C78" s="187"/>
      <c r="D78" s="187"/>
      <c r="E78" s="187"/>
      <c r="F78" s="187"/>
      <c r="G78" s="187"/>
      <c r="H78" s="187"/>
      <c r="I78" s="187"/>
      <c r="J78" s="187"/>
      <c r="K78" s="188"/>
      <c r="L78" s="188"/>
      <c r="M78" s="187"/>
      <c r="N78" s="187"/>
      <c r="O78" s="187"/>
      <c r="P78" s="187"/>
      <c r="Q78" s="187"/>
      <c r="R78" s="187"/>
      <c r="S78" s="187"/>
      <c r="T78" s="187"/>
      <c r="U78" s="187"/>
      <c r="V78" s="187"/>
      <c r="W78" s="189"/>
      <c r="X78" s="189"/>
      <c r="Y78" s="187"/>
      <c r="Z78" s="187"/>
      <c r="AA78" s="187"/>
      <c r="AB78" s="187"/>
      <c r="AZ78" s="161" t="str">
        <f t="shared" si="2"/>
        <v>-1900</v>
      </c>
    </row>
    <row r="79" spans="1:52" x14ac:dyDescent="0.25">
      <c r="A79" s="163" t="s">
        <v>204</v>
      </c>
      <c r="B79" s="187"/>
      <c r="C79" s="187"/>
      <c r="D79" s="187"/>
      <c r="E79" s="187"/>
      <c r="F79" s="187"/>
      <c r="G79" s="187"/>
      <c r="H79" s="187"/>
      <c r="I79" s="187"/>
      <c r="J79" s="187"/>
      <c r="K79" s="188"/>
      <c r="L79" s="188"/>
      <c r="M79" s="187"/>
      <c r="N79" s="187"/>
      <c r="O79" s="187"/>
      <c r="P79" s="187"/>
      <c r="Q79" s="187"/>
      <c r="R79" s="187"/>
      <c r="S79" s="187"/>
      <c r="T79" s="187"/>
      <c r="U79" s="187"/>
      <c r="V79" s="187"/>
      <c r="W79" s="189"/>
      <c r="X79" s="189"/>
      <c r="Y79" s="187"/>
      <c r="Z79" s="187"/>
      <c r="AA79" s="187"/>
      <c r="AB79" s="187"/>
      <c r="AZ79" s="161" t="str">
        <f t="shared" si="2"/>
        <v>-1900</v>
      </c>
    </row>
    <row r="80" spans="1:52" x14ac:dyDescent="0.25">
      <c r="A80" s="163" t="s">
        <v>205</v>
      </c>
      <c r="B80" s="187"/>
      <c r="C80" s="187"/>
      <c r="D80" s="187"/>
      <c r="E80" s="187"/>
      <c r="F80" s="187"/>
      <c r="G80" s="187"/>
      <c r="H80" s="187"/>
      <c r="I80" s="187"/>
      <c r="J80" s="187"/>
      <c r="K80" s="188"/>
      <c r="L80" s="188"/>
      <c r="M80" s="187"/>
      <c r="N80" s="187"/>
      <c r="O80" s="187"/>
      <c r="P80" s="187"/>
      <c r="Q80" s="187"/>
      <c r="R80" s="187"/>
      <c r="S80" s="187"/>
      <c r="T80" s="187"/>
      <c r="U80" s="187"/>
      <c r="V80" s="187"/>
      <c r="W80" s="189"/>
      <c r="X80" s="189"/>
      <c r="Y80" s="187"/>
      <c r="Z80" s="187"/>
      <c r="AA80" s="187"/>
      <c r="AB80" s="187"/>
      <c r="AZ80" s="161" t="str">
        <f t="shared" si="2"/>
        <v>-1900</v>
      </c>
    </row>
    <row r="81" spans="1:52" x14ac:dyDescent="0.25">
      <c r="A81" s="163" t="s">
        <v>206</v>
      </c>
      <c r="B81" s="187"/>
      <c r="C81" s="187"/>
      <c r="D81" s="187"/>
      <c r="E81" s="187"/>
      <c r="F81" s="187"/>
      <c r="G81" s="187"/>
      <c r="H81" s="187"/>
      <c r="I81" s="187"/>
      <c r="J81" s="187"/>
      <c r="K81" s="188"/>
      <c r="L81" s="188"/>
      <c r="M81" s="187"/>
      <c r="N81" s="187"/>
      <c r="O81" s="187"/>
      <c r="P81" s="187"/>
      <c r="Q81" s="187"/>
      <c r="R81" s="187"/>
      <c r="S81" s="187"/>
      <c r="T81" s="187"/>
      <c r="U81" s="187"/>
      <c r="V81" s="187"/>
      <c r="W81" s="189"/>
      <c r="X81" s="189"/>
      <c r="Y81" s="187"/>
      <c r="Z81" s="187"/>
      <c r="AA81" s="187"/>
      <c r="AB81" s="187"/>
      <c r="AZ81" s="161" t="str">
        <f t="shared" si="2"/>
        <v>-1900</v>
      </c>
    </row>
    <row r="82" spans="1:52" x14ac:dyDescent="0.25">
      <c r="A82" s="163" t="s">
        <v>207</v>
      </c>
      <c r="B82" s="187"/>
      <c r="C82" s="187"/>
      <c r="D82" s="187"/>
      <c r="E82" s="187"/>
      <c r="F82" s="187"/>
      <c r="G82" s="187"/>
      <c r="H82" s="187"/>
      <c r="I82" s="187"/>
      <c r="J82" s="187"/>
      <c r="K82" s="188"/>
      <c r="L82" s="188"/>
      <c r="M82" s="187"/>
      <c r="N82" s="187"/>
      <c r="O82" s="187"/>
      <c r="P82" s="187"/>
      <c r="Q82" s="187"/>
      <c r="R82" s="187"/>
      <c r="S82" s="187"/>
      <c r="T82" s="187"/>
      <c r="U82" s="187"/>
      <c r="V82" s="187"/>
      <c r="W82" s="189"/>
      <c r="X82" s="189"/>
      <c r="Y82" s="187"/>
      <c r="Z82" s="187"/>
      <c r="AA82" s="187"/>
      <c r="AB82" s="187"/>
      <c r="AZ82" s="161" t="str">
        <f t="shared" si="2"/>
        <v>-1900</v>
      </c>
    </row>
    <row r="83" spans="1:52" x14ac:dyDescent="0.25">
      <c r="A83" s="163" t="s">
        <v>208</v>
      </c>
      <c r="B83" s="187"/>
      <c r="C83" s="187"/>
      <c r="D83" s="187"/>
      <c r="E83" s="187"/>
      <c r="F83" s="187"/>
      <c r="G83" s="187"/>
      <c r="H83" s="187"/>
      <c r="I83" s="187"/>
      <c r="J83" s="187"/>
      <c r="K83" s="188"/>
      <c r="L83" s="188"/>
      <c r="M83" s="187"/>
      <c r="N83" s="187"/>
      <c r="O83" s="187"/>
      <c r="P83" s="187"/>
      <c r="Q83" s="187"/>
      <c r="R83" s="187"/>
      <c r="S83" s="187"/>
      <c r="T83" s="187"/>
      <c r="U83" s="187"/>
      <c r="V83" s="187"/>
      <c r="W83" s="189"/>
      <c r="X83" s="189"/>
      <c r="Y83" s="187"/>
      <c r="Z83" s="187"/>
      <c r="AA83" s="187"/>
      <c r="AB83" s="187"/>
      <c r="AZ83" s="161" t="str">
        <f t="shared" si="2"/>
        <v>-1900</v>
      </c>
    </row>
    <row r="84" spans="1:52" x14ac:dyDescent="0.25">
      <c r="A84" s="163" t="s">
        <v>209</v>
      </c>
      <c r="B84" s="187"/>
      <c r="C84" s="187"/>
      <c r="D84" s="187"/>
      <c r="E84" s="187"/>
      <c r="F84" s="187"/>
      <c r="G84" s="187"/>
      <c r="H84" s="187"/>
      <c r="I84" s="187"/>
      <c r="J84" s="187"/>
      <c r="K84" s="188"/>
      <c r="L84" s="188"/>
      <c r="M84" s="187"/>
      <c r="N84" s="187"/>
      <c r="O84" s="187"/>
      <c r="P84" s="187"/>
      <c r="Q84" s="187"/>
      <c r="R84" s="187"/>
      <c r="S84" s="187"/>
      <c r="T84" s="187"/>
      <c r="U84" s="187"/>
      <c r="V84" s="187"/>
      <c r="W84" s="189"/>
      <c r="X84" s="189"/>
      <c r="Y84" s="187"/>
      <c r="Z84" s="187"/>
      <c r="AA84" s="187"/>
      <c r="AB84" s="187"/>
      <c r="AZ84" s="161" t="str">
        <f t="shared" si="2"/>
        <v>-1900</v>
      </c>
    </row>
    <row r="85" spans="1:52" x14ac:dyDescent="0.25">
      <c r="A85" s="163" t="s">
        <v>210</v>
      </c>
      <c r="B85" s="187"/>
      <c r="C85" s="187"/>
      <c r="D85" s="187"/>
      <c r="E85" s="187"/>
      <c r="F85" s="187"/>
      <c r="G85" s="187"/>
      <c r="H85" s="187"/>
      <c r="I85" s="187"/>
      <c r="J85" s="187"/>
      <c r="K85" s="188"/>
      <c r="L85" s="188"/>
      <c r="M85" s="187"/>
      <c r="N85" s="187"/>
      <c r="O85" s="187"/>
      <c r="P85" s="187"/>
      <c r="Q85" s="187"/>
      <c r="R85" s="187"/>
      <c r="S85" s="187"/>
      <c r="T85" s="187"/>
      <c r="U85" s="187"/>
      <c r="V85" s="187"/>
      <c r="W85" s="189"/>
      <c r="X85" s="189"/>
      <c r="Y85" s="187"/>
      <c r="Z85" s="187"/>
      <c r="AA85" s="187"/>
      <c r="AB85" s="187"/>
      <c r="AZ85" s="161" t="str">
        <f t="shared" si="2"/>
        <v>-1900</v>
      </c>
    </row>
    <row r="86" spans="1:52" x14ac:dyDescent="0.25">
      <c r="A86" s="163" t="s">
        <v>211</v>
      </c>
      <c r="B86" s="187"/>
      <c r="C86" s="187"/>
      <c r="D86" s="187"/>
      <c r="E86" s="187"/>
      <c r="F86" s="187"/>
      <c r="G86" s="187"/>
      <c r="H86" s="187"/>
      <c r="I86" s="187"/>
      <c r="J86" s="187"/>
      <c r="K86" s="188"/>
      <c r="L86" s="188"/>
      <c r="M86" s="187"/>
      <c r="N86" s="187"/>
      <c r="O86" s="187"/>
      <c r="P86" s="187"/>
      <c r="Q86" s="187"/>
      <c r="R86" s="187"/>
      <c r="S86" s="187"/>
      <c r="T86" s="187"/>
      <c r="U86" s="187"/>
      <c r="V86" s="187"/>
      <c r="W86" s="189"/>
      <c r="X86" s="189"/>
      <c r="Y86" s="187"/>
      <c r="Z86" s="187"/>
      <c r="AA86" s="187"/>
      <c r="AB86" s="187"/>
      <c r="AZ86" s="161" t="str">
        <f t="shared" si="2"/>
        <v>-1900</v>
      </c>
    </row>
    <row r="87" spans="1:52" x14ac:dyDescent="0.25">
      <c r="A87" s="163" t="s">
        <v>212</v>
      </c>
      <c r="B87" s="187"/>
      <c r="C87" s="187"/>
      <c r="D87" s="187"/>
      <c r="E87" s="187"/>
      <c r="F87" s="187"/>
      <c r="G87" s="187"/>
      <c r="H87" s="187"/>
      <c r="I87" s="187"/>
      <c r="J87" s="187"/>
      <c r="K87" s="188"/>
      <c r="L87" s="188"/>
      <c r="M87" s="187"/>
      <c r="N87" s="187"/>
      <c r="O87" s="187"/>
      <c r="P87" s="187"/>
      <c r="Q87" s="187"/>
      <c r="R87" s="187"/>
      <c r="S87" s="187"/>
      <c r="T87" s="187"/>
      <c r="U87" s="187"/>
      <c r="V87" s="187"/>
      <c r="W87" s="189"/>
      <c r="X87" s="189"/>
      <c r="Y87" s="187"/>
      <c r="Z87" s="187"/>
      <c r="AA87" s="187"/>
      <c r="AB87" s="187"/>
      <c r="AZ87" s="161" t="str">
        <f t="shared" si="2"/>
        <v>-1900</v>
      </c>
    </row>
    <row r="88" spans="1:52" x14ac:dyDescent="0.25">
      <c r="A88" s="163" t="s">
        <v>213</v>
      </c>
      <c r="B88" s="187"/>
      <c r="C88" s="187"/>
      <c r="D88" s="187"/>
      <c r="E88" s="187"/>
      <c r="F88" s="187"/>
      <c r="G88" s="187"/>
      <c r="H88" s="187"/>
      <c r="I88" s="187"/>
      <c r="J88" s="187"/>
      <c r="K88" s="188"/>
      <c r="L88" s="188"/>
      <c r="M88" s="187"/>
      <c r="N88" s="187"/>
      <c r="O88" s="187"/>
      <c r="P88" s="187"/>
      <c r="Q88" s="187"/>
      <c r="R88" s="187"/>
      <c r="S88" s="187"/>
      <c r="T88" s="187"/>
      <c r="U88" s="187"/>
      <c r="V88" s="187"/>
      <c r="W88" s="189"/>
      <c r="X88" s="189"/>
      <c r="Y88" s="187"/>
      <c r="Z88" s="187"/>
      <c r="AA88" s="187"/>
      <c r="AB88" s="187"/>
      <c r="AZ88" s="161" t="str">
        <f t="shared" si="2"/>
        <v>-1900</v>
      </c>
    </row>
    <row r="89" spans="1:52" x14ac:dyDescent="0.25">
      <c r="A89" s="163" t="s">
        <v>214</v>
      </c>
      <c r="B89" s="187"/>
      <c r="C89" s="187"/>
      <c r="D89" s="187"/>
      <c r="E89" s="187"/>
      <c r="F89" s="187"/>
      <c r="G89" s="187"/>
      <c r="H89" s="187"/>
      <c r="I89" s="187"/>
      <c r="J89" s="187"/>
      <c r="K89" s="188"/>
      <c r="L89" s="188"/>
      <c r="M89" s="187"/>
      <c r="N89" s="187"/>
      <c r="O89" s="187"/>
      <c r="P89" s="187"/>
      <c r="Q89" s="187"/>
      <c r="R89" s="187"/>
      <c r="S89" s="187"/>
      <c r="T89" s="187"/>
      <c r="U89" s="187"/>
      <c r="V89" s="187"/>
      <c r="W89" s="189"/>
      <c r="X89" s="189"/>
      <c r="Y89" s="187"/>
      <c r="Z89" s="187"/>
      <c r="AA89" s="187"/>
      <c r="AB89" s="187"/>
      <c r="AZ89" s="161" t="str">
        <f t="shared" si="2"/>
        <v>-1900</v>
      </c>
    </row>
    <row r="90" spans="1:52" x14ac:dyDescent="0.25">
      <c r="A90" s="163" t="s">
        <v>215</v>
      </c>
      <c r="B90" s="187"/>
      <c r="C90" s="187"/>
      <c r="D90" s="187"/>
      <c r="E90" s="187"/>
      <c r="F90" s="187"/>
      <c r="G90" s="187"/>
      <c r="H90" s="187"/>
      <c r="I90" s="187"/>
      <c r="J90" s="187"/>
      <c r="K90" s="188"/>
      <c r="L90" s="188"/>
      <c r="M90" s="187"/>
      <c r="N90" s="187"/>
      <c r="O90" s="187"/>
      <c r="P90" s="187"/>
      <c r="Q90" s="187"/>
      <c r="R90" s="187"/>
      <c r="S90" s="187"/>
      <c r="T90" s="187"/>
      <c r="U90" s="187"/>
      <c r="V90" s="187"/>
      <c r="W90" s="189"/>
      <c r="X90" s="189"/>
      <c r="Y90" s="187"/>
      <c r="Z90" s="187"/>
      <c r="AA90" s="187"/>
      <c r="AB90" s="187"/>
      <c r="AZ90" s="161" t="str">
        <f t="shared" si="2"/>
        <v>-1900</v>
      </c>
    </row>
    <row r="91" spans="1:52" x14ac:dyDescent="0.25">
      <c r="A91" s="163" t="s">
        <v>216</v>
      </c>
      <c r="B91" s="187"/>
      <c r="C91" s="187"/>
      <c r="D91" s="187"/>
      <c r="E91" s="187"/>
      <c r="F91" s="187"/>
      <c r="G91" s="187"/>
      <c r="H91" s="187"/>
      <c r="I91" s="187"/>
      <c r="J91" s="187"/>
      <c r="K91" s="188"/>
      <c r="L91" s="188"/>
      <c r="M91" s="187"/>
      <c r="N91" s="187"/>
      <c r="O91" s="187"/>
      <c r="P91" s="187"/>
      <c r="Q91" s="187"/>
      <c r="R91" s="187"/>
      <c r="S91" s="187"/>
      <c r="T91" s="187"/>
      <c r="U91" s="187"/>
      <c r="V91" s="187"/>
      <c r="W91" s="189"/>
      <c r="X91" s="189"/>
      <c r="Y91" s="187"/>
      <c r="Z91" s="187"/>
      <c r="AA91" s="187"/>
      <c r="AB91" s="187"/>
      <c r="AZ91" s="161" t="str">
        <f t="shared" si="2"/>
        <v>-1900</v>
      </c>
    </row>
    <row r="92" spans="1:52" x14ac:dyDescent="0.25">
      <c r="A92" s="163" t="s">
        <v>217</v>
      </c>
      <c r="B92" s="187"/>
      <c r="C92" s="187"/>
      <c r="D92" s="187"/>
      <c r="E92" s="187"/>
      <c r="F92" s="187"/>
      <c r="G92" s="187"/>
      <c r="H92" s="187"/>
      <c r="I92" s="187"/>
      <c r="J92" s="187"/>
      <c r="K92" s="188"/>
      <c r="L92" s="188"/>
      <c r="M92" s="187"/>
      <c r="N92" s="187"/>
      <c r="O92" s="187"/>
      <c r="P92" s="187"/>
      <c r="Q92" s="187"/>
      <c r="R92" s="187"/>
      <c r="S92" s="187"/>
      <c r="T92" s="187"/>
      <c r="U92" s="187"/>
      <c r="V92" s="187"/>
      <c r="W92" s="189"/>
      <c r="X92" s="189"/>
      <c r="Y92" s="187"/>
      <c r="Z92" s="187"/>
      <c r="AA92" s="187"/>
      <c r="AB92" s="187"/>
      <c r="AZ92" s="161" t="str">
        <f t="shared" si="2"/>
        <v>-1900</v>
      </c>
    </row>
    <row r="93" spans="1:52" x14ac:dyDescent="0.25">
      <c r="A93" s="163" t="s">
        <v>218</v>
      </c>
      <c r="B93" s="187"/>
      <c r="C93" s="187"/>
      <c r="D93" s="187"/>
      <c r="E93" s="187"/>
      <c r="F93" s="187"/>
      <c r="G93" s="187"/>
      <c r="H93" s="187"/>
      <c r="I93" s="187"/>
      <c r="J93" s="187"/>
      <c r="K93" s="188"/>
      <c r="L93" s="188"/>
      <c r="M93" s="187"/>
      <c r="N93" s="187"/>
      <c r="O93" s="187"/>
      <c r="P93" s="187"/>
      <c r="Q93" s="187"/>
      <c r="R93" s="187"/>
      <c r="S93" s="187"/>
      <c r="T93" s="187"/>
      <c r="U93" s="187"/>
      <c r="V93" s="187"/>
      <c r="W93" s="189"/>
      <c r="X93" s="189"/>
      <c r="Y93" s="187"/>
      <c r="Z93" s="187"/>
      <c r="AA93" s="187"/>
      <c r="AB93" s="187"/>
      <c r="AZ93" s="161" t="str">
        <f t="shared" si="2"/>
        <v>-1900</v>
      </c>
    </row>
    <row r="94" spans="1:52" x14ac:dyDescent="0.25">
      <c r="A94" s="163" t="s">
        <v>219</v>
      </c>
      <c r="B94" s="187"/>
      <c r="C94" s="187"/>
      <c r="D94" s="187"/>
      <c r="E94" s="187"/>
      <c r="F94" s="187"/>
      <c r="G94" s="187"/>
      <c r="H94" s="187"/>
      <c r="I94" s="187"/>
      <c r="J94" s="187"/>
      <c r="K94" s="188"/>
      <c r="L94" s="188"/>
      <c r="M94" s="187"/>
      <c r="N94" s="187"/>
      <c r="O94" s="187"/>
      <c r="P94" s="187"/>
      <c r="Q94" s="187"/>
      <c r="R94" s="187"/>
      <c r="S94" s="187"/>
      <c r="T94" s="187"/>
      <c r="U94" s="187"/>
      <c r="V94" s="187"/>
      <c r="W94" s="189"/>
      <c r="X94" s="189"/>
      <c r="Y94" s="187"/>
      <c r="Z94" s="187"/>
      <c r="AA94" s="187"/>
      <c r="AB94" s="187"/>
      <c r="AZ94" s="161" t="str">
        <f t="shared" si="2"/>
        <v>-1900</v>
      </c>
    </row>
    <row r="95" spans="1:52" x14ac:dyDescent="0.25">
      <c r="A95" s="163" t="s">
        <v>220</v>
      </c>
      <c r="B95" s="187"/>
      <c r="C95" s="187"/>
      <c r="D95" s="187"/>
      <c r="E95" s="187"/>
      <c r="F95" s="187"/>
      <c r="G95" s="187"/>
      <c r="H95" s="187"/>
      <c r="I95" s="187"/>
      <c r="J95" s="187"/>
      <c r="K95" s="188"/>
      <c r="L95" s="188"/>
      <c r="M95" s="187"/>
      <c r="N95" s="187"/>
      <c r="O95" s="187"/>
      <c r="P95" s="187"/>
      <c r="Q95" s="187"/>
      <c r="R95" s="187"/>
      <c r="S95" s="187"/>
      <c r="T95" s="187"/>
      <c r="U95" s="187"/>
      <c r="V95" s="187"/>
      <c r="W95" s="189"/>
      <c r="X95" s="189"/>
      <c r="Y95" s="187"/>
      <c r="Z95" s="187"/>
      <c r="AA95" s="187"/>
      <c r="AB95" s="187"/>
      <c r="AZ95" s="161" t="str">
        <f t="shared" si="2"/>
        <v>-1900</v>
      </c>
    </row>
    <row r="96" spans="1:52" x14ac:dyDescent="0.25">
      <c r="A96" s="163" t="s">
        <v>221</v>
      </c>
      <c r="B96" s="187"/>
      <c r="C96" s="187"/>
      <c r="D96" s="187"/>
      <c r="E96" s="187"/>
      <c r="F96" s="187"/>
      <c r="G96" s="187"/>
      <c r="H96" s="187"/>
      <c r="I96" s="187"/>
      <c r="J96" s="187"/>
      <c r="K96" s="188"/>
      <c r="L96" s="188"/>
      <c r="M96" s="187"/>
      <c r="N96" s="187"/>
      <c r="O96" s="187"/>
      <c r="P96" s="187"/>
      <c r="Q96" s="187"/>
      <c r="R96" s="187"/>
      <c r="S96" s="187"/>
      <c r="T96" s="187"/>
      <c r="U96" s="187"/>
      <c r="V96" s="187"/>
      <c r="W96" s="189"/>
      <c r="X96" s="189"/>
      <c r="Y96" s="187"/>
      <c r="Z96" s="187"/>
      <c r="AA96" s="187"/>
      <c r="AB96" s="187"/>
      <c r="AZ96" s="161" t="str">
        <f t="shared" si="2"/>
        <v>-1900</v>
      </c>
    </row>
    <row r="97" spans="1:52" x14ac:dyDescent="0.25">
      <c r="A97" s="163" t="s">
        <v>222</v>
      </c>
      <c r="B97" s="187"/>
      <c r="C97" s="187"/>
      <c r="D97" s="187"/>
      <c r="E97" s="187"/>
      <c r="F97" s="187"/>
      <c r="G97" s="187"/>
      <c r="H97" s="187"/>
      <c r="I97" s="187"/>
      <c r="J97" s="187"/>
      <c r="K97" s="188"/>
      <c r="L97" s="188"/>
      <c r="M97" s="187"/>
      <c r="N97" s="187"/>
      <c r="O97" s="187"/>
      <c r="P97" s="187"/>
      <c r="Q97" s="187"/>
      <c r="R97" s="187"/>
      <c r="S97" s="187"/>
      <c r="T97" s="187"/>
      <c r="U97" s="187"/>
      <c r="V97" s="187"/>
      <c r="W97" s="189"/>
      <c r="X97" s="189"/>
      <c r="Y97" s="187"/>
      <c r="Z97" s="187"/>
      <c r="AA97" s="187"/>
      <c r="AB97" s="187"/>
      <c r="AZ97" s="161" t="str">
        <f t="shared" si="2"/>
        <v>-1900</v>
      </c>
    </row>
    <row r="98" spans="1:52" x14ac:dyDescent="0.25">
      <c r="A98" s="163" t="s">
        <v>223</v>
      </c>
      <c r="B98" s="187"/>
      <c r="C98" s="187"/>
      <c r="D98" s="187"/>
      <c r="E98" s="187"/>
      <c r="F98" s="187"/>
      <c r="G98" s="187"/>
      <c r="H98" s="187"/>
      <c r="I98" s="187"/>
      <c r="J98" s="187"/>
      <c r="K98" s="188"/>
      <c r="L98" s="188"/>
      <c r="M98" s="187"/>
      <c r="N98" s="187"/>
      <c r="O98" s="187"/>
      <c r="P98" s="187"/>
      <c r="Q98" s="187"/>
      <c r="R98" s="187"/>
      <c r="S98" s="187"/>
      <c r="T98" s="187"/>
      <c r="U98" s="187"/>
      <c r="V98" s="187"/>
      <c r="W98" s="189"/>
      <c r="X98" s="189"/>
      <c r="Y98" s="187"/>
      <c r="Z98" s="187"/>
      <c r="AA98" s="187"/>
      <c r="AB98" s="187"/>
      <c r="AZ98" s="161" t="str">
        <f t="shared" si="2"/>
        <v>-1900</v>
      </c>
    </row>
    <row r="99" spans="1:52" x14ac:dyDescent="0.25">
      <c r="A99" s="163" t="s">
        <v>224</v>
      </c>
      <c r="B99" s="187"/>
      <c r="C99" s="187"/>
      <c r="D99" s="187"/>
      <c r="E99" s="187"/>
      <c r="F99" s="187"/>
      <c r="G99" s="187"/>
      <c r="H99" s="187"/>
      <c r="I99" s="187"/>
      <c r="J99" s="187"/>
      <c r="K99" s="188"/>
      <c r="L99" s="188"/>
      <c r="M99" s="187"/>
      <c r="N99" s="187"/>
      <c r="O99" s="187"/>
      <c r="P99" s="187"/>
      <c r="Q99" s="187"/>
      <c r="R99" s="187"/>
      <c r="S99" s="187"/>
      <c r="T99" s="187"/>
      <c r="U99" s="187"/>
      <c r="V99" s="187"/>
      <c r="W99" s="189"/>
      <c r="X99" s="189"/>
      <c r="Y99" s="187"/>
      <c r="Z99" s="187"/>
      <c r="AA99" s="187"/>
      <c r="AB99" s="187"/>
      <c r="AZ99" s="161" t="str">
        <f t="shared" si="2"/>
        <v>-1900</v>
      </c>
    </row>
    <row r="100" spans="1:52" x14ac:dyDescent="0.25">
      <c r="A100" s="163" t="s">
        <v>225</v>
      </c>
      <c r="B100" s="187"/>
      <c r="C100" s="187"/>
      <c r="D100" s="187"/>
      <c r="E100" s="187"/>
      <c r="F100" s="187"/>
      <c r="G100" s="187"/>
      <c r="H100" s="187"/>
      <c r="I100" s="187"/>
      <c r="J100" s="187"/>
      <c r="K100" s="188"/>
      <c r="L100" s="188"/>
      <c r="M100" s="187"/>
      <c r="N100" s="187"/>
      <c r="O100" s="187"/>
      <c r="P100" s="187"/>
      <c r="Q100" s="187"/>
      <c r="R100" s="187"/>
      <c r="S100" s="187"/>
      <c r="T100" s="187"/>
      <c r="U100" s="187"/>
      <c r="V100" s="187"/>
      <c r="W100" s="189"/>
      <c r="X100" s="189"/>
      <c r="Y100" s="187"/>
      <c r="Z100" s="187"/>
      <c r="AA100" s="187"/>
      <c r="AB100" s="187"/>
      <c r="AZ100" s="161" t="str">
        <f t="shared" si="2"/>
        <v>-1900</v>
      </c>
    </row>
    <row r="101" spans="1:52" x14ac:dyDescent="0.25">
      <c r="A101" s="163" t="s">
        <v>226</v>
      </c>
      <c r="B101" s="187"/>
      <c r="C101" s="187"/>
      <c r="D101" s="187"/>
      <c r="E101" s="187"/>
      <c r="F101" s="187"/>
      <c r="G101" s="187"/>
      <c r="H101" s="187"/>
      <c r="I101" s="187"/>
      <c r="J101" s="187"/>
      <c r="K101" s="188"/>
      <c r="L101" s="188"/>
      <c r="M101" s="187"/>
      <c r="N101" s="187"/>
      <c r="O101" s="187"/>
      <c r="P101" s="187"/>
      <c r="Q101" s="187"/>
      <c r="R101" s="187"/>
      <c r="S101" s="187"/>
      <c r="T101" s="187"/>
      <c r="U101" s="187"/>
      <c r="V101" s="187"/>
      <c r="W101" s="189"/>
      <c r="X101" s="189"/>
      <c r="Y101" s="187"/>
      <c r="Z101" s="187"/>
      <c r="AA101" s="187"/>
      <c r="AB101" s="187"/>
      <c r="AZ101" s="161" t="str">
        <f t="shared" si="2"/>
        <v>-1900</v>
      </c>
    </row>
    <row r="102" spans="1:52" x14ac:dyDescent="0.25">
      <c r="A102" s="163" t="s">
        <v>227</v>
      </c>
      <c r="B102" s="187"/>
      <c r="C102" s="187"/>
      <c r="D102" s="187"/>
      <c r="E102" s="187"/>
      <c r="F102" s="187"/>
      <c r="G102" s="187"/>
      <c r="H102" s="187"/>
      <c r="I102" s="187"/>
      <c r="J102" s="187"/>
      <c r="K102" s="188"/>
      <c r="L102" s="188"/>
      <c r="M102" s="187"/>
      <c r="N102" s="187"/>
      <c r="O102" s="187"/>
      <c r="P102" s="187"/>
      <c r="Q102" s="187"/>
      <c r="R102" s="187"/>
      <c r="S102" s="187"/>
      <c r="T102" s="187"/>
      <c r="U102" s="187"/>
      <c r="V102" s="187"/>
      <c r="W102" s="189"/>
      <c r="X102" s="189"/>
      <c r="Y102" s="187"/>
      <c r="Z102" s="187"/>
      <c r="AA102" s="187"/>
      <c r="AB102" s="187"/>
      <c r="AZ102" s="161" t="str">
        <f t="shared" si="2"/>
        <v>-1900</v>
      </c>
    </row>
    <row r="103" spans="1:52" x14ac:dyDescent="0.25">
      <c r="A103" s="163" t="s">
        <v>228</v>
      </c>
      <c r="B103" s="187"/>
      <c r="C103" s="187"/>
      <c r="D103" s="187"/>
      <c r="E103" s="187"/>
      <c r="F103" s="187"/>
      <c r="G103" s="187"/>
      <c r="H103" s="187"/>
      <c r="I103" s="187"/>
      <c r="J103" s="187"/>
      <c r="K103" s="188"/>
      <c r="L103" s="188"/>
      <c r="M103" s="187"/>
      <c r="N103" s="187"/>
      <c r="O103" s="187"/>
      <c r="P103" s="187"/>
      <c r="Q103" s="187"/>
      <c r="R103" s="187"/>
      <c r="S103" s="187"/>
      <c r="T103" s="187"/>
      <c r="U103" s="187"/>
      <c r="V103" s="187"/>
      <c r="W103" s="189"/>
      <c r="X103" s="189"/>
      <c r="Y103" s="187"/>
      <c r="Z103" s="187"/>
      <c r="AA103" s="187"/>
      <c r="AB103" s="187"/>
      <c r="AZ103" s="161" t="str">
        <f t="shared" si="2"/>
        <v>-1900</v>
      </c>
    </row>
    <row r="104" spans="1:52" x14ac:dyDescent="0.25">
      <c r="A104" s="163" t="s">
        <v>229</v>
      </c>
      <c r="B104" s="187"/>
      <c r="C104" s="187"/>
      <c r="D104" s="187"/>
      <c r="E104" s="187"/>
      <c r="F104" s="187"/>
      <c r="G104" s="187"/>
      <c r="H104" s="187"/>
      <c r="I104" s="187"/>
      <c r="J104" s="187"/>
      <c r="K104" s="188"/>
      <c r="L104" s="188"/>
      <c r="M104" s="187"/>
      <c r="N104" s="187"/>
      <c r="O104" s="187"/>
      <c r="P104" s="187"/>
      <c r="Q104" s="187"/>
      <c r="R104" s="187"/>
      <c r="S104" s="187"/>
      <c r="T104" s="187"/>
      <c r="U104" s="187"/>
      <c r="V104" s="187"/>
      <c r="W104" s="189"/>
      <c r="X104" s="189"/>
      <c r="Y104" s="187"/>
      <c r="Z104" s="187"/>
      <c r="AA104" s="187"/>
      <c r="AB104" s="187"/>
    </row>
    <row r="105" spans="1:52" x14ac:dyDescent="0.25">
      <c r="A105" s="163" t="s">
        <v>230</v>
      </c>
      <c r="B105" s="187"/>
      <c r="C105" s="187"/>
      <c r="D105" s="187"/>
      <c r="E105" s="187"/>
      <c r="F105" s="187"/>
      <c r="G105" s="187"/>
      <c r="H105" s="187"/>
      <c r="I105" s="187"/>
      <c r="J105" s="187"/>
      <c r="K105" s="188"/>
      <c r="L105" s="188"/>
      <c r="M105" s="187"/>
      <c r="N105" s="187"/>
      <c r="O105" s="187"/>
      <c r="P105" s="187"/>
      <c r="Q105" s="187"/>
      <c r="R105" s="187"/>
      <c r="S105" s="187"/>
      <c r="T105" s="187"/>
      <c r="U105" s="187"/>
      <c r="V105" s="187"/>
      <c r="W105" s="189"/>
      <c r="X105" s="189"/>
      <c r="Y105" s="187"/>
      <c r="Z105" s="187"/>
      <c r="AA105" s="187"/>
      <c r="AB105" s="187"/>
    </row>
    <row r="106" spans="1:52" x14ac:dyDescent="0.25">
      <c r="A106" s="163" t="s">
        <v>231</v>
      </c>
      <c r="B106" s="187"/>
      <c r="C106" s="187"/>
      <c r="D106" s="187"/>
      <c r="E106" s="187"/>
      <c r="F106" s="187"/>
      <c r="G106" s="187"/>
      <c r="H106" s="187"/>
      <c r="I106" s="187"/>
      <c r="J106" s="187"/>
      <c r="K106" s="188"/>
      <c r="L106" s="188"/>
      <c r="M106" s="187"/>
      <c r="N106" s="187"/>
      <c r="O106" s="187"/>
      <c r="P106" s="187"/>
      <c r="Q106" s="187"/>
      <c r="R106" s="187"/>
      <c r="S106" s="187"/>
      <c r="T106" s="187"/>
      <c r="U106" s="187"/>
      <c r="V106" s="187"/>
      <c r="W106" s="189"/>
      <c r="X106" s="189"/>
      <c r="Y106" s="187"/>
      <c r="Z106" s="187"/>
      <c r="AA106" s="187"/>
      <c r="AB106" s="187"/>
    </row>
    <row r="107" spans="1:52" x14ac:dyDescent="0.25">
      <c r="A107" s="163" t="s">
        <v>232</v>
      </c>
      <c r="B107" s="187"/>
      <c r="C107" s="187"/>
      <c r="D107" s="187"/>
      <c r="E107" s="187"/>
      <c r="F107" s="187"/>
      <c r="G107" s="187"/>
      <c r="H107" s="187"/>
      <c r="I107" s="187"/>
      <c r="J107" s="187"/>
      <c r="K107" s="188"/>
      <c r="L107" s="188"/>
      <c r="M107" s="187"/>
      <c r="N107" s="187"/>
      <c r="O107" s="187"/>
      <c r="P107" s="187"/>
      <c r="Q107" s="187"/>
      <c r="R107" s="187"/>
      <c r="S107" s="187"/>
      <c r="T107" s="187"/>
      <c r="U107" s="187"/>
      <c r="V107" s="187"/>
      <c r="W107" s="189"/>
      <c r="X107" s="189"/>
      <c r="Y107" s="187"/>
      <c r="Z107" s="187"/>
      <c r="AA107" s="187"/>
      <c r="AB107" s="187"/>
    </row>
    <row r="108" spans="1:52" x14ac:dyDescent="0.25">
      <c r="A108" s="163" t="s">
        <v>233</v>
      </c>
      <c r="B108" s="187"/>
      <c r="C108" s="187"/>
      <c r="D108" s="187"/>
      <c r="E108" s="187"/>
      <c r="F108" s="187"/>
      <c r="G108" s="187"/>
      <c r="H108" s="187"/>
      <c r="I108" s="187"/>
      <c r="J108" s="187"/>
      <c r="K108" s="188"/>
      <c r="L108" s="188"/>
      <c r="M108" s="187"/>
      <c r="N108" s="187"/>
      <c r="O108" s="187"/>
      <c r="P108" s="187"/>
      <c r="Q108" s="187"/>
      <c r="R108" s="187"/>
      <c r="S108" s="187"/>
      <c r="T108" s="187"/>
      <c r="U108" s="187"/>
      <c r="V108" s="187"/>
      <c r="W108" s="189"/>
      <c r="X108" s="189"/>
      <c r="Y108" s="187"/>
      <c r="Z108" s="187"/>
      <c r="AA108" s="187"/>
      <c r="AB108" s="187"/>
    </row>
    <row r="109" spans="1:52" x14ac:dyDescent="0.25">
      <c r="A109" s="163" t="s">
        <v>234</v>
      </c>
      <c r="B109" s="187"/>
      <c r="C109" s="187"/>
      <c r="D109" s="187"/>
      <c r="E109" s="187"/>
      <c r="F109" s="187"/>
      <c r="G109" s="187"/>
      <c r="H109" s="187"/>
      <c r="I109" s="187"/>
      <c r="J109" s="187"/>
      <c r="K109" s="188"/>
      <c r="L109" s="188"/>
      <c r="M109" s="187"/>
      <c r="N109" s="187"/>
      <c r="O109" s="187"/>
      <c r="P109" s="187"/>
      <c r="Q109" s="187"/>
      <c r="R109" s="187"/>
      <c r="S109" s="187"/>
      <c r="T109" s="187"/>
      <c r="U109" s="187"/>
      <c r="V109" s="187"/>
      <c r="W109" s="189"/>
      <c r="X109" s="189"/>
      <c r="Y109" s="187"/>
      <c r="Z109" s="187"/>
      <c r="AA109" s="187"/>
      <c r="AB109" s="187"/>
    </row>
    <row r="110" spans="1:52" x14ac:dyDescent="0.25">
      <c r="A110" s="163" t="s">
        <v>235</v>
      </c>
      <c r="B110" s="187"/>
      <c r="C110" s="187"/>
      <c r="D110" s="187"/>
      <c r="E110" s="187"/>
      <c r="F110" s="187"/>
      <c r="G110" s="187"/>
      <c r="H110" s="187"/>
      <c r="I110" s="187"/>
      <c r="J110" s="187"/>
      <c r="K110" s="188"/>
      <c r="L110" s="188"/>
      <c r="M110" s="187"/>
      <c r="N110" s="187"/>
      <c r="O110" s="187"/>
      <c r="P110" s="187"/>
      <c r="Q110" s="187"/>
      <c r="R110" s="187"/>
      <c r="S110" s="187"/>
      <c r="T110" s="187"/>
      <c r="U110" s="187"/>
      <c r="V110" s="187"/>
      <c r="W110" s="189"/>
      <c r="X110" s="189"/>
      <c r="Y110" s="187"/>
      <c r="Z110" s="187"/>
      <c r="AA110" s="187"/>
      <c r="AB110" s="187"/>
    </row>
    <row r="111" spans="1:52" x14ac:dyDescent="0.25">
      <c r="A111" s="163" t="s">
        <v>236</v>
      </c>
      <c r="B111" s="187"/>
      <c r="C111" s="187"/>
      <c r="D111" s="187"/>
      <c r="E111" s="187"/>
      <c r="F111" s="187"/>
      <c r="G111" s="187"/>
      <c r="H111" s="187"/>
      <c r="I111" s="187"/>
      <c r="J111" s="187"/>
      <c r="K111" s="188"/>
      <c r="L111" s="188"/>
      <c r="M111" s="187"/>
      <c r="N111" s="187"/>
      <c r="O111" s="187"/>
      <c r="P111" s="187"/>
      <c r="Q111" s="187"/>
      <c r="R111" s="187"/>
      <c r="S111" s="187"/>
      <c r="T111" s="187"/>
      <c r="U111" s="187"/>
      <c r="V111" s="187"/>
      <c r="W111" s="189"/>
      <c r="X111" s="189"/>
      <c r="Y111" s="187"/>
      <c r="Z111" s="187"/>
      <c r="AA111" s="187"/>
      <c r="AB111" s="187"/>
    </row>
    <row r="112" spans="1:52" x14ac:dyDescent="0.25">
      <c r="A112" s="163" t="s">
        <v>237</v>
      </c>
      <c r="B112" s="187"/>
      <c r="C112" s="187"/>
      <c r="D112" s="187"/>
      <c r="E112" s="187"/>
      <c r="F112" s="187"/>
      <c r="G112" s="187"/>
      <c r="H112" s="187"/>
      <c r="I112" s="187"/>
      <c r="J112" s="187"/>
      <c r="K112" s="188"/>
      <c r="L112" s="188"/>
      <c r="M112" s="187"/>
      <c r="N112" s="187"/>
      <c r="O112" s="187"/>
      <c r="P112" s="187"/>
      <c r="Q112" s="187"/>
      <c r="R112" s="187"/>
      <c r="S112" s="187"/>
      <c r="T112" s="187"/>
      <c r="U112" s="187"/>
      <c r="V112" s="187"/>
      <c r="W112" s="189"/>
      <c r="X112" s="189"/>
      <c r="Y112" s="187"/>
      <c r="Z112" s="187"/>
      <c r="AA112" s="187"/>
      <c r="AB112" s="187"/>
    </row>
    <row r="113" spans="1:28" x14ac:dyDescent="0.25">
      <c r="A113" s="163" t="s">
        <v>238</v>
      </c>
      <c r="B113" s="187"/>
      <c r="C113" s="187"/>
      <c r="D113" s="187"/>
      <c r="E113" s="187"/>
      <c r="F113" s="187"/>
      <c r="G113" s="187"/>
      <c r="H113" s="187"/>
      <c r="I113" s="187"/>
      <c r="J113" s="187"/>
      <c r="K113" s="188"/>
      <c r="L113" s="188"/>
      <c r="M113" s="187"/>
      <c r="N113" s="187"/>
      <c r="O113" s="187"/>
      <c r="P113" s="187"/>
      <c r="Q113" s="187"/>
      <c r="R113" s="187"/>
      <c r="S113" s="187"/>
      <c r="T113" s="187"/>
      <c r="U113" s="187"/>
      <c r="V113" s="187"/>
      <c r="W113" s="189"/>
      <c r="X113" s="189"/>
      <c r="Y113" s="187"/>
      <c r="Z113" s="187"/>
      <c r="AA113" s="187"/>
      <c r="AB113" s="187"/>
    </row>
    <row r="114" spans="1:28" x14ac:dyDescent="0.25">
      <c r="A114" s="163" t="s">
        <v>239</v>
      </c>
      <c r="B114" s="187"/>
      <c r="C114" s="187"/>
      <c r="D114" s="187"/>
      <c r="E114" s="187"/>
      <c r="F114" s="187"/>
      <c r="G114" s="187"/>
      <c r="H114" s="187"/>
      <c r="I114" s="187"/>
      <c r="J114" s="187"/>
      <c r="K114" s="188"/>
      <c r="L114" s="188"/>
      <c r="M114" s="187"/>
      <c r="N114" s="187"/>
      <c r="O114" s="187"/>
      <c r="P114" s="187"/>
      <c r="Q114" s="187"/>
      <c r="R114" s="187"/>
      <c r="S114" s="187"/>
      <c r="T114" s="187"/>
      <c r="U114" s="187"/>
      <c r="V114" s="187"/>
      <c r="W114" s="189"/>
      <c r="X114" s="189"/>
      <c r="Y114" s="187"/>
      <c r="Z114" s="187"/>
      <c r="AA114" s="187"/>
      <c r="AB114" s="187"/>
    </row>
    <row r="115" spans="1:28" x14ac:dyDescent="0.25">
      <c r="A115" s="163" t="s">
        <v>240</v>
      </c>
      <c r="B115" s="187"/>
      <c r="C115" s="187"/>
      <c r="D115" s="187"/>
      <c r="E115" s="187"/>
      <c r="F115" s="187"/>
      <c r="G115" s="187"/>
      <c r="H115" s="187"/>
      <c r="I115" s="187"/>
      <c r="J115" s="187"/>
      <c r="K115" s="188"/>
      <c r="L115" s="188"/>
      <c r="M115" s="187"/>
      <c r="N115" s="187"/>
      <c r="O115" s="187"/>
      <c r="P115" s="187"/>
      <c r="Q115" s="187"/>
      <c r="R115" s="187"/>
      <c r="S115" s="187"/>
      <c r="T115" s="187"/>
      <c r="U115" s="187"/>
      <c r="V115" s="187"/>
      <c r="W115" s="189"/>
      <c r="X115" s="189"/>
      <c r="Y115" s="187"/>
      <c r="Z115" s="187"/>
      <c r="AA115" s="187"/>
      <c r="AB115" s="187"/>
    </row>
    <row r="116" spans="1:28" x14ac:dyDescent="0.25">
      <c r="A116" s="163" t="s">
        <v>241</v>
      </c>
      <c r="B116" s="187"/>
      <c r="C116" s="187"/>
      <c r="D116" s="187"/>
      <c r="E116" s="187"/>
      <c r="F116" s="187"/>
      <c r="G116" s="187"/>
      <c r="H116" s="187"/>
      <c r="I116" s="187"/>
      <c r="J116" s="187"/>
      <c r="K116" s="188"/>
      <c r="L116" s="188"/>
      <c r="M116" s="187"/>
      <c r="N116" s="187"/>
      <c r="O116" s="187"/>
      <c r="P116" s="187"/>
      <c r="Q116" s="187"/>
      <c r="R116" s="187"/>
      <c r="S116" s="187"/>
      <c r="T116" s="187"/>
      <c r="U116" s="187"/>
      <c r="V116" s="187"/>
      <c r="W116" s="189"/>
      <c r="X116" s="189"/>
      <c r="Y116" s="187"/>
      <c r="Z116" s="187"/>
      <c r="AA116" s="187"/>
      <c r="AB116" s="187"/>
    </row>
    <row r="117" spans="1:28" x14ac:dyDescent="0.25">
      <c r="A117" s="163" t="s">
        <v>242</v>
      </c>
      <c r="B117" s="187"/>
      <c r="C117" s="187"/>
      <c r="D117" s="187"/>
      <c r="E117" s="187"/>
      <c r="F117" s="187"/>
      <c r="G117" s="187"/>
      <c r="H117" s="187"/>
      <c r="I117" s="187"/>
      <c r="J117" s="187"/>
      <c r="K117" s="188"/>
      <c r="L117" s="188"/>
      <c r="M117" s="187"/>
      <c r="N117" s="187"/>
      <c r="O117" s="187"/>
      <c r="P117" s="187"/>
      <c r="Q117" s="187"/>
      <c r="R117" s="187"/>
      <c r="S117" s="187"/>
      <c r="T117" s="187"/>
      <c r="U117" s="187"/>
      <c r="V117" s="187"/>
      <c r="W117" s="189"/>
      <c r="X117" s="189"/>
      <c r="Y117" s="187"/>
      <c r="Z117" s="187"/>
      <c r="AA117" s="187"/>
      <c r="AB117" s="187"/>
    </row>
    <row r="118" spans="1:28" x14ac:dyDescent="0.25">
      <c r="A118" s="163" t="s">
        <v>243</v>
      </c>
      <c r="B118" s="187"/>
      <c r="C118" s="187"/>
      <c r="D118" s="187"/>
      <c r="E118" s="187"/>
      <c r="F118" s="187"/>
      <c r="G118" s="187"/>
      <c r="H118" s="187"/>
      <c r="I118" s="187"/>
      <c r="J118" s="187"/>
      <c r="K118" s="188"/>
      <c r="L118" s="188"/>
      <c r="M118" s="187"/>
      <c r="N118" s="187"/>
      <c r="O118" s="187"/>
      <c r="P118" s="187"/>
      <c r="Q118" s="187"/>
      <c r="R118" s="187"/>
      <c r="S118" s="187"/>
      <c r="T118" s="187"/>
      <c r="U118" s="187"/>
      <c r="V118" s="187"/>
      <c r="W118" s="189"/>
      <c r="X118" s="189"/>
      <c r="Y118" s="187"/>
      <c r="Z118" s="187"/>
      <c r="AA118" s="187"/>
      <c r="AB118" s="187"/>
    </row>
    <row r="119" spans="1:28" x14ac:dyDescent="0.25">
      <c r="A119" s="163" t="s">
        <v>244</v>
      </c>
      <c r="B119" s="187"/>
      <c r="C119" s="187"/>
      <c r="D119" s="187"/>
      <c r="E119" s="187"/>
      <c r="F119" s="187"/>
      <c r="G119" s="187"/>
      <c r="H119" s="187"/>
      <c r="I119" s="187"/>
      <c r="J119" s="187"/>
      <c r="K119" s="188"/>
      <c r="L119" s="188"/>
      <c r="M119" s="187"/>
      <c r="N119" s="187"/>
      <c r="O119" s="187"/>
      <c r="P119" s="187"/>
      <c r="Q119" s="187"/>
      <c r="R119" s="187"/>
      <c r="S119" s="187"/>
      <c r="T119" s="187"/>
      <c r="U119" s="187"/>
      <c r="V119" s="187"/>
      <c r="W119" s="189"/>
      <c r="X119" s="189"/>
      <c r="Y119" s="187"/>
      <c r="Z119" s="187"/>
      <c r="AA119" s="187"/>
      <c r="AB119" s="187"/>
    </row>
    <row r="120" spans="1:28" x14ac:dyDescent="0.25">
      <c r="A120" s="163" t="s">
        <v>245</v>
      </c>
      <c r="B120" s="187"/>
      <c r="C120" s="187"/>
      <c r="D120" s="187"/>
      <c r="E120" s="187"/>
      <c r="F120" s="187"/>
      <c r="G120" s="187"/>
      <c r="H120" s="187"/>
      <c r="I120" s="187"/>
      <c r="J120" s="187"/>
      <c r="K120" s="188"/>
      <c r="L120" s="188"/>
      <c r="M120" s="187"/>
      <c r="N120" s="187"/>
      <c r="O120" s="187"/>
      <c r="P120" s="187"/>
      <c r="Q120" s="187"/>
      <c r="R120" s="187"/>
      <c r="S120" s="187"/>
      <c r="T120" s="187"/>
      <c r="U120" s="187"/>
      <c r="V120" s="187"/>
      <c r="W120" s="189"/>
      <c r="X120" s="189"/>
      <c r="Y120" s="187"/>
      <c r="Z120" s="187"/>
      <c r="AA120" s="187"/>
      <c r="AB120" s="187"/>
    </row>
    <row r="121" spans="1:28" x14ac:dyDescent="0.25">
      <c r="A121" s="163" t="s">
        <v>246</v>
      </c>
      <c r="B121" s="187"/>
      <c r="C121" s="187"/>
      <c r="D121" s="187"/>
      <c r="E121" s="187"/>
      <c r="F121" s="187"/>
      <c r="G121" s="187"/>
      <c r="H121" s="187"/>
      <c r="I121" s="187"/>
      <c r="J121" s="187"/>
      <c r="K121" s="188"/>
      <c r="L121" s="188"/>
      <c r="M121" s="187"/>
      <c r="N121" s="187"/>
      <c r="O121" s="187"/>
      <c r="P121" s="187"/>
      <c r="Q121" s="187"/>
      <c r="R121" s="187"/>
      <c r="S121" s="187"/>
      <c r="T121" s="187"/>
      <c r="U121" s="187"/>
      <c r="V121" s="187"/>
      <c r="W121" s="189"/>
      <c r="X121" s="189"/>
      <c r="Y121" s="187"/>
      <c r="Z121" s="187"/>
      <c r="AA121" s="187"/>
      <c r="AB121" s="187"/>
    </row>
    <row r="122" spans="1:28" x14ac:dyDescent="0.25">
      <c r="A122" s="163" t="s">
        <v>247</v>
      </c>
      <c r="B122" s="187"/>
      <c r="C122" s="187"/>
      <c r="D122" s="187"/>
      <c r="E122" s="187"/>
      <c r="F122" s="187"/>
      <c r="G122" s="187"/>
      <c r="H122" s="187"/>
      <c r="I122" s="187"/>
      <c r="J122" s="187"/>
      <c r="K122" s="188"/>
      <c r="L122" s="188"/>
      <c r="M122" s="187"/>
      <c r="N122" s="187"/>
      <c r="O122" s="187"/>
      <c r="P122" s="187"/>
      <c r="Q122" s="187"/>
      <c r="R122" s="187"/>
      <c r="S122" s="187"/>
      <c r="T122" s="187"/>
      <c r="U122" s="187"/>
      <c r="V122" s="187"/>
      <c r="W122" s="189"/>
      <c r="X122" s="189"/>
      <c r="Y122" s="187"/>
      <c r="Z122" s="187"/>
      <c r="AA122" s="187"/>
      <c r="AB122" s="187"/>
    </row>
    <row r="123" spans="1:28" x14ac:dyDescent="0.25">
      <c r="A123" s="163" t="s">
        <v>248</v>
      </c>
      <c r="B123" s="187"/>
      <c r="C123" s="187"/>
      <c r="D123" s="187"/>
      <c r="E123" s="187"/>
      <c r="F123" s="187"/>
      <c r="G123" s="187"/>
      <c r="H123" s="187"/>
      <c r="I123" s="187"/>
      <c r="J123" s="187"/>
      <c r="K123" s="188"/>
      <c r="L123" s="188"/>
      <c r="M123" s="187"/>
      <c r="N123" s="187"/>
      <c r="O123" s="187"/>
      <c r="P123" s="187"/>
      <c r="Q123" s="187"/>
      <c r="R123" s="187"/>
      <c r="S123" s="187"/>
      <c r="T123" s="187"/>
      <c r="U123" s="187"/>
      <c r="V123" s="187"/>
      <c r="W123" s="189"/>
      <c r="X123" s="189"/>
      <c r="Y123" s="187"/>
      <c r="Z123" s="187"/>
      <c r="AA123" s="187"/>
      <c r="AB123" s="187"/>
    </row>
    <row r="124" spans="1:28" x14ac:dyDescent="0.25">
      <c r="A124" s="163" t="s">
        <v>249</v>
      </c>
      <c r="B124" s="187"/>
      <c r="C124" s="187"/>
      <c r="D124" s="187"/>
      <c r="E124" s="187"/>
      <c r="F124" s="187"/>
      <c r="G124" s="187"/>
      <c r="H124" s="187"/>
      <c r="I124" s="187"/>
      <c r="J124" s="187"/>
      <c r="K124" s="188"/>
      <c r="L124" s="188"/>
      <c r="M124" s="187"/>
      <c r="N124" s="187"/>
      <c r="O124" s="187"/>
      <c r="P124" s="187"/>
      <c r="Q124" s="187"/>
      <c r="R124" s="187"/>
      <c r="S124" s="187"/>
      <c r="T124" s="187"/>
      <c r="U124" s="187"/>
      <c r="V124" s="187"/>
      <c r="W124" s="189"/>
      <c r="X124" s="189"/>
      <c r="Y124" s="187"/>
      <c r="Z124" s="187"/>
      <c r="AA124" s="187"/>
      <c r="AB124" s="187"/>
    </row>
    <row r="125" spans="1:28" x14ac:dyDescent="0.25">
      <c r="A125" s="163" t="s">
        <v>250</v>
      </c>
      <c r="B125" s="187"/>
      <c r="C125" s="187"/>
      <c r="D125" s="187"/>
      <c r="E125" s="187"/>
      <c r="F125" s="187"/>
      <c r="G125" s="187"/>
      <c r="H125" s="187"/>
      <c r="I125" s="187"/>
      <c r="J125" s="187"/>
      <c r="K125" s="188"/>
      <c r="L125" s="188"/>
      <c r="M125" s="187"/>
      <c r="N125" s="187"/>
      <c r="O125" s="187"/>
      <c r="P125" s="187"/>
      <c r="Q125" s="187"/>
      <c r="R125" s="187"/>
      <c r="S125" s="187"/>
      <c r="T125" s="187"/>
      <c r="U125" s="187"/>
      <c r="V125" s="187"/>
      <c r="W125" s="189"/>
      <c r="X125" s="189"/>
      <c r="Y125" s="187"/>
      <c r="Z125" s="187"/>
      <c r="AA125" s="187"/>
      <c r="AB125" s="187"/>
    </row>
    <row r="126" spans="1:28" x14ac:dyDescent="0.25">
      <c r="A126" s="163" t="s">
        <v>251</v>
      </c>
      <c r="B126" s="187"/>
      <c r="C126" s="187"/>
      <c r="D126" s="187"/>
      <c r="E126" s="187"/>
      <c r="F126" s="187"/>
      <c r="G126" s="187"/>
      <c r="H126" s="187"/>
      <c r="I126" s="187"/>
      <c r="J126" s="187"/>
      <c r="K126" s="188"/>
      <c r="L126" s="188"/>
      <c r="M126" s="187"/>
      <c r="N126" s="187"/>
      <c r="O126" s="187"/>
      <c r="P126" s="187"/>
      <c r="Q126" s="187"/>
      <c r="R126" s="187"/>
      <c r="S126" s="187"/>
      <c r="T126" s="187"/>
      <c r="U126" s="187"/>
      <c r="V126" s="187"/>
      <c r="W126" s="189"/>
      <c r="X126" s="189"/>
      <c r="Y126" s="187"/>
      <c r="Z126" s="187"/>
      <c r="AA126" s="187"/>
      <c r="AB126" s="187"/>
    </row>
    <row r="127" spans="1:28" x14ac:dyDescent="0.25">
      <c r="A127" s="163" t="s">
        <v>252</v>
      </c>
      <c r="B127" s="187"/>
      <c r="C127" s="187"/>
      <c r="D127" s="187"/>
      <c r="E127" s="187"/>
      <c r="F127" s="187"/>
      <c r="G127" s="187"/>
      <c r="H127" s="187"/>
      <c r="I127" s="187"/>
      <c r="J127" s="187"/>
      <c r="K127" s="188"/>
      <c r="L127" s="188"/>
      <c r="M127" s="187"/>
      <c r="N127" s="187"/>
      <c r="O127" s="187"/>
      <c r="P127" s="187"/>
      <c r="Q127" s="187"/>
      <c r="R127" s="187"/>
      <c r="S127" s="187"/>
      <c r="T127" s="187"/>
      <c r="U127" s="187"/>
      <c r="V127" s="187"/>
      <c r="W127" s="189"/>
      <c r="X127" s="189"/>
      <c r="Y127" s="187"/>
      <c r="Z127" s="187"/>
      <c r="AA127" s="187"/>
      <c r="AB127" s="187"/>
    </row>
    <row r="128" spans="1:28" x14ac:dyDescent="0.25">
      <c r="A128" s="163" t="s">
        <v>253</v>
      </c>
      <c r="B128" s="187"/>
      <c r="C128" s="187"/>
      <c r="D128" s="187"/>
      <c r="E128" s="187"/>
      <c r="F128" s="187"/>
      <c r="G128" s="187"/>
      <c r="H128" s="187"/>
      <c r="I128" s="187"/>
      <c r="J128" s="187"/>
      <c r="K128" s="188"/>
      <c r="L128" s="188"/>
      <c r="M128" s="187"/>
      <c r="N128" s="187"/>
      <c r="O128" s="187"/>
      <c r="P128" s="187"/>
      <c r="Q128" s="187"/>
      <c r="R128" s="187"/>
      <c r="S128" s="187"/>
      <c r="T128" s="187"/>
      <c r="U128" s="187"/>
      <c r="V128" s="187"/>
      <c r="W128" s="189"/>
      <c r="X128" s="189"/>
      <c r="Y128" s="187"/>
      <c r="Z128" s="187"/>
      <c r="AA128" s="187"/>
      <c r="AB128" s="187"/>
    </row>
    <row r="129" spans="1:28" x14ac:dyDescent="0.25">
      <c r="A129" s="163" t="s">
        <v>254</v>
      </c>
      <c r="B129" s="187"/>
      <c r="C129" s="187"/>
      <c r="D129" s="187"/>
      <c r="E129" s="187"/>
      <c r="F129" s="187"/>
      <c r="G129" s="187"/>
      <c r="H129" s="187"/>
      <c r="I129" s="187"/>
      <c r="J129" s="187"/>
      <c r="K129" s="188"/>
      <c r="L129" s="188"/>
      <c r="M129" s="187"/>
      <c r="N129" s="187"/>
      <c r="O129" s="187"/>
      <c r="P129" s="187"/>
      <c r="Q129" s="187"/>
      <c r="R129" s="187"/>
      <c r="S129" s="187"/>
      <c r="T129" s="187"/>
      <c r="U129" s="187"/>
      <c r="V129" s="187"/>
      <c r="W129" s="189"/>
      <c r="X129" s="189"/>
      <c r="Y129" s="187"/>
      <c r="Z129" s="187"/>
      <c r="AA129" s="187"/>
      <c r="AB129" s="187"/>
    </row>
    <row r="130" spans="1:28" x14ac:dyDescent="0.25">
      <c r="A130" s="163" t="s">
        <v>255</v>
      </c>
      <c r="B130" s="187"/>
      <c r="C130" s="187"/>
      <c r="D130" s="187"/>
      <c r="E130" s="187"/>
      <c r="F130" s="187"/>
      <c r="G130" s="187"/>
      <c r="H130" s="187"/>
      <c r="I130" s="187"/>
      <c r="J130" s="187"/>
      <c r="K130" s="188"/>
      <c r="L130" s="188"/>
      <c r="M130" s="187"/>
      <c r="N130" s="187"/>
      <c r="O130" s="187"/>
      <c r="P130" s="187"/>
      <c r="Q130" s="187"/>
      <c r="R130" s="187"/>
      <c r="S130" s="187"/>
      <c r="T130" s="187"/>
      <c r="U130" s="187"/>
      <c r="V130" s="187"/>
      <c r="W130" s="189"/>
      <c r="X130" s="189"/>
      <c r="Y130" s="187"/>
      <c r="Z130" s="187"/>
      <c r="AA130" s="187"/>
      <c r="AB130" s="187"/>
    </row>
    <row r="131" spans="1:28" x14ac:dyDescent="0.25">
      <c r="A131" s="163" t="s">
        <v>256</v>
      </c>
      <c r="B131" s="187"/>
      <c r="C131" s="187"/>
      <c r="D131" s="187"/>
      <c r="E131" s="187"/>
      <c r="F131" s="187"/>
      <c r="G131" s="187"/>
      <c r="H131" s="187"/>
      <c r="I131" s="187"/>
      <c r="J131" s="187"/>
      <c r="K131" s="188"/>
      <c r="L131" s="188"/>
      <c r="M131" s="187"/>
      <c r="N131" s="187"/>
      <c r="O131" s="187"/>
      <c r="P131" s="187"/>
      <c r="Q131" s="187"/>
      <c r="R131" s="187"/>
      <c r="S131" s="187"/>
      <c r="T131" s="187"/>
      <c r="U131" s="187"/>
      <c r="V131" s="187"/>
      <c r="W131" s="189"/>
      <c r="X131" s="189"/>
      <c r="Y131" s="187"/>
      <c r="Z131" s="187"/>
      <c r="AA131" s="187"/>
      <c r="AB131" s="187"/>
    </row>
    <row r="132" spans="1:28" x14ac:dyDescent="0.25">
      <c r="A132" s="163" t="s">
        <v>257</v>
      </c>
      <c r="B132" s="187"/>
      <c r="C132" s="187"/>
      <c r="D132" s="187"/>
      <c r="E132" s="187"/>
      <c r="F132" s="187"/>
      <c r="G132" s="187"/>
      <c r="H132" s="187"/>
      <c r="I132" s="187"/>
      <c r="J132" s="187"/>
      <c r="K132" s="188"/>
      <c r="L132" s="188"/>
      <c r="M132" s="187"/>
      <c r="N132" s="187"/>
      <c r="O132" s="187"/>
      <c r="P132" s="187"/>
      <c r="Q132" s="187"/>
      <c r="R132" s="187"/>
      <c r="S132" s="187"/>
      <c r="T132" s="187"/>
      <c r="U132" s="187"/>
      <c r="V132" s="187"/>
      <c r="W132" s="189"/>
      <c r="X132" s="189"/>
      <c r="Y132" s="187"/>
      <c r="Z132" s="187"/>
      <c r="AA132" s="187"/>
      <c r="AB132" s="187"/>
    </row>
    <row r="133" spans="1:28" x14ac:dyDescent="0.25">
      <c r="A133" s="163" t="s">
        <v>258</v>
      </c>
      <c r="B133" s="187"/>
      <c r="C133" s="187"/>
      <c r="D133" s="187"/>
      <c r="E133" s="187"/>
      <c r="F133" s="187"/>
      <c r="G133" s="187"/>
      <c r="H133" s="187"/>
      <c r="I133" s="187"/>
      <c r="J133" s="187"/>
      <c r="K133" s="188"/>
      <c r="L133" s="188"/>
      <c r="M133" s="187"/>
      <c r="N133" s="187"/>
      <c r="O133" s="187"/>
      <c r="P133" s="187"/>
      <c r="Q133" s="187"/>
      <c r="R133" s="187"/>
      <c r="S133" s="187"/>
      <c r="T133" s="187"/>
      <c r="U133" s="187"/>
      <c r="V133" s="187"/>
      <c r="W133" s="189"/>
      <c r="X133" s="189"/>
      <c r="Y133" s="187"/>
      <c r="Z133" s="187"/>
      <c r="AA133" s="187"/>
      <c r="AB133" s="187"/>
    </row>
    <row r="134" spans="1:28" x14ac:dyDescent="0.25">
      <c r="A134" s="163" t="s">
        <v>259</v>
      </c>
      <c r="B134" s="187"/>
      <c r="C134" s="187"/>
      <c r="D134" s="187"/>
      <c r="E134" s="187"/>
      <c r="F134" s="187"/>
      <c r="G134" s="187"/>
      <c r="H134" s="187"/>
      <c r="I134" s="187"/>
      <c r="J134" s="187"/>
      <c r="K134" s="188"/>
      <c r="L134" s="188"/>
      <c r="M134" s="187"/>
      <c r="N134" s="187"/>
      <c r="O134" s="187"/>
      <c r="P134" s="187"/>
      <c r="Q134" s="187"/>
      <c r="R134" s="187"/>
      <c r="S134" s="187"/>
      <c r="T134" s="187"/>
      <c r="U134" s="187"/>
      <c r="V134" s="187"/>
      <c r="W134" s="189"/>
      <c r="X134" s="189"/>
      <c r="Y134" s="187"/>
      <c r="Z134" s="187"/>
      <c r="AA134" s="187"/>
      <c r="AB134" s="187"/>
    </row>
    <row r="135" spans="1:28" x14ac:dyDescent="0.25">
      <c r="A135" s="163" t="s">
        <v>260</v>
      </c>
      <c r="B135" s="187"/>
      <c r="C135" s="187"/>
      <c r="D135" s="187"/>
      <c r="E135" s="187"/>
      <c r="F135" s="187"/>
      <c r="G135" s="187"/>
      <c r="H135" s="187"/>
      <c r="I135" s="187"/>
      <c r="J135" s="187"/>
      <c r="K135" s="188"/>
      <c r="L135" s="188"/>
      <c r="M135" s="187"/>
      <c r="N135" s="187"/>
      <c r="O135" s="187"/>
      <c r="P135" s="187"/>
      <c r="Q135" s="187"/>
      <c r="R135" s="187"/>
      <c r="S135" s="187"/>
      <c r="T135" s="187"/>
      <c r="U135" s="187"/>
      <c r="V135" s="187"/>
      <c r="W135" s="189"/>
      <c r="X135" s="189"/>
      <c r="Y135" s="187"/>
      <c r="Z135" s="187"/>
      <c r="AA135" s="187"/>
      <c r="AB135" s="187"/>
    </row>
    <row r="136" spans="1:28" x14ac:dyDescent="0.25">
      <c r="A136" s="163" t="s">
        <v>261</v>
      </c>
      <c r="B136" s="187"/>
      <c r="C136" s="187"/>
      <c r="D136" s="187"/>
      <c r="E136" s="187"/>
      <c r="F136" s="187"/>
      <c r="G136" s="187"/>
      <c r="H136" s="187"/>
      <c r="I136" s="187"/>
      <c r="J136" s="187"/>
      <c r="K136" s="188"/>
      <c r="L136" s="188"/>
      <c r="M136" s="187"/>
      <c r="N136" s="187"/>
      <c r="O136" s="187"/>
      <c r="P136" s="187"/>
      <c r="Q136" s="187"/>
      <c r="R136" s="187"/>
      <c r="S136" s="187"/>
      <c r="T136" s="187"/>
      <c r="U136" s="187"/>
      <c r="V136" s="187"/>
      <c r="W136" s="189"/>
      <c r="X136" s="189"/>
      <c r="Y136" s="187"/>
      <c r="Z136" s="187"/>
      <c r="AA136" s="187"/>
      <c r="AB136" s="187"/>
    </row>
    <row r="137" spans="1:28" x14ac:dyDescent="0.25">
      <c r="A137" s="163" t="s">
        <v>262</v>
      </c>
      <c r="B137" s="187"/>
      <c r="C137" s="187"/>
      <c r="D137" s="187"/>
      <c r="E137" s="187"/>
      <c r="F137" s="187"/>
      <c r="G137" s="187"/>
      <c r="H137" s="187"/>
      <c r="I137" s="187"/>
      <c r="J137" s="187"/>
      <c r="K137" s="188"/>
      <c r="L137" s="188"/>
      <c r="M137" s="187"/>
      <c r="N137" s="187"/>
      <c r="O137" s="187"/>
      <c r="P137" s="187"/>
      <c r="Q137" s="187"/>
      <c r="R137" s="187"/>
      <c r="S137" s="187"/>
      <c r="T137" s="187"/>
      <c r="U137" s="187"/>
      <c r="V137" s="187"/>
      <c r="W137" s="189"/>
      <c r="X137" s="189"/>
      <c r="Y137" s="187"/>
      <c r="Z137" s="187"/>
      <c r="AA137" s="187"/>
      <c r="AB137" s="187"/>
    </row>
    <row r="138" spans="1:28" x14ac:dyDescent="0.25">
      <c r="A138" s="163" t="s">
        <v>263</v>
      </c>
      <c r="B138" s="187"/>
      <c r="C138" s="187"/>
      <c r="D138" s="187"/>
      <c r="E138" s="187"/>
      <c r="F138" s="187"/>
      <c r="G138" s="187"/>
      <c r="H138" s="187"/>
      <c r="I138" s="187"/>
      <c r="J138" s="187"/>
      <c r="K138" s="188"/>
      <c r="L138" s="188"/>
      <c r="M138" s="187"/>
      <c r="N138" s="187"/>
      <c r="O138" s="187"/>
      <c r="P138" s="187"/>
      <c r="Q138" s="187"/>
      <c r="R138" s="187"/>
      <c r="S138" s="187"/>
      <c r="T138" s="187"/>
      <c r="U138" s="187"/>
      <c r="V138" s="187"/>
      <c r="W138" s="189"/>
      <c r="X138" s="189"/>
      <c r="Y138" s="187"/>
      <c r="Z138" s="187"/>
      <c r="AA138" s="187"/>
      <c r="AB138" s="187"/>
    </row>
    <row r="139" spans="1:28" x14ac:dyDescent="0.25">
      <c r="A139" s="163" t="s">
        <v>264</v>
      </c>
      <c r="B139" s="187"/>
      <c r="C139" s="187"/>
      <c r="D139" s="187"/>
      <c r="E139" s="187"/>
      <c r="F139" s="187"/>
      <c r="G139" s="187"/>
      <c r="H139" s="187"/>
      <c r="I139" s="187"/>
      <c r="J139" s="187"/>
      <c r="K139" s="188"/>
      <c r="L139" s="188"/>
      <c r="M139" s="187"/>
      <c r="N139" s="187"/>
      <c r="O139" s="187"/>
      <c r="P139" s="187"/>
      <c r="Q139" s="187"/>
      <c r="R139" s="187"/>
      <c r="S139" s="187"/>
      <c r="T139" s="187"/>
      <c r="U139" s="187"/>
      <c r="V139" s="187"/>
      <c r="W139" s="189"/>
      <c r="X139" s="189"/>
      <c r="Y139" s="187"/>
      <c r="Z139" s="187"/>
      <c r="AA139" s="187"/>
      <c r="AB139" s="187"/>
    </row>
    <row r="140" spans="1:28" x14ac:dyDescent="0.25">
      <c r="A140" s="163" t="s">
        <v>265</v>
      </c>
      <c r="B140" s="187"/>
      <c r="C140" s="187"/>
      <c r="D140" s="187"/>
      <c r="E140" s="187"/>
      <c r="F140" s="187"/>
      <c r="G140" s="187"/>
      <c r="H140" s="187"/>
      <c r="I140" s="187"/>
      <c r="J140" s="187"/>
      <c r="K140" s="188"/>
      <c r="L140" s="188"/>
      <c r="M140" s="187"/>
      <c r="N140" s="187"/>
      <c r="O140" s="187"/>
      <c r="P140" s="187"/>
      <c r="Q140" s="187"/>
      <c r="R140" s="187"/>
      <c r="S140" s="187"/>
      <c r="T140" s="187"/>
      <c r="U140" s="187"/>
      <c r="V140" s="187"/>
      <c r="W140" s="189"/>
      <c r="X140" s="189"/>
      <c r="Y140" s="187"/>
      <c r="Z140" s="187"/>
      <c r="AA140" s="187"/>
      <c r="AB140" s="187"/>
    </row>
    <row r="141" spans="1:28" x14ac:dyDescent="0.25">
      <c r="A141" s="163" t="s">
        <v>266</v>
      </c>
      <c r="B141" s="187"/>
      <c r="C141" s="187"/>
      <c r="D141" s="187"/>
      <c r="E141" s="187"/>
      <c r="F141" s="187"/>
      <c r="G141" s="187"/>
      <c r="H141" s="187"/>
      <c r="I141" s="187"/>
      <c r="J141" s="187"/>
      <c r="K141" s="188"/>
      <c r="L141" s="188"/>
      <c r="M141" s="187"/>
      <c r="N141" s="187"/>
      <c r="O141" s="187"/>
      <c r="P141" s="187"/>
      <c r="Q141" s="187"/>
      <c r="R141" s="187"/>
      <c r="S141" s="187"/>
      <c r="T141" s="187"/>
      <c r="U141" s="187"/>
      <c r="V141" s="187"/>
      <c r="W141" s="189"/>
      <c r="X141" s="189"/>
      <c r="Y141" s="187"/>
      <c r="Z141" s="187"/>
      <c r="AA141" s="187"/>
      <c r="AB141" s="187"/>
    </row>
    <row r="142" spans="1:28" x14ac:dyDescent="0.25">
      <c r="A142" s="163" t="s">
        <v>267</v>
      </c>
      <c r="B142" s="187"/>
      <c r="C142" s="187"/>
      <c r="D142" s="187"/>
      <c r="E142" s="187"/>
      <c r="F142" s="187"/>
      <c r="G142" s="187"/>
      <c r="H142" s="187"/>
      <c r="I142" s="187"/>
      <c r="J142" s="187"/>
      <c r="K142" s="188"/>
      <c r="L142" s="188"/>
      <c r="M142" s="187"/>
      <c r="N142" s="187"/>
      <c r="O142" s="187"/>
      <c r="P142" s="187"/>
      <c r="Q142" s="187"/>
      <c r="R142" s="187"/>
      <c r="S142" s="187"/>
      <c r="T142" s="187"/>
      <c r="U142" s="187"/>
      <c r="V142" s="187"/>
      <c r="W142" s="189"/>
      <c r="X142" s="189"/>
      <c r="Y142" s="187"/>
      <c r="Z142" s="187"/>
      <c r="AA142" s="187"/>
      <c r="AB142" s="187"/>
    </row>
    <row r="143" spans="1:28" x14ac:dyDescent="0.25">
      <c r="A143" s="163" t="s">
        <v>268</v>
      </c>
      <c r="B143" s="187"/>
      <c r="C143" s="187"/>
      <c r="D143" s="187"/>
      <c r="E143" s="187"/>
      <c r="F143" s="187"/>
      <c r="G143" s="187"/>
      <c r="H143" s="187"/>
      <c r="I143" s="187"/>
      <c r="J143" s="187"/>
      <c r="K143" s="188"/>
      <c r="L143" s="188"/>
      <c r="M143" s="187"/>
      <c r="N143" s="187"/>
      <c r="O143" s="187"/>
      <c r="P143" s="187"/>
      <c r="Q143" s="187"/>
      <c r="R143" s="187"/>
      <c r="S143" s="187"/>
      <c r="T143" s="187"/>
      <c r="U143" s="187"/>
      <c r="V143" s="187"/>
      <c r="W143" s="189"/>
      <c r="X143" s="189"/>
      <c r="Y143" s="187"/>
      <c r="Z143" s="187"/>
      <c r="AA143" s="187"/>
      <c r="AB143" s="187"/>
    </row>
    <row r="144" spans="1:28" x14ac:dyDescent="0.25">
      <c r="A144" s="163" t="s">
        <v>269</v>
      </c>
      <c r="B144" s="187"/>
      <c r="C144" s="187"/>
      <c r="D144" s="187"/>
      <c r="E144" s="187"/>
      <c r="F144" s="187"/>
      <c r="G144" s="187"/>
      <c r="H144" s="187"/>
      <c r="I144" s="187"/>
      <c r="J144" s="187"/>
      <c r="K144" s="188"/>
      <c r="L144" s="188"/>
      <c r="M144" s="187"/>
      <c r="N144" s="187"/>
      <c r="O144" s="187"/>
      <c r="P144" s="187"/>
      <c r="Q144" s="187"/>
      <c r="R144" s="187"/>
      <c r="S144" s="187"/>
      <c r="T144" s="187"/>
      <c r="U144" s="187"/>
      <c r="V144" s="187"/>
      <c r="W144" s="189"/>
      <c r="X144" s="189"/>
      <c r="Y144" s="187"/>
      <c r="Z144" s="187"/>
      <c r="AA144" s="187"/>
      <c r="AB144" s="187"/>
    </row>
    <row r="145" spans="1:28" x14ac:dyDescent="0.25">
      <c r="A145" s="163" t="s">
        <v>270</v>
      </c>
      <c r="B145" s="187"/>
      <c r="C145" s="187"/>
      <c r="D145" s="187"/>
      <c r="E145" s="187"/>
      <c r="F145" s="187"/>
      <c r="G145" s="187"/>
      <c r="H145" s="187"/>
      <c r="I145" s="187"/>
      <c r="J145" s="187"/>
      <c r="K145" s="188"/>
      <c r="L145" s="188"/>
      <c r="M145" s="187"/>
      <c r="N145" s="187"/>
      <c r="O145" s="187"/>
      <c r="P145" s="187"/>
      <c r="Q145" s="187"/>
      <c r="R145" s="187"/>
      <c r="S145" s="187"/>
      <c r="T145" s="187"/>
      <c r="U145" s="187"/>
      <c r="V145" s="187"/>
      <c r="W145" s="189"/>
      <c r="X145" s="189"/>
      <c r="Y145" s="187"/>
      <c r="Z145" s="187"/>
      <c r="AA145" s="187"/>
      <c r="AB145" s="187"/>
    </row>
    <row r="146" spans="1:28" x14ac:dyDescent="0.25">
      <c r="A146" s="163"/>
      <c r="B146" s="187"/>
      <c r="C146" s="187"/>
      <c r="D146" s="187"/>
      <c r="E146" s="187"/>
      <c r="F146" s="187"/>
      <c r="G146" s="187"/>
      <c r="H146" s="187"/>
      <c r="I146" s="187"/>
      <c r="J146" s="187"/>
      <c r="K146" s="188"/>
      <c r="L146" s="188"/>
      <c r="M146" s="187"/>
      <c r="N146" s="187"/>
      <c r="O146" s="187"/>
      <c r="P146" s="187"/>
      <c r="Q146" s="187"/>
      <c r="R146" s="187"/>
      <c r="S146" s="187"/>
      <c r="T146" s="187"/>
      <c r="U146" s="187"/>
      <c r="V146" s="187"/>
      <c r="W146" s="189"/>
      <c r="X146" s="189"/>
      <c r="Y146" s="187"/>
      <c r="Z146" s="187"/>
      <c r="AA146" s="187"/>
      <c r="AB146" s="187"/>
    </row>
    <row r="147" spans="1:28" x14ac:dyDescent="0.25">
      <c r="A147" s="163"/>
      <c r="B147" s="187"/>
      <c r="C147" s="187"/>
      <c r="D147" s="187"/>
      <c r="E147" s="187"/>
      <c r="F147" s="187"/>
      <c r="G147" s="187"/>
      <c r="H147" s="187"/>
      <c r="I147" s="187"/>
      <c r="J147" s="187"/>
      <c r="K147" s="188"/>
      <c r="L147" s="188"/>
      <c r="M147" s="187"/>
      <c r="N147" s="187"/>
      <c r="O147" s="187"/>
      <c r="P147" s="187"/>
      <c r="Q147" s="187"/>
      <c r="R147" s="187"/>
      <c r="S147" s="187"/>
      <c r="T147" s="187"/>
      <c r="U147" s="187"/>
      <c r="V147" s="187"/>
      <c r="W147" s="189"/>
      <c r="X147" s="189"/>
      <c r="Y147" s="187"/>
      <c r="Z147" s="187"/>
      <c r="AA147" s="187"/>
      <c r="AB147" s="187"/>
    </row>
    <row r="148" spans="1:28" x14ac:dyDescent="0.25">
      <c r="A148" s="163"/>
      <c r="B148" s="187"/>
      <c r="C148" s="187"/>
      <c r="D148" s="187"/>
      <c r="E148" s="187"/>
      <c r="F148" s="187"/>
      <c r="G148" s="187"/>
      <c r="H148" s="187"/>
      <c r="I148" s="187"/>
      <c r="J148" s="187"/>
      <c r="K148" s="188"/>
      <c r="L148" s="188"/>
      <c r="M148" s="187"/>
      <c r="N148" s="187"/>
      <c r="O148" s="187"/>
      <c r="P148" s="187"/>
      <c r="Q148" s="187"/>
      <c r="R148" s="187"/>
      <c r="S148" s="187"/>
      <c r="T148" s="187"/>
      <c r="U148" s="187"/>
      <c r="V148" s="187"/>
      <c r="W148" s="189"/>
      <c r="X148" s="189"/>
      <c r="Y148" s="187"/>
      <c r="Z148" s="187"/>
      <c r="AA148" s="187"/>
      <c r="AB148" s="187"/>
    </row>
    <row r="149" spans="1:28" x14ac:dyDescent="0.25">
      <c r="A149" s="163"/>
      <c r="B149" s="187"/>
      <c r="C149" s="187"/>
      <c r="D149" s="187"/>
      <c r="E149" s="187"/>
      <c r="F149" s="187"/>
      <c r="G149" s="187"/>
      <c r="H149" s="187"/>
      <c r="I149" s="187"/>
      <c r="J149" s="187"/>
      <c r="K149" s="188"/>
      <c r="L149" s="188"/>
      <c r="M149" s="187"/>
      <c r="N149" s="187"/>
      <c r="O149" s="187"/>
      <c r="P149" s="187"/>
      <c r="Q149" s="187"/>
      <c r="R149" s="187"/>
      <c r="S149" s="187"/>
      <c r="T149" s="187"/>
      <c r="U149" s="187"/>
      <c r="V149" s="187"/>
      <c r="W149" s="189"/>
      <c r="X149" s="189"/>
      <c r="Y149" s="187"/>
      <c r="Z149" s="187"/>
      <c r="AA149" s="187"/>
      <c r="AB149" s="187"/>
    </row>
    <row r="150" spans="1:28" x14ac:dyDescent="0.25">
      <c r="A150" s="163"/>
      <c r="B150" s="187"/>
      <c r="C150" s="187"/>
      <c r="D150" s="187"/>
      <c r="E150" s="187"/>
      <c r="F150" s="187"/>
      <c r="G150" s="187"/>
      <c r="H150" s="187"/>
      <c r="I150" s="187"/>
      <c r="J150" s="187"/>
      <c r="K150" s="188"/>
      <c r="L150" s="188"/>
      <c r="M150" s="187"/>
      <c r="N150" s="187"/>
      <c r="O150" s="187"/>
      <c r="P150" s="187"/>
      <c r="Q150" s="187"/>
      <c r="R150" s="187"/>
      <c r="S150" s="187"/>
      <c r="T150" s="187"/>
      <c r="U150" s="187"/>
      <c r="V150" s="187"/>
      <c r="W150" s="189"/>
      <c r="X150" s="189"/>
      <c r="Y150" s="187"/>
      <c r="Z150" s="187"/>
      <c r="AA150" s="187"/>
      <c r="AB150" s="187"/>
    </row>
    <row r="151" spans="1:28" x14ac:dyDescent="0.25">
      <c r="A151" s="163"/>
      <c r="B151" s="187"/>
      <c r="C151" s="187"/>
      <c r="D151" s="187"/>
      <c r="E151" s="187"/>
      <c r="F151" s="187"/>
      <c r="G151" s="187"/>
      <c r="H151" s="187"/>
      <c r="I151" s="187"/>
      <c r="J151" s="187"/>
      <c r="K151" s="188"/>
      <c r="L151" s="188"/>
      <c r="M151" s="187"/>
      <c r="N151" s="187"/>
      <c r="O151" s="187"/>
      <c r="P151" s="187"/>
      <c r="Q151" s="187"/>
      <c r="R151" s="187"/>
      <c r="S151" s="187"/>
      <c r="T151" s="187"/>
      <c r="U151" s="187"/>
      <c r="V151" s="187"/>
      <c r="W151" s="189"/>
      <c r="X151" s="189"/>
      <c r="Y151" s="187"/>
      <c r="Z151" s="187"/>
      <c r="AA151" s="187"/>
      <c r="AB151" s="187"/>
    </row>
    <row r="152" spans="1:28" x14ac:dyDescent="0.25">
      <c r="A152" s="163"/>
      <c r="B152" s="187"/>
      <c r="C152" s="187"/>
      <c r="D152" s="187"/>
      <c r="E152" s="187"/>
      <c r="F152" s="187"/>
      <c r="G152" s="187"/>
      <c r="H152" s="187"/>
      <c r="I152" s="187"/>
      <c r="J152" s="187"/>
      <c r="K152" s="188"/>
      <c r="L152" s="188"/>
      <c r="M152" s="187"/>
      <c r="N152" s="187"/>
      <c r="O152" s="187"/>
      <c r="P152" s="187"/>
      <c r="Q152" s="187"/>
      <c r="R152" s="187"/>
      <c r="S152" s="187"/>
      <c r="T152" s="187"/>
      <c r="U152" s="187"/>
      <c r="V152" s="187"/>
      <c r="W152" s="189"/>
      <c r="X152" s="189"/>
      <c r="Y152" s="187"/>
      <c r="Z152" s="187"/>
      <c r="AA152" s="187"/>
      <c r="AB152" s="187"/>
    </row>
    <row r="153" spans="1:28" x14ac:dyDescent="0.25">
      <c r="A153" s="163"/>
      <c r="B153" s="187"/>
      <c r="C153" s="187"/>
      <c r="D153" s="187"/>
      <c r="E153" s="187"/>
      <c r="F153" s="187"/>
      <c r="G153" s="187"/>
      <c r="H153" s="187"/>
      <c r="I153" s="187"/>
      <c r="J153" s="187"/>
      <c r="K153" s="188"/>
      <c r="L153" s="188"/>
      <c r="M153" s="187"/>
      <c r="N153" s="187"/>
      <c r="O153" s="187"/>
      <c r="P153" s="187"/>
      <c r="Q153" s="187"/>
      <c r="R153" s="187"/>
      <c r="S153" s="187"/>
      <c r="T153" s="187"/>
      <c r="U153" s="187"/>
      <c r="V153" s="187"/>
      <c r="W153" s="189"/>
      <c r="X153" s="189"/>
      <c r="Y153" s="187"/>
      <c r="Z153" s="187"/>
      <c r="AA153" s="187"/>
      <c r="AB153" s="187"/>
    </row>
    <row r="154" spans="1:28" x14ac:dyDescent="0.25">
      <c r="A154" s="163"/>
      <c r="B154" s="187"/>
      <c r="C154" s="187"/>
      <c r="D154" s="187"/>
      <c r="E154" s="187"/>
      <c r="F154" s="187"/>
      <c r="G154" s="187"/>
      <c r="H154" s="187"/>
      <c r="I154" s="187"/>
      <c r="J154" s="187"/>
      <c r="K154" s="188"/>
      <c r="L154" s="188"/>
      <c r="M154" s="187"/>
      <c r="N154" s="187"/>
      <c r="O154" s="187"/>
      <c r="P154" s="187"/>
      <c r="Q154" s="187"/>
      <c r="R154" s="187"/>
      <c r="S154" s="187"/>
      <c r="T154" s="187"/>
      <c r="U154" s="187"/>
      <c r="V154" s="187"/>
      <c r="W154" s="189"/>
      <c r="X154" s="189"/>
      <c r="Y154" s="187"/>
      <c r="Z154" s="187"/>
      <c r="AA154" s="187"/>
      <c r="AB154" s="187"/>
    </row>
    <row r="155" spans="1:28" x14ac:dyDescent="0.25">
      <c r="A155" s="163"/>
      <c r="B155" s="187"/>
      <c r="C155" s="187"/>
      <c r="D155" s="187"/>
      <c r="E155" s="187"/>
      <c r="F155" s="187"/>
      <c r="G155" s="187"/>
      <c r="H155" s="187"/>
      <c r="I155" s="187"/>
      <c r="J155" s="187"/>
      <c r="K155" s="188"/>
      <c r="L155" s="188"/>
      <c r="M155" s="187"/>
      <c r="N155" s="187"/>
      <c r="O155" s="187"/>
      <c r="P155" s="187"/>
      <c r="Q155" s="187"/>
      <c r="R155" s="187"/>
      <c r="S155" s="187"/>
      <c r="T155" s="187"/>
      <c r="U155" s="187"/>
      <c r="V155" s="187"/>
      <c r="W155" s="189"/>
      <c r="X155" s="189"/>
      <c r="Y155" s="187"/>
      <c r="Z155" s="187"/>
      <c r="AA155" s="187"/>
      <c r="AB155" s="187"/>
    </row>
    <row r="156" spans="1:28" x14ac:dyDescent="0.25">
      <c r="A156" s="163"/>
      <c r="B156" s="187"/>
      <c r="C156" s="187"/>
      <c r="D156" s="187"/>
      <c r="E156" s="187"/>
      <c r="F156" s="187"/>
      <c r="G156" s="187"/>
      <c r="H156" s="187"/>
      <c r="I156" s="187"/>
      <c r="J156" s="187"/>
      <c r="K156" s="188"/>
      <c r="L156" s="188"/>
      <c r="M156" s="187"/>
      <c r="N156" s="187"/>
      <c r="O156" s="187"/>
      <c r="P156" s="187"/>
      <c r="Q156" s="187"/>
      <c r="R156" s="187"/>
      <c r="S156" s="187"/>
      <c r="T156" s="187"/>
      <c r="U156" s="187"/>
      <c r="V156" s="187"/>
      <c r="W156" s="189"/>
      <c r="X156" s="189"/>
      <c r="Y156" s="187"/>
      <c r="Z156" s="187"/>
      <c r="AA156" s="187"/>
      <c r="AB156" s="187"/>
    </row>
    <row r="157" spans="1:28" x14ac:dyDescent="0.25">
      <c r="A157" s="163"/>
      <c r="B157" s="187"/>
      <c r="C157" s="187"/>
      <c r="D157" s="187"/>
      <c r="E157" s="187"/>
      <c r="F157" s="187"/>
      <c r="G157" s="187"/>
      <c r="H157" s="187"/>
      <c r="I157" s="187"/>
      <c r="J157" s="187"/>
      <c r="K157" s="188"/>
      <c r="L157" s="188"/>
      <c r="M157" s="187"/>
      <c r="N157" s="187"/>
      <c r="O157" s="187"/>
      <c r="P157" s="187"/>
      <c r="Q157" s="187"/>
      <c r="R157" s="187"/>
      <c r="S157" s="187"/>
      <c r="T157" s="187"/>
      <c r="U157" s="187"/>
      <c r="V157" s="187"/>
      <c r="W157" s="189"/>
      <c r="X157" s="189"/>
      <c r="Y157" s="187"/>
      <c r="Z157" s="187"/>
      <c r="AA157" s="187"/>
      <c r="AB157" s="187"/>
    </row>
    <row r="158" spans="1:28" x14ac:dyDescent="0.25">
      <c r="A158" s="163"/>
      <c r="B158" s="187"/>
      <c r="C158" s="187"/>
      <c r="D158" s="187"/>
      <c r="E158" s="187"/>
      <c r="F158" s="187"/>
      <c r="G158" s="187"/>
      <c r="H158" s="187"/>
      <c r="I158" s="187"/>
      <c r="J158" s="187"/>
      <c r="K158" s="188"/>
      <c r="L158" s="188"/>
      <c r="M158" s="187"/>
      <c r="N158" s="187"/>
      <c r="O158" s="187"/>
      <c r="P158" s="187"/>
      <c r="Q158" s="187"/>
      <c r="R158" s="187"/>
      <c r="S158" s="187"/>
      <c r="T158" s="187"/>
      <c r="U158" s="187"/>
      <c r="V158" s="187"/>
      <c r="W158" s="189"/>
      <c r="X158" s="189"/>
      <c r="Y158" s="187"/>
      <c r="Z158" s="187"/>
      <c r="AA158" s="187"/>
      <c r="AB158" s="187"/>
    </row>
    <row r="159" spans="1:28" x14ac:dyDescent="0.25">
      <c r="A159" s="163"/>
      <c r="B159" s="187"/>
      <c r="C159" s="187"/>
      <c r="D159" s="187"/>
      <c r="E159" s="187"/>
      <c r="F159" s="187"/>
      <c r="G159" s="187"/>
      <c r="H159" s="187"/>
      <c r="I159" s="187"/>
      <c r="J159" s="187"/>
      <c r="K159" s="188"/>
      <c r="L159" s="188"/>
      <c r="M159" s="187"/>
      <c r="N159" s="187"/>
      <c r="O159" s="187"/>
      <c r="P159" s="187"/>
      <c r="Q159" s="187"/>
      <c r="R159" s="187"/>
      <c r="S159" s="187"/>
      <c r="T159" s="187"/>
      <c r="U159" s="187"/>
      <c r="V159" s="187"/>
      <c r="W159" s="189"/>
      <c r="X159" s="189"/>
      <c r="Y159" s="187"/>
      <c r="Z159" s="187"/>
      <c r="AA159" s="187"/>
      <c r="AB159" s="187"/>
    </row>
    <row r="160" spans="1:28" x14ac:dyDescent="0.25">
      <c r="A160" s="163"/>
      <c r="B160" s="187"/>
      <c r="C160" s="187"/>
      <c r="D160" s="187"/>
      <c r="E160" s="187"/>
      <c r="F160" s="187"/>
      <c r="G160" s="187"/>
      <c r="H160" s="187"/>
      <c r="I160" s="187"/>
      <c r="J160" s="187"/>
      <c r="K160" s="188"/>
      <c r="L160" s="188"/>
      <c r="M160" s="187"/>
      <c r="N160" s="187"/>
      <c r="O160" s="187"/>
      <c r="P160" s="187"/>
      <c r="Q160" s="187"/>
      <c r="R160" s="187"/>
      <c r="S160" s="187"/>
      <c r="T160" s="187"/>
      <c r="U160" s="187"/>
      <c r="V160" s="187"/>
      <c r="W160" s="189"/>
      <c r="X160" s="189"/>
      <c r="Y160" s="187"/>
      <c r="Z160" s="187"/>
      <c r="AA160" s="187"/>
      <c r="AB160" s="187"/>
    </row>
    <row r="161" spans="1:28" x14ac:dyDescent="0.25">
      <c r="A161" s="163"/>
      <c r="B161" s="187"/>
      <c r="C161" s="187"/>
      <c r="D161" s="187"/>
      <c r="E161" s="187"/>
      <c r="F161" s="187"/>
      <c r="G161" s="187"/>
      <c r="H161" s="187"/>
      <c r="I161" s="187"/>
      <c r="J161" s="187"/>
      <c r="K161" s="188"/>
      <c r="L161" s="188"/>
      <c r="M161" s="187"/>
      <c r="N161" s="187"/>
      <c r="O161" s="187"/>
      <c r="P161" s="187"/>
      <c r="Q161" s="187"/>
      <c r="R161" s="187"/>
      <c r="S161" s="187"/>
      <c r="T161" s="187"/>
      <c r="U161" s="187"/>
      <c r="V161" s="187"/>
      <c r="W161" s="189"/>
      <c r="X161" s="189"/>
      <c r="Y161" s="187"/>
      <c r="Z161" s="187"/>
      <c r="AA161" s="187"/>
      <c r="AB161" s="187"/>
    </row>
    <row r="162" spans="1:28" x14ac:dyDescent="0.25">
      <c r="A162" s="163"/>
      <c r="B162" s="187"/>
      <c r="C162" s="187"/>
      <c r="D162" s="187"/>
      <c r="E162" s="187"/>
      <c r="F162" s="187"/>
      <c r="G162" s="187"/>
      <c r="H162" s="187"/>
      <c r="I162" s="187"/>
      <c r="J162" s="187"/>
      <c r="K162" s="188"/>
      <c r="L162" s="188"/>
      <c r="M162" s="187"/>
      <c r="N162" s="187"/>
      <c r="O162" s="187"/>
      <c r="P162" s="187"/>
      <c r="Q162" s="187"/>
      <c r="R162" s="187"/>
      <c r="S162" s="187"/>
      <c r="T162" s="187"/>
      <c r="U162" s="187"/>
      <c r="V162" s="187"/>
      <c r="W162" s="189"/>
      <c r="X162" s="189"/>
      <c r="Y162" s="187"/>
      <c r="Z162" s="187"/>
      <c r="AA162" s="187"/>
      <c r="AB162" s="187"/>
    </row>
    <row r="163" spans="1:28" x14ac:dyDescent="0.25">
      <c r="A163" s="163"/>
      <c r="B163" s="187"/>
      <c r="C163" s="187"/>
      <c r="D163" s="187"/>
      <c r="E163" s="187"/>
      <c r="F163" s="187"/>
      <c r="G163" s="187"/>
      <c r="H163" s="187"/>
      <c r="I163" s="187"/>
      <c r="J163" s="187"/>
      <c r="K163" s="188"/>
      <c r="L163" s="188"/>
      <c r="M163" s="187"/>
      <c r="N163" s="187"/>
      <c r="O163" s="187"/>
      <c r="P163" s="187"/>
      <c r="Q163" s="187"/>
      <c r="R163" s="187"/>
      <c r="S163" s="187"/>
      <c r="T163" s="187"/>
      <c r="U163" s="187"/>
      <c r="V163" s="187"/>
      <c r="W163" s="189"/>
      <c r="X163" s="189"/>
      <c r="Y163" s="187"/>
      <c r="Z163" s="187"/>
      <c r="AA163" s="187"/>
      <c r="AB163" s="187"/>
    </row>
    <row r="164" spans="1:28" x14ac:dyDescent="0.25">
      <c r="A164" s="163"/>
      <c r="B164" s="187"/>
      <c r="C164" s="187"/>
      <c r="D164" s="187"/>
      <c r="E164" s="187"/>
      <c r="F164" s="187"/>
      <c r="G164" s="187"/>
      <c r="H164" s="187"/>
      <c r="I164" s="187"/>
      <c r="J164" s="187"/>
      <c r="K164" s="188"/>
      <c r="L164" s="188"/>
      <c r="M164" s="187"/>
      <c r="N164" s="187"/>
      <c r="O164" s="187"/>
      <c r="P164" s="187"/>
      <c r="Q164" s="187"/>
      <c r="R164" s="187"/>
      <c r="S164" s="187"/>
      <c r="T164" s="187"/>
      <c r="U164" s="187"/>
      <c r="V164" s="187"/>
      <c r="W164" s="189"/>
      <c r="X164" s="189"/>
      <c r="Y164" s="187"/>
      <c r="Z164" s="187"/>
      <c r="AA164" s="187"/>
      <c r="AB164" s="187"/>
    </row>
    <row r="165" spans="1:28" x14ac:dyDescent="0.25">
      <c r="A165" s="163"/>
      <c r="B165" s="187"/>
      <c r="C165" s="187"/>
      <c r="D165" s="187"/>
      <c r="E165" s="187"/>
      <c r="F165" s="187"/>
      <c r="G165" s="187"/>
      <c r="H165" s="187"/>
      <c r="I165" s="187"/>
      <c r="J165" s="187"/>
      <c r="K165" s="188"/>
      <c r="L165" s="188"/>
      <c r="M165" s="187"/>
      <c r="N165" s="187"/>
      <c r="O165" s="187"/>
      <c r="P165" s="187"/>
      <c r="Q165" s="187"/>
      <c r="R165" s="187"/>
      <c r="S165" s="187"/>
      <c r="T165" s="187"/>
      <c r="U165" s="187"/>
      <c r="V165" s="187"/>
      <c r="W165" s="189"/>
      <c r="X165" s="189"/>
      <c r="Y165" s="187"/>
      <c r="Z165" s="187"/>
      <c r="AA165" s="187"/>
      <c r="AB165" s="187"/>
    </row>
    <row r="166" spans="1:28" x14ac:dyDescent="0.25">
      <c r="A166" s="163"/>
      <c r="B166" s="187"/>
      <c r="C166" s="187"/>
      <c r="D166" s="187"/>
      <c r="E166" s="187"/>
      <c r="F166" s="187"/>
      <c r="G166" s="187"/>
      <c r="H166" s="187"/>
      <c r="I166" s="187"/>
      <c r="J166" s="187"/>
      <c r="K166" s="188"/>
      <c r="L166" s="188"/>
      <c r="M166" s="187"/>
      <c r="N166" s="187"/>
      <c r="O166" s="187"/>
      <c r="P166" s="187"/>
      <c r="Q166" s="187"/>
      <c r="R166" s="187"/>
      <c r="S166" s="187"/>
      <c r="T166" s="187"/>
      <c r="U166" s="187"/>
      <c r="V166" s="187"/>
      <c r="W166" s="189"/>
      <c r="X166" s="189"/>
      <c r="Y166" s="187"/>
      <c r="Z166" s="187"/>
      <c r="AA166" s="187"/>
      <c r="AB166" s="187"/>
    </row>
    <row r="167" spans="1:28" x14ac:dyDescent="0.25">
      <c r="A167" s="163"/>
      <c r="B167" s="187"/>
      <c r="C167" s="187"/>
      <c r="D167" s="187"/>
      <c r="E167" s="187"/>
      <c r="F167" s="187"/>
      <c r="G167" s="187"/>
      <c r="H167" s="187"/>
      <c r="I167" s="187"/>
      <c r="J167" s="187"/>
      <c r="K167" s="188"/>
      <c r="L167" s="188"/>
      <c r="M167" s="187"/>
      <c r="N167" s="187"/>
      <c r="O167" s="187"/>
      <c r="P167" s="187"/>
      <c r="Q167" s="187"/>
      <c r="R167" s="187"/>
      <c r="S167" s="187"/>
      <c r="T167" s="187"/>
      <c r="U167" s="187"/>
      <c r="V167" s="187"/>
      <c r="W167" s="189"/>
      <c r="X167" s="189"/>
      <c r="Y167" s="187"/>
      <c r="Z167" s="187"/>
      <c r="AA167" s="187"/>
      <c r="AB167" s="187"/>
    </row>
    <row r="168" spans="1:28" x14ac:dyDescent="0.25">
      <c r="A168" s="163"/>
      <c r="B168" s="187"/>
      <c r="C168" s="187"/>
      <c r="D168" s="187"/>
      <c r="E168" s="187"/>
      <c r="F168" s="187"/>
      <c r="G168" s="187"/>
      <c r="H168" s="187"/>
      <c r="I168" s="187"/>
      <c r="J168" s="187"/>
      <c r="K168" s="188"/>
      <c r="L168" s="188"/>
      <c r="M168" s="187"/>
      <c r="N168" s="187"/>
      <c r="O168" s="187"/>
      <c r="P168" s="187"/>
      <c r="Q168" s="187"/>
      <c r="R168" s="187"/>
      <c r="S168" s="187"/>
      <c r="T168" s="187"/>
      <c r="U168" s="187"/>
      <c r="V168" s="187"/>
      <c r="W168" s="189"/>
      <c r="X168" s="189"/>
      <c r="Y168" s="187"/>
      <c r="Z168" s="187"/>
      <c r="AA168" s="187"/>
      <c r="AB168" s="187"/>
    </row>
    <row r="169" spans="1:28" x14ac:dyDescent="0.25">
      <c r="A169" s="163"/>
      <c r="B169" s="187"/>
      <c r="C169" s="187"/>
      <c r="D169" s="187"/>
      <c r="E169" s="187"/>
      <c r="F169" s="187"/>
      <c r="G169" s="187"/>
      <c r="H169" s="187"/>
      <c r="I169" s="187"/>
      <c r="J169" s="187"/>
      <c r="K169" s="188"/>
      <c r="L169" s="188"/>
      <c r="M169" s="187"/>
      <c r="N169" s="187"/>
      <c r="O169" s="187"/>
      <c r="P169" s="187"/>
      <c r="Q169" s="187"/>
      <c r="R169" s="187"/>
      <c r="S169" s="187"/>
      <c r="T169" s="187"/>
      <c r="U169" s="187"/>
      <c r="V169" s="187"/>
      <c r="W169" s="189"/>
      <c r="X169" s="189"/>
      <c r="Y169" s="187"/>
      <c r="Z169" s="187"/>
      <c r="AA169" s="187"/>
      <c r="AB169" s="187"/>
    </row>
    <row r="170" spans="1:28" x14ac:dyDescent="0.25">
      <c r="A170" s="163"/>
      <c r="B170" s="187"/>
      <c r="C170" s="187"/>
      <c r="D170" s="187"/>
      <c r="E170" s="187"/>
      <c r="F170" s="187"/>
      <c r="G170" s="187"/>
      <c r="H170" s="187"/>
      <c r="I170" s="187"/>
      <c r="J170" s="187"/>
      <c r="K170" s="188"/>
      <c r="L170" s="188"/>
      <c r="M170" s="187"/>
      <c r="N170" s="187"/>
      <c r="O170" s="187"/>
      <c r="P170" s="187"/>
      <c r="Q170" s="187"/>
      <c r="R170" s="187"/>
      <c r="S170" s="187"/>
      <c r="T170" s="187"/>
      <c r="U170" s="187"/>
      <c r="V170" s="187"/>
      <c r="W170" s="189"/>
      <c r="X170" s="189"/>
      <c r="Y170" s="187"/>
      <c r="Z170" s="187"/>
      <c r="AA170" s="187"/>
      <c r="AB170" s="187"/>
    </row>
    <row r="171" spans="1:28" x14ac:dyDescent="0.25">
      <c r="A171" s="163"/>
      <c r="B171" s="187"/>
      <c r="C171" s="187"/>
      <c r="D171" s="187"/>
      <c r="E171" s="187"/>
      <c r="F171" s="187"/>
      <c r="G171" s="187"/>
      <c r="H171" s="187"/>
      <c r="I171" s="187"/>
      <c r="J171" s="187"/>
      <c r="K171" s="188"/>
      <c r="L171" s="188"/>
      <c r="M171" s="187"/>
      <c r="N171" s="187"/>
      <c r="O171" s="187"/>
      <c r="P171" s="187"/>
      <c r="Q171" s="187"/>
      <c r="R171" s="187"/>
      <c r="S171" s="187"/>
      <c r="T171" s="187"/>
      <c r="U171" s="187"/>
      <c r="V171" s="187"/>
      <c r="W171" s="189"/>
      <c r="X171" s="189"/>
      <c r="Y171" s="187"/>
      <c r="Z171" s="187"/>
      <c r="AA171" s="187"/>
      <c r="AB171" s="187"/>
    </row>
    <row r="172" spans="1:28" x14ac:dyDescent="0.25">
      <c r="A172" s="163"/>
      <c r="B172" s="187"/>
      <c r="C172" s="187"/>
      <c r="D172" s="187"/>
      <c r="E172" s="187"/>
      <c r="F172" s="187"/>
      <c r="G172" s="187"/>
      <c r="H172" s="187"/>
      <c r="I172" s="187"/>
      <c r="J172" s="187"/>
      <c r="K172" s="188"/>
      <c r="L172" s="188"/>
      <c r="M172" s="187"/>
      <c r="N172" s="187"/>
      <c r="O172" s="187"/>
      <c r="P172" s="187"/>
      <c r="Q172" s="187"/>
      <c r="R172" s="187"/>
      <c r="S172" s="187"/>
      <c r="T172" s="187"/>
      <c r="U172" s="187"/>
      <c r="V172" s="187"/>
      <c r="W172" s="189"/>
      <c r="X172" s="189"/>
      <c r="Y172" s="187"/>
      <c r="Z172" s="187"/>
      <c r="AA172" s="187"/>
      <c r="AB172" s="187"/>
    </row>
    <row r="173" spans="1:28" x14ac:dyDescent="0.25">
      <c r="A173" s="163"/>
      <c r="B173" s="187"/>
      <c r="C173" s="187"/>
      <c r="D173" s="187"/>
      <c r="E173" s="187"/>
      <c r="F173" s="187"/>
      <c r="G173" s="187"/>
      <c r="H173" s="187"/>
      <c r="I173" s="187"/>
      <c r="J173" s="187"/>
      <c r="K173" s="188"/>
      <c r="L173" s="188"/>
      <c r="M173" s="187"/>
      <c r="N173" s="187"/>
      <c r="O173" s="187"/>
      <c r="P173" s="187"/>
      <c r="Q173" s="187"/>
      <c r="R173" s="187"/>
      <c r="S173" s="187"/>
      <c r="T173" s="187"/>
      <c r="U173" s="187"/>
      <c r="V173" s="187"/>
      <c r="W173" s="189"/>
      <c r="X173" s="189"/>
      <c r="Y173" s="187"/>
      <c r="Z173" s="187"/>
      <c r="AA173" s="187"/>
      <c r="AB173" s="187"/>
    </row>
    <row r="174" spans="1:28" x14ac:dyDescent="0.25">
      <c r="A174" s="163"/>
      <c r="B174" s="187"/>
      <c r="C174" s="187"/>
      <c r="D174" s="187"/>
      <c r="E174" s="187"/>
      <c r="F174" s="187"/>
      <c r="G174" s="187"/>
      <c r="H174" s="187"/>
      <c r="I174" s="187"/>
      <c r="J174" s="187"/>
      <c r="K174" s="188"/>
      <c r="L174" s="188"/>
      <c r="M174" s="187"/>
      <c r="N174" s="187"/>
      <c r="O174" s="187"/>
      <c r="P174" s="187"/>
      <c r="Q174" s="187"/>
      <c r="R174" s="187"/>
      <c r="S174" s="187"/>
      <c r="T174" s="187"/>
      <c r="U174" s="187"/>
      <c r="V174" s="187"/>
      <c r="W174" s="189"/>
      <c r="X174" s="189"/>
      <c r="Y174" s="187"/>
      <c r="Z174" s="187"/>
      <c r="AA174" s="187"/>
      <c r="AB174" s="187"/>
    </row>
    <row r="175" spans="1:28" x14ac:dyDescent="0.25">
      <c r="A175" s="163"/>
      <c r="B175" s="187"/>
      <c r="C175" s="187"/>
      <c r="D175" s="187"/>
      <c r="E175" s="187"/>
      <c r="F175" s="187"/>
      <c r="G175" s="187"/>
      <c r="H175" s="187"/>
      <c r="I175" s="187"/>
      <c r="J175" s="187"/>
      <c r="K175" s="188"/>
      <c r="L175" s="188"/>
      <c r="M175" s="187"/>
      <c r="N175" s="187"/>
      <c r="O175" s="187"/>
      <c r="P175" s="187"/>
      <c r="Q175" s="187"/>
      <c r="R175" s="187"/>
      <c r="S175" s="187"/>
      <c r="T175" s="187"/>
      <c r="U175" s="187"/>
      <c r="V175" s="187"/>
      <c r="W175" s="189"/>
      <c r="X175" s="189"/>
      <c r="Y175" s="187"/>
      <c r="Z175" s="187"/>
      <c r="AA175" s="187"/>
      <c r="AB175" s="187"/>
    </row>
    <row r="176" spans="1:28" x14ac:dyDescent="0.25">
      <c r="A176" s="163"/>
      <c r="B176" s="187"/>
      <c r="C176" s="187"/>
      <c r="D176" s="187"/>
      <c r="E176" s="187"/>
      <c r="F176" s="187"/>
      <c r="G176" s="187"/>
      <c r="H176" s="187"/>
      <c r="I176" s="187"/>
      <c r="J176" s="187"/>
      <c r="K176" s="188"/>
      <c r="L176" s="188"/>
      <c r="M176" s="187"/>
      <c r="N176" s="187"/>
      <c r="O176" s="187"/>
      <c r="P176" s="187"/>
      <c r="Q176" s="187"/>
      <c r="R176" s="187"/>
      <c r="S176" s="187"/>
      <c r="T176" s="187"/>
      <c r="U176" s="187"/>
      <c r="V176" s="187"/>
      <c r="W176" s="189"/>
      <c r="X176" s="189"/>
      <c r="Y176" s="187"/>
      <c r="Z176" s="187"/>
      <c r="AA176" s="187"/>
      <c r="AB176" s="187"/>
    </row>
    <row r="177" spans="1:28" x14ac:dyDescent="0.25">
      <c r="A177" s="163"/>
      <c r="B177" s="187"/>
      <c r="C177" s="187"/>
      <c r="D177" s="187"/>
      <c r="E177" s="187"/>
      <c r="F177" s="187"/>
      <c r="G177" s="187"/>
      <c r="H177" s="187"/>
      <c r="I177" s="187"/>
      <c r="J177" s="187"/>
      <c r="K177" s="188"/>
      <c r="L177" s="188"/>
      <c r="M177" s="187"/>
      <c r="N177" s="187"/>
      <c r="O177" s="187"/>
      <c r="P177" s="187"/>
      <c r="Q177" s="187"/>
      <c r="R177" s="187"/>
      <c r="S177" s="187"/>
      <c r="T177" s="187"/>
      <c r="U177" s="187"/>
      <c r="V177" s="187"/>
      <c r="W177" s="189"/>
      <c r="X177" s="189"/>
      <c r="Y177" s="187"/>
      <c r="Z177" s="187"/>
      <c r="AA177" s="187"/>
      <c r="AB177" s="187"/>
    </row>
    <row r="178" spans="1:28" x14ac:dyDescent="0.25">
      <c r="A178" s="163"/>
      <c r="B178" s="187"/>
      <c r="C178" s="187"/>
      <c r="D178" s="187"/>
      <c r="E178" s="187"/>
      <c r="F178" s="187"/>
      <c r="G178" s="187"/>
      <c r="H178" s="187"/>
      <c r="I178" s="187"/>
      <c r="J178" s="187"/>
      <c r="K178" s="188"/>
      <c r="L178" s="188"/>
      <c r="M178" s="187"/>
      <c r="N178" s="187"/>
      <c r="O178" s="187"/>
      <c r="P178" s="187"/>
      <c r="Q178" s="187"/>
      <c r="R178" s="187"/>
      <c r="S178" s="187"/>
      <c r="T178" s="187"/>
      <c r="U178" s="187"/>
      <c r="V178" s="187"/>
      <c r="W178" s="189"/>
      <c r="X178" s="189"/>
      <c r="Y178" s="187"/>
      <c r="Z178" s="187"/>
      <c r="AA178" s="187"/>
      <c r="AB178" s="187"/>
    </row>
    <row r="179" spans="1:28" x14ac:dyDescent="0.25">
      <c r="A179" s="163"/>
      <c r="B179" s="187"/>
      <c r="C179" s="187"/>
      <c r="D179" s="187"/>
      <c r="E179" s="187"/>
      <c r="F179" s="187"/>
      <c r="G179" s="187"/>
      <c r="H179" s="187"/>
      <c r="I179" s="187"/>
      <c r="J179" s="187"/>
      <c r="K179" s="188"/>
      <c r="L179" s="188"/>
      <c r="M179" s="187"/>
      <c r="N179" s="187"/>
      <c r="O179" s="187"/>
      <c r="P179" s="187"/>
      <c r="Q179" s="187"/>
      <c r="R179" s="187"/>
      <c r="S179" s="187"/>
      <c r="T179" s="187"/>
      <c r="U179" s="187"/>
      <c r="V179" s="187"/>
      <c r="W179" s="189"/>
      <c r="X179" s="189"/>
      <c r="Y179" s="187"/>
      <c r="Z179" s="187"/>
      <c r="AA179" s="187"/>
      <c r="AB179" s="187"/>
    </row>
    <row r="180" spans="1:28" x14ac:dyDescent="0.25">
      <c r="A180" s="163"/>
      <c r="B180" s="187"/>
      <c r="C180" s="187"/>
      <c r="D180" s="187"/>
      <c r="E180" s="187"/>
      <c r="F180" s="187"/>
      <c r="G180" s="187"/>
      <c r="H180" s="187"/>
      <c r="I180" s="187"/>
      <c r="J180" s="187"/>
      <c r="K180" s="188"/>
      <c r="L180" s="188"/>
      <c r="M180" s="187"/>
      <c r="N180" s="187"/>
      <c r="O180" s="187"/>
      <c r="P180" s="187"/>
      <c r="Q180" s="187"/>
      <c r="R180" s="187"/>
      <c r="S180" s="187"/>
      <c r="T180" s="187"/>
      <c r="U180" s="187"/>
      <c r="V180" s="187"/>
      <c r="W180" s="189"/>
      <c r="X180" s="189"/>
      <c r="Y180" s="187"/>
      <c r="Z180" s="187"/>
      <c r="AA180" s="187"/>
      <c r="AB180" s="187"/>
    </row>
    <row r="181" spans="1:28" x14ac:dyDescent="0.25">
      <c r="A181" s="163"/>
      <c r="B181" s="187"/>
      <c r="C181" s="187"/>
      <c r="D181" s="187"/>
      <c r="E181" s="187"/>
      <c r="F181" s="187"/>
      <c r="G181" s="187"/>
      <c r="H181" s="187"/>
      <c r="I181" s="187"/>
      <c r="J181" s="187"/>
      <c r="K181" s="188"/>
      <c r="L181" s="188"/>
      <c r="M181" s="187"/>
      <c r="N181" s="187"/>
      <c r="O181" s="187"/>
      <c r="P181" s="187"/>
      <c r="Q181" s="187"/>
      <c r="R181" s="187"/>
      <c r="S181" s="187"/>
      <c r="T181" s="187"/>
      <c r="U181" s="187"/>
      <c r="V181" s="187"/>
      <c r="W181" s="189"/>
      <c r="X181" s="189"/>
      <c r="Y181" s="187"/>
      <c r="Z181" s="187"/>
      <c r="AA181" s="187"/>
      <c r="AB181" s="187"/>
    </row>
    <row r="182" spans="1:28" x14ac:dyDescent="0.25">
      <c r="A182" s="163"/>
      <c r="B182" s="187"/>
      <c r="C182" s="187"/>
      <c r="D182" s="187"/>
      <c r="E182" s="187"/>
      <c r="F182" s="187"/>
      <c r="G182" s="187"/>
      <c r="H182" s="187"/>
      <c r="I182" s="187"/>
      <c r="J182" s="187"/>
      <c r="K182" s="188"/>
      <c r="L182" s="188"/>
      <c r="M182" s="187"/>
      <c r="N182" s="187"/>
      <c r="O182" s="187"/>
      <c r="P182" s="187"/>
      <c r="Q182" s="187"/>
      <c r="R182" s="187"/>
      <c r="S182" s="187"/>
      <c r="T182" s="187"/>
      <c r="U182" s="187"/>
      <c r="V182" s="187"/>
      <c r="W182" s="189"/>
      <c r="X182" s="189"/>
      <c r="Y182" s="187"/>
      <c r="Z182" s="187"/>
      <c r="AA182" s="187"/>
      <c r="AB182" s="187"/>
    </row>
    <row r="183" spans="1:28" x14ac:dyDescent="0.25">
      <c r="A183" s="163"/>
      <c r="B183" s="187"/>
      <c r="C183" s="187"/>
      <c r="D183" s="187"/>
      <c r="E183" s="187"/>
      <c r="F183" s="187"/>
      <c r="G183" s="187"/>
      <c r="H183" s="187"/>
      <c r="I183" s="187"/>
      <c r="J183" s="187"/>
      <c r="K183" s="188"/>
      <c r="L183" s="188"/>
      <c r="M183" s="187"/>
      <c r="N183" s="187"/>
      <c r="O183" s="187"/>
      <c r="P183" s="187"/>
      <c r="Q183" s="187"/>
      <c r="R183" s="187"/>
      <c r="S183" s="187"/>
      <c r="T183" s="187"/>
      <c r="U183" s="187"/>
      <c r="V183" s="187"/>
      <c r="W183" s="189"/>
      <c r="X183" s="189"/>
      <c r="Y183" s="187"/>
      <c r="Z183" s="187"/>
      <c r="AA183" s="187"/>
      <c r="AB183" s="187"/>
    </row>
    <row r="184" spans="1:28" x14ac:dyDescent="0.25">
      <c r="A184" s="163"/>
      <c r="B184" s="187"/>
      <c r="C184" s="187"/>
      <c r="D184" s="187"/>
      <c r="E184" s="187"/>
      <c r="F184" s="187"/>
      <c r="G184" s="187"/>
      <c r="H184" s="187"/>
      <c r="I184" s="187"/>
      <c r="J184" s="187"/>
      <c r="K184" s="188"/>
      <c r="L184" s="188"/>
      <c r="M184" s="187"/>
      <c r="N184" s="187"/>
      <c r="O184" s="187"/>
      <c r="P184" s="187"/>
      <c r="Q184" s="187"/>
      <c r="R184" s="187"/>
      <c r="S184" s="187"/>
      <c r="T184" s="187"/>
      <c r="U184" s="187"/>
      <c r="V184" s="187"/>
      <c r="W184" s="189"/>
      <c r="X184" s="189"/>
      <c r="Y184" s="187"/>
      <c r="Z184" s="187"/>
      <c r="AA184" s="187"/>
      <c r="AB184" s="187"/>
    </row>
    <row r="185" spans="1:28" x14ac:dyDescent="0.25">
      <c r="A185" s="163"/>
      <c r="B185" s="187"/>
      <c r="C185" s="187"/>
      <c r="D185" s="187"/>
      <c r="E185" s="187"/>
      <c r="F185" s="187"/>
      <c r="G185" s="187"/>
      <c r="H185" s="187"/>
      <c r="I185" s="187"/>
      <c r="J185" s="187"/>
      <c r="K185" s="188"/>
      <c r="L185" s="188"/>
      <c r="M185" s="187"/>
      <c r="N185" s="187"/>
      <c r="O185" s="187"/>
      <c r="P185" s="187"/>
      <c r="Q185" s="187"/>
      <c r="R185" s="187"/>
      <c r="S185" s="187"/>
      <c r="T185" s="187"/>
      <c r="U185" s="187"/>
      <c r="V185" s="187"/>
      <c r="W185" s="189"/>
      <c r="X185" s="189"/>
      <c r="Y185" s="187"/>
      <c r="Z185" s="187"/>
      <c r="AA185" s="187"/>
      <c r="AB185" s="187"/>
    </row>
    <row r="186" spans="1:28" x14ac:dyDescent="0.25">
      <c r="A186" s="163"/>
      <c r="B186" s="187"/>
      <c r="C186" s="187"/>
      <c r="D186" s="187"/>
      <c r="E186" s="187"/>
      <c r="F186" s="187"/>
      <c r="G186" s="187"/>
      <c r="H186" s="187"/>
      <c r="I186" s="187"/>
      <c r="J186" s="187"/>
      <c r="K186" s="188"/>
      <c r="L186" s="188"/>
      <c r="M186" s="187"/>
      <c r="N186" s="187"/>
      <c r="O186" s="187"/>
      <c r="P186" s="187"/>
      <c r="Q186" s="187"/>
      <c r="R186" s="187"/>
      <c r="S186" s="187"/>
      <c r="T186" s="187"/>
      <c r="U186" s="187"/>
      <c r="V186" s="187"/>
      <c r="W186" s="189"/>
      <c r="X186" s="189"/>
      <c r="Y186" s="187"/>
      <c r="Z186" s="187"/>
      <c r="AA186" s="187"/>
      <c r="AB186" s="187"/>
    </row>
    <row r="187" spans="1:28" x14ac:dyDescent="0.25">
      <c r="A187" s="163"/>
      <c r="B187" s="187"/>
      <c r="C187" s="187"/>
      <c r="D187" s="187"/>
      <c r="E187" s="187"/>
      <c r="F187" s="187"/>
      <c r="G187" s="187"/>
      <c r="H187" s="187"/>
      <c r="I187" s="187"/>
      <c r="J187" s="187"/>
      <c r="K187" s="188"/>
      <c r="L187" s="188"/>
      <c r="M187" s="187"/>
      <c r="N187" s="187"/>
      <c r="O187" s="187"/>
      <c r="P187" s="187"/>
      <c r="Q187" s="187"/>
      <c r="R187" s="187"/>
      <c r="S187" s="187"/>
      <c r="T187" s="187"/>
      <c r="U187" s="187"/>
      <c r="V187" s="187"/>
      <c r="W187" s="189"/>
      <c r="X187" s="189"/>
      <c r="Y187" s="187"/>
      <c r="Z187" s="187"/>
      <c r="AA187" s="187"/>
      <c r="AB187" s="187"/>
    </row>
    <row r="188" spans="1:28" x14ac:dyDescent="0.25">
      <c r="A188" s="163"/>
      <c r="B188" s="187"/>
      <c r="C188" s="187"/>
      <c r="D188" s="187"/>
      <c r="E188" s="187"/>
      <c r="F188" s="187"/>
      <c r="G188" s="187"/>
      <c r="H188" s="187"/>
      <c r="I188" s="187"/>
      <c r="J188" s="187"/>
      <c r="K188" s="188"/>
      <c r="L188" s="188"/>
      <c r="M188" s="187"/>
      <c r="N188" s="187"/>
      <c r="O188" s="187"/>
      <c r="P188" s="187"/>
      <c r="Q188" s="187"/>
      <c r="R188" s="187"/>
      <c r="S188" s="187"/>
      <c r="T188" s="187"/>
      <c r="U188" s="187"/>
      <c r="V188" s="187"/>
      <c r="W188" s="189"/>
      <c r="X188" s="189"/>
      <c r="Y188" s="187"/>
      <c r="Z188" s="187"/>
      <c r="AA188" s="187"/>
      <c r="AB188" s="187"/>
    </row>
    <row r="189" spans="1:28" x14ac:dyDescent="0.25">
      <c r="A189" s="163"/>
      <c r="B189" s="187"/>
      <c r="C189" s="187"/>
      <c r="D189" s="187"/>
      <c r="E189" s="187"/>
      <c r="F189" s="187"/>
      <c r="G189" s="187"/>
      <c r="H189" s="187"/>
      <c r="I189" s="187"/>
      <c r="J189" s="187"/>
      <c r="K189" s="188"/>
      <c r="L189" s="188"/>
      <c r="M189" s="187"/>
      <c r="N189" s="187"/>
      <c r="O189" s="187"/>
      <c r="P189" s="187"/>
      <c r="Q189" s="187"/>
      <c r="R189" s="187"/>
      <c r="S189" s="187"/>
      <c r="T189" s="187"/>
      <c r="U189" s="187"/>
      <c r="V189" s="187"/>
      <c r="W189" s="189"/>
      <c r="X189" s="189"/>
      <c r="Y189" s="187"/>
      <c r="Z189" s="187"/>
      <c r="AA189" s="187"/>
      <c r="AB189" s="187"/>
    </row>
    <row r="190" spans="1:28" x14ac:dyDescent="0.25">
      <c r="A190" s="163"/>
      <c r="B190" s="187"/>
      <c r="C190" s="187"/>
      <c r="D190" s="187"/>
      <c r="E190" s="187"/>
      <c r="F190" s="187"/>
      <c r="G190" s="187"/>
      <c r="H190" s="187"/>
      <c r="I190" s="187"/>
      <c r="J190" s="187"/>
      <c r="K190" s="188"/>
      <c r="L190" s="188"/>
      <c r="M190" s="187"/>
      <c r="N190" s="187"/>
      <c r="O190" s="187"/>
      <c r="P190" s="187"/>
      <c r="Q190" s="187"/>
      <c r="R190" s="187"/>
      <c r="S190" s="187"/>
      <c r="T190" s="187"/>
      <c r="U190" s="187"/>
      <c r="V190" s="187"/>
      <c r="W190" s="189"/>
      <c r="X190" s="189"/>
      <c r="Y190" s="187"/>
      <c r="Z190" s="187"/>
      <c r="AA190" s="187"/>
      <c r="AB190" s="187"/>
    </row>
    <row r="191" spans="1:28" x14ac:dyDescent="0.25">
      <c r="A191" s="163"/>
      <c r="B191" s="187"/>
      <c r="C191" s="187"/>
      <c r="D191" s="187"/>
      <c r="E191" s="187"/>
      <c r="F191" s="187"/>
      <c r="G191" s="187"/>
      <c r="H191" s="187"/>
      <c r="I191" s="187"/>
      <c r="J191" s="187"/>
      <c r="K191" s="188"/>
      <c r="L191" s="188"/>
      <c r="M191" s="187"/>
      <c r="N191" s="187"/>
      <c r="O191" s="187"/>
      <c r="P191" s="187"/>
      <c r="Q191" s="187"/>
      <c r="R191" s="187"/>
      <c r="S191" s="187"/>
      <c r="T191" s="187"/>
      <c r="U191" s="187"/>
      <c r="V191" s="187"/>
      <c r="W191" s="189"/>
      <c r="X191" s="189"/>
      <c r="Y191" s="187"/>
      <c r="Z191" s="187"/>
      <c r="AA191" s="187"/>
      <c r="AB191" s="187"/>
    </row>
    <row r="192" spans="1:28" x14ac:dyDescent="0.25">
      <c r="A192" s="163"/>
      <c r="B192" s="187"/>
      <c r="C192" s="187"/>
      <c r="D192" s="187"/>
      <c r="E192" s="187"/>
      <c r="F192" s="187"/>
      <c r="G192" s="187"/>
      <c r="H192" s="187"/>
      <c r="I192" s="187"/>
      <c r="J192" s="187"/>
      <c r="K192" s="188"/>
      <c r="L192" s="188"/>
      <c r="M192" s="187"/>
      <c r="N192" s="187"/>
      <c r="O192" s="187"/>
      <c r="P192" s="187"/>
      <c r="Q192" s="187"/>
      <c r="R192" s="187"/>
      <c r="S192" s="187"/>
      <c r="T192" s="187"/>
      <c r="U192" s="187"/>
      <c r="V192" s="187"/>
      <c r="W192" s="189"/>
      <c r="X192" s="189"/>
      <c r="Y192" s="187"/>
      <c r="Z192" s="187"/>
      <c r="AA192" s="187"/>
      <c r="AB192" s="187"/>
    </row>
    <row r="193" spans="1:28" x14ac:dyDescent="0.25">
      <c r="A193" s="163"/>
      <c r="B193" s="187"/>
      <c r="C193" s="187"/>
      <c r="D193" s="187"/>
      <c r="E193" s="187"/>
      <c r="F193" s="187"/>
      <c r="G193" s="187"/>
      <c r="H193" s="187"/>
      <c r="I193" s="187"/>
      <c r="J193" s="187"/>
      <c r="K193" s="188"/>
      <c r="L193" s="188"/>
      <c r="M193" s="187"/>
      <c r="N193" s="187"/>
      <c r="O193" s="187"/>
      <c r="P193" s="187"/>
      <c r="Q193" s="187"/>
      <c r="R193" s="187"/>
      <c r="S193" s="187"/>
      <c r="T193" s="187"/>
      <c r="U193" s="187"/>
      <c r="V193" s="187"/>
      <c r="W193" s="189"/>
      <c r="X193" s="189"/>
      <c r="Y193" s="187"/>
      <c r="Z193" s="187"/>
      <c r="AA193" s="187"/>
      <c r="AB193" s="187"/>
    </row>
    <row r="194" spans="1:28" x14ac:dyDescent="0.25">
      <c r="A194" s="163"/>
      <c r="B194" s="187"/>
      <c r="C194" s="187"/>
      <c r="D194" s="187"/>
      <c r="E194" s="187"/>
      <c r="F194" s="187"/>
      <c r="G194" s="187"/>
      <c r="H194" s="187"/>
      <c r="I194" s="187"/>
      <c r="J194" s="187"/>
      <c r="K194" s="188"/>
      <c r="L194" s="188"/>
      <c r="M194" s="187"/>
      <c r="N194" s="187"/>
      <c r="O194" s="187"/>
      <c r="P194" s="187"/>
      <c r="Q194" s="187"/>
      <c r="R194" s="187"/>
      <c r="S194" s="187"/>
      <c r="T194" s="187"/>
      <c r="U194" s="187"/>
      <c r="V194" s="187"/>
      <c r="W194" s="189"/>
      <c r="X194" s="189"/>
      <c r="Y194" s="187"/>
      <c r="Z194" s="187"/>
      <c r="AA194" s="187"/>
      <c r="AB194" s="187"/>
    </row>
    <row r="195" spans="1:28" x14ac:dyDescent="0.25">
      <c r="A195" s="163"/>
      <c r="B195" s="187"/>
      <c r="C195" s="187"/>
      <c r="D195" s="187"/>
      <c r="E195" s="187"/>
      <c r="F195" s="187"/>
      <c r="G195" s="187"/>
      <c r="H195" s="187"/>
      <c r="I195" s="187"/>
      <c r="J195" s="187"/>
      <c r="K195" s="188"/>
      <c r="L195" s="188"/>
      <c r="M195" s="187"/>
      <c r="N195" s="187"/>
      <c r="O195" s="187"/>
      <c r="P195" s="187"/>
      <c r="Q195" s="187"/>
      <c r="R195" s="187"/>
      <c r="S195" s="187"/>
      <c r="T195" s="187"/>
      <c r="U195" s="187"/>
      <c r="V195" s="187"/>
      <c r="W195" s="189"/>
      <c r="X195" s="189"/>
      <c r="Y195" s="187"/>
      <c r="Z195" s="187"/>
      <c r="AA195" s="187"/>
      <c r="AB195" s="187"/>
    </row>
    <row r="196" spans="1:28" x14ac:dyDescent="0.25">
      <c r="A196" s="163"/>
      <c r="B196" s="187"/>
      <c r="C196" s="187"/>
      <c r="D196" s="187"/>
      <c r="E196" s="187"/>
      <c r="F196" s="187"/>
      <c r="G196" s="187"/>
      <c r="H196" s="187"/>
      <c r="I196" s="187"/>
      <c r="J196" s="187"/>
      <c r="K196" s="188"/>
      <c r="L196" s="188"/>
      <c r="M196" s="187"/>
      <c r="N196" s="187"/>
      <c r="O196" s="187"/>
      <c r="P196" s="187"/>
      <c r="Q196" s="187"/>
      <c r="R196" s="187"/>
      <c r="S196" s="187"/>
      <c r="T196" s="187"/>
      <c r="U196" s="187"/>
      <c r="V196" s="187"/>
      <c r="W196" s="189"/>
      <c r="X196" s="189"/>
      <c r="Y196" s="187"/>
      <c r="Z196" s="187"/>
      <c r="AA196" s="187"/>
      <c r="AB196" s="187"/>
    </row>
    <row r="197" spans="1:28" x14ac:dyDescent="0.25">
      <c r="A197" s="163"/>
      <c r="B197" s="187"/>
      <c r="C197" s="187"/>
      <c r="D197" s="187"/>
      <c r="E197" s="187"/>
      <c r="F197" s="187"/>
      <c r="G197" s="187"/>
      <c r="H197" s="187"/>
      <c r="I197" s="187"/>
      <c r="J197" s="187"/>
      <c r="K197" s="188"/>
      <c r="L197" s="188"/>
      <c r="M197" s="187"/>
      <c r="N197" s="187"/>
      <c r="O197" s="187"/>
      <c r="P197" s="187"/>
      <c r="Q197" s="187"/>
      <c r="R197" s="187"/>
      <c r="S197" s="187"/>
      <c r="T197" s="187"/>
      <c r="U197" s="187"/>
      <c r="V197" s="187"/>
      <c r="W197" s="189"/>
      <c r="X197" s="189"/>
      <c r="Y197" s="187"/>
      <c r="Z197" s="187"/>
      <c r="AA197" s="187"/>
      <c r="AB197" s="187"/>
    </row>
    <row r="198" spans="1:28" x14ac:dyDescent="0.25">
      <c r="A198" s="163"/>
      <c r="B198" s="187"/>
      <c r="C198" s="187"/>
      <c r="D198" s="187"/>
      <c r="E198" s="187"/>
      <c r="F198" s="187"/>
      <c r="G198" s="187"/>
      <c r="H198" s="187"/>
      <c r="I198" s="187"/>
      <c r="J198" s="187"/>
      <c r="K198" s="188"/>
      <c r="L198" s="188"/>
      <c r="M198" s="187"/>
      <c r="N198" s="187"/>
      <c r="O198" s="187"/>
      <c r="P198" s="187"/>
      <c r="Q198" s="187"/>
      <c r="R198" s="187"/>
      <c r="S198" s="187"/>
      <c r="T198" s="187"/>
      <c r="U198" s="187"/>
      <c r="V198" s="187"/>
      <c r="W198" s="189"/>
      <c r="X198" s="189"/>
      <c r="Y198" s="187"/>
      <c r="Z198" s="187"/>
      <c r="AA198" s="187"/>
      <c r="AB198" s="187"/>
    </row>
    <row r="199" spans="1:28" x14ac:dyDescent="0.25">
      <c r="A199" s="163"/>
      <c r="B199" s="187"/>
      <c r="C199" s="187"/>
      <c r="D199" s="187"/>
      <c r="E199" s="187"/>
      <c r="F199" s="187"/>
      <c r="G199" s="187"/>
      <c r="H199" s="187"/>
      <c r="I199" s="187"/>
      <c r="J199" s="187"/>
      <c r="K199" s="188"/>
      <c r="L199" s="188"/>
      <c r="M199" s="187"/>
      <c r="N199" s="187"/>
      <c r="O199" s="187"/>
      <c r="P199" s="187"/>
      <c r="Q199" s="187"/>
      <c r="R199" s="187"/>
      <c r="S199" s="187"/>
      <c r="T199" s="187"/>
      <c r="U199" s="187"/>
      <c r="V199" s="187"/>
      <c r="W199" s="189"/>
      <c r="X199" s="189"/>
      <c r="Y199" s="187"/>
      <c r="Z199" s="187"/>
      <c r="AA199" s="187"/>
      <c r="AB199" s="187"/>
    </row>
    <row r="200" spans="1:28" x14ac:dyDescent="0.25">
      <c r="A200" s="163"/>
      <c r="B200" s="187"/>
      <c r="C200" s="187"/>
      <c r="D200" s="187"/>
      <c r="E200" s="187"/>
      <c r="F200" s="187"/>
      <c r="G200" s="187"/>
      <c r="H200" s="187"/>
      <c r="I200" s="187"/>
      <c r="J200" s="187"/>
      <c r="K200" s="188"/>
      <c r="L200" s="188"/>
      <c r="M200" s="187"/>
      <c r="N200" s="187"/>
      <c r="O200" s="187"/>
      <c r="P200" s="187"/>
      <c r="Q200" s="187"/>
      <c r="R200" s="187"/>
      <c r="S200" s="187"/>
      <c r="T200" s="187"/>
      <c r="U200" s="187"/>
      <c r="V200" s="187"/>
      <c r="W200" s="189"/>
      <c r="X200" s="189"/>
      <c r="Y200" s="187"/>
      <c r="Z200" s="187"/>
      <c r="AA200" s="187"/>
      <c r="AB200" s="187"/>
    </row>
    <row r="201" spans="1:28" x14ac:dyDescent="0.25">
      <c r="A201" s="163"/>
      <c r="B201" s="187"/>
      <c r="C201" s="187"/>
      <c r="D201" s="187"/>
      <c r="E201" s="187"/>
      <c r="F201" s="187"/>
      <c r="G201" s="187"/>
      <c r="H201" s="187"/>
      <c r="I201" s="187"/>
      <c r="J201" s="187"/>
      <c r="K201" s="188"/>
      <c r="L201" s="188"/>
      <c r="M201" s="187"/>
      <c r="N201" s="187"/>
      <c r="O201" s="187"/>
      <c r="P201" s="187"/>
      <c r="Q201" s="187"/>
      <c r="R201" s="187"/>
      <c r="S201" s="187"/>
      <c r="T201" s="187"/>
      <c r="U201" s="187"/>
      <c r="V201" s="187"/>
      <c r="W201" s="189"/>
      <c r="X201" s="189"/>
      <c r="Y201" s="187"/>
      <c r="Z201" s="187"/>
      <c r="AA201" s="187"/>
      <c r="AB201" s="187"/>
    </row>
    <row r="202" spans="1:28" x14ac:dyDescent="0.25">
      <c r="A202" s="163"/>
      <c r="B202" s="187"/>
      <c r="C202" s="187"/>
      <c r="D202" s="187"/>
      <c r="E202" s="187"/>
      <c r="F202" s="187"/>
      <c r="G202" s="187"/>
      <c r="H202" s="187"/>
      <c r="I202" s="187"/>
      <c r="J202" s="187"/>
      <c r="K202" s="188"/>
      <c r="L202" s="188"/>
      <c r="M202" s="187"/>
      <c r="N202" s="187"/>
      <c r="O202" s="187"/>
      <c r="P202" s="187"/>
      <c r="Q202" s="187"/>
      <c r="R202" s="187"/>
      <c r="S202" s="187"/>
      <c r="T202" s="187"/>
      <c r="U202" s="187"/>
      <c r="V202" s="187"/>
      <c r="W202" s="189"/>
      <c r="X202" s="189"/>
      <c r="Y202" s="187"/>
      <c r="Z202" s="187"/>
      <c r="AA202" s="187"/>
      <c r="AB202" s="187"/>
    </row>
    <row r="203" spans="1:28" x14ac:dyDescent="0.25">
      <c r="A203" s="163"/>
      <c r="B203" s="187"/>
      <c r="C203" s="187"/>
      <c r="D203" s="187"/>
      <c r="E203" s="187"/>
      <c r="F203" s="187"/>
      <c r="G203" s="187"/>
      <c r="H203" s="187"/>
      <c r="I203" s="187"/>
      <c r="J203" s="187"/>
      <c r="K203" s="188"/>
      <c r="L203" s="188"/>
      <c r="M203" s="187"/>
      <c r="N203" s="187"/>
      <c r="O203" s="187"/>
      <c r="P203" s="187"/>
      <c r="Q203" s="187"/>
      <c r="R203" s="187"/>
      <c r="S203" s="187"/>
      <c r="T203" s="187"/>
      <c r="U203" s="187"/>
      <c r="V203" s="187"/>
      <c r="W203" s="189"/>
      <c r="X203" s="189"/>
      <c r="Y203" s="187"/>
      <c r="Z203" s="187"/>
      <c r="AA203" s="187"/>
      <c r="AB203" s="187"/>
    </row>
    <row r="204" spans="1:28" x14ac:dyDescent="0.25">
      <c r="A204" s="163"/>
      <c r="B204" s="187"/>
      <c r="C204" s="187"/>
      <c r="D204" s="187"/>
      <c r="E204" s="187"/>
      <c r="F204" s="187"/>
      <c r="G204" s="187"/>
      <c r="H204" s="187"/>
      <c r="I204" s="187"/>
      <c r="J204" s="187"/>
      <c r="K204" s="188"/>
      <c r="L204" s="188"/>
      <c r="M204" s="187"/>
      <c r="N204" s="187"/>
      <c r="O204" s="187"/>
      <c r="P204" s="187"/>
      <c r="Q204" s="187"/>
      <c r="R204" s="187"/>
      <c r="S204" s="187"/>
      <c r="T204" s="187"/>
      <c r="U204" s="187"/>
      <c r="V204" s="187"/>
      <c r="W204" s="189"/>
      <c r="X204" s="189"/>
      <c r="Y204" s="187"/>
      <c r="Z204" s="187"/>
      <c r="AA204" s="187"/>
      <c r="AB204" s="187"/>
    </row>
    <row r="205" spans="1:28" x14ac:dyDescent="0.25">
      <c r="A205" s="163"/>
      <c r="B205" s="187"/>
      <c r="C205" s="187"/>
      <c r="D205" s="187"/>
      <c r="E205" s="187"/>
      <c r="F205" s="187"/>
      <c r="G205" s="187"/>
      <c r="H205" s="187"/>
      <c r="I205" s="187"/>
      <c r="J205" s="187"/>
      <c r="K205" s="188"/>
      <c r="L205" s="188"/>
      <c r="M205" s="187"/>
      <c r="N205" s="187"/>
      <c r="O205" s="187"/>
      <c r="P205" s="187"/>
      <c r="Q205" s="187"/>
      <c r="R205" s="187"/>
      <c r="S205" s="187"/>
      <c r="T205" s="187"/>
      <c r="U205" s="187"/>
      <c r="V205" s="187"/>
      <c r="W205" s="189"/>
      <c r="X205" s="189"/>
      <c r="Y205" s="187"/>
      <c r="Z205" s="187"/>
      <c r="AA205" s="187"/>
      <c r="AB205" s="187"/>
    </row>
    <row r="206" spans="1:28" x14ac:dyDescent="0.25">
      <c r="A206" s="163"/>
      <c r="B206" s="187"/>
      <c r="C206" s="187"/>
      <c r="D206" s="187"/>
      <c r="E206" s="187"/>
      <c r="F206" s="187"/>
      <c r="G206" s="187"/>
      <c r="H206" s="187"/>
      <c r="I206" s="187"/>
      <c r="J206" s="187"/>
      <c r="K206" s="188"/>
      <c r="L206" s="188"/>
      <c r="M206" s="187"/>
      <c r="N206" s="187"/>
      <c r="O206" s="187"/>
      <c r="P206" s="187"/>
      <c r="Q206" s="187"/>
      <c r="R206" s="187"/>
      <c r="S206" s="187"/>
      <c r="T206" s="187"/>
      <c r="U206" s="187"/>
      <c r="V206" s="187"/>
      <c r="W206" s="189"/>
      <c r="X206" s="189"/>
      <c r="Y206" s="187"/>
      <c r="Z206" s="187"/>
      <c r="AA206" s="187"/>
      <c r="AB206" s="187"/>
    </row>
    <row r="207" spans="1:28" x14ac:dyDescent="0.25">
      <c r="A207" s="163"/>
      <c r="B207" s="187"/>
      <c r="C207" s="187"/>
      <c r="D207" s="187"/>
      <c r="E207" s="187"/>
      <c r="F207" s="187"/>
      <c r="G207" s="187"/>
      <c r="H207" s="187"/>
      <c r="I207" s="187"/>
      <c r="J207" s="187"/>
      <c r="K207" s="188"/>
      <c r="L207" s="188"/>
      <c r="M207" s="187"/>
      <c r="N207" s="187"/>
      <c r="O207" s="187"/>
      <c r="P207" s="187"/>
      <c r="Q207" s="187"/>
      <c r="R207" s="187"/>
      <c r="S207" s="187"/>
      <c r="T207" s="187"/>
      <c r="U207" s="187"/>
      <c r="V207" s="187"/>
      <c r="W207" s="189"/>
      <c r="X207" s="189"/>
      <c r="Y207" s="187"/>
      <c r="Z207" s="187"/>
      <c r="AA207" s="187"/>
      <c r="AB207" s="187"/>
    </row>
    <row r="208" spans="1:28" x14ac:dyDescent="0.25">
      <c r="A208" s="163"/>
      <c r="B208" s="187"/>
      <c r="C208" s="187"/>
      <c r="D208" s="187"/>
      <c r="E208" s="187"/>
      <c r="F208" s="187"/>
      <c r="G208" s="187"/>
      <c r="H208" s="187"/>
      <c r="I208" s="187"/>
      <c r="J208" s="187"/>
      <c r="K208" s="188"/>
      <c r="L208" s="188"/>
      <c r="M208" s="187"/>
      <c r="N208" s="187"/>
      <c r="O208" s="187"/>
      <c r="P208" s="187"/>
      <c r="Q208" s="187"/>
      <c r="R208" s="187"/>
      <c r="S208" s="187"/>
      <c r="T208" s="187"/>
      <c r="U208" s="187"/>
      <c r="V208" s="187"/>
      <c r="W208" s="189"/>
      <c r="X208" s="189"/>
      <c r="Y208" s="187"/>
      <c r="Z208" s="187"/>
      <c r="AA208" s="187"/>
      <c r="AB208" s="187"/>
    </row>
    <row r="209" spans="1:28" x14ac:dyDescent="0.25">
      <c r="A209" s="163"/>
      <c r="B209" s="187"/>
      <c r="C209" s="187"/>
      <c r="D209" s="187"/>
      <c r="E209" s="187"/>
      <c r="F209" s="187"/>
      <c r="G209" s="187"/>
      <c r="H209" s="187"/>
      <c r="I209" s="187"/>
      <c r="J209" s="187"/>
      <c r="K209" s="188"/>
      <c r="L209" s="188"/>
      <c r="M209" s="187"/>
      <c r="N209" s="187"/>
      <c r="O209" s="187"/>
      <c r="P209" s="187"/>
      <c r="Q209" s="187"/>
      <c r="R209" s="187"/>
      <c r="S209" s="187"/>
      <c r="T209" s="187"/>
      <c r="U209" s="187"/>
      <c r="V209" s="187"/>
      <c r="W209" s="189"/>
      <c r="X209" s="189"/>
      <c r="Y209" s="187"/>
      <c r="Z209" s="187"/>
      <c r="AA209" s="187"/>
      <c r="AB209" s="187"/>
    </row>
    <row r="210" spans="1:28" x14ac:dyDescent="0.25">
      <c r="A210" s="163"/>
      <c r="B210" s="187"/>
      <c r="C210" s="187"/>
      <c r="D210" s="187"/>
      <c r="E210" s="187"/>
      <c r="F210" s="187"/>
      <c r="G210" s="187"/>
      <c r="H210" s="187"/>
      <c r="I210" s="187"/>
      <c r="J210" s="187"/>
      <c r="K210" s="188"/>
      <c r="L210" s="188"/>
      <c r="M210" s="187"/>
      <c r="N210" s="187"/>
      <c r="O210" s="187"/>
      <c r="P210" s="187"/>
      <c r="Q210" s="187"/>
      <c r="R210" s="187"/>
      <c r="S210" s="187"/>
      <c r="T210" s="187"/>
      <c r="U210" s="187"/>
      <c r="V210" s="187"/>
      <c r="W210" s="189"/>
      <c r="X210" s="189"/>
      <c r="Y210" s="187"/>
      <c r="Z210" s="187"/>
      <c r="AA210" s="187"/>
      <c r="AB210" s="187"/>
    </row>
    <row r="211" spans="1:28" x14ac:dyDescent="0.25">
      <c r="A211" s="163"/>
      <c r="B211" s="187"/>
      <c r="C211" s="187"/>
      <c r="D211" s="187"/>
      <c r="E211" s="187"/>
      <c r="F211" s="187"/>
      <c r="G211" s="187"/>
      <c r="H211" s="187"/>
      <c r="I211" s="187"/>
      <c r="J211" s="187"/>
      <c r="K211" s="188"/>
      <c r="L211" s="188"/>
      <c r="M211" s="187"/>
      <c r="N211" s="187"/>
      <c r="O211" s="187"/>
      <c r="P211" s="187"/>
      <c r="Q211" s="187"/>
      <c r="R211" s="187"/>
      <c r="S211" s="187"/>
      <c r="T211" s="187"/>
      <c r="U211" s="187"/>
      <c r="V211" s="187"/>
      <c r="W211" s="189"/>
      <c r="X211" s="189"/>
      <c r="Y211" s="187"/>
      <c r="Z211" s="187"/>
      <c r="AA211" s="187"/>
      <c r="AB211" s="187"/>
    </row>
    <row r="212" spans="1:28" x14ac:dyDescent="0.25">
      <c r="A212" s="163"/>
      <c r="B212" s="187"/>
      <c r="C212" s="187"/>
      <c r="D212" s="187"/>
      <c r="E212" s="187"/>
      <c r="F212" s="187"/>
      <c r="G212" s="187"/>
      <c r="H212" s="187"/>
      <c r="I212" s="187"/>
      <c r="J212" s="187"/>
      <c r="K212" s="188"/>
      <c r="L212" s="188"/>
      <c r="M212" s="187"/>
      <c r="N212" s="187"/>
      <c r="O212" s="187"/>
      <c r="P212" s="187"/>
      <c r="Q212" s="187"/>
      <c r="R212" s="187"/>
      <c r="S212" s="187"/>
      <c r="T212" s="187"/>
      <c r="U212" s="187"/>
      <c r="V212" s="187"/>
      <c r="W212" s="189"/>
      <c r="X212" s="189"/>
      <c r="Y212" s="187"/>
      <c r="Z212" s="187"/>
      <c r="AA212" s="187"/>
      <c r="AB212" s="187"/>
    </row>
    <row r="213" spans="1:28" x14ac:dyDescent="0.25">
      <c r="A213" s="163"/>
      <c r="B213" s="187"/>
      <c r="C213" s="187"/>
      <c r="D213" s="187"/>
      <c r="E213" s="187"/>
      <c r="F213" s="187"/>
      <c r="G213" s="187"/>
      <c r="H213" s="187"/>
      <c r="I213" s="187"/>
      <c r="J213" s="187"/>
      <c r="K213" s="188"/>
      <c r="L213" s="188"/>
      <c r="M213" s="187"/>
      <c r="N213" s="187"/>
      <c r="O213" s="187"/>
      <c r="P213" s="187"/>
      <c r="Q213" s="187"/>
      <c r="R213" s="187"/>
      <c r="S213" s="187"/>
      <c r="T213" s="187"/>
      <c r="U213" s="187"/>
      <c r="V213" s="187"/>
      <c r="W213" s="189"/>
      <c r="X213" s="189"/>
      <c r="Y213" s="187"/>
      <c r="Z213" s="187"/>
      <c r="AA213" s="187"/>
      <c r="AB213" s="187"/>
    </row>
    <row r="214" spans="1:28" x14ac:dyDescent="0.25">
      <c r="A214" s="163"/>
      <c r="B214" s="187"/>
      <c r="C214" s="187"/>
      <c r="D214" s="187"/>
      <c r="E214" s="187"/>
      <c r="F214" s="187"/>
      <c r="G214" s="187"/>
      <c r="H214" s="187"/>
      <c r="I214" s="187"/>
      <c r="J214" s="187"/>
      <c r="K214" s="188"/>
      <c r="L214" s="188"/>
      <c r="M214" s="187"/>
      <c r="N214" s="187"/>
      <c r="O214" s="187"/>
      <c r="P214" s="187"/>
      <c r="Q214" s="187"/>
      <c r="R214" s="187"/>
      <c r="S214" s="187"/>
      <c r="T214" s="187"/>
      <c r="U214" s="187"/>
      <c r="V214" s="187"/>
      <c r="W214" s="189"/>
      <c r="X214" s="189"/>
      <c r="Y214" s="187"/>
      <c r="Z214" s="187"/>
      <c r="AA214" s="187"/>
      <c r="AB214" s="187"/>
    </row>
    <row r="215" spans="1:28" x14ac:dyDescent="0.25">
      <c r="A215" s="163"/>
      <c r="B215" s="187"/>
      <c r="C215" s="187"/>
      <c r="D215" s="187"/>
      <c r="E215" s="187"/>
      <c r="F215" s="187"/>
      <c r="G215" s="187"/>
      <c r="H215" s="187"/>
      <c r="I215" s="187"/>
      <c r="J215" s="187"/>
      <c r="K215" s="188"/>
      <c r="L215" s="188"/>
      <c r="M215" s="187"/>
      <c r="N215" s="187"/>
      <c r="O215" s="187"/>
      <c r="P215" s="187"/>
      <c r="Q215" s="187"/>
      <c r="R215" s="187"/>
      <c r="S215" s="187"/>
      <c r="T215" s="187"/>
      <c r="U215" s="187"/>
      <c r="V215" s="187"/>
      <c r="W215" s="189"/>
      <c r="X215" s="189"/>
      <c r="Y215" s="187"/>
      <c r="Z215" s="187"/>
      <c r="AA215" s="187"/>
      <c r="AB215" s="187"/>
    </row>
    <row r="216" spans="1:28" x14ac:dyDescent="0.25">
      <c r="A216" s="163"/>
      <c r="B216" s="187"/>
      <c r="C216" s="187"/>
      <c r="D216" s="187"/>
      <c r="E216" s="187"/>
      <c r="F216" s="187"/>
      <c r="G216" s="187"/>
      <c r="H216" s="187"/>
      <c r="I216" s="187"/>
      <c r="J216" s="187"/>
      <c r="K216" s="188"/>
      <c r="L216" s="188"/>
      <c r="M216" s="187"/>
      <c r="N216" s="187"/>
      <c r="O216" s="187"/>
      <c r="P216" s="187"/>
      <c r="Q216" s="187"/>
      <c r="R216" s="187"/>
      <c r="S216" s="187"/>
      <c r="T216" s="187"/>
      <c r="U216" s="187"/>
      <c r="V216" s="187"/>
      <c r="W216" s="189"/>
      <c r="X216" s="189"/>
      <c r="Y216" s="187"/>
      <c r="Z216" s="187"/>
      <c r="AA216" s="187"/>
      <c r="AB216" s="187"/>
    </row>
    <row r="217" spans="1:28" x14ac:dyDescent="0.25">
      <c r="A217" s="163"/>
      <c r="B217" s="187"/>
      <c r="C217" s="187"/>
      <c r="D217" s="187"/>
      <c r="E217" s="187"/>
      <c r="F217" s="187"/>
      <c r="G217" s="187"/>
      <c r="H217" s="187"/>
      <c r="I217" s="187"/>
      <c r="J217" s="187"/>
      <c r="K217" s="188"/>
      <c r="L217" s="188"/>
      <c r="M217" s="187"/>
      <c r="N217" s="187"/>
      <c r="O217" s="187"/>
      <c r="P217" s="187"/>
      <c r="Q217" s="187"/>
      <c r="R217" s="187"/>
      <c r="S217" s="187"/>
      <c r="T217" s="187"/>
      <c r="U217" s="187"/>
      <c r="V217" s="187"/>
      <c r="W217" s="189"/>
      <c r="X217" s="189"/>
      <c r="Y217" s="187"/>
      <c r="Z217" s="187"/>
      <c r="AA217" s="187"/>
      <c r="AB217" s="187"/>
    </row>
  </sheetData>
  <phoneticPr fontId="16" type="noConversion"/>
  <dataValidations count="4">
    <dataValidation type="list" allowBlank="1" showInputMessage="1" showErrorMessage="1" sqref="JJ5:JJ54 WVV983045:WVV983094 WLZ983045:WLZ983094 WCD983045:WCD983094 VSH983045:VSH983094 VIL983045:VIL983094 UYP983045:UYP983094 UOT983045:UOT983094 UEX983045:UEX983094 TVB983045:TVB983094 TLF983045:TLF983094 TBJ983045:TBJ983094 SRN983045:SRN983094 SHR983045:SHR983094 RXV983045:RXV983094 RNZ983045:RNZ983094 RED983045:RED983094 QUH983045:QUH983094 QKL983045:QKL983094 QAP983045:QAP983094 PQT983045:PQT983094 PGX983045:PGX983094 OXB983045:OXB983094 ONF983045:ONF983094 ODJ983045:ODJ983094 NTN983045:NTN983094 NJR983045:NJR983094 MZV983045:MZV983094 MPZ983045:MPZ983094 MGD983045:MGD983094 LWH983045:LWH983094 LML983045:LML983094 LCP983045:LCP983094 KST983045:KST983094 KIX983045:KIX983094 JZB983045:JZB983094 JPF983045:JPF983094 JFJ983045:JFJ983094 IVN983045:IVN983094 ILR983045:ILR983094 IBV983045:IBV983094 HRZ983045:HRZ983094 HID983045:HID983094 GYH983045:GYH983094 GOL983045:GOL983094 GEP983045:GEP983094 FUT983045:FUT983094 FKX983045:FKX983094 FBB983045:FBB983094 ERF983045:ERF983094 EHJ983045:EHJ983094 DXN983045:DXN983094 DNR983045:DNR983094 DDV983045:DDV983094 CTZ983045:CTZ983094 CKD983045:CKD983094 CAH983045:CAH983094 BQL983045:BQL983094 BGP983045:BGP983094 AWT983045:AWT983094 AMX983045:AMX983094 ADB983045:ADB983094 TF983045:TF983094 JJ983045:JJ983094 Z983045:Z983094 WVV917509:WVV917558 WLZ917509:WLZ917558 WCD917509:WCD917558 VSH917509:VSH917558 VIL917509:VIL917558 UYP917509:UYP917558 UOT917509:UOT917558 UEX917509:UEX917558 TVB917509:TVB917558 TLF917509:TLF917558 TBJ917509:TBJ917558 SRN917509:SRN917558 SHR917509:SHR917558 RXV917509:RXV917558 RNZ917509:RNZ917558 RED917509:RED917558 QUH917509:QUH917558 QKL917509:QKL917558 QAP917509:QAP917558 PQT917509:PQT917558 PGX917509:PGX917558 OXB917509:OXB917558 ONF917509:ONF917558 ODJ917509:ODJ917558 NTN917509:NTN917558 NJR917509:NJR917558 MZV917509:MZV917558 MPZ917509:MPZ917558 MGD917509:MGD917558 LWH917509:LWH917558 LML917509:LML917558 LCP917509:LCP917558 KST917509:KST917558 KIX917509:KIX917558 JZB917509:JZB917558 JPF917509:JPF917558 JFJ917509:JFJ917558 IVN917509:IVN917558 ILR917509:ILR917558 IBV917509:IBV917558 HRZ917509:HRZ917558 HID917509:HID917558 GYH917509:GYH917558 GOL917509:GOL917558 GEP917509:GEP917558 FUT917509:FUT917558 FKX917509:FKX917558 FBB917509:FBB917558 ERF917509:ERF917558 EHJ917509:EHJ917558 DXN917509:DXN917558 DNR917509:DNR917558 DDV917509:DDV917558 CTZ917509:CTZ917558 CKD917509:CKD917558 CAH917509:CAH917558 BQL917509:BQL917558 BGP917509:BGP917558 AWT917509:AWT917558 AMX917509:AMX917558 ADB917509:ADB917558 TF917509:TF917558 JJ917509:JJ917558 Z917509:Z917558 WVV851973:WVV852022 WLZ851973:WLZ852022 WCD851973:WCD852022 VSH851973:VSH852022 VIL851973:VIL852022 UYP851973:UYP852022 UOT851973:UOT852022 UEX851973:UEX852022 TVB851973:TVB852022 TLF851973:TLF852022 TBJ851973:TBJ852022 SRN851973:SRN852022 SHR851973:SHR852022 RXV851973:RXV852022 RNZ851973:RNZ852022 RED851973:RED852022 QUH851973:QUH852022 QKL851973:QKL852022 QAP851973:QAP852022 PQT851973:PQT852022 PGX851973:PGX852022 OXB851973:OXB852022 ONF851973:ONF852022 ODJ851973:ODJ852022 NTN851973:NTN852022 NJR851973:NJR852022 MZV851973:MZV852022 MPZ851973:MPZ852022 MGD851973:MGD852022 LWH851973:LWH852022 LML851973:LML852022 LCP851973:LCP852022 KST851973:KST852022 KIX851973:KIX852022 JZB851973:JZB852022 JPF851973:JPF852022 JFJ851973:JFJ852022 IVN851973:IVN852022 ILR851973:ILR852022 IBV851973:IBV852022 HRZ851973:HRZ852022 HID851973:HID852022 GYH851973:GYH852022 GOL851973:GOL852022 GEP851973:GEP852022 FUT851973:FUT852022 FKX851973:FKX852022 FBB851973:FBB852022 ERF851973:ERF852022 EHJ851973:EHJ852022 DXN851973:DXN852022 DNR851973:DNR852022 DDV851973:DDV852022 CTZ851973:CTZ852022 CKD851973:CKD852022 CAH851973:CAH852022 BQL851973:BQL852022 BGP851973:BGP852022 AWT851973:AWT852022 AMX851973:AMX852022 ADB851973:ADB852022 TF851973:TF852022 JJ851973:JJ852022 Z851973:Z852022 WVV786437:WVV786486 WLZ786437:WLZ786486 WCD786437:WCD786486 VSH786437:VSH786486 VIL786437:VIL786486 UYP786437:UYP786486 UOT786437:UOT786486 UEX786437:UEX786486 TVB786437:TVB786486 TLF786437:TLF786486 TBJ786437:TBJ786486 SRN786437:SRN786486 SHR786437:SHR786486 RXV786437:RXV786486 RNZ786437:RNZ786486 RED786437:RED786486 QUH786437:QUH786486 QKL786437:QKL786486 QAP786437:QAP786486 PQT786437:PQT786486 PGX786437:PGX786486 OXB786437:OXB786486 ONF786437:ONF786486 ODJ786437:ODJ786486 NTN786437:NTN786486 NJR786437:NJR786486 MZV786437:MZV786486 MPZ786437:MPZ786486 MGD786437:MGD786486 LWH786437:LWH786486 LML786437:LML786486 LCP786437:LCP786486 KST786437:KST786486 KIX786437:KIX786486 JZB786437:JZB786486 JPF786437:JPF786486 JFJ786437:JFJ786486 IVN786437:IVN786486 ILR786437:ILR786486 IBV786437:IBV786486 HRZ786437:HRZ786486 HID786437:HID786486 GYH786437:GYH786486 GOL786437:GOL786486 GEP786437:GEP786486 FUT786437:FUT786486 FKX786437:FKX786486 FBB786437:FBB786486 ERF786437:ERF786486 EHJ786437:EHJ786486 DXN786437:DXN786486 DNR786437:DNR786486 DDV786437:DDV786486 CTZ786437:CTZ786486 CKD786437:CKD786486 CAH786437:CAH786486 BQL786437:BQL786486 BGP786437:BGP786486 AWT786437:AWT786486 AMX786437:AMX786486 ADB786437:ADB786486 TF786437:TF786486 JJ786437:JJ786486 Z786437:Z786486 WVV720901:WVV720950 WLZ720901:WLZ720950 WCD720901:WCD720950 VSH720901:VSH720950 VIL720901:VIL720950 UYP720901:UYP720950 UOT720901:UOT720950 UEX720901:UEX720950 TVB720901:TVB720950 TLF720901:TLF720950 TBJ720901:TBJ720950 SRN720901:SRN720950 SHR720901:SHR720950 RXV720901:RXV720950 RNZ720901:RNZ720950 RED720901:RED720950 QUH720901:QUH720950 QKL720901:QKL720950 QAP720901:QAP720950 PQT720901:PQT720950 PGX720901:PGX720950 OXB720901:OXB720950 ONF720901:ONF720950 ODJ720901:ODJ720950 NTN720901:NTN720950 NJR720901:NJR720950 MZV720901:MZV720950 MPZ720901:MPZ720950 MGD720901:MGD720950 LWH720901:LWH720950 LML720901:LML720950 LCP720901:LCP720950 KST720901:KST720950 KIX720901:KIX720950 JZB720901:JZB720950 JPF720901:JPF720950 JFJ720901:JFJ720950 IVN720901:IVN720950 ILR720901:ILR720950 IBV720901:IBV720950 HRZ720901:HRZ720950 HID720901:HID720950 GYH720901:GYH720950 GOL720901:GOL720950 GEP720901:GEP720950 FUT720901:FUT720950 FKX720901:FKX720950 FBB720901:FBB720950 ERF720901:ERF720950 EHJ720901:EHJ720950 DXN720901:DXN720950 DNR720901:DNR720950 DDV720901:DDV720950 CTZ720901:CTZ720950 CKD720901:CKD720950 CAH720901:CAH720950 BQL720901:BQL720950 BGP720901:BGP720950 AWT720901:AWT720950 AMX720901:AMX720950 ADB720901:ADB720950 TF720901:TF720950 JJ720901:JJ720950 Z720901:Z720950 WVV655365:WVV655414 WLZ655365:WLZ655414 WCD655365:WCD655414 VSH655365:VSH655414 VIL655365:VIL655414 UYP655365:UYP655414 UOT655365:UOT655414 UEX655365:UEX655414 TVB655365:TVB655414 TLF655365:TLF655414 TBJ655365:TBJ655414 SRN655365:SRN655414 SHR655365:SHR655414 RXV655365:RXV655414 RNZ655365:RNZ655414 RED655365:RED655414 QUH655365:QUH655414 QKL655365:QKL655414 QAP655365:QAP655414 PQT655365:PQT655414 PGX655365:PGX655414 OXB655365:OXB655414 ONF655365:ONF655414 ODJ655365:ODJ655414 NTN655365:NTN655414 NJR655365:NJR655414 MZV655365:MZV655414 MPZ655365:MPZ655414 MGD655365:MGD655414 LWH655365:LWH655414 LML655365:LML655414 LCP655365:LCP655414 KST655365:KST655414 KIX655365:KIX655414 JZB655365:JZB655414 JPF655365:JPF655414 JFJ655365:JFJ655414 IVN655365:IVN655414 ILR655365:ILR655414 IBV655365:IBV655414 HRZ655365:HRZ655414 HID655365:HID655414 GYH655365:GYH655414 GOL655365:GOL655414 GEP655365:GEP655414 FUT655365:FUT655414 FKX655365:FKX655414 FBB655365:FBB655414 ERF655365:ERF655414 EHJ655365:EHJ655414 DXN655365:DXN655414 DNR655365:DNR655414 DDV655365:DDV655414 CTZ655365:CTZ655414 CKD655365:CKD655414 CAH655365:CAH655414 BQL655365:BQL655414 BGP655365:BGP655414 AWT655365:AWT655414 AMX655365:AMX655414 ADB655365:ADB655414 TF655365:TF655414 JJ655365:JJ655414 Z655365:Z655414 WVV589829:WVV589878 WLZ589829:WLZ589878 WCD589829:WCD589878 VSH589829:VSH589878 VIL589829:VIL589878 UYP589829:UYP589878 UOT589829:UOT589878 UEX589829:UEX589878 TVB589829:TVB589878 TLF589829:TLF589878 TBJ589829:TBJ589878 SRN589829:SRN589878 SHR589829:SHR589878 RXV589829:RXV589878 RNZ589829:RNZ589878 RED589829:RED589878 QUH589829:QUH589878 QKL589829:QKL589878 QAP589829:QAP589878 PQT589829:PQT589878 PGX589829:PGX589878 OXB589829:OXB589878 ONF589829:ONF589878 ODJ589829:ODJ589878 NTN589829:NTN589878 NJR589829:NJR589878 MZV589829:MZV589878 MPZ589829:MPZ589878 MGD589829:MGD589878 LWH589829:LWH589878 LML589829:LML589878 LCP589829:LCP589878 KST589829:KST589878 KIX589829:KIX589878 JZB589829:JZB589878 JPF589829:JPF589878 JFJ589829:JFJ589878 IVN589829:IVN589878 ILR589829:ILR589878 IBV589829:IBV589878 HRZ589829:HRZ589878 HID589829:HID589878 GYH589829:GYH589878 GOL589829:GOL589878 GEP589829:GEP589878 FUT589829:FUT589878 FKX589829:FKX589878 FBB589829:FBB589878 ERF589829:ERF589878 EHJ589829:EHJ589878 DXN589829:DXN589878 DNR589829:DNR589878 DDV589829:DDV589878 CTZ589829:CTZ589878 CKD589829:CKD589878 CAH589829:CAH589878 BQL589829:BQL589878 BGP589829:BGP589878 AWT589829:AWT589878 AMX589829:AMX589878 ADB589829:ADB589878 TF589829:TF589878 JJ589829:JJ589878 Z589829:Z589878 WVV524293:WVV524342 WLZ524293:WLZ524342 WCD524293:WCD524342 VSH524293:VSH524342 VIL524293:VIL524342 UYP524293:UYP524342 UOT524293:UOT524342 UEX524293:UEX524342 TVB524293:TVB524342 TLF524293:TLF524342 TBJ524293:TBJ524342 SRN524293:SRN524342 SHR524293:SHR524342 RXV524293:RXV524342 RNZ524293:RNZ524342 RED524293:RED524342 QUH524293:QUH524342 QKL524293:QKL524342 QAP524293:QAP524342 PQT524293:PQT524342 PGX524293:PGX524342 OXB524293:OXB524342 ONF524293:ONF524342 ODJ524293:ODJ524342 NTN524293:NTN524342 NJR524293:NJR524342 MZV524293:MZV524342 MPZ524293:MPZ524342 MGD524293:MGD524342 LWH524293:LWH524342 LML524293:LML524342 LCP524293:LCP524342 KST524293:KST524342 KIX524293:KIX524342 JZB524293:JZB524342 JPF524293:JPF524342 JFJ524293:JFJ524342 IVN524293:IVN524342 ILR524293:ILR524342 IBV524293:IBV524342 HRZ524293:HRZ524342 HID524293:HID524342 GYH524293:GYH524342 GOL524293:GOL524342 GEP524293:GEP524342 FUT524293:FUT524342 FKX524293:FKX524342 FBB524293:FBB524342 ERF524293:ERF524342 EHJ524293:EHJ524342 DXN524293:DXN524342 DNR524293:DNR524342 DDV524293:DDV524342 CTZ524293:CTZ524342 CKD524293:CKD524342 CAH524293:CAH524342 BQL524293:BQL524342 BGP524293:BGP524342 AWT524293:AWT524342 AMX524293:AMX524342 ADB524293:ADB524342 TF524293:TF524342 JJ524293:JJ524342 Z524293:Z524342 WVV458757:WVV458806 WLZ458757:WLZ458806 WCD458757:WCD458806 VSH458757:VSH458806 VIL458757:VIL458806 UYP458757:UYP458806 UOT458757:UOT458806 UEX458757:UEX458806 TVB458757:TVB458806 TLF458757:TLF458806 TBJ458757:TBJ458806 SRN458757:SRN458806 SHR458757:SHR458806 RXV458757:RXV458806 RNZ458757:RNZ458806 RED458757:RED458806 QUH458757:QUH458806 QKL458757:QKL458806 QAP458757:QAP458806 PQT458757:PQT458806 PGX458757:PGX458806 OXB458757:OXB458806 ONF458757:ONF458806 ODJ458757:ODJ458806 NTN458757:NTN458806 NJR458757:NJR458806 MZV458757:MZV458806 MPZ458757:MPZ458806 MGD458757:MGD458806 LWH458757:LWH458806 LML458757:LML458806 LCP458757:LCP458806 KST458757:KST458806 KIX458757:KIX458806 JZB458757:JZB458806 JPF458757:JPF458806 JFJ458757:JFJ458806 IVN458757:IVN458806 ILR458757:ILR458806 IBV458757:IBV458806 HRZ458757:HRZ458806 HID458757:HID458806 GYH458757:GYH458806 GOL458757:GOL458806 GEP458757:GEP458806 FUT458757:FUT458806 FKX458757:FKX458806 FBB458757:FBB458806 ERF458757:ERF458806 EHJ458757:EHJ458806 DXN458757:DXN458806 DNR458757:DNR458806 DDV458757:DDV458806 CTZ458757:CTZ458806 CKD458757:CKD458806 CAH458757:CAH458806 BQL458757:BQL458806 BGP458757:BGP458806 AWT458757:AWT458806 AMX458757:AMX458806 ADB458757:ADB458806 TF458757:TF458806 JJ458757:JJ458806 Z458757:Z458806 WVV393221:WVV393270 WLZ393221:WLZ393270 WCD393221:WCD393270 VSH393221:VSH393270 VIL393221:VIL393270 UYP393221:UYP393270 UOT393221:UOT393270 UEX393221:UEX393270 TVB393221:TVB393270 TLF393221:TLF393270 TBJ393221:TBJ393270 SRN393221:SRN393270 SHR393221:SHR393270 RXV393221:RXV393270 RNZ393221:RNZ393270 RED393221:RED393270 QUH393221:QUH393270 QKL393221:QKL393270 QAP393221:QAP393270 PQT393221:PQT393270 PGX393221:PGX393270 OXB393221:OXB393270 ONF393221:ONF393270 ODJ393221:ODJ393270 NTN393221:NTN393270 NJR393221:NJR393270 MZV393221:MZV393270 MPZ393221:MPZ393270 MGD393221:MGD393270 LWH393221:LWH393270 LML393221:LML393270 LCP393221:LCP393270 KST393221:KST393270 KIX393221:KIX393270 JZB393221:JZB393270 JPF393221:JPF393270 JFJ393221:JFJ393270 IVN393221:IVN393270 ILR393221:ILR393270 IBV393221:IBV393270 HRZ393221:HRZ393270 HID393221:HID393270 GYH393221:GYH393270 GOL393221:GOL393270 GEP393221:GEP393270 FUT393221:FUT393270 FKX393221:FKX393270 FBB393221:FBB393270 ERF393221:ERF393270 EHJ393221:EHJ393270 DXN393221:DXN393270 DNR393221:DNR393270 DDV393221:DDV393270 CTZ393221:CTZ393270 CKD393221:CKD393270 CAH393221:CAH393270 BQL393221:BQL393270 BGP393221:BGP393270 AWT393221:AWT393270 AMX393221:AMX393270 ADB393221:ADB393270 TF393221:TF393270 JJ393221:JJ393270 Z393221:Z393270 WVV327685:WVV327734 WLZ327685:WLZ327734 WCD327685:WCD327734 VSH327685:VSH327734 VIL327685:VIL327734 UYP327685:UYP327734 UOT327685:UOT327734 UEX327685:UEX327734 TVB327685:TVB327734 TLF327685:TLF327734 TBJ327685:TBJ327734 SRN327685:SRN327734 SHR327685:SHR327734 RXV327685:RXV327734 RNZ327685:RNZ327734 RED327685:RED327734 QUH327685:QUH327734 QKL327685:QKL327734 QAP327685:QAP327734 PQT327685:PQT327734 PGX327685:PGX327734 OXB327685:OXB327734 ONF327685:ONF327734 ODJ327685:ODJ327734 NTN327685:NTN327734 NJR327685:NJR327734 MZV327685:MZV327734 MPZ327685:MPZ327734 MGD327685:MGD327734 LWH327685:LWH327734 LML327685:LML327734 LCP327685:LCP327734 KST327685:KST327734 KIX327685:KIX327734 JZB327685:JZB327734 JPF327685:JPF327734 JFJ327685:JFJ327734 IVN327685:IVN327734 ILR327685:ILR327734 IBV327685:IBV327734 HRZ327685:HRZ327734 HID327685:HID327734 GYH327685:GYH327734 GOL327685:GOL327734 GEP327685:GEP327734 FUT327685:FUT327734 FKX327685:FKX327734 FBB327685:FBB327734 ERF327685:ERF327734 EHJ327685:EHJ327734 DXN327685:DXN327734 DNR327685:DNR327734 DDV327685:DDV327734 CTZ327685:CTZ327734 CKD327685:CKD327734 CAH327685:CAH327734 BQL327685:BQL327734 BGP327685:BGP327734 AWT327685:AWT327734 AMX327685:AMX327734 ADB327685:ADB327734 TF327685:TF327734 JJ327685:JJ327734 Z327685:Z327734 WVV262149:WVV262198 WLZ262149:WLZ262198 WCD262149:WCD262198 VSH262149:VSH262198 VIL262149:VIL262198 UYP262149:UYP262198 UOT262149:UOT262198 UEX262149:UEX262198 TVB262149:TVB262198 TLF262149:TLF262198 TBJ262149:TBJ262198 SRN262149:SRN262198 SHR262149:SHR262198 RXV262149:RXV262198 RNZ262149:RNZ262198 RED262149:RED262198 QUH262149:QUH262198 QKL262149:QKL262198 QAP262149:QAP262198 PQT262149:PQT262198 PGX262149:PGX262198 OXB262149:OXB262198 ONF262149:ONF262198 ODJ262149:ODJ262198 NTN262149:NTN262198 NJR262149:NJR262198 MZV262149:MZV262198 MPZ262149:MPZ262198 MGD262149:MGD262198 LWH262149:LWH262198 LML262149:LML262198 LCP262149:LCP262198 KST262149:KST262198 KIX262149:KIX262198 JZB262149:JZB262198 JPF262149:JPF262198 JFJ262149:JFJ262198 IVN262149:IVN262198 ILR262149:ILR262198 IBV262149:IBV262198 HRZ262149:HRZ262198 HID262149:HID262198 GYH262149:GYH262198 GOL262149:GOL262198 GEP262149:GEP262198 FUT262149:FUT262198 FKX262149:FKX262198 FBB262149:FBB262198 ERF262149:ERF262198 EHJ262149:EHJ262198 DXN262149:DXN262198 DNR262149:DNR262198 DDV262149:DDV262198 CTZ262149:CTZ262198 CKD262149:CKD262198 CAH262149:CAH262198 BQL262149:BQL262198 BGP262149:BGP262198 AWT262149:AWT262198 AMX262149:AMX262198 ADB262149:ADB262198 TF262149:TF262198 JJ262149:JJ262198 Z262149:Z262198 WVV196613:WVV196662 WLZ196613:WLZ196662 WCD196613:WCD196662 VSH196613:VSH196662 VIL196613:VIL196662 UYP196613:UYP196662 UOT196613:UOT196662 UEX196613:UEX196662 TVB196613:TVB196662 TLF196613:TLF196662 TBJ196613:TBJ196662 SRN196613:SRN196662 SHR196613:SHR196662 RXV196613:RXV196662 RNZ196613:RNZ196662 RED196613:RED196662 QUH196613:QUH196662 QKL196613:QKL196662 QAP196613:QAP196662 PQT196613:PQT196662 PGX196613:PGX196662 OXB196613:OXB196662 ONF196613:ONF196662 ODJ196613:ODJ196662 NTN196613:NTN196662 NJR196613:NJR196662 MZV196613:MZV196662 MPZ196613:MPZ196662 MGD196613:MGD196662 LWH196613:LWH196662 LML196613:LML196662 LCP196613:LCP196662 KST196613:KST196662 KIX196613:KIX196662 JZB196613:JZB196662 JPF196613:JPF196662 JFJ196613:JFJ196662 IVN196613:IVN196662 ILR196613:ILR196662 IBV196613:IBV196662 HRZ196613:HRZ196662 HID196613:HID196662 GYH196613:GYH196662 GOL196613:GOL196662 GEP196613:GEP196662 FUT196613:FUT196662 FKX196613:FKX196662 FBB196613:FBB196662 ERF196613:ERF196662 EHJ196613:EHJ196662 DXN196613:DXN196662 DNR196613:DNR196662 DDV196613:DDV196662 CTZ196613:CTZ196662 CKD196613:CKD196662 CAH196613:CAH196662 BQL196613:BQL196662 BGP196613:BGP196662 AWT196613:AWT196662 AMX196613:AMX196662 ADB196613:ADB196662 TF196613:TF196662 JJ196613:JJ196662 Z196613:Z196662 WVV131077:WVV131126 WLZ131077:WLZ131126 WCD131077:WCD131126 VSH131077:VSH131126 VIL131077:VIL131126 UYP131077:UYP131126 UOT131077:UOT131126 UEX131077:UEX131126 TVB131077:TVB131126 TLF131077:TLF131126 TBJ131077:TBJ131126 SRN131077:SRN131126 SHR131077:SHR131126 RXV131077:RXV131126 RNZ131077:RNZ131126 RED131077:RED131126 QUH131077:QUH131126 QKL131077:QKL131126 QAP131077:QAP131126 PQT131077:PQT131126 PGX131077:PGX131126 OXB131077:OXB131126 ONF131077:ONF131126 ODJ131077:ODJ131126 NTN131077:NTN131126 NJR131077:NJR131126 MZV131077:MZV131126 MPZ131077:MPZ131126 MGD131077:MGD131126 LWH131077:LWH131126 LML131077:LML131126 LCP131077:LCP131126 KST131077:KST131126 KIX131077:KIX131126 JZB131077:JZB131126 JPF131077:JPF131126 JFJ131077:JFJ131126 IVN131077:IVN131126 ILR131077:ILR131126 IBV131077:IBV131126 HRZ131077:HRZ131126 HID131077:HID131126 GYH131077:GYH131126 GOL131077:GOL131126 GEP131077:GEP131126 FUT131077:FUT131126 FKX131077:FKX131126 FBB131077:FBB131126 ERF131077:ERF131126 EHJ131077:EHJ131126 DXN131077:DXN131126 DNR131077:DNR131126 DDV131077:DDV131126 CTZ131077:CTZ131126 CKD131077:CKD131126 CAH131077:CAH131126 BQL131077:BQL131126 BGP131077:BGP131126 AWT131077:AWT131126 AMX131077:AMX131126 ADB131077:ADB131126 TF131077:TF131126 JJ131077:JJ131126 Z131077:Z131126 WVV65541:WVV65590 WLZ65541:WLZ65590 WCD65541:WCD65590 VSH65541:VSH65590 VIL65541:VIL65590 UYP65541:UYP65590 UOT65541:UOT65590 UEX65541:UEX65590 TVB65541:TVB65590 TLF65541:TLF65590 TBJ65541:TBJ65590 SRN65541:SRN65590 SHR65541:SHR65590 RXV65541:RXV65590 RNZ65541:RNZ65590 RED65541:RED65590 QUH65541:QUH65590 QKL65541:QKL65590 QAP65541:QAP65590 PQT65541:PQT65590 PGX65541:PGX65590 OXB65541:OXB65590 ONF65541:ONF65590 ODJ65541:ODJ65590 NTN65541:NTN65590 NJR65541:NJR65590 MZV65541:MZV65590 MPZ65541:MPZ65590 MGD65541:MGD65590 LWH65541:LWH65590 LML65541:LML65590 LCP65541:LCP65590 KST65541:KST65590 KIX65541:KIX65590 JZB65541:JZB65590 JPF65541:JPF65590 JFJ65541:JFJ65590 IVN65541:IVN65590 ILR65541:ILR65590 IBV65541:IBV65590 HRZ65541:HRZ65590 HID65541:HID65590 GYH65541:GYH65590 GOL65541:GOL65590 GEP65541:GEP65590 FUT65541:FUT65590 FKX65541:FKX65590 FBB65541:FBB65590 ERF65541:ERF65590 EHJ65541:EHJ65590 DXN65541:DXN65590 DNR65541:DNR65590 DDV65541:DDV65590 CTZ65541:CTZ65590 CKD65541:CKD65590 CAH65541:CAH65590 BQL65541:BQL65590 BGP65541:BGP65590 AWT65541:AWT65590 AMX65541:AMX65590 ADB65541:ADB65590 TF65541:TF65590 JJ65541:JJ65590 Z65541:Z65590 WVV5:WVV54 WLZ5:WLZ54 WCD5:WCD54 VSH5:VSH54 VIL5:VIL54 UYP5:UYP54 UOT5:UOT54 UEX5:UEX54 TVB5:TVB54 TLF5:TLF54 TBJ5:TBJ54 SRN5:SRN54 SHR5:SHR54 RXV5:RXV54 RNZ5:RNZ54 RED5:RED54 QUH5:QUH54 QKL5:QKL54 QAP5:QAP54 PQT5:PQT54 PGX5:PGX54 OXB5:OXB54 ONF5:ONF54 ODJ5:ODJ54 NTN5:NTN54 NJR5:NJR54 MZV5:MZV54 MPZ5:MPZ54 MGD5:MGD54 LWH5:LWH54 LML5:LML54 LCP5:LCP54 KST5:KST54 KIX5:KIX54 JZB5:JZB54 JPF5:JPF54 JFJ5:JFJ54 IVN5:IVN54 ILR5:ILR54 IBV5:IBV54 HRZ5:HRZ54 HID5:HID54 GYH5:GYH54 GOL5:GOL54 GEP5:GEP54 FUT5:FUT54 FKX5:FKX54 FBB5:FBB54 ERF5:ERF54 EHJ5:EHJ54 DXN5:DXN54 DNR5:DNR54 DDV5:DDV54 CTZ5:CTZ54 CKD5:CKD54 CAH5:CAH54 BQL5:BQL54 BGP5:BGP54 AWT5:AWT54 AMX5:AMX54 ADB5:ADB54 TF5:TF54 B25:B54 IS5:IS54 SO5:SO54 ACK5:ACK54 AMG5:AMG54 AWC5:AWC54 BFY5:BFY54 BPU5:BPU54 BZQ5:BZQ54 CJM5:CJM54 CTI5:CTI54 DDE5:DDE54 DNA5:DNA54 DWW5:DWW54 EGS5:EGS54 EQO5:EQO54 FAK5:FAK54 FKG5:FKG54 FUC5:FUC54 GDY5:GDY54 GNU5:GNU54 GXQ5:GXQ54 HHM5:HHM54 HRI5:HRI54 IBE5:IBE54 ILA5:ILA54 IUW5:IUW54 JES5:JES54 JOO5:JOO54 JYK5:JYK54 KIG5:KIG54 KSC5:KSC54 LBY5:LBY54 LLU5:LLU54 LVQ5:LVQ54 MFM5:MFM54 MPI5:MPI54 MZE5:MZE54 NJA5:NJA54 NSW5:NSW54 OCS5:OCS54 OMO5:OMO54 OWK5:OWK54 PGG5:PGG54 PQC5:PQC54 PZY5:PZY54 QJU5:QJU54 QTQ5:QTQ54 RDM5:RDM54 RNI5:RNI54 RXE5:RXE54 SHA5:SHA54 SQW5:SQW54 TAS5:TAS54 TKO5:TKO54 TUK5:TUK54 UEG5:UEG54 UOC5:UOC54 UXY5:UXY54 VHU5:VHU54 VRQ5:VRQ54 WBM5:WBM54 WLI5:WLI54 WVE5:WVE54 B65541:B65590 IS65541:IS65590 SO65541:SO65590 ACK65541:ACK65590 AMG65541:AMG65590 AWC65541:AWC65590 BFY65541:BFY65590 BPU65541:BPU65590 BZQ65541:BZQ65590 CJM65541:CJM65590 CTI65541:CTI65590 DDE65541:DDE65590 DNA65541:DNA65590 DWW65541:DWW65590 EGS65541:EGS65590 EQO65541:EQO65590 FAK65541:FAK65590 FKG65541:FKG65590 FUC65541:FUC65590 GDY65541:GDY65590 GNU65541:GNU65590 GXQ65541:GXQ65590 HHM65541:HHM65590 HRI65541:HRI65590 IBE65541:IBE65590 ILA65541:ILA65590 IUW65541:IUW65590 JES65541:JES65590 JOO65541:JOO65590 JYK65541:JYK65590 KIG65541:KIG65590 KSC65541:KSC65590 LBY65541:LBY65590 LLU65541:LLU65590 LVQ65541:LVQ65590 MFM65541:MFM65590 MPI65541:MPI65590 MZE65541:MZE65590 NJA65541:NJA65590 NSW65541:NSW65590 OCS65541:OCS65590 OMO65541:OMO65590 OWK65541:OWK65590 PGG65541:PGG65590 PQC65541:PQC65590 PZY65541:PZY65590 QJU65541:QJU65590 QTQ65541:QTQ65590 RDM65541:RDM65590 RNI65541:RNI65590 RXE65541:RXE65590 SHA65541:SHA65590 SQW65541:SQW65590 TAS65541:TAS65590 TKO65541:TKO65590 TUK65541:TUK65590 UEG65541:UEG65590 UOC65541:UOC65590 UXY65541:UXY65590 VHU65541:VHU65590 VRQ65541:VRQ65590 WBM65541:WBM65590 WLI65541:WLI65590 WVE65541:WVE65590 B131077:B131126 IS131077:IS131126 SO131077:SO131126 ACK131077:ACK131126 AMG131077:AMG131126 AWC131077:AWC131126 BFY131077:BFY131126 BPU131077:BPU131126 BZQ131077:BZQ131126 CJM131077:CJM131126 CTI131077:CTI131126 DDE131077:DDE131126 DNA131077:DNA131126 DWW131077:DWW131126 EGS131077:EGS131126 EQO131077:EQO131126 FAK131077:FAK131126 FKG131077:FKG131126 FUC131077:FUC131126 GDY131077:GDY131126 GNU131077:GNU131126 GXQ131077:GXQ131126 HHM131077:HHM131126 HRI131077:HRI131126 IBE131077:IBE131126 ILA131077:ILA131126 IUW131077:IUW131126 JES131077:JES131126 JOO131077:JOO131126 JYK131077:JYK131126 KIG131077:KIG131126 KSC131077:KSC131126 LBY131077:LBY131126 LLU131077:LLU131126 LVQ131077:LVQ131126 MFM131077:MFM131126 MPI131077:MPI131126 MZE131077:MZE131126 NJA131077:NJA131126 NSW131077:NSW131126 OCS131077:OCS131126 OMO131077:OMO131126 OWK131077:OWK131126 PGG131077:PGG131126 PQC131077:PQC131126 PZY131077:PZY131126 QJU131077:QJU131126 QTQ131077:QTQ131126 RDM131077:RDM131126 RNI131077:RNI131126 RXE131077:RXE131126 SHA131077:SHA131126 SQW131077:SQW131126 TAS131077:TAS131126 TKO131077:TKO131126 TUK131077:TUK131126 UEG131077:UEG131126 UOC131077:UOC131126 UXY131077:UXY131126 VHU131077:VHU131126 VRQ131077:VRQ131126 WBM131077:WBM131126 WLI131077:WLI131126 WVE131077:WVE131126 B196613:B196662 IS196613:IS196662 SO196613:SO196662 ACK196613:ACK196662 AMG196613:AMG196662 AWC196613:AWC196662 BFY196613:BFY196662 BPU196613:BPU196662 BZQ196613:BZQ196662 CJM196613:CJM196662 CTI196613:CTI196662 DDE196613:DDE196662 DNA196613:DNA196662 DWW196613:DWW196662 EGS196613:EGS196662 EQO196613:EQO196662 FAK196613:FAK196662 FKG196613:FKG196662 FUC196613:FUC196662 GDY196613:GDY196662 GNU196613:GNU196662 GXQ196613:GXQ196662 HHM196613:HHM196662 HRI196613:HRI196662 IBE196613:IBE196662 ILA196613:ILA196662 IUW196613:IUW196662 JES196613:JES196662 JOO196613:JOO196662 JYK196613:JYK196662 KIG196613:KIG196662 KSC196613:KSC196662 LBY196613:LBY196662 LLU196613:LLU196662 LVQ196613:LVQ196662 MFM196613:MFM196662 MPI196613:MPI196662 MZE196613:MZE196662 NJA196613:NJA196662 NSW196613:NSW196662 OCS196613:OCS196662 OMO196613:OMO196662 OWK196613:OWK196662 PGG196613:PGG196662 PQC196613:PQC196662 PZY196613:PZY196662 QJU196613:QJU196662 QTQ196613:QTQ196662 RDM196613:RDM196662 RNI196613:RNI196662 RXE196613:RXE196662 SHA196613:SHA196662 SQW196613:SQW196662 TAS196613:TAS196662 TKO196613:TKO196662 TUK196613:TUK196662 UEG196613:UEG196662 UOC196613:UOC196662 UXY196613:UXY196662 VHU196613:VHU196662 VRQ196613:VRQ196662 WBM196613:WBM196662 WLI196613:WLI196662 WVE196613:WVE196662 B262149:B262198 IS262149:IS262198 SO262149:SO262198 ACK262149:ACK262198 AMG262149:AMG262198 AWC262149:AWC262198 BFY262149:BFY262198 BPU262149:BPU262198 BZQ262149:BZQ262198 CJM262149:CJM262198 CTI262149:CTI262198 DDE262149:DDE262198 DNA262149:DNA262198 DWW262149:DWW262198 EGS262149:EGS262198 EQO262149:EQO262198 FAK262149:FAK262198 FKG262149:FKG262198 FUC262149:FUC262198 GDY262149:GDY262198 GNU262149:GNU262198 GXQ262149:GXQ262198 HHM262149:HHM262198 HRI262149:HRI262198 IBE262149:IBE262198 ILA262149:ILA262198 IUW262149:IUW262198 JES262149:JES262198 JOO262149:JOO262198 JYK262149:JYK262198 KIG262149:KIG262198 KSC262149:KSC262198 LBY262149:LBY262198 LLU262149:LLU262198 LVQ262149:LVQ262198 MFM262149:MFM262198 MPI262149:MPI262198 MZE262149:MZE262198 NJA262149:NJA262198 NSW262149:NSW262198 OCS262149:OCS262198 OMO262149:OMO262198 OWK262149:OWK262198 PGG262149:PGG262198 PQC262149:PQC262198 PZY262149:PZY262198 QJU262149:QJU262198 QTQ262149:QTQ262198 RDM262149:RDM262198 RNI262149:RNI262198 RXE262149:RXE262198 SHA262149:SHA262198 SQW262149:SQW262198 TAS262149:TAS262198 TKO262149:TKO262198 TUK262149:TUK262198 UEG262149:UEG262198 UOC262149:UOC262198 UXY262149:UXY262198 VHU262149:VHU262198 VRQ262149:VRQ262198 WBM262149:WBM262198 WLI262149:WLI262198 WVE262149:WVE262198 B327685:B327734 IS327685:IS327734 SO327685:SO327734 ACK327685:ACK327734 AMG327685:AMG327734 AWC327685:AWC327734 BFY327685:BFY327734 BPU327685:BPU327734 BZQ327685:BZQ327734 CJM327685:CJM327734 CTI327685:CTI327734 DDE327685:DDE327734 DNA327685:DNA327734 DWW327685:DWW327734 EGS327685:EGS327734 EQO327685:EQO327734 FAK327685:FAK327734 FKG327685:FKG327734 FUC327685:FUC327734 GDY327685:GDY327734 GNU327685:GNU327734 GXQ327685:GXQ327734 HHM327685:HHM327734 HRI327685:HRI327734 IBE327685:IBE327734 ILA327685:ILA327734 IUW327685:IUW327734 JES327685:JES327734 JOO327685:JOO327734 JYK327685:JYK327734 KIG327685:KIG327734 KSC327685:KSC327734 LBY327685:LBY327734 LLU327685:LLU327734 LVQ327685:LVQ327734 MFM327685:MFM327734 MPI327685:MPI327734 MZE327685:MZE327734 NJA327685:NJA327734 NSW327685:NSW327734 OCS327685:OCS327734 OMO327685:OMO327734 OWK327685:OWK327734 PGG327685:PGG327734 PQC327685:PQC327734 PZY327685:PZY327734 QJU327685:QJU327734 QTQ327685:QTQ327734 RDM327685:RDM327734 RNI327685:RNI327734 RXE327685:RXE327734 SHA327685:SHA327734 SQW327685:SQW327734 TAS327685:TAS327734 TKO327685:TKO327734 TUK327685:TUK327734 UEG327685:UEG327734 UOC327685:UOC327734 UXY327685:UXY327734 VHU327685:VHU327734 VRQ327685:VRQ327734 WBM327685:WBM327734 WLI327685:WLI327734 WVE327685:WVE327734 B393221:B393270 IS393221:IS393270 SO393221:SO393270 ACK393221:ACK393270 AMG393221:AMG393270 AWC393221:AWC393270 BFY393221:BFY393270 BPU393221:BPU393270 BZQ393221:BZQ393270 CJM393221:CJM393270 CTI393221:CTI393270 DDE393221:DDE393270 DNA393221:DNA393270 DWW393221:DWW393270 EGS393221:EGS393270 EQO393221:EQO393270 FAK393221:FAK393270 FKG393221:FKG393270 FUC393221:FUC393270 GDY393221:GDY393270 GNU393221:GNU393270 GXQ393221:GXQ393270 HHM393221:HHM393270 HRI393221:HRI393270 IBE393221:IBE393270 ILA393221:ILA393270 IUW393221:IUW393270 JES393221:JES393270 JOO393221:JOO393270 JYK393221:JYK393270 KIG393221:KIG393270 KSC393221:KSC393270 LBY393221:LBY393270 LLU393221:LLU393270 LVQ393221:LVQ393270 MFM393221:MFM393270 MPI393221:MPI393270 MZE393221:MZE393270 NJA393221:NJA393270 NSW393221:NSW393270 OCS393221:OCS393270 OMO393221:OMO393270 OWK393221:OWK393270 PGG393221:PGG393270 PQC393221:PQC393270 PZY393221:PZY393270 QJU393221:QJU393270 QTQ393221:QTQ393270 RDM393221:RDM393270 RNI393221:RNI393270 RXE393221:RXE393270 SHA393221:SHA393270 SQW393221:SQW393270 TAS393221:TAS393270 TKO393221:TKO393270 TUK393221:TUK393270 UEG393221:UEG393270 UOC393221:UOC393270 UXY393221:UXY393270 VHU393221:VHU393270 VRQ393221:VRQ393270 WBM393221:WBM393270 WLI393221:WLI393270 WVE393221:WVE393270 B458757:B458806 IS458757:IS458806 SO458757:SO458806 ACK458757:ACK458806 AMG458757:AMG458806 AWC458757:AWC458806 BFY458757:BFY458806 BPU458757:BPU458806 BZQ458757:BZQ458806 CJM458757:CJM458806 CTI458757:CTI458806 DDE458757:DDE458806 DNA458757:DNA458806 DWW458757:DWW458806 EGS458757:EGS458806 EQO458757:EQO458806 FAK458757:FAK458806 FKG458757:FKG458806 FUC458757:FUC458806 GDY458757:GDY458806 GNU458757:GNU458806 GXQ458757:GXQ458806 HHM458757:HHM458806 HRI458757:HRI458806 IBE458757:IBE458806 ILA458757:ILA458806 IUW458757:IUW458806 JES458757:JES458806 JOO458757:JOO458806 JYK458757:JYK458806 KIG458757:KIG458806 KSC458757:KSC458806 LBY458757:LBY458806 LLU458757:LLU458806 LVQ458757:LVQ458806 MFM458757:MFM458806 MPI458757:MPI458806 MZE458757:MZE458806 NJA458757:NJA458806 NSW458757:NSW458806 OCS458757:OCS458806 OMO458757:OMO458806 OWK458757:OWK458806 PGG458757:PGG458806 PQC458757:PQC458806 PZY458757:PZY458806 QJU458757:QJU458806 QTQ458757:QTQ458806 RDM458757:RDM458806 RNI458757:RNI458806 RXE458757:RXE458806 SHA458757:SHA458806 SQW458757:SQW458806 TAS458757:TAS458806 TKO458757:TKO458806 TUK458757:TUK458806 UEG458757:UEG458806 UOC458757:UOC458806 UXY458757:UXY458806 VHU458757:VHU458806 VRQ458757:VRQ458806 WBM458757:WBM458806 WLI458757:WLI458806 WVE458757:WVE458806 B524293:B524342 IS524293:IS524342 SO524293:SO524342 ACK524293:ACK524342 AMG524293:AMG524342 AWC524293:AWC524342 BFY524293:BFY524342 BPU524293:BPU524342 BZQ524293:BZQ524342 CJM524293:CJM524342 CTI524293:CTI524342 DDE524293:DDE524342 DNA524293:DNA524342 DWW524293:DWW524342 EGS524293:EGS524342 EQO524293:EQO524342 FAK524293:FAK524342 FKG524293:FKG524342 FUC524293:FUC524342 GDY524293:GDY524342 GNU524293:GNU524342 GXQ524293:GXQ524342 HHM524293:HHM524342 HRI524293:HRI524342 IBE524293:IBE524342 ILA524293:ILA524342 IUW524293:IUW524342 JES524293:JES524342 JOO524293:JOO524342 JYK524293:JYK524342 KIG524293:KIG524342 KSC524293:KSC524342 LBY524293:LBY524342 LLU524293:LLU524342 LVQ524293:LVQ524342 MFM524293:MFM524342 MPI524293:MPI524342 MZE524293:MZE524342 NJA524293:NJA524342 NSW524293:NSW524342 OCS524293:OCS524342 OMO524293:OMO524342 OWK524293:OWK524342 PGG524293:PGG524342 PQC524293:PQC524342 PZY524293:PZY524342 QJU524293:QJU524342 QTQ524293:QTQ524342 RDM524293:RDM524342 RNI524293:RNI524342 RXE524293:RXE524342 SHA524293:SHA524342 SQW524293:SQW524342 TAS524293:TAS524342 TKO524293:TKO524342 TUK524293:TUK524342 UEG524293:UEG524342 UOC524293:UOC524342 UXY524293:UXY524342 VHU524293:VHU524342 VRQ524293:VRQ524342 WBM524293:WBM524342 WLI524293:WLI524342 WVE524293:WVE524342 B589829:B589878 IS589829:IS589878 SO589829:SO589878 ACK589829:ACK589878 AMG589829:AMG589878 AWC589829:AWC589878 BFY589829:BFY589878 BPU589829:BPU589878 BZQ589829:BZQ589878 CJM589829:CJM589878 CTI589829:CTI589878 DDE589829:DDE589878 DNA589829:DNA589878 DWW589829:DWW589878 EGS589829:EGS589878 EQO589829:EQO589878 FAK589829:FAK589878 FKG589829:FKG589878 FUC589829:FUC589878 GDY589829:GDY589878 GNU589829:GNU589878 GXQ589829:GXQ589878 HHM589829:HHM589878 HRI589829:HRI589878 IBE589829:IBE589878 ILA589829:ILA589878 IUW589829:IUW589878 JES589829:JES589878 JOO589829:JOO589878 JYK589829:JYK589878 KIG589829:KIG589878 KSC589829:KSC589878 LBY589829:LBY589878 LLU589829:LLU589878 LVQ589829:LVQ589878 MFM589829:MFM589878 MPI589829:MPI589878 MZE589829:MZE589878 NJA589829:NJA589878 NSW589829:NSW589878 OCS589829:OCS589878 OMO589829:OMO589878 OWK589829:OWK589878 PGG589829:PGG589878 PQC589829:PQC589878 PZY589829:PZY589878 QJU589829:QJU589878 QTQ589829:QTQ589878 RDM589829:RDM589878 RNI589829:RNI589878 RXE589829:RXE589878 SHA589829:SHA589878 SQW589829:SQW589878 TAS589829:TAS589878 TKO589829:TKO589878 TUK589829:TUK589878 UEG589829:UEG589878 UOC589829:UOC589878 UXY589829:UXY589878 VHU589829:VHU589878 VRQ589829:VRQ589878 WBM589829:WBM589878 WLI589829:WLI589878 WVE589829:WVE589878 B655365:B655414 IS655365:IS655414 SO655365:SO655414 ACK655365:ACK655414 AMG655365:AMG655414 AWC655365:AWC655414 BFY655365:BFY655414 BPU655365:BPU655414 BZQ655365:BZQ655414 CJM655365:CJM655414 CTI655365:CTI655414 DDE655365:DDE655414 DNA655365:DNA655414 DWW655365:DWW655414 EGS655365:EGS655414 EQO655365:EQO655414 FAK655365:FAK655414 FKG655365:FKG655414 FUC655365:FUC655414 GDY655365:GDY655414 GNU655365:GNU655414 GXQ655365:GXQ655414 HHM655365:HHM655414 HRI655365:HRI655414 IBE655365:IBE655414 ILA655365:ILA655414 IUW655365:IUW655414 JES655365:JES655414 JOO655365:JOO655414 JYK655365:JYK655414 KIG655365:KIG655414 KSC655365:KSC655414 LBY655365:LBY655414 LLU655365:LLU655414 LVQ655365:LVQ655414 MFM655365:MFM655414 MPI655365:MPI655414 MZE655365:MZE655414 NJA655365:NJA655414 NSW655365:NSW655414 OCS655365:OCS655414 OMO655365:OMO655414 OWK655365:OWK655414 PGG655365:PGG655414 PQC655365:PQC655414 PZY655365:PZY655414 QJU655365:QJU655414 QTQ655365:QTQ655414 RDM655365:RDM655414 RNI655365:RNI655414 RXE655365:RXE655414 SHA655365:SHA655414 SQW655365:SQW655414 TAS655365:TAS655414 TKO655365:TKO655414 TUK655365:TUK655414 UEG655365:UEG655414 UOC655365:UOC655414 UXY655365:UXY655414 VHU655365:VHU655414 VRQ655365:VRQ655414 WBM655365:WBM655414 WLI655365:WLI655414 WVE655365:WVE655414 B720901:B720950 IS720901:IS720950 SO720901:SO720950 ACK720901:ACK720950 AMG720901:AMG720950 AWC720901:AWC720950 BFY720901:BFY720950 BPU720901:BPU720950 BZQ720901:BZQ720950 CJM720901:CJM720950 CTI720901:CTI720950 DDE720901:DDE720950 DNA720901:DNA720950 DWW720901:DWW720950 EGS720901:EGS720950 EQO720901:EQO720950 FAK720901:FAK720950 FKG720901:FKG720950 FUC720901:FUC720950 GDY720901:GDY720950 GNU720901:GNU720950 GXQ720901:GXQ720950 HHM720901:HHM720950 HRI720901:HRI720950 IBE720901:IBE720950 ILA720901:ILA720950 IUW720901:IUW720950 JES720901:JES720950 JOO720901:JOO720950 JYK720901:JYK720950 KIG720901:KIG720950 KSC720901:KSC720950 LBY720901:LBY720950 LLU720901:LLU720950 LVQ720901:LVQ720950 MFM720901:MFM720950 MPI720901:MPI720950 MZE720901:MZE720950 NJA720901:NJA720950 NSW720901:NSW720950 OCS720901:OCS720950 OMO720901:OMO720950 OWK720901:OWK720950 PGG720901:PGG720950 PQC720901:PQC720950 PZY720901:PZY720950 QJU720901:QJU720950 QTQ720901:QTQ720950 RDM720901:RDM720950 RNI720901:RNI720950 RXE720901:RXE720950 SHA720901:SHA720950 SQW720901:SQW720950 TAS720901:TAS720950 TKO720901:TKO720950 TUK720901:TUK720950 UEG720901:UEG720950 UOC720901:UOC720950 UXY720901:UXY720950 VHU720901:VHU720950 VRQ720901:VRQ720950 WBM720901:WBM720950 WLI720901:WLI720950 WVE720901:WVE720950 B786437:B786486 IS786437:IS786486 SO786437:SO786486 ACK786437:ACK786486 AMG786437:AMG786486 AWC786437:AWC786486 BFY786437:BFY786486 BPU786437:BPU786486 BZQ786437:BZQ786486 CJM786437:CJM786486 CTI786437:CTI786486 DDE786437:DDE786486 DNA786437:DNA786486 DWW786437:DWW786486 EGS786437:EGS786486 EQO786437:EQO786486 FAK786437:FAK786486 FKG786437:FKG786486 FUC786437:FUC786486 GDY786437:GDY786486 GNU786437:GNU786486 GXQ786437:GXQ786486 HHM786437:HHM786486 HRI786437:HRI786486 IBE786437:IBE786486 ILA786437:ILA786486 IUW786437:IUW786486 JES786437:JES786486 JOO786437:JOO786486 JYK786437:JYK786486 KIG786437:KIG786486 KSC786437:KSC786486 LBY786437:LBY786486 LLU786437:LLU786486 LVQ786437:LVQ786486 MFM786437:MFM786486 MPI786437:MPI786486 MZE786437:MZE786486 NJA786437:NJA786486 NSW786437:NSW786486 OCS786437:OCS786486 OMO786437:OMO786486 OWK786437:OWK786486 PGG786437:PGG786486 PQC786437:PQC786486 PZY786437:PZY786486 QJU786437:QJU786486 QTQ786437:QTQ786486 RDM786437:RDM786486 RNI786437:RNI786486 RXE786437:RXE786486 SHA786437:SHA786486 SQW786437:SQW786486 TAS786437:TAS786486 TKO786437:TKO786486 TUK786437:TUK786486 UEG786437:UEG786486 UOC786437:UOC786486 UXY786437:UXY786486 VHU786437:VHU786486 VRQ786437:VRQ786486 WBM786437:WBM786486 WLI786437:WLI786486 WVE786437:WVE786486 B851973:B852022 IS851973:IS852022 SO851973:SO852022 ACK851973:ACK852022 AMG851973:AMG852022 AWC851973:AWC852022 BFY851973:BFY852022 BPU851973:BPU852022 BZQ851973:BZQ852022 CJM851973:CJM852022 CTI851973:CTI852022 DDE851973:DDE852022 DNA851973:DNA852022 DWW851973:DWW852022 EGS851973:EGS852022 EQO851973:EQO852022 FAK851973:FAK852022 FKG851973:FKG852022 FUC851973:FUC852022 GDY851973:GDY852022 GNU851973:GNU852022 GXQ851973:GXQ852022 HHM851973:HHM852022 HRI851973:HRI852022 IBE851973:IBE852022 ILA851973:ILA852022 IUW851973:IUW852022 JES851973:JES852022 JOO851973:JOO852022 JYK851973:JYK852022 KIG851973:KIG852022 KSC851973:KSC852022 LBY851973:LBY852022 LLU851973:LLU852022 LVQ851973:LVQ852022 MFM851973:MFM852022 MPI851973:MPI852022 MZE851973:MZE852022 NJA851973:NJA852022 NSW851973:NSW852022 OCS851973:OCS852022 OMO851973:OMO852022 OWK851973:OWK852022 PGG851973:PGG852022 PQC851973:PQC852022 PZY851973:PZY852022 QJU851973:QJU852022 QTQ851973:QTQ852022 RDM851973:RDM852022 RNI851973:RNI852022 RXE851973:RXE852022 SHA851973:SHA852022 SQW851973:SQW852022 TAS851973:TAS852022 TKO851973:TKO852022 TUK851973:TUK852022 UEG851973:UEG852022 UOC851973:UOC852022 UXY851973:UXY852022 VHU851973:VHU852022 VRQ851973:VRQ852022 WBM851973:WBM852022 WLI851973:WLI852022 WVE851973:WVE852022 B917509:B917558 IS917509:IS917558 SO917509:SO917558 ACK917509:ACK917558 AMG917509:AMG917558 AWC917509:AWC917558 BFY917509:BFY917558 BPU917509:BPU917558 BZQ917509:BZQ917558 CJM917509:CJM917558 CTI917509:CTI917558 DDE917509:DDE917558 DNA917509:DNA917558 DWW917509:DWW917558 EGS917509:EGS917558 EQO917509:EQO917558 FAK917509:FAK917558 FKG917509:FKG917558 FUC917509:FUC917558 GDY917509:GDY917558 GNU917509:GNU917558 GXQ917509:GXQ917558 HHM917509:HHM917558 HRI917509:HRI917558 IBE917509:IBE917558 ILA917509:ILA917558 IUW917509:IUW917558 JES917509:JES917558 JOO917509:JOO917558 JYK917509:JYK917558 KIG917509:KIG917558 KSC917509:KSC917558 LBY917509:LBY917558 LLU917509:LLU917558 LVQ917509:LVQ917558 MFM917509:MFM917558 MPI917509:MPI917558 MZE917509:MZE917558 NJA917509:NJA917558 NSW917509:NSW917558 OCS917509:OCS917558 OMO917509:OMO917558 OWK917509:OWK917558 PGG917509:PGG917558 PQC917509:PQC917558 PZY917509:PZY917558 QJU917509:QJU917558 QTQ917509:QTQ917558 RDM917509:RDM917558 RNI917509:RNI917558 RXE917509:RXE917558 SHA917509:SHA917558 SQW917509:SQW917558 TAS917509:TAS917558 TKO917509:TKO917558 TUK917509:TUK917558 UEG917509:UEG917558 UOC917509:UOC917558 UXY917509:UXY917558 VHU917509:VHU917558 VRQ917509:VRQ917558 WBM917509:WBM917558 WLI917509:WLI917558 WVE917509:WVE917558 B983045:B983094 IS983045:IS983094 SO983045:SO983094 ACK983045:ACK983094 AMG983045:AMG983094 AWC983045:AWC983094 BFY983045:BFY983094 BPU983045:BPU983094 BZQ983045:BZQ983094 CJM983045:CJM983094 CTI983045:CTI983094 DDE983045:DDE983094 DNA983045:DNA983094 DWW983045:DWW983094 EGS983045:EGS983094 EQO983045:EQO983094 FAK983045:FAK983094 FKG983045:FKG983094 FUC983045:FUC983094 GDY983045:GDY983094 GNU983045:GNU983094 GXQ983045:GXQ983094 HHM983045:HHM983094 HRI983045:HRI983094 IBE983045:IBE983094 ILA983045:ILA983094 IUW983045:IUW983094 JES983045:JES983094 JOO983045:JOO983094 JYK983045:JYK983094 KIG983045:KIG983094 KSC983045:KSC983094 LBY983045:LBY983094 LLU983045:LLU983094 LVQ983045:LVQ983094 MFM983045:MFM983094 MPI983045:MPI983094 MZE983045:MZE983094 NJA983045:NJA983094 NSW983045:NSW983094 OCS983045:OCS983094 OMO983045:OMO983094 OWK983045:OWK983094 PGG983045:PGG983094 PQC983045:PQC983094 PZY983045:PZY983094 QJU983045:QJU983094 QTQ983045:QTQ983094 RDM983045:RDM983094 RNI983045:RNI983094 RXE983045:RXE983094 SHA983045:SHA983094 SQW983045:SQW983094 TAS983045:TAS983094 TKO983045:TKO983094 TUK983045:TUK983094 UEG983045:UEG983094 UOC983045:UOC983094 UXY983045:UXY983094 VHU983045:VHU983094 VRQ983045:VRQ983094 WBM983045:WBM983094 WLI983045:WLI983094 WVE983045:WVE983094 IU5:IU54 WVG983045:WVG983094 WLK983045:WLK983094 WBO983045:WBO983094 VRS983045:VRS983094 VHW983045:VHW983094 UYA983045:UYA983094 UOE983045:UOE983094 UEI983045:UEI983094 TUM983045:TUM983094 TKQ983045:TKQ983094 TAU983045:TAU983094 SQY983045:SQY983094 SHC983045:SHC983094 RXG983045:RXG983094 RNK983045:RNK983094 RDO983045:RDO983094 QTS983045:QTS983094 QJW983045:QJW983094 QAA983045:QAA983094 PQE983045:PQE983094 PGI983045:PGI983094 OWM983045:OWM983094 OMQ983045:OMQ983094 OCU983045:OCU983094 NSY983045:NSY983094 NJC983045:NJC983094 MZG983045:MZG983094 MPK983045:MPK983094 MFO983045:MFO983094 LVS983045:LVS983094 LLW983045:LLW983094 LCA983045:LCA983094 KSE983045:KSE983094 KII983045:KII983094 JYM983045:JYM983094 JOQ983045:JOQ983094 JEU983045:JEU983094 IUY983045:IUY983094 ILC983045:ILC983094 IBG983045:IBG983094 HRK983045:HRK983094 HHO983045:HHO983094 GXS983045:GXS983094 GNW983045:GNW983094 GEA983045:GEA983094 FUE983045:FUE983094 FKI983045:FKI983094 FAM983045:FAM983094 EQQ983045:EQQ983094 EGU983045:EGU983094 DWY983045:DWY983094 DNC983045:DNC983094 DDG983045:DDG983094 CTK983045:CTK983094 CJO983045:CJO983094 BZS983045:BZS983094 BPW983045:BPW983094 BGA983045:BGA983094 AWE983045:AWE983094 AMI983045:AMI983094 ACM983045:ACM983094 SQ983045:SQ983094 IU983045:IU983094 E983045:E983094 WVG917509:WVG917558 WLK917509:WLK917558 WBO917509:WBO917558 VRS917509:VRS917558 VHW917509:VHW917558 UYA917509:UYA917558 UOE917509:UOE917558 UEI917509:UEI917558 TUM917509:TUM917558 TKQ917509:TKQ917558 TAU917509:TAU917558 SQY917509:SQY917558 SHC917509:SHC917558 RXG917509:RXG917558 RNK917509:RNK917558 RDO917509:RDO917558 QTS917509:QTS917558 QJW917509:QJW917558 QAA917509:QAA917558 PQE917509:PQE917558 PGI917509:PGI917558 OWM917509:OWM917558 OMQ917509:OMQ917558 OCU917509:OCU917558 NSY917509:NSY917558 NJC917509:NJC917558 MZG917509:MZG917558 MPK917509:MPK917558 MFO917509:MFO917558 LVS917509:LVS917558 LLW917509:LLW917558 LCA917509:LCA917558 KSE917509:KSE917558 KII917509:KII917558 JYM917509:JYM917558 JOQ917509:JOQ917558 JEU917509:JEU917558 IUY917509:IUY917558 ILC917509:ILC917558 IBG917509:IBG917558 HRK917509:HRK917558 HHO917509:HHO917558 GXS917509:GXS917558 GNW917509:GNW917558 GEA917509:GEA917558 FUE917509:FUE917558 FKI917509:FKI917558 FAM917509:FAM917558 EQQ917509:EQQ917558 EGU917509:EGU917558 DWY917509:DWY917558 DNC917509:DNC917558 DDG917509:DDG917558 CTK917509:CTK917558 CJO917509:CJO917558 BZS917509:BZS917558 BPW917509:BPW917558 BGA917509:BGA917558 AWE917509:AWE917558 AMI917509:AMI917558 ACM917509:ACM917558 SQ917509:SQ917558 IU917509:IU917558 E917509:E917558 WVG851973:WVG852022 WLK851973:WLK852022 WBO851973:WBO852022 VRS851973:VRS852022 VHW851973:VHW852022 UYA851973:UYA852022 UOE851973:UOE852022 UEI851973:UEI852022 TUM851973:TUM852022 TKQ851973:TKQ852022 TAU851973:TAU852022 SQY851973:SQY852022 SHC851973:SHC852022 RXG851973:RXG852022 RNK851973:RNK852022 RDO851973:RDO852022 QTS851973:QTS852022 QJW851973:QJW852022 QAA851973:QAA852022 PQE851973:PQE852022 PGI851973:PGI852022 OWM851973:OWM852022 OMQ851973:OMQ852022 OCU851973:OCU852022 NSY851973:NSY852022 NJC851973:NJC852022 MZG851973:MZG852022 MPK851973:MPK852022 MFO851973:MFO852022 LVS851973:LVS852022 LLW851973:LLW852022 LCA851973:LCA852022 KSE851973:KSE852022 KII851973:KII852022 JYM851973:JYM852022 JOQ851973:JOQ852022 JEU851973:JEU852022 IUY851973:IUY852022 ILC851973:ILC852022 IBG851973:IBG852022 HRK851973:HRK852022 HHO851973:HHO852022 GXS851973:GXS852022 GNW851973:GNW852022 GEA851973:GEA852022 FUE851973:FUE852022 FKI851973:FKI852022 FAM851973:FAM852022 EQQ851973:EQQ852022 EGU851973:EGU852022 DWY851973:DWY852022 DNC851973:DNC852022 DDG851973:DDG852022 CTK851973:CTK852022 CJO851973:CJO852022 BZS851973:BZS852022 BPW851973:BPW852022 BGA851973:BGA852022 AWE851973:AWE852022 AMI851973:AMI852022 ACM851973:ACM852022 SQ851973:SQ852022 IU851973:IU852022 E851973:E852022 WVG786437:WVG786486 WLK786437:WLK786486 WBO786437:WBO786486 VRS786437:VRS786486 VHW786437:VHW786486 UYA786437:UYA786486 UOE786437:UOE786486 UEI786437:UEI786486 TUM786437:TUM786486 TKQ786437:TKQ786486 TAU786437:TAU786486 SQY786437:SQY786486 SHC786437:SHC786486 RXG786437:RXG786486 RNK786437:RNK786486 RDO786437:RDO786486 QTS786437:QTS786486 QJW786437:QJW786486 QAA786437:QAA786486 PQE786437:PQE786486 PGI786437:PGI786486 OWM786437:OWM786486 OMQ786437:OMQ786486 OCU786437:OCU786486 NSY786437:NSY786486 NJC786437:NJC786486 MZG786437:MZG786486 MPK786437:MPK786486 MFO786437:MFO786486 LVS786437:LVS786486 LLW786437:LLW786486 LCA786437:LCA786486 KSE786437:KSE786486 KII786437:KII786486 JYM786437:JYM786486 JOQ786437:JOQ786486 JEU786437:JEU786486 IUY786437:IUY786486 ILC786437:ILC786486 IBG786437:IBG786486 HRK786437:HRK786486 HHO786437:HHO786486 GXS786437:GXS786486 GNW786437:GNW786486 GEA786437:GEA786486 FUE786437:FUE786486 FKI786437:FKI786486 FAM786437:FAM786486 EQQ786437:EQQ786486 EGU786437:EGU786486 DWY786437:DWY786486 DNC786437:DNC786486 DDG786437:DDG786486 CTK786437:CTK786486 CJO786437:CJO786486 BZS786437:BZS786486 BPW786437:BPW786486 BGA786437:BGA786486 AWE786437:AWE786486 AMI786437:AMI786486 ACM786437:ACM786486 SQ786437:SQ786486 IU786437:IU786486 E786437:E786486 WVG720901:WVG720950 WLK720901:WLK720950 WBO720901:WBO720950 VRS720901:VRS720950 VHW720901:VHW720950 UYA720901:UYA720950 UOE720901:UOE720950 UEI720901:UEI720950 TUM720901:TUM720950 TKQ720901:TKQ720950 TAU720901:TAU720950 SQY720901:SQY720950 SHC720901:SHC720950 RXG720901:RXG720950 RNK720901:RNK720950 RDO720901:RDO720950 QTS720901:QTS720950 QJW720901:QJW720950 QAA720901:QAA720950 PQE720901:PQE720950 PGI720901:PGI720950 OWM720901:OWM720950 OMQ720901:OMQ720950 OCU720901:OCU720950 NSY720901:NSY720950 NJC720901:NJC720950 MZG720901:MZG720950 MPK720901:MPK720950 MFO720901:MFO720950 LVS720901:LVS720950 LLW720901:LLW720950 LCA720901:LCA720950 KSE720901:KSE720950 KII720901:KII720950 JYM720901:JYM720950 JOQ720901:JOQ720950 JEU720901:JEU720950 IUY720901:IUY720950 ILC720901:ILC720950 IBG720901:IBG720950 HRK720901:HRK720950 HHO720901:HHO720950 GXS720901:GXS720950 GNW720901:GNW720950 GEA720901:GEA720950 FUE720901:FUE720950 FKI720901:FKI720950 FAM720901:FAM720950 EQQ720901:EQQ720950 EGU720901:EGU720950 DWY720901:DWY720950 DNC720901:DNC720950 DDG720901:DDG720950 CTK720901:CTK720950 CJO720901:CJO720950 BZS720901:BZS720950 BPW720901:BPW720950 BGA720901:BGA720950 AWE720901:AWE720950 AMI720901:AMI720950 ACM720901:ACM720950 SQ720901:SQ720950 IU720901:IU720950 E720901:E720950 WVG655365:WVG655414 WLK655365:WLK655414 WBO655365:WBO655414 VRS655365:VRS655414 VHW655365:VHW655414 UYA655365:UYA655414 UOE655365:UOE655414 UEI655365:UEI655414 TUM655365:TUM655414 TKQ655365:TKQ655414 TAU655365:TAU655414 SQY655365:SQY655414 SHC655365:SHC655414 RXG655365:RXG655414 RNK655365:RNK655414 RDO655365:RDO655414 QTS655365:QTS655414 QJW655365:QJW655414 QAA655365:QAA655414 PQE655365:PQE655414 PGI655365:PGI655414 OWM655365:OWM655414 OMQ655365:OMQ655414 OCU655365:OCU655414 NSY655365:NSY655414 NJC655365:NJC655414 MZG655365:MZG655414 MPK655365:MPK655414 MFO655365:MFO655414 LVS655365:LVS655414 LLW655365:LLW655414 LCA655365:LCA655414 KSE655365:KSE655414 KII655365:KII655414 JYM655365:JYM655414 JOQ655365:JOQ655414 JEU655365:JEU655414 IUY655365:IUY655414 ILC655365:ILC655414 IBG655365:IBG655414 HRK655365:HRK655414 HHO655365:HHO655414 GXS655365:GXS655414 GNW655365:GNW655414 GEA655365:GEA655414 FUE655365:FUE655414 FKI655365:FKI655414 FAM655365:FAM655414 EQQ655365:EQQ655414 EGU655365:EGU655414 DWY655365:DWY655414 DNC655365:DNC655414 DDG655365:DDG655414 CTK655365:CTK655414 CJO655365:CJO655414 BZS655365:BZS655414 BPW655365:BPW655414 BGA655365:BGA655414 AWE655365:AWE655414 AMI655365:AMI655414 ACM655365:ACM655414 SQ655365:SQ655414 IU655365:IU655414 E655365:E655414 WVG589829:WVG589878 WLK589829:WLK589878 WBO589829:WBO589878 VRS589829:VRS589878 VHW589829:VHW589878 UYA589829:UYA589878 UOE589829:UOE589878 UEI589829:UEI589878 TUM589829:TUM589878 TKQ589829:TKQ589878 TAU589829:TAU589878 SQY589829:SQY589878 SHC589829:SHC589878 RXG589829:RXG589878 RNK589829:RNK589878 RDO589829:RDO589878 QTS589829:QTS589878 QJW589829:QJW589878 QAA589829:QAA589878 PQE589829:PQE589878 PGI589829:PGI589878 OWM589829:OWM589878 OMQ589829:OMQ589878 OCU589829:OCU589878 NSY589829:NSY589878 NJC589829:NJC589878 MZG589829:MZG589878 MPK589829:MPK589878 MFO589829:MFO589878 LVS589829:LVS589878 LLW589829:LLW589878 LCA589829:LCA589878 KSE589829:KSE589878 KII589829:KII589878 JYM589829:JYM589878 JOQ589829:JOQ589878 JEU589829:JEU589878 IUY589829:IUY589878 ILC589829:ILC589878 IBG589829:IBG589878 HRK589829:HRK589878 HHO589829:HHO589878 GXS589829:GXS589878 GNW589829:GNW589878 GEA589829:GEA589878 FUE589829:FUE589878 FKI589829:FKI589878 FAM589829:FAM589878 EQQ589829:EQQ589878 EGU589829:EGU589878 DWY589829:DWY589878 DNC589829:DNC589878 DDG589829:DDG589878 CTK589829:CTK589878 CJO589829:CJO589878 BZS589829:BZS589878 BPW589829:BPW589878 BGA589829:BGA589878 AWE589829:AWE589878 AMI589829:AMI589878 ACM589829:ACM589878 SQ589829:SQ589878 IU589829:IU589878 E589829:E589878 WVG524293:WVG524342 WLK524293:WLK524342 WBO524293:WBO524342 VRS524293:VRS524342 VHW524293:VHW524342 UYA524293:UYA524342 UOE524293:UOE524342 UEI524293:UEI524342 TUM524293:TUM524342 TKQ524293:TKQ524342 TAU524293:TAU524342 SQY524293:SQY524342 SHC524293:SHC524342 RXG524293:RXG524342 RNK524293:RNK524342 RDO524293:RDO524342 QTS524293:QTS524342 QJW524293:QJW524342 QAA524293:QAA524342 PQE524293:PQE524342 PGI524293:PGI524342 OWM524293:OWM524342 OMQ524293:OMQ524342 OCU524293:OCU524342 NSY524293:NSY524342 NJC524293:NJC524342 MZG524293:MZG524342 MPK524293:MPK524342 MFO524293:MFO524342 LVS524293:LVS524342 LLW524293:LLW524342 LCA524293:LCA524342 KSE524293:KSE524342 KII524293:KII524342 JYM524293:JYM524342 JOQ524293:JOQ524342 JEU524293:JEU524342 IUY524293:IUY524342 ILC524293:ILC524342 IBG524293:IBG524342 HRK524293:HRK524342 HHO524293:HHO524342 GXS524293:GXS524342 GNW524293:GNW524342 GEA524293:GEA524342 FUE524293:FUE524342 FKI524293:FKI524342 FAM524293:FAM524342 EQQ524293:EQQ524342 EGU524293:EGU524342 DWY524293:DWY524342 DNC524293:DNC524342 DDG524293:DDG524342 CTK524293:CTK524342 CJO524293:CJO524342 BZS524293:BZS524342 BPW524293:BPW524342 BGA524293:BGA524342 AWE524293:AWE524342 AMI524293:AMI524342 ACM524293:ACM524342 SQ524293:SQ524342 IU524293:IU524342 E524293:E524342 WVG458757:WVG458806 WLK458757:WLK458806 WBO458757:WBO458806 VRS458757:VRS458806 VHW458757:VHW458806 UYA458757:UYA458806 UOE458757:UOE458806 UEI458757:UEI458806 TUM458757:TUM458806 TKQ458757:TKQ458806 TAU458757:TAU458806 SQY458757:SQY458806 SHC458757:SHC458806 RXG458757:RXG458806 RNK458757:RNK458806 RDO458757:RDO458806 QTS458757:QTS458806 QJW458757:QJW458806 QAA458757:QAA458806 PQE458757:PQE458806 PGI458757:PGI458806 OWM458757:OWM458806 OMQ458757:OMQ458806 OCU458757:OCU458806 NSY458757:NSY458806 NJC458757:NJC458806 MZG458757:MZG458806 MPK458757:MPK458806 MFO458757:MFO458806 LVS458757:LVS458806 LLW458757:LLW458806 LCA458757:LCA458806 KSE458757:KSE458806 KII458757:KII458806 JYM458757:JYM458806 JOQ458757:JOQ458806 JEU458757:JEU458806 IUY458757:IUY458806 ILC458757:ILC458806 IBG458757:IBG458806 HRK458757:HRK458806 HHO458757:HHO458806 GXS458757:GXS458806 GNW458757:GNW458806 GEA458757:GEA458806 FUE458757:FUE458806 FKI458757:FKI458806 FAM458757:FAM458806 EQQ458757:EQQ458806 EGU458757:EGU458806 DWY458757:DWY458806 DNC458757:DNC458806 DDG458757:DDG458806 CTK458757:CTK458806 CJO458757:CJO458806 BZS458757:BZS458806 BPW458757:BPW458806 BGA458757:BGA458806 AWE458757:AWE458806 AMI458757:AMI458806 ACM458757:ACM458806 SQ458757:SQ458806 IU458757:IU458806 E458757:E458806 WVG393221:WVG393270 WLK393221:WLK393270 WBO393221:WBO393270 VRS393221:VRS393270 VHW393221:VHW393270 UYA393221:UYA393270 UOE393221:UOE393270 UEI393221:UEI393270 TUM393221:TUM393270 TKQ393221:TKQ393270 TAU393221:TAU393270 SQY393221:SQY393270 SHC393221:SHC393270 RXG393221:RXG393270 RNK393221:RNK393270 RDO393221:RDO393270 QTS393221:QTS393270 QJW393221:QJW393270 QAA393221:QAA393270 PQE393221:PQE393270 PGI393221:PGI393270 OWM393221:OWM393270 OMQ393221:OMQ393270 OCU393221:OCU393270 NSY393221:NSY393270 NJC393221:NJC393270 MZG393221:MZG393270 MPK393221:MPK393270 MFO393221:MFO393270 LVS393221:LVS393270 LLW393221:LLW393270 LCA393221:LCA393270 KSE393221:KSE393270 KII393221:KII393270 JYM393221:JYM393270 JOQ393221:JOQ393270 JEU393221:JEU393270 IUY393221:IUY393270 ILC393221:ILC393270 IBG393221:IBG393270 HRK393221:HRK393270 HHO393221:HHO393270 GXS393221:GXS393270 GNW393221:GNW393270 GEA393221:GEA393270 FUE393221:FUE393270 FKI393221:FKI393270 FAM393221:FAM393270 EQQ393221:EQQ393270 EGU393221:EGU393270 DWY393221:DWY393270 DNC393221:DNC393270 DDG393221:DDG393270 CTK393221:CTK393270 CJO393221:CJO393270 BZS393221:BZS393270 BPW393221:BPW393270 BGA393221:BGA393270 AWE393221:AWE393270 AMI393221:AMI393270 ACM393221:ACM393270 SQ393221:SQ393270 IU393221:IU393270 E393221:E393270 WVG327685:WVG327734 WLK327685:WLK327734 WBO327685:WBO327734 VRS327685:VRS327734 VHW327685:VHW327734 UYA327685:UYA327734 UOE327685:UOE327734 UEI327685:UEI327734 TUM327685:TUM327734 TKQ327685:TKQ327734 TAU327685:TAU327734 SQY327685:SQY327734 SHC327685:SHC327734 RXG327685:RXG327734 RNK327685:RNK327734 RDO327685:RDO327734 QTS327685:QTS327734 QJW327685:QJW327734 QAA327685:QAA327734 PQE327685:PQE327734 PGI327685:PGI327734 OWM327685:OWM327734 OMQ327685:OMQ327734 OCU327685:OCU327734 NSY327685:NSY327734 NJC327685:NJC327734 MZG327685:MZG327734 MPK327685:MPK327734 MFO327685:MFO327734 LVS327685:LVS327734 LLW327685:LLW327734 LCA327685:LCA327734 KSE327685:KSE327734 KII327685:KII327734 JYM327685:JYM327734 JOQ327685:JOQ327734 JEU327685:JEU327734 IUY327685:IUY327734 ILC327685:ILC327734 IBG327685:IBG327734 HRK327685:HRK327734 HHO327685:HHO327734 GXS327685:GXS327734 GNW327685:GNW327734 GEA327685:GEA327734 FUE327685:FUE327734 FKI327685:FKI327734 FAM327685:FAM327734 EQQ327685:EQQ327734 EGU327685:EGU327734 DWY327685:DWY327734 DNC327685:DNC327734 DDG327685:DDG327734 CTK327685:CTK327734 CJO327685:CJO327734 BZS327685:BZS327734 BPW327685:BPW327734 BGA327685:BGA327734 AWE327685:AWE327734 AMI327685:AMI327734 ACM327685:ACM327734 SQ327685:SQ327734 IU327685:IU327734 E327685:E327734 WVG262149:WVG262198 WLK262149:WLK262198 WBO262149:WBO262198 VRS262149:VRS262198 VHW262149:VHW262198 UYA262149:UYA262198 UOE262149:UOE262198 UEI262149:UEI262198 TUM262149:TUM262198 TKQ262149:TKQ262198 TAU262149:TAU262198 SQY262149:SQY262198 SHC262149:SHC262198 RXG262149:RXG262198 RNK262149:RNK262198 RDO262149:RDO262198 QTS262149:QTS262198 QJW262149:QJW262198 QAA262149:QAA262198 PQE262149:PQE262198 PGI262149:PGI262198 OWM262149:OWM262198 OMQ262149:OMQ262198 OCU262149:OCU262198 NSY262149:NSY262198 NJC262149:NJC262198 MZG262149:MZG262198 MPK262149:MPK262198 MFO262149:MFO262198 LVS262149:LVS262198 LLW262149:LLW262198 LCA262149:LCA262198 KSE262149:KSE262198 KII262149:KII262198 JYM262149:JYM262198 JOQ262149:JOQ262198 JEU262149:JEU262198 IUY262149:IUY262198 ILC262149:ILC262198 IBG262149:IBG262198 HRK262149:HRK262198 HHO262149:HHO262198 GXS262149:GXS262198 GNW262149:GNW262198 GEA262149:GEA262198 FUE262149:FUE262198 FKI262149:FKI262198 FAM262149:FAM262198 EQQ262149:EQQ262198 EGU262149:EGU262198 DWY262149:DWY262198 DNC262149:DNC262198 DDG262149:DDG262198 CTK262149:CTK262198 CJO262149:CJO262198 BZS262149:BZS262198 BPW262149:BPW262198 BGA262149:BGA262198 AWE262149:AWE262198 AMI262149:AMI262198 ACM262149:ACM262198 SQ262149:SQ262198 IU262149:IU262198 E262149:E262198 WVG196613:WVG196662 WLK196613:WLK196662 WBO196613:WBO196662 VRS196613:VRS196662 VHW196613:VHW196662 UYA196613:UYA196662 UOE196613:UOE196662 UEI196613:UEI196662 TUM196613:TUM196662 TKQ196613:TKQ196662 TAU196613:TAU196662 SQY196613:SQY196662 SHC196613:SHC196662 RXG196613:RXG196662 RNK196613:RNK196662 RDO196613:RDO196662 QTS196613:QTS196662 QJW196613:QJW196662 QAA196613:QAA196662 PQE196613:PQE196662 PGI196613:PGI196662 OWM196613:OWM196662 OMQ196613:OMQ196662 OCU196613:OCU196662 NSY196613:NSY196662 NJC196613:NJC196662 MZG196613:MZG196662 MPK196613:MPK196662 MFO196613:MFO196662 LVS196613:LVS196662 LLW196613:LLW196662 LCA196613:LCA196662 KSE196613:KSE196662 KII196613:KII196662 JYM196613:JYM196662 JOQ196613:JOQ196662 JEU196613:JEU196662 IUY196613:IUY196662 ILC196613:ILC196662 IBG196613:IBG196662 HRK196613:HRK196662 HHO196613:HHO196662 GXS196613:GXS196662 GNW196613:GNW196662 GEA196613:GEA196662 FUE196613:FUE196662 FKI196613:FKI196662 FAM196613:FAM196662 EQQ196613:EQQ196662 EGU196613:EGU196662 DWY196613:DWY196662 DNC196613:DNC196662 DDG196613:DDG196662 CTK196613:CTK196662 CJO196613:CJO196662 BZS196613:BZS196662 BPW196613:BPW196662 BGA196613:BGA196662 AWE196613:AWE196662 AMI196613:AMI196662 ACM196613:ACM196662 SQ196613:SQ196662 IU196613:IU196662 E196613:E196662 WVG131077:WVG131126 WLK131077:WLK131126 WBO131077:WBO131126 VRS131077:VRS131126 VHW131077:VHW131126 UYA131077:UYA131126 UOE131077:UOE131126 UEI131077:UEI131126 TUM131077:TUM131126 TKQ131077:TKQ131126 TAU131077:TAU131126 SQY131077:SQY131126 SHC131077:SHC131126 RXG131077:RXG131126 RNK131077:RNK131126 RDO131077:RDO131126 QTS131077:QTS131126 QJW131077:QJW131126 QAA131077:QAA131126 PQE131077:PQE131126 PGI131077:PGI131126 OWM131077:OWM131126 OMQ131077:OMQ131126 OCU131077:OCU131126 NSY131077:NSY131126 NJC131077:NJC131126 MZG131077:MZG131126 MPK131077:MPK131126 MFO131077:MFO131126 LVS131077:LVS131126 LLW131077:LLW131126 LCA131077:LCA131126 KSE131077:KSE131126 KII131077:KII131126 JYM131077:JYM131126 JOQ131077:JOQ131126 JEU131077:JEU131126 IUY131077:IUY131126 ILC131077:ILC131126 IBG131077:IBG131126 HRK131077:HRK131126 HHO131077:HHO131126 GXS131077:GXS131126 GNW131077:GNW131126 GEA131077:GEA131126 FUE131077:FUE131126 FKI131077:FKI131126 FAM131077:FAM131126 EQQ131077:EQQ131126 EGU131077:EGU131126 DWY131077:DWY131126 DNC131077:DNC131126 DDG131077:DDG131126 CTK131077:CTK131126 CJO131077:CJO131126 BZS131077:BZS131126 BPW131077:BPW131126 BGA131077:BGA131126 AWE131077:AWE131126 AMI131077:AMI131126 ACM131077:ACM131126 SQ131077:SQ131126 IU131077:IU131126 E131077:E131126 WVG65541:WVG65590 WLK65541:WLK65590 WBO65541:WBO65590 VRS65541:VRS65590 VHW65541:VHW65590 UYA65541:UYA65590 UOE65541:UOE65590 UEI65541:UEI65590 TUM65541:TUM65590 TKQ65541:TKQ65590 TAU65541:TAU65590 SQY65541:SQY65590 SHC65541:SHC65590 RXG65541:RXG65590 RNK65541:RNK65590 RDO65541:RDO65590 QTS65541:QTS65590 QJW65541:QJW65590 QAA65541:QAA65590 PQE65541:PQE65590 PGI65541:PGI65590 OWM65541:OWM65590 OMQ65541:OMQ65590 OCU65541:OCU65590 NSY65541:NSY65590 NJC65541:NJC65590 MZG65541:MZG65590 MPK65541:MPK65590 MFO65541:MFO65590 LVS65541:LVS65590 LLW65541:LLW65590 LCA65541:LCA65590 KSE65541:KSE65590 KII65541:KII65590 JYM65541:JYM65590 JOQ65541:JOQ65590 JEU65541:JEU65590 IUY65541:IUY65590 ILC65541:ILC65590 IBG65541:IBG65590 HRK65541:HRK65590 HHO65541:HHO65590 GXS65541:GXS65590 GNW65541:GNW65590 GEA65541:GEA65590 FUE65541:FUE65590 FKI65541:FKI65590 FAM65541:FAM65590 EQQ65541:EQQ65590 EGU65541:EGU65590 DWY65541:DWY65590 DNC65541:DNC65590 DDG65541:DDG65590 CTK65541:CTK65590 CJO65541:CJO65590 BZS65541:BZS65590 BPW65541:BPW65590 BGA65541:BGA65590 AWE65541:AWE65590 AMI65541:AMI65590 ACM65541:ACM65590 SQ65541:SQ65590 IU65541:IU65590 E65541:E65590 WVG5:WVG54 WLK5:WLK54 WBO5:WBO54 VRS5:VRS54 VHW5:VHW54 UYA5:UYA54 UOE5:UOE54 UEI5:UEI54 TUM5:TUM54 TKQ5:TKQ54 TAU5:TAU54 SQY5:SQY54 SHC5:SHC54 RXG5:RXG54 RNK5:RNK54 RDO5:RDO54 QTS5:QTS54 QJW5:QJW54 QAA5:QAA54 PQE5:PQE54 PGI5:PGI54 OWM5:OWM54 OMQ5:OMQ54 OCU5:OCU54 NSY5:NSY54 NJC5:NJC54 MZG5:MZG54 MPK5:MPK54 MFO5:MFO54 LVS5:LVS54 LLW5:LLW54 LCA5:LCA54 KSE5:KSE54 KII5:KII54 JYM5:JYM54 JOQ5:JOQ54 JEU5:JEU54 IUY5:IUY54 ILC5:ILC54 IBG5:IBG54 HRK5:HRK54 HHO5:HHO54 GXS5:GXS54 GNW5:GNW54 GEA5:GEA54 FUE5:FUE54 FKI5:FKI54 FAM5:FAM54 EQQ5:EQQ54 EGU5:EGU54 DWY5:DWY54 DNC5:DNC54 DDG5:DDG54 CTK5:CTK54 CJO5:CJO54 BZS5:BZS54 BPW5:BPW54 BGA5:BGA54 AWE5:AWE54 AMI5:AMI54 ACM5:ACM54 SQ5:SQ54 WVP983045:WVR983094 JD5:JF54 WLT983045:WLV983094 WBX983045:WBZ983094 VSB983045:VSD983094 VIF983045:VIH983094 UYJ983045:UYL983094 UON983045:UOP983094 UER983045:UET983094 TUV983045:TUX983094 TKZ983045:TLB983094 TBD983045:TBF983094 SRH983045:SRJ983094 SHL983045:SHN983094 RXP983045:RXR983094 RNT983045:RNV983094 RDX983045:RDZ983094 QUB983045:QUD983094 QKF983045:QKH983094 QAJ983045:QAL983094 PQN983045:PQP983094 PGR983045:PGT983094 OWV983045:OWX983094 OMZ983045:ONB983094 ODD983045:ODF983094 NTH983045:NTJ983094 NJL983045:NJN983094 MZP983045:MZR983094 MPT983045:MPV983094 MFX983045:MFZ983094 LWB983045:LWD983094 LMF983045:LMH983094 LCJ983045:LCL983094 KSN983045:KSP983094 KIR983045:KIT983094 JYV983045:JYX983094 JOZ983045:JPB983094 JFD983045:JFF983094 IVH983045:IVJ983094 ILL983045:ILN983094 IBP983045:IBR983094 HRT983045:HRV983094 HHX983045:HHZ983094 GYB983045:GYD983094 GOF983045:GOH983094 GEJ983045:GEL983094 FUN983045:FUP983094 FKR983045:FKT983094 FAV983045:FAX983094 EQZ983045:ERB983094 EHD983045:EHF983094 DXH983045:DXJ983094 DNL983045:DNN983094 DDP983045:DDR983094 CTT983045:CTV983094 CJX983045:CJZ983094 CAB983045:CAD983094 BQF983045:BQH983094 BGJ983045:BGL983094 AWN983045:AWP983094 AMR983045:AMT983094 ACV983045:ACX983094 SZ983045:TB983094 JD983045:JF983094 R983045:T983094 WVP917509:WVR917558 WLT917509:WLV917558 WBX917509:WBZ917558 VSB917509:VSD917558 VIF917509:VIH917558 UYJ917509:UYL917558 UON917509:UOP917558 UER917509:UET917558 TUV917509:TUX917558 TKZ917509:TLB917558 TBD917509:TBF917558 SRH917509:SRJ917558 SHL917509:SHN917558 RXP917509:RXR917558 RNT917509:RNV917558 RDX917509:RDZ917558 QUB917509:QUD917558 QKF917509:QKH917558 QAJ917509:QAL917558 PQN917509:PQP917558 PGR917509:PGT917558 OWV917509:OWX917558 OMZ917509:ONB917558 ODD917509:ODF917558 NTH917509:NTJ917558 NJL917509:NJN917558 MZP917509:MZR917558 MPT917509:MPV917558 MFX917509:MFZ917558 LWB917509:LWD917558 LMF917509:LMH917558 LCJ917509:LCL917558 KSN917509:KSP917558 KIR917509:KIT917558 JYV917509:JYX917558 JOZ917509:JPB917558 JFD917509:JFF917558 IVH917509:IVJ917558 ILL917509:ILN917558 IBP917509:IBR917558 HRT917509:HRV917558 HHX917509:HHZ917558 GYB917509:GYD917558 GOF917509:GOH917558 GEJ917509:GEL917558 FUN917509:FUP917558 FKR917509:FKT917558 FAV917509:FAX917558 EQZ917509:ERB917558 EHD917509:EHF917558 DXH917509:DXJ917558 DNL917509:DNN917558 DDP917509:DDR917558 CTT917509:CTV917558 CJX917509:CJZ917558 CAB917509:CAD917558 BQF917509:BQH917558 BGJ917509:BGL917558 AWN917509:AWP917558 AMR917509:AMT917558 ACV917509:ACX917558 SZ917509:TB917558 JD917509:JF917558 R917509:T917558 WVP851973:WVR852022 WLT851973:WLV852022 WBX851973:WBZ852022 VSB851973:VSD852022 VIF851973:VIH852022 UYJ851973:UYL852022 UON851973:UOP852022 UER851973:UET852022 TUV851973:TUX852022 TKZ851973:TLB852022 TBD851973:TBF852022 SRH851973:SRJ852022 SHL851973:SHN852022 RXP851973:RXR852022 RNT851973:RNV852022 RDX851973:RDZ852022 QUB851973:QUD852022 QKF851973:QKH852022 QAJ851973:QAL852022 PQN851973:PQP852022 PGR851973:PGT852022 OWV851973:OWX852022 OMZ851973:ONB852022 ODD851973:ODF852022 NTH851973:NTJ852022 NJL851973:NJN852022 MZP851973:MZR852022 MPT851973:MPV852022 MFX851973:MFZ852022 LWB851973:LWD852022 LMF851973:LMH852022 LCJ851973:LCL852022 KSN851973:KSP852022 KIR851973:KIT852022 JYV851973:JYX852022 JOZ851973:JPB852022 JFD851973:JFF852022 IVH851973:IVJ852022 ILL851973:ILN852022 IBP851973:IBR852022 HRT851973:HRV852022 HHX851973:HHZ852022 GYB851973:GYD852022 GOF851973:GOH852022 GEJ851973:GEL852022 FUN851973:FUP852022 FKR851973:FKT852022 FAV851973:FAX852022 EQZ851973:ERB852022 EHD851973:EHF852022 DXH851973:DXJ852022 DNL851973:DNN852022 DDP851973:DDR852022 CTT851973:CTV852022 CJX851973:CJZ852022 CAB851973:CAD852022 BQF851973:BQH852022 BGJ851973:BGL852022 AWN851973:AWP852022 AMR851973:AMT852022 ACV851973:ACX852022 SZ851973:TB852022 JD851973:JF852022 R851973:T852022 WVP786437:WVR786486 WLT786437:WLV786486 WBX786437:WBZ786486 VSB786437:VSD786486 VIF786437:VIH786486 UYJ786437:UYL786486 UON786437:UOP786486 UER786437:UET786486 TUV786437:TUX786486 TKZ786437:TLB786486 TBD786437:TBF786486 SRH786437:SRJ786486 SHL786437:SHN786486 RXP786437:RXR786486 RNT786437:RNV786486 RDX786437:RDZ786486 QUB786437:QUD786486 QKF786437:QKH786486 QAJ786437:QAL786486 PQN786437:PQP786486 PGR786437:PGT786486 OWV786437:OWX786486 OMZ786437:ONB786486 ODD786437:ODF786486 NTH786437:NTJ786486 NJL786437:NJN786486 MZP786437:MZR786486 MPT786437:MPV786486 MFX786437:MFZ786486 LWB786437:LWD786486 LMF786437:LMH786486 LCJ786437:LCL786486 KSN786437:KSP786486 KIR786437:KIT786486 JYV786437:JYX786486 JOZ786437:JPB786486 JFD786437:JFF786486 IVH786437:IVJ786486 ILL786437:ILN786486 IBP786437:IBR786486 HRT786437:HRV786486 HHX786437:HHZ786486 GYB786437:GYD786486 GOF786437:GOH786486 GEJ786437:GEL786486 FUN786437:FUP786486 FKR786437:FKT786486 FAV786437:FAX786486 EQZ786437:ERB786486 EHD786437:EHF786486 DXH786437:DXJ786486 DNL786437:DNN786486 DDP786437:DDR786486 CTT786437:CTV786486 CJX786437:CJZ786486 CAB786437:CAD786486 BQF786437:BQH786486 BGJ786437:BGL786486 AWN786437:AWP786486 AMR786437:AMT786486 ACV786437:ACX786486 SZ786437:TB786486 JD786437:JF786486 R786437:T786486 WVP720901:WVR720950 WLT720901:WLV720950 WBX720901:WBZ720950 VSB720901:VSD720950 VIF720901:VIH720950 UYJ720901:UYL720950 UON720901:UOP720950 UER720901:UET720950 TUV720901:TUX720950 TKZ720901:TLB720950 TBD720901:TBF720950 SRH720901:SRJ720950 SHL720901:SHN720950 RXP720901:RXR720950 RNT720901:RNV720950 RDX720901:RDZ720950 QUB720901:QUD720950 QKF720901:QKH720950 QAJ720901:QAL720950 PQN720901:PQP720950 PGR720901:PGT720950 OWV720901:OWX720950 OMZ720901:ONB720950 ODD720901:ODF720950 NTH720901:NTJ720950 NJL720901:NJN720950 MZP720901:MZR720950 MPT720901:MPV720950 MFX720901:MFZ720950 LWB720901:LWD720950 LMF720901:LMH720950 LCJ720901:LCL720950 KSN720901:KSP720950 KIR720901:KIT720950 JYV720901:JYX720950 JOZ720901:JPB720950 JFD720901:JFF720950 IVH720901:IVJ720950 ILL720901:ILN720950 IBP720901:IBR720950 HRT720901:HRV720950 HHX720901:HHZ720950 GYB720901:GYD720950 GOF720901:GOH720950 GEJ720901:GEL720950 FUN720901:FUP720950 FKR720901:FKT720950 FAV720901:FAX720950 EQZ720901:ERB720950 EHD720901:EHF720950 DXH720901:DXJ720950 DNL720901:DNN720950 DDP720901:DDR720950 CTT720901:CTV720950 CJX720901:CJZ720950 CAB720901:CAD720950 BQF720901:BQH720950 BGJ720901:BGL720950 AWN720901:AWP720950 AMR720901:AMT720950 ACV720901:ACX720950 SZ720901:TB720950 JD720901:JF720950 R720901:T720950 WVP655365:WVR655414 WLT655365:WLV655414 WBX655365:WBZ655414 VSB655365:VSD655414 VIF655365:VIH655414 UYJ655365:UYL655414 UON655365:UOP655414 UER655365:UET655414 TUV655365:TUX655414 TKZ655365:TLB655414 TBD655365:TBF655414 SRH655365:SRJ655414 SHL655365:SHN655414 RXP655365:RXR655414 RNT655365:RNV655414 RDX655365:RDZ655414 QUB655365:QUD655414 QKF655365:QKH655414 QAJ655365:QAL655414 PQN655365:PQP655414 PGR655365:PGT655414 OWV655365:OWX655414 OMZ655365:ONB655414 ODD655365:ODF655414 NTH655365:NTJ655414 NJL655365:NJN655414 MZP655365:MZR655414 MPT655365:MPV655414 MFX655365:MFZ655414 LWB655365:LWD655414 LMF655365:LMH655414 LCJ655365:LCL655414 KSN655365:KSP655414 KIR655365:KIT655414 JYV655365:JYX655414 JOZ655365:JPB655414 JFD655365:JFF655414 IVH655365:IVJ655414 ILL655365:ILN655414 IBP655365:IBR655414 HRT655365:HRV655414 HHX655365:HHZ655414 GYB655365:GYD655414 GOF655365:GOH655414 GEJ655365:GEL655414 FUN655365:FUP655414 FKR655365:FKT655414 FAV655365:FAX655414 EQZ655365:ERB655414 EHD655365:EHF655414 DXH655365:DXJ655414 DNL655365:DNN655414 DDP655365:DDR655414 CTT655365:CTV655414 CJX655365:CJZ655414 CAB655365:CAD655414 BQF655365:BQH655414 BGJ655365:BGL655414 AWN655365:AWP655414 AMR655365:AMT655414 ACV655365:ACX655414 SZ655365:TB655414 JD655365:JF655414 R655365:T655414 WVP589829:WVR589878 WLT589829:WLV589878 WBX589829:WBZ589878 VSB589829:VSD589878 VIF589829:VIH589878 UYJ589829:UYL589878 UON589829:UOP589878 UER589829:UET589878 TUV589829:TUX589878 TKZ589829:TLB589878 TBD589829:TBF589878 SRH589829:SRJ589878 SHL589829:SHN589878 RXP589829:RXR589878 RNT589829:RNV589878 RDX589829:RDZ589878 QUB589829:QUD589878 QKF589829:QKH589878 QAJ589829:QAL589878 PQN589829:PQP589878 PGR589829:PGT589878 OWV589829:OWX589878 OMZ589829:ONB589878 ODD589829:ODF589878 NTH589829:NTJ589878 NJL589829:NJN589878 MZP589829:MZR589878 MPT589829:MPV589878 MFX589829:MFZ589878 LWB589829:LWD589878 LMF589829:LMH589878 LCJ589829:LCL589878 KSN589829:KSP589878 KIR589829:KIT589878 JYV589829:JYX589878 JOZ589829:JPB589878 JFD589829:JFF589878 IVH589829:IVJ589878 ILL589829:ILN589878 IBP589829:IBR589878 HRT589829:HRV589878 HHX589829:HHZ589878 GYB589829:GYD589878 GOF589829:GOH589878 GEJ589829:GEL589878 FUN589829:FUP589878 FKR589829:FKT589878 FAV589829:FAX589878 EQZ589829:ERB589878 EHD589829:EHF589878 DXH589829:DXJ589878 DNL589829:DNN589878 DDP589829:DDR589878 CTT589829:CTV589878 CJX589829:CJZ589878 CAB589829:CAD589878 BQF589829:BQH589878 BGJ589829:BGL589878 AWN589829:AWP589878 AMR589829:AMT589878 ACV589829:ACX589878 SZ589829:TB589878 JD589829:JF589878 R589829:T589878 WVP524293:WVR524342 WLT524293:WLV524342 WBX524293:WBZ524342 VSB524293:VSD524342 VIF524293:VIH524342 UYJ524293:UYL524342 UON524293:UOP524342 UER524293:UET524342 TUV524293:TUX524342 TKZ524293:TLB524342 TBD524293:TBF524342 SRH524293:SRJ524342 SHL524293:SHN524342 RXP524293:RXR524342 RNT524293:RNV524342 RDX524293:RDZ524342 QUB524293:QUD524342 QKF524293:QKH524342 QAJ524293:QAL524342 PQN524293:PQP524342 PGR524293:PGT524342 OWV524293:OWX524342 OMZ524293:ONB524342 ODD524293:ODF524342 NTH524293:NTJ524342 NJL524293:NJN524342 MZP524293:MZR524342 MPT524293:MPV524342 MFX524293:MFZ524342 LWB524293:LWD524342 LMF524293:LMH524342 LCJ524293:LCL524342 KSN524293:KSP524342 KIR524293:KIT524342 JYV524293:JYX524342 JOZ524293:JPB524342 JFD524293:JFF524342 IVH524293:IVJ524342 ILL524293:ILN524342 IBP524293:IBR524342 HRT524293:HRV524342 HHX524293:HHZ524342 GYB524293:GYD524342 GOF524293:GOH524342 GEJ524293:GEL524342 FUN524293:FUP524342 FKR524293:FKT524342 FAV524293:FAX524342 EQZ524293:ERB524342 EHD524293:EHF524342 DXH524293:DXJ524342 DNL524293:DNN524342 DDP524293:DDR524342 CTT524293:CTV524342 CJX524293:CJZ524342 CAB524293:CAD524342 BQF524293:BQH524342 BGJ524293:BGL524342 AWN524293:AWP524342 AMR524293:AMT524342 ACV524293:ACX524342 SZ524293:TB524342 JD524293:JF524342 R524293:T524342 WVP458757:WVR458806 WLT458757:WLV458806 WBX458757:WBZ458806 VSB458757:VSD458806 VIF458757:VIH458806 UYJ458757:UYL458806 UON458757:UOP458806 UER458757:UET458806 TUV458757:TUX458806 TKZ458757:TLB458806 TBD458757:TBF458806 SRH458757:SRJ458806 SHL458757:SHN458806 RXP458757:RXR458806 RNT458757:RNV458806 RDX458757:RDZ458806 QUB458757:QUD458806 QKF458757:QKH458806 QAJ458757:QAL458806 PQN458757:PQP458806 PGR458757:PGT458806 OWV458757:OWX458806 OMZ458757:ONB458806 ODD458757:ODF458806 NTH458757:NTJ458806 NJL458757:NJN458806 MZP458757:MZR458806 MPT458757:MPV458806 MFX458757:MFZ458806 LWB458757:LWD458806 LMF458757:LMH458806 LCJ458757:LCL458806 KSN458757:KSP458806 KIR458757:KIT458806 JYV458757:JYX458806 JOZ458757:JPB458806 JFD458757:JFF458806 IVH458757:IVJ458806 ILL458757:ILN458806 IBP458757:IBR458806 HRT458757:HRV458806 HHX458757:HHZ458806 GYB458757:GYD458806 GOF458757:GOH458806 GEJ458757:GEL458806 FUN458757:FUP458806 FKR458757:FKT458806 FAV458757:FAX458806 EQZ458757:ERB458806 EHD458757:EHF458806 DXH458757:DXJ458806 DNL458757:DNN458806 DDP458757:DDR458806 CTT458757:CTV458806 CJX458757:CJZ458806 CAB458757:CAD458806 BQF458757:BQH458806 BGJ458757:BGL458806 AWN458757:AWP458806 AMR458757:AMT458806 ACV458757:ACX458806 SZ458757:TB458806 JD458757:JF458806 R458757:T458806 WVP393221:WVR393270 WLT393221:WLV393270 WBX393221:WBZ393270 VSB393221:VSD393270 VIF393221:VIH393270 UYJ393221:UYL393270 UON393221:UOP393270 UER393221:UET393270 TUV393221:TUX393270 TKZ393221:TLB393270 TBD393221:TBF393270 SRH393221:SRJ393270 SHL393221:SHN393270 RXP393221:RXR393270 RNT393221:RNV393270 RDX393221:RDZ393270 QUB393221:QUD393270 QKF393221:QKH393270 QAJ393221:QAL393270 PQN393221:PQP393270 PGR393221:PGT393270 OWV393221:OWX393270 OMZ393221:ONB393270 ODD393221:ODF393270 NTH393221:NTJ393270 NJL393221:NJN393270 MZP393221:MZR393270 MPT393221:MPV393270 MFX393221:MFZ393270 LWB393221:LWD393270 LMF393221:LMH393270 LCJ393221:LCL393270 KSN393221:KSP393270 KIR393221:KIT393270 JYV393221:JYX393270 JOZ393221:JPB393270 JFD393221:JFF393270 IVH393221:IVJ393270 ILL393221:ILN393270 IBP393221:IBR393270 HRT393221:HRV393270 HHX393221:HHZ393270 GYB393221:GYD393270 GOF393221:GOH393270 GEJ393221:GEL393270 FUN393221:FUP393270 FKR393221:FKT393270 FAV393221:FAX393270 EQZ393221:ERB393270 EHD393221:EHF393270 DXH393221:DXJ393270 DNL393221:DNN393270 DDP393221:DDR393270 CTT393221:CTV393270 CJX393221:CJZ393270 CAB393221:CAD393270 BQF393221:BQH393270 BGJ393221:BGL393270 AWN393221:AWP393270 AMR393221:AMT393270 ACV393221:ACX393270 SZ393221:TB393270 JD393221:JF393270 R393221:T393270 WVP327685:WVR327734 WLT327685:WLV327734 WBX327685:WBZ327734 VSB327685:VSD327734 VIF327685:VIH327734 UYJ327685:UYL327734 UON327685:UOP327734 UER327685:UET327734 TUV327685:TUX327734 TKZ327685:TLB327734 TBD327685:TBF327734 SRH327685:SRJ327734 SHL327685:SHN327734 RXP327685:RXR327734 RNT327685:RNV327734 RDX327685:RDZ327734 QUB327685:QUD327734 QKF327685:QKH327734 QAJ327685:QAL327734 PQN327685:PQP327734 PGR327685:PGT327734 OWV327685:OWX327734 OMZ327685:ONB327734 ODD327685:ODF327734 NTH327685:NTJ327734 NJL327685:NJN327734 MZP327685:MZR327734 MPT327685:MPV327734 MFX327685:MFZ327734 LWB327685:LWD327734 LMF327685:LMH327734 LCJ327685:LCL327734 KSN327685:KSP327734 KIR327685:KIT327734 JYV327685:JYX327734 JOZ327685:JPB327734 JFD327685:JFF327734 IVH327685:IVJ327734 ILL327685:ILN327734 IBP327685:IBR327734 HRT327685:HRV327734 HHX327685:HHZ327734 GYB327685:GYD327734 GOF327685:GOH327734 GEJ327685:GEL327734 FUN327685:FUP327734 FKR327685:FKT327734 FAV327685:FAX327734 EQZ327685:ERB327734 EHD327685:EHF327734 DXH327685:DXJ327734 DNL327685:DNN327734 DDP327685:DDR327734 CTT327685:CTV327734 CJX327685:CJZ327734 CAB327685:CAD327734 BQF327685:BQH327734 BGJ327685:BGL327734 AWN327685:AWP327734 AMR327685:AMT327734 ACV327685:ACX327734 SZ327685:TB327734 JD327685:JF327734 R327685:T327734 WVP262149:WVR262198 WLT262149:WLV262198 WBX262149:WBZ262198 VSB262149:VSD262198 VIF262149:VIH262198 UYJ262149:UYL262198 UON262149:UOP262198 UER262149:UET262198 TUV262149:TUX262198 TKZ262149:TLB262198 TBD262149:TBF262198 SRH262149:SRJ262198 SHL262149:SHN262198 RXP262149:RXR262198 RNT262149:RNV262198 RDX262149:RDZ262198 QUB262149:QUD262198 QKF262149:QKH262198 QAJ262149:QAL262198 PQN262149:PQP262198 PGR262149:PGT262198 OWV262149:OWX262198 OMZ262149:ONB262198 ODD262149:ODF262198 NTH262149:NTJ262198 NJL262149:NJN262198 MZP262149:MZR262198 MPT262149:MPV262198 MFX262149:MFZ262198 LWB262149:LWD262198 LMF262149:LMH262198 LCJ262149:LCL262198 KSN262149:KSP262198 KIR262149:KIT262198 JYV262149:JYX262198 JOZ262149:JPB262198 JFD262149:JFF262198 IVH262149:IVJ262198 ILL262149:ILN262198 IBP262149:IBR262198 HRT262149:HRV262198 HHX262149:HHZ262198 GYB262149:GYD262198 GOF262149:GOH262198 GEJ262149:GEL262198 FUN262149:FUP262198 FKR262149:FKT262198 FAV262149:FAX262198 EQZ262149:ERB262198 EHD262149:EHF262198 DXH262149:DXJ262198 DNL262149:DNN262198 DDP262149:DDR262198 CTT262149:CTV262198 CJX262149:CJZ262198 CAB262149:CAD262198 BQF262149:BQH262198 BGJ262149:BGL262198 AWN262149:AWP262198 AMR262149:AMT262198 ACV262149:ACX262198 SZ262149:TB262198 JD262149:JF262198 R262149:T262198 WVP196613:WVR196662 WLT196613:WLV196662 WBX196613:WBZ196662 VSB196613:VSD196662 VIF196613:VIH196662 UYJ196613:UYL196662 UON196613:UOP196662 UER196613:UET196662 TUV196613:TUX196662 TKZ196613:TLB196662 TBD196613:TBF196662 SRH196613:SRJ196662 SHL196613:SHN196662 RXP196613:RXR196662 RNT196613:RNV196662 RDX196613:RDZ196662 QUB196613:QUD196662 QKF196613:QKH196662 QAJ196613:QAL196662 PQN196613:PQP196662 PGR196613:PGT196662 OWV196613:OWX196662 OMZ196613:ONB196662 ODD196613:ODF196662 NTH196613:NTJ196662 NJL196613:NJN196662 MZP196613:MZR196662 MPT196613:MPV196662 MFX196613:MFZ196662 LWB196613:LWD196662 LMF196613:LMH196662 LCJ196613:LCL196662 KSN196613:KSP196662 KIR196613:KIT196662 JYV196613:JYX196662 JOZ196613:JPB196662 JFD196613:JFF196662 IVH196613:IVJ196662 ILL196613:ILN196662 IBP196613:IBR196662 HRT196613:HRV196662 HHX196613:HHZ196662 GYB196613:GYD196662 GOF196613:GOH196662 GEJ196613:GEL196662 FUN196613:FUP196662 FKR196613:FKT196662 FAV196613:FAX196662 EQZ196613:ERB196662 EHD196613:EHF196662 DXH196613:DXJ196662 DNL196613:DNN196662 DDP196613:DDR196662 CTT196613:CTV196662 CJX196613:CJZ196662 CAB196613:CAD196662 BQF196613:BQH196662 BGJ196613:BGL196662 AWN196613:AWP196662 AMR196613:AMT196662 ACV196613:ACX196662 SZ196613:TB196662 JD196613:JF196662 R196613:T196662 WVP131077:WVR131126 WLT131077:WLV131126 WBX131077:WBZ131126 VSB131077:VSD131126 VIF131077:VIH131126 UYJ131077:UYL131126 UON131077:UOP131126 UER131077:UET131126 TUV131077:TUX131126 TKZ131077:TLB131126 TBD131077:TBF131126 SRH131077:SRJ131126 SHL131077:SHN131126 RXP131077:RXR131126 RNT131077:RNV131126 RDX131077:RDZ131126 QUB131077:QUD131126 QKF131077:QKH131126 QAJ131077:QAL131126 PQN131077:PQP131126 PGR131077:PGT131126 OWV131077:OWX131126 OMZ131077:ONB131126 ODD131077:ODF131126 NTH131077:NTJ131126 NJL131077:NJN131126 MZP131077:MZR131126 MPT131077:MPV131126 MFX131077:MFZ131126 LWB131077:LWD131126 LMF131077:LMH131126 LCJ131077:LCL131126 KSN131077:KSP131126 KIR131077:KIT131126 JYV131077:JYX131126 JOZ131077:JPB131126 JFD131077:JFF131126 IVH131077:IVJ131126 ILL131077:ILN131126 IBP131077:IBR131126 HRT131077:HRV131126 HHX131077:HHZ131126 GYB131077:GYD131126 GOF131077:GOH131126 GEJ131077:GEL131126 FUN131077:FUP131126 FKR131077:FKT131126 FAV131077:FAX131126 EQZ131077:ERB131126 EHD131077:EHF131126 DXH131077:DXJ131126 DNL131077:DNN131126 DDP131077:DDR131126 CTT131077:CTV131126 CJX131077:CJZ131126 CAB131077:CAD131126 BQF131077:BQH131126 BGJ131077:BGL131126 AWN131077:AWP131126 AMR131077:AMT131126 ACV131077:ACX131126 SZ131077:TB131126 JD131077:JF131126 R131077:T131126 WVP65541:WVR65590 WLT65541:WLV65590 WBX65541:WBZ65590 VSB65541:VSD65590 VIF65541:VIH65590 UYJ65541:UYL65590 UON65541:UOP65590 UER65541:UET65590 TUV65541:TUX65590 TKZ65541:TLB65590 TBD65541:TBF65590 SRH65541:SRJ65590 SHL65541:SHN65590 RXP65541:RXR65590 RNT65541:RNV65590 RDX65541:RDZ65590 QUB65541:QUD65590 QKF65541:QKH65590 QAJ65541:QAL65590 PQN65541:PQP65590 PGR65541:PGT65590 OWV65541:OWX65590 OMZ65541:ONB65590 ODD65541:ODF65590 NTH65541:NTJ65590 NJL65541:NJN65590 MZP65541:MZR65590 MPT65541:MPV65590 MFX65541:MFZ65590 LWB65541:LWD65590 LMF65541:LMH65590 LCJ65541:LCL65590 KSN65541:KSP65590 KIR65541:KIT65590 JYV65541:JYX65590 JOZ65541:JPB65590 JFD65541:JFF65590 IVH65541:IVJ65590 ILL65541:ILN65590 IBP65541:IBR65590 HRT65541:HRV65590 HHX65541:HHZ65590 GYB65541:GYD65590 GOF65541:GOH65590 GEJ65541:GEL65590 FUN65541:FUP65590 FKR65541:FKT65590 FAV65541:FAX65590 EQZ65541:ERB65590 EHD65541:EHF65590 DXH65541:DXJ65590 DNL65541:DNN65590 DDP65541:DDR65590 CTT65541:CTV65590 CJX65541:CJZ65590 CAB65541:CAD65590 BQF65541:BQH65590 BGJ65541:BGL65590 AWN65541:AWP65590 AMR65541:AMT65590 ACV65541:ACX65590 SZ65541:TB65590 JD65541:JF65590 R65541:T65590 WVP5:WVR54 WLT5:WLV54 WBX5:WBZ54 VSB5:VSD54 VIF5:VIH54 UYJ5:UYL54 UON5:UOP54 UER5:UET54 TUV5:TUX54 TKZ5:TLB54 TBD5:TBF54 SRH5:SRJ54 SHL5:SHN54 RXP5:RXR54 RNT5:RNV54 RDX5:RDZ54 QUB5:QUD54 QKF5:QKH54 QAJ5:QAL54 PQN5:PQP54 PGR5:PGT54 OWV5:OWX54 OMZ5:ONB54 ODD5:ODF54 NTH5:NTJ54 NJL5:NJN54 MZP5:MZR54 MPT5:MPV54 MFX5:MFZ54 LWB5:LWD54 LMF5:LMH54 LCJ5:LCL54 KSN5:KSP54 KIR5:KIT54 JYV5:JYX54 JOZ5:JPB54 JFD5:JFF54 IVH5:IVJ54 ILL5:ILN54 IBP5:IBR54 HRT5:HRV54 HHX5:HHZ54 GYB5:GYD54 GOF5:GOH54 GEJ5:GEL54 FUN5:FUP54 FKR5:FKT54 FAV5:FAX54 EQZ5:ERB54 EHD5:EHF54 DXH5:DXJ54 DNL5:DNN54 DDP5:DDR54 CTT5:CTV54 CJX5:CJZ54 CAB5:CAD54 BQF5:BQH54 BGJ5:BGL54 AWN5:AWP54 AMR5:AMT54 ACV5:ACX54 SZ5:TB54 R25:R54 Z5:Z54" xr:uid="{00000000-0002-0000-0200-000000000000}">
      <formula1>#REF!</formula1>
    </dataValidation>
    <dataValidation type="list" allowBlank="1" showInputMessage="1" showErrorMessage="1" sqref="J5:J54" xr:uid="{00000000-0002-0000-0200-000001000000}">
      <formula1>"Marié,Célibataire,Veuf(ve)"</formula1>
    </dataValidation>
    <dataValidation type="list" allowBlank="1" showInputMessage="1" showErrorMessage="1" sqref="S5:S54" xr:uid="{00000000-0002-0000-0200-000002000000}">
      <formula1>"CDI,CDD"</formula1>
    </dataValidation>
    <dataValidation type="list" allowBlank="1" showInputMessage="1" showErrorMessage="1" sqref="B5:B24 R5:R24" xr:uid="{00000000-0002-0000-0200-000003000000}">
      <formula1>#REF!</formula1>
    </dataValidation>
  </dataValidations>
  <pageMargins left="0.7" right="0.7" top="0.75" bottom="0.75" header="0.3" footer="0.3"/>
  <pageSetup paperSize="9" orientation="portrait" r:id="rId1"/>
  <ignoredErrors>
    <ignoredError sqref="A5:A6 A7:A54 I8:I11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ajout_nouvel_employé">
                <anchor moveWithCells="1" sizeWithCells="1">
                  <from>
                    <xdr:col>5</xdr:col>
                    <xdr:colOff>666750</xdr:colOff>
                    <xdr:row>0</xdr:row>
                    <xdr:rowOff>0</xdr:rowOff>
                  </from>
                  <to>
                    <xdr:col>7</xdr:col>
                    <xdr:colOff>704850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ouvrir_frmAccueil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457200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6" name="Button 6">
              <controlPr defaultSize="0" print="0" autoFill="0" autoPict="0" macro="[0]!modifier_dossier_employé">
                <anchor moveWithCells="1" sizeWithCells="1">
                  <from>
                    <xdr:col>3</xdr:col>
                    <xdr:colOff>0</xdr:colOff>
                    <xdr:row>0</xdr:row>
                    <xdr:rowOff>0</xdr:rowOff>
                  </from>
                  <to>
                    <xdr:col>5</xdr:col>
                    <xdr:colOff>180975</xdr:colOff>
                    <xdr:row>0</xdr:row>
                    <xdr:rowOff>723900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>
    <tabColor rgb="FFFF33CC"/>
  </sheetPr>
  <dimension ref="A1:AZ67"/>
  <sheetViews>
    <sheetView workbookViewId="0">
      <pane xSplit="4" ySplit="4" topLeftCell="E20" activePane="bottomRight" state="frozen"/>
      <selection pane="topRight" activeCell="E1" sqref="E1"/>
      <selection pane="bottomLeft" activeCell="A5" sqref="A5"/>
      <selection pane="bottomRight" activeCell="A26" sqref="A26"/>
    </sheetView>
  </sheetViews>
  <sheetFormatPr baseColWidth="10" defaultRowHeight="15.75" x14ac:dyDescent="0.25"/>
  <cols>
    <col min="1" max="1" width="13.28515625" style="112" bestFit="1" customWidth="1"/>
    <col min="2" max="2" width="12.7109375" style="119" customWidth="1"/>
    <col min="3" max="3" width="8.85546875" style="49" customWidth="1"/>
    <col min="4" max="4" width="29.42578125" style="49" customWidth="1"/>
    <col min="5" max="5" width="16.85546875" style="1" customWidth="1"/>
    <col min="6" max="6" width="12.5703125" style="49" customWidth="1"/>
    <col min="7" max="7" width="9" style="50" customWidth="1"/>
    <col min="8" max="8" width="9.7109375" style="50" customWidth="1"/>
    <col min="9" max="9" width="12.140625" style="50" customWidth="1"/>
    <col min="10" max="10" width="10.42578125" style="50" customWidth="1"/>
    <col min="11" max="11" width="12" style="50" customWidth="1"/>
    <col min="12" max="13" width="9.140625" style="50" customWidth="1"/>
    <col min="14" max="14" width="13.42578125" style="71" customWidth="1"/>
    <col min="15" max="15" width="10.7109375" style="50" customWidth="1"/>
    <col min="16" max="16" width="10.28515625" style="50" customWidth="1"/>
    <col min="17" max="17" width="9.85546875" style="50" customWidth="1"/>
    <col min="18" max="18" width="12.85546875" style="50" customWidth="1"/>
    <col min="19" max="19" width="10.7109375" style="50" customWidth="1"/>
    <col min="20" max="20" width="11.42578125" style="50" customWidth="1"/>
    <col min="21" max="21" width="8.140625" style="50" customWidth="1"/>
    <col min="22" max="22" width="9.42578125" style="50" customWidth="1"/>
    <col min="23" max="24" width="10.5703125" style="50" customWidth="1"/>
    <col min="25" max="25" width="12.7109375" style="50" customWidth="1"/>
    <col min="26" max="26" width="10.5703125" style="50" customWidth="1"/>
    <col min="27" max="27" width="11.7109375" style="50" customWidth="1"/>
    <col min="28" max="30" width="10.5703125" style="50" customWidth="1"/>
    <col min="31" max="31" width="9" style="50" customWidth="1"/>
    <col min="32" max="32" width="11.28515625" style="156" customWidth="1"/>
    <col min="33" max="33" width="11.85546875" style="156" customWidth="1"/>
    <col min="34" max="34" width="11.7109375" style="156" customWidth="1"/>
    <col min="35" max="35" width="13.42578125" style="75" customWidth="1"/>
    <col min="36" max="36" width="18.140625" style="117" customWidth="1"/>
    <col min="37" max="37" width="9.7109375" style="125" customWidth="1"/>
    <col min="38" max="38" width="11.42578125" style="162"/>
    <col min="39" max="40" width="11.42578125" style="4"/>
    <col min="41" max="41" width="8.85546875" style="4" customWidth="1"/>
    <col min="42" max="46" width="11.42578125" style="4" hidden="1" customWidth="1"/>
    <col min="47" max="47" width="27.85546875" style="115" hidden="1" customWidth="1"/>
    <col min="48" max="51" width="11.42578125" style="4"/>
    <col min="52" max="52" width="16.7109375" style="122" customWidth="1"/>
    <col min="53" max="245" width="11.42578125" style="4"/>
    <col min="246" max="246" width="8.42578125" style="4" customWidth="1"/>
    <col min="247" max="247" width="25.140625" style="4" customWidth="1"/>
    <col min="248" max="252" width="13.7109375" style="4" customWidth="1"/>
    <col min="253" max="253" width="12.7109375" style="4" customWidth="1"/>
    <col min="254" max="255" width="13.7109375" style="4" customWidth="1"/>
    <col min="256" max="259" width="12.7109375" style="4" customWidth="1"/>
    <col min="260" max="261" width="11.7109375" style="4" customWidth="1"/>
    <col min="262" max="262" width="8.140625" style="4" customWidth="1"/>
    <col min="263" max="263" width="10" style="4" customWidth="1"/>
    <col min="264" max="287" width="0" style="4" hidden="1" customWidth="1"/>
    <col min="288" max="289" width="10" style="4" customWidth="1"/>
    <col min="290" max="501" width="11.42578125" style="4"/>
    <col min="502" max="502" width="8.42578125" style="4" customWidth="1"/>
    <col min="503" max="503" width="25.140625" style="4" customWidth="1"/>
    <col min="504" max="508" width="13.7109375" style="4" customWidth="1"/>
    <col min="509" max="509" width="12.7109375" style="4" customWidth="1"/>
    <col min="510" max="511" width="13.7109375" style="4" customWidth="1"/>
    <col min="512" max="515" width="12.7109375" style="4" customWidth="1"/>
    <col min="516" max="517" width="11.7109375" style="4" customWidth="1"/>
    <col min="518" max="518" width="8.140625" style="4" customWidth="1"/>
    <col min="519" max="519" width="10" style="4" customWidth="1"/>
    <col min="520" max="543" width="0" style="4" hidden="1" customWidth="1"/>
    <col min="544" max="545" width="10" style="4" customWidth="1"/>
    <col min="546" max="757" width="11.42578125" style="4"/>
    <col min="758" max="758" width="8.42578125" style="4" customWidth="1"/>
    <col min="759" max="759" width="25.140625" style="4" customWidth="1"/>
    <col min="760" max="764" width="13.7109375" style="4" customWidth="1"/>
    <col min="765" max="765" width="12.7109375" style="4" customWidth="1"/>
    <col min="766" max="767" width="13.7109375" style="4" customWidth="1"/>
    <col min="768" max="771" width="12.7109375" style="4" customWidth="1"/>
    <col min="772" max="773" width="11.7109375" style="4" customWidth="1"/>
    <col min="774" max="774" width="8.140625" style="4" customWidth="1"/>
    <col min="775" max="775" width="10" style="4" customWidth="1"/>
    <col min="776" max="799" width="0" style="4" hidden="1" customWidth="1"/>
    <col min="800" max="801" width="10" style="4" customWidth="1"/>
    <col min="802" max="1013" width="11.42578125" style="4"/>
    <col min="1014" max="1014" width="8.42578125" style="4" customWidth="1"/>
    <col min="1015" max="1015" width="25.140625" style="4" customWidth="1"/>
    <col min="1016" max="1020" width="13.7109375" style="4" customWidth="1"/>
    <col min="1021" max="1021" width="12.7109375" style="4" customWidth="1"/>
    <col min="1022" max="1023" width="13.7109375" style="4" customWidth="1"/>
    <col min="1024" max="1027" width="12.7109375" style="4" customWidth="1"/>
    <col min="1028" max="1029" width="11.7109375" style="4" customWidth="1"/>
    <col min="1030" max="1030" width="8.140625" style="4" customWidth="1"/>
    <col min="1031" max="1031" width="10" style="4" customWidth="1"/>
    <col min="1032" max="1055" width="0" style="4" hidden="1" customWidth="1"/>
    <col min="1056" max="1057" width="10" style="4" customWidth="1"/>
    <col min="1058" max="1269" width="11.42578125" style="4"/>
    <col min="1270" max="1270" width="8.42578125" style="4" customWidth="1"/>
    <col min="1271" max="1271" width="25.140625" style="4" customWidth="1"/>
    <col min="1272" max="1276" width="13.7109375" style="4" customWidth="1"/>
    <col min="1277" max="1277" width="12.7109375" style="4" customWidth="1"/>
    <col min="1278" max="1279" width="13.7109375" style="4" customWidth="1"/>
    <col min="1280" max="1283" width="12.7109375" style="4" customWidth="1"/>
    <col min="1284" max="1285" width="11.7109375" style="4" customWidth="1"/>
    <col min="1286" max="1286" width="8.140625" style="4" customWidth="1"/>
    <col min="1287" max="1287" width="10" style="4" customWidth="1"/>
    <col min="1288" max="1311" width="0" style="4" hidden="1" customWidth="1"/>
    <col min="1312" max="1313" width="10" style="4" customWidth="1"/>
    <col min="1314" max="1525" width="11.42578125" style="4"/>
    <col min="1526" max="1526" width="8.42578125" style="4" customWidth="1"/>
    <col min="1527" max="1527" width="25.140625" style="4" customWidth="1"/>
    <col min="1528" max="1532" width="13.7109375" style="4" customWidth="1"/>
    <col min="1533" max="1533" width="12.7109375" style="4" customWidth="1"/>
    <col min="1534" max="1535" width="13.7109375" style="4" customWidth="1"/>
    <col min="1536" max="1539" width="12.7109375" style="4" customWidth="1"/>
    <col min="1540" max="1541" width="11.7109375" style="4" customWidth="1"/>
    <col min="1542" max="1542" width="8.140625" style="4" customWidth="1"/>
    <col min="1543" max="1543" width="10" style="4" customWidth="1"/>
    <col min="1544" max="1567" width="0" style="4" hidden="1" customWidth="1"/>
    <col min="1568" max="1569" width="10" style="4" customWidth="1"/>
    <col min="1570" max="1781" width="11.42578125" style="4"/>
    <col min="1782" max="1782" width="8.42578125" style="4" customWidth="1"/>
    <col min="1783" max="1783" width="25.140625" style="4" customWidth="1"/>
    <col min="1784" max="1788" width="13.7109375" style="4" customWidth="1"/>
    <col min="1789" max="1789" width="12.7109375" style="4" customWidth="1"/>
    <col min="1790" max="1791" width="13.7109375" style="4" customWidth="1"/>
    <col min="1792" max="1795" width="12.7109375" style="4" customWidth="1"/>
    <col min="1796" max="1797" width="11.7109375" style="4" customWidth="1"/>
    <col min="1798" max="1798" width="8.140625" style="4" customWidth="1"/>
    <col min="1799" max="1799" width="10" style="4" customWidth="1"/>
    <col min="1800" max="1823" width="0" style="4" hidden="1" customWidth="1"/>
    <col min="1824" max="1825" width="10" style="4" customWidth="1"/>
    <col min="1826" max="2037" width="11.42578125" style="4"/>
    <col min="2038" max="2038" width="8.42578125" style="4" customWidth="1"/>
    <col min="2039" max="2039" width="25.140625" style="4" customWidth="1"/>
    <col min="2040" max="2044" width="13.7109375" style="4" customWidth="1"/>
    <col min="2045" max="2045" width="12.7109375" style="4" customWidth="1"/>
    <col min="2046" max="2047" width="13.7109375" style="4" customWidth="1"/>
    <col min="2048" max="2051" width="12.7109375" style="4" customWidth="1"/>
    <col min="2052" max="2053" width="11.7109375" style="4" customWidth="1"/>
    <col min="2054" max="2054" width="8.140625" style="4" customWidth="1"/>
    <col min="2055" max="2055" width="10" style="4" customWidth="1"/>
    <col min="2056" max="2079" width="0" style="4" hidden="1" customWidth="1"/>
    <col min="2080" max="2081" width="10" style="4" customWidth="1"/>
    <col min="2082" max="2293" width="11.42578125" style="4"/>
    <col min="2294" max="2294" width="8.42578125" style="4" customWidth="1"/>
    <col min="2295" max="2295" width="25.140625" style="4" customWidth="1"/>
    <col min="2296" max="2300" width="13.7109375" style="4" customWidth="1"/>
    <col min="2301" max="2301" width="12.7109375" style="4" customWidth="1"/>
    <col min="2302" max="2303" width="13.7109375" style="4" customWidth="1"/>
    <col min="2304" max="2307" width="12.7109375" style="4" customWidth="1"/>
    <col min="2308" max="2309" width="11.7109375" style="4" customWidth="1"/>
    <col min="2310" max="2310" width="8.140625" style="4" customWidth="1"/>
    <col min="2311" max="2311" width="10" style="4" customWidth="1"/>
    <col min="2312" max="2335" width="0" style="4" hidden="1" customWidth="1"/>
    <col min="2336" max="2337" width="10" style="4" customWidth="1"/>
    <col min="2338" max="2549" width="11.42578125" style="4"/>
    <col min="2550" max="2550" width="8.42578125" style="4" customWidth="1"/>
    <col min="2551" max="2551" width="25.140625" style="4" customWidth="1"/>
    <col min="2552" max="2556" width="13.7109375" style="4" customWidth="1"/>
    <col min="2557" max="2557" width="12.7109375" style="4" customWidth="1"/>
    <col min="2558" max="2559" width="13.7109375" style="4" customWidth="1"/>
    <col min="2560" max="2563" width="12.7109375" style="4" customWidth="1"/>
    <col min="2564" max="2565" width="11.7109375" style="4" customWidth="1"/>
    <col min="2566" max="2566" width="8.140625" style="4" customWidth="1"/>
    <col min="2567" max="2567" width="10" style="4" customWidth="1"/>
    <col min="2568" max="2591" width="0" style="4" hidden="1" customWidth="1"/>
    <col min="2592" max="2593" width="10" style="4" customWidth="1"/>
    <col min="2594" max="2805" width="11.42578125" style="4"/>
    <col min="2806" max="2806" width="8.42578125" style="4" customWidth="1"/>
    <col min="2807" max="2807" width="25.140625" style="4" customWidth="1"/>
    <col min="2808" max="2812" width="13.7109375" style="4" customWidth="1"/>
    <col min="2813" max="2813" width="12.7109375" style="4" customWidth="1"/>
    <col min="2814" max="2815" width="13.7109375" style="4" customWidth="1"/>
    <col min="2816" max="2819" width="12.7109375" style="4" customWidth="1"/>
    <col min="2820" max="2821" width="11.7109375" style="4" customWidth="1"/>
    <col min="2822" max="2822" width="8.140625" style="4" customWidth="1"/>
    <col min="2823" max="2823" width="10" style="4" customWidth="1"/>
    <col min="2824" max="2847" width="0" style="4" hidden="1" customWidth="1"/>
    <col min="2848" max="2849" width="10" style="4" customWidth="1"/>
    <col min="2850" max="3061" width="11.42578125" style="4"/>
    <col min="3062" max="3062" width="8.42578125" style="4" customWidth="1"/>
    <col min="3063" max="3063" width="25.140625" style="4" customWidth="1"/>
    <col min="3064" max="3068" width="13.7109375" style="4" customWidth="1"/>
    <col min="3069" max="3069" width="12.7109375" style="4" customWidth="1"/>
    <col min="3070" max="3071" width="13.7109375" style="4" customWidth="1"/>
    <col min="3072" max="3075" width="12.7109375" style="4" customWidth="1"/>
    <col min="3076" max="3077" width="11.7109375" style="4" customWidth="1"/>
    <col min="3078" max="3078" width="8.140625" style="4" customWidth="1"/>
    <col min="3079" max="3079" width="10" style="4" customWidth="1"/>
    <col min="3080" max="3103" width="0" style="4" hidden="1" customWidth="1"/>
    <col min="3104" max="3105" width="10" style="4" customWidth="1"/>
    <col min="3106" max="3317" width="11.42578125" style="4"/>
    <col min="3318" max="3318" width="8.42578125" style="4" customWidth="1"/>
    <col min="3319" max="3319" width="25.140625" style="4" customWidth="1"/>
    <col min="3320" max="3324" width="13.7109375" style="4" customWidth="1"/>
    <col min="3325" max="3325" width="12.7109375" style="4" customWidth="1"/>
    <col min="3326" max="3327" width="13.7109375" style="4" customWidth="1"/>
    <col min="3328" max="3331" width="12.7109375" style="4" customWidth="1"/>
    <col min="3332" max="3333" width="11.7109375" style="4" customWidth="1"/>
    <col min="3334" max="3334" width="8.140625" style="4" customWidth="1"/>
    <col min="3335" max="3335" width="10" style="4" customWidth="1"/>
    <col min="3336" max="3359" width="0" style="4" hidden="1" customWidth="1"/>
    <col min="3360" max="3361" width="10" style="4" customWidth="1"/>
    <col min="3362" max="3573" width="11.42578125" style="4"/>
    <col min="3574" max="3574" width="8.42578125" style="4" customWidth="1"/>
    <col min="3575" max="3575" width="25.140625" style="4" customWidth="1"/>
    <col min="3576" max="3580" width="13.7109375" style="4" customWidth="1"/>
    <col min="3581" max="3581" width="12.7109375" style="4" customWidth="1"/>
    <col min="3582" max="3583" width="13.7109375" style="4" customWidth="1"/>
    <col min="3584" max="3587" width="12.7109375" style="4" customWidth="1"/>
    <col min="3588" max="3589" width="11.7109375" style="4" customWidth="1"/>
    <col min="3590" max="3590" width="8.140625" style="4" customWidth="1"/>
    <col min="3591" max="3591" width="10" style="4" customWidth="1"/>
    <col min="3592" max="3615" width="0" style="4" hidden="1" customWidth="1"/>
    <col min="3616" max="3617" width="10" style="4" customWidth="1"/>
    <col min="3618" max="3829" width="11.42578125" style="4"/>
    <col min="3830" max="3830" width="8.42578125" style="4" customWidth="1"/>
    <col min="3831" max="3831" width="25.140625" style="4" customWidth="1"/>
    <col min="3832" max="3836" width="13.7109375" style="4" customWidth="1"/>
    <col min="3837" max="3837" width="12.7109375" style="4" customWidth="1"/>
    <col min="3838" max="3839" width="13.7109375" style="4" customWidth="1"/>
    <col min="3840" max="3843" width="12.7109375" style="4" customWidth="1"/>
    <col min="3844" max="3845" width="11.7109375" style="4" customWidth="1"/>
    <col min="3846" max="3846" width="8.140625" style="4" customWidth="1"/>
    <col min="3847" max="3847" width="10" style="4" customWidth="1"/>
    <col min="3848" max="3871" width="0" style="4" hidden="1" customWidth="1"/>
    <col min="3872" max="3873" width="10" style="4" customWidth="1"/>
    <col min="3874" max="4085" width="11.42578125" style="4"/>
    <col min="4086" max="4086" width="8.42578125" style="4" customWidth="1"/>
    <col min="4087" max="4087" width="25.140625" style="4" customWidth="1"/>
    <col min="4088" max="4092" width="13.7109375" style="4" customWidth="1"/>
    <col min="4093" max="4093" width="12.7109375" style="4" customWidth="1"/>
    <col min="4094" max="4095" width="13.7109375" style="4" customWidth="1"/>
    <col min="4096" max="4099" width="12.7109375" style="4" customWidth="1"/>
    <col min="4100" max="4101" width="11.7109375" style="4" customWidth="1"/>
    <col min="4102" max="4102" width="8.140625" style="4" customWidth="1"/>
    <col min="4103" max="4103" width="10" style="4" customWidth="1"/>
    <col min="4104" max="4127" width="0" style="4" hidden="1" customWidth="1"/>
    <col min="4128" max="4129" width="10" style="4" customWidth="1"/>
    <col min="4130" max="4341" width="11.42578125" style="4"/>
    <col min="4342" max="4342" width="8.42578125" style="4" customWidth="1"/>
    <col min="4343" max="4343" width="25.140625" style="4" customWidth="1"/>
    <col min="4344" max="4348" width="13.7109375" style="4" customWidth="1"/>
    <col min="4349" max="4349" width="12.7109375" style="4" customWidth="1"/>
    <col min="4350" max="4351" width="13.7109375" style="4" customWidth="1"/>
    <col min="4352" max="4355" width="12.7109375" style="4" customWidth="1"/>
    <col min="4356" max="4357" width="11.7109375" style="4" customWidth="1"/>
    <col min="4358" max="4358" width="8.140625" style="4" customWidth="1"/>
    <col min="4359" max="4359" width="10" style="4" customWidth="1"/>
    <col min="4360" max="4383" width="0" style="4" hidden="1" customWidth="1"/>
    <col min="4384" max="4385" width="10" style="4" customWidth="1"/>
    <col min="4386" max="4597" width="11.42578125" style="4"/>
    <col min="4598" max="4598" width="8.42578125" style="4" customWidth="1"/>
    <col min="4599" max="4599" width="25.140625" style="4" customWidth="1"/>
    <col min="4600" max="4604" width="13.7109375" style="4" customWidth="1"/>
    <col min="4605" max="4605" width="12.7109375" style="4" customWidth="1"/>
    <col min="4606" max="4607" width="13.7109375" style="4" customWidth="1"/>
    <col min="4608" max="4611" width="12.7109375" style="4" customWidth="1"/>
    <col min="4612" max="4613" width="11.7109375" style="4" customWidth="1"/>
    <col min="4614" max="4614" width="8.140625" style="4" customWidth="1"/>
    <col min="4615" max="4615" width="10" style="4" customWidth="1"/>
    <col min="4616" max="4639" width="0" style="4" hidden="1" customWidth="1"/>
    <col min="4640" max="4641" width="10" style="4" customWidth="1"/>
    <col min="4642" max="4853" width="11.42578125" style="4"/>
    <col min="4854" max="4854" width="8.42578125" style="4" customWidth="1"/>
    <col min="4855" max="4855" width="25.140625" style="4" customWidth="1"/>
    <col min="4856" max="4860" width="13.7109375" style="4" customWidth="1"/>
    <col min="4861" max="4861" width="12.7109375" style="4" customWidth="1"/>
    <col min="4862" max="4863" width="13.7109375" style="4" customWidth="1"/>
    <col min="4864" max="4867" width="12.7109375" style="4" customWidth="1"/>
    <col min="4868" max="4869" width="11.7109375" style="4" customWidth="1"/>
    <col min="4870" max="4870" width="8.140625" style="4" customWidth="1"/>
    <col min="4871" max="4871" width="10" style="4" customWidth="1"/>
    <col min="4872" max="4895" width="0" style="4" hidden="1" customWidth="1"/>
    <col min="4896" max="4897" width="10" style="4" customWidth="1"/>
    <col min="4898" max="5109" width="11.42578125" style="4"/>
    <col min="5110" max="5110" width="8.42578125" style="4" customWidth="1"/>
    <col min="5111" max="5111" width="25.140625" style="4" customWidth="1"/>
    <col min="5112" max="5116" width="13.7109375" style="4" customWidth="1"/>
    <col min="5117" max="5117" width="12.7109375" style="4" customWidth="1"/>
    <col min="5118" max="5119" width="13.7109375" style="4" customWidth="1"/>
    <col min="5120" max="5123" width="12.7109375" style="4" customWidth="1"/>
    <col min="5124" max="5125" width="11.7109375" style="4" customWidth="1"/>
    <col min="5126" max="5126" width="8.140625" style="4" customWidth="1"/>
    <col min="5127" max="5127" width="10" style="4" customWidth="1"/>
    <col min="5128" max="5151" width="0" style="4" hidden="1" customWidth="1"/>
    <col min="5152" max="5153" width="10" style="4" customWidth="1"/>
    <col min="5154" max="5365" width="11.42578125" style="4"/>
    <col min="5366" max="5366" width="8.42578125" style="4" customWidth="1"/>
    <col min="5367" max="5367" width="25.140625" style="4" customWidth="1"/>
    <col min="5368" max="5372" width="13.7109375" style="4" customWidth="1"/>
    <col min="5373" max="5373" width="12.7109375" style="4" customWidth="1"/>
    <col min="5374" max="5375" width="13.7109375" style="4" customWidth="1"/>
    <col min="5376" max="5379" width="12.7109375" style="4" customWidth="1"/>
    <col min="5380" max="5381" width="11.7109375" style="4" customWidth="1"/>
    <col min="5382" max="5382" width="8.140625" style="4" customWidth="1"/>
    <col min="5383" max="5383" width="10" style="4" customWidth="1"/>
    <col min="5384" max="5407" width="0" style="4" hidden="1" customWidth="1"/>
    <col min="5408" max="5409" width="10" style="4" customWidth="1"/>
    <col min="5410" max="5621" width="11.42578125" style="4"/>
    <col min="5622" max="5622" width="8.42578125" style="4" customWidth="1"/>
    <col min="5623" max="5623" width="25.140625" style="4" customWidth="1"/>
    <col min="5624" max="5628" width="13.7109375" style="4" customWidth="1"/>
    <col min="5629" max="5629" width="12.7109375" style="4" customWidth="1"/>
    <col min="5630" max="5631" width="13.7109375" style="4" customWidth="1"/>
    <col min="5632" max="5635" width="12.7109375" style="4" customWidth="1"/>
    <col min="5636" max="5637" width="11.7109375" style="4" customWidth="1"/>
    <col min="5638" max="5638" width="8.140625" style="4" customWidth="1"/>
    <col min="5639" max="5639" width="10" style="4" customWidth="1"/>
    <col min="5640" max="5663" width="0" style="4" hidden="1" customWidth="1"/>
    <col min="5664" max="5665" width="10" style="4" customWidth="1"/>
    <col min="5666" max="5877" width="11.42578125" style="4"/>
    <col min="5878" max="5878" width="8.42578125" style="4" customWidth="1"/>
    <col min="5879" max="5879" width="25.140625" style="4" customWidth="1"/>
    <col min="5880" max="5884" width="13.7109375" style="4" customWidth="1"/>
    <col min="5885" max="5885" width="12.7109375" style="4" customWidth="1"/>
    <col min="5886" max="5887" width="13.7109375" style="4" customWidth="1"/>
    <col min="5888" max="5891" width="12.7109375" style="4" customWidth="1"/>
    <col min="5892" max="5893" width="11.7109375" style="4" customWidth="1"/>
    <col min="5894" max="5894" width="8.140625" style="4" customWidth="1"/>
    <col min="5895" max="5895" width="10" style="4" customWidth="1"/>
    <col min="5896" max="5919" width="0" style="4" hidden="1" customWidth="1"/>
    <col min="5920" max="5921" width="10" style="4" customWidth="1"/>
    <col min="5922" max="6133" width="11.42578125" style="4"/>
    <col min="6134" max="6134" width="8.42578125" style="4" customWidth="1"/>
    <col min="6135" max="6135" width="25.140625" style="4" customWidth="1"/>
    <col min="6136" max="6140" width="13.7109375" style="4" customWidth="1"/>
    <col min="6141" max="6141" width="12.7109375" style="4" customWidth="1"/>
    <col min="6142" max="6143" width="13.7109375" style="4" customWidth="1"/>
    <col min="6144" max="6147" width="12.7109375" style="4" customWidth="1"/>
    <col min="6148" max="6149" width="11.7109375" style="4" customWidth="1"/>
    <col min="6150" max="6150" width="8.140625" style="4" customWidth="1"/>
    <col min="6151" max="6151" width="10" style="4" customWidth="1"/>
    <col min="6152" max="6175" width="0" style="4" hidden="1" customWidth="1"/>
    <col min="6176" max="6177" width="10" style="4" customWidth="1"/>
    <col min="6178" max="6389" width="11.42578125" style="4"/>
    <col min="6390" max="6390" width="8.42578125" style="4" customWidth="1"/>
    <col min="6391" max="6391" width="25.140625" style="4" customWidth="1"/>
    <col min="6392" max="6396" width="13.7109375" style="4" customWidth="1"/>
    <col min="6397" max="6397" width="12.7109375" style="4" customWidth="1"/>
    <col min="6398" max="6399" width="13.7109375" style="4" customWidth="1"/>
    <col min="6400" max="6403" width="12.7109375" style="4" customWidth="1"/>
    <col min="6404" max="6405" width="11.7109375" style="4" customWidth="1"/>
    <col min="6406" max="6406" width="8.140625" style="4" customWidth="1"/>
    <col min="6407" max="6407" width="10" style="4" customWidth="1"/>
    <col min="6408" max="6431" width="0" style="4" hidden="1" customWidth="1"/>
    <col min="6432" max="6433" width="10" style="4" customWidth="1"/>
    <col min="6434" max="6645" width="11.42578125" style="4"/>
    <col min="6646" max="6646" width="8.42578125" style="4" customWidth="1"/>
    <col min="6647" max="6647" width="25.140625" style="4" customWidth="1"/>
    <col min="6648" max="6652" width="13.7109375" style="4" customWidth="1"/>
    <col min="6653" max="6653" width="12.7109375" style="4" customWidth="1"/>
    <col min="6654" max="6655" width="13.7109375" style="4" customWidth="1"/>
    <col min="6656" max="6659" width="12.7109375" style="4" customWidth="1"/>
    <col min="6660" max="6661" width="11.7109375" style="4" customWidth="1"/>
    <col min="6662" max="6662" width="8.140625" style="4" customWidth="1"/>
    <col min="6663" max="6663" width="10" style="4" customWidth="1"/>
    <col min="6664" max="6687" width="0" style="4" hidden="1" customWidth="1"/>
    <col min="6688" max="6689" width="10" style="4" customWidth="1"/>
    <col min="6690" max="6901" width="11.42578125" style="4"/>
    <col min="6902" max="6902" width="8.42578125" style="4" customWidth="1"/>
    <col min="6903" max="6903" width="25.140625" style="4" customWidth="1"/>
    <col min="6904" max="6908" width="13.7109375" style="4" customWidth="1"/>
    <col min="6909" max="6909" width="12.7109375" style="4" customWidth="1"/>
    <col min="6910" max="6911" width="13.7109375" style="4" customWidth="1"/>
    <col min="6912" max="6915" width="12.7109375" style="4" customWidth="1"/>
    <col min="6916" max="6917" width="11.7109375" style="4" customWidth="1"/>
    <col min="6918" max="6918" width="8.140625" style="4" customWidth="1"/>
    <col min="6919" max="6919" width="10" style="4" customWidth="1"/>
    <col min="6920" max="6943" width="0" style="4" hidden="1" customWidth="1"/>
    <col min="6944" max="6945" width="10" style="4" customWidth="1"/>
    <col min="6946" max="7157" width="11.42578125" style="4"/>
    <col min="7158" max="7158" width="8.42578125" style="4" customWidth="1"/>
    <col min="7159" max="7159" width="25.140625" style="4" customWidth="1"/>
    <col min="7160" max="7164" width="13.7109375" style="4" customWidth="1"/>
    <col min="7165" max="7165" width="12.7109375" style="4" customWidth="1"/>
    <col min="7166" max="7167" width="13.7109375" style="4" customWidth="1"/>
    <col min="7168" max="7171" width="12.7109375" style="4" customWidth="1"/>
    <col min="7172" max="7173" width="11.7109375" style="4" customWidth="1"/>
    <col min="7174" max="7174" width="8.140625" style="4" customWidth="1"/>
    <col min="7175" max="7175" width="10" style="4" customWidth="1"/>
    <col min="7176" max="7199" width="0" style="4" hidden="1" customWidth="1"/>
    <col min="7200" max="7201" width="10" style="4" customWidth="1"/>
    <col min="7202" max="7413" width="11.42578125" style="4"/>
    <col min="7414" max="7414" width="8.42578125" style="4" customWidth="1"/>
    <col min="7415" max="7415" width="25.140625" style="4" customWidth="1"/>
    <col min="7416" max="7420" width="13.7109375" style="4" customWidth="1"/>
    <col min="7421" max="7421" width="12.7109375" style="4" customWidth="1"/>
    <col min="7422" max="7423" width="13.7109375" style="4" customWidth="1"/>
    <col min="7424" max="7427" width="12.7109375" style="4" customWidth="1"/>
    <col min="7428" max="7429" width="11.7109375" style="4" customWidth="1"/>
    <col min="7430" max="7430" width="8.140625" style="4" customWidth="1"/>
    <col min="7431" max="7431" width="10" style="4" customWidth="1"/>
    <col min="7432" max="7455" width="0" style="4" hidden="1" customWidth="1"/>
    <col min="7456" max="7457" width="10" style="4" customWidth="1"/>
    <col min="7458" max="7669" width="11.42578125" style="4"/>
    <col min="7670" max="7670" width="8.42578125" style="4" customWidth="1"/>
    <col min="7671" max="7671" width="25.140625" style="4" customWidth="1"/>
    <col min="7672" max="7676" width="13.7109375" style="4" customWidth="1"/>
    <col min="7677" max="7677" width="12.7109375" style="4" customWidth="1"/>
    <col min="7678" max="7679" width="13.7109375" style="4" customWidth="1"/>
    <col min="7680" max="7683" width="12.7109375" style="4" customWidth="1"/>
    <col min="7684" max="7685" width="11.7109375" style="4" customWidth="1"/>
    <col min="7686" max="7686" width="8.140625" style="4" customWidth="1"/>
    <col min="7687" max="7687" width="10" style="4" customWidth="1"/>
    <col min="7688" max="7711" width="0" style="4" hidden="1" customWidth="1"/>
    <col min="7712" max="7713" width="10" style="4" customWidth="1"/>
    <col min="7714" max="7925" width="11.42578125" style="4"/>
    <col min="7926" max="7926" width="8.42578125" style="4" customWidth="1"/>
    <col min="7927" max="7927" width="25.140625" style="4" customWidth="1"/>
    <col min="7928" max="7932" width="13.7109375" style="4" customWidth="1"/>
    <col min="7933" max="7933" width="12.7109375" style="4" customWidth="1"/>
    <col min="7934" max="7935" width="13.7109375" style="4" customWidth="1"/>
    <col min="7936" max="7939" width="12.7109375" style="4" customWidth="1"/>
    <col min="7940" max="7941" width="11.7109375" style="4" customWidth="1"/>
    <col min="7942" max="7942" width="8.140625" style="4" customWidth="1"/>
    <col min="7943" max="7943" width="10" style="4" customWidth="1"/>
    <col min="7944" max="7967" width="0" style="4" hidden="1" customWidth="1"/>
    <col min="7968" max="7969" width="10" style="4" customWidth="1"/>
    <col min="7970" max="8181" width="11.42578125" style="4"/>
    <col min="8182" max="8182" width="8.42578125" style="4" customWidth="1"/>
    <col min="8183" max="8183" width="25.140625" style="4" customWidth="1"/>
    <col min="8184" max="8188" width="13.7109375" style="4" customWidth="1"/>
    <col min="8189" max="8189" width="12.7109375" style="4" customWidth="1"/>
    <col min="8190" max="8191" width="13.7109375" style="4" customWidth="1"/>
    <col min="8192" max="8195" width="12.7109375" style="4" customWidth="1"/>
    <col min="8196" max="8197" width="11.7109375" style="4" customWidth="1"/>
    <col min="8198" max="8198" width="8.140625" style="4" customWidth="1"/>
    <col min="8199" max="8199" width="10" style="4" customWidth="1"/>
    <col min="8200" max="8223" width="0" style="4" hidden="1" customWidth="1"/>
    <col min="8224" max="8225" width="10" style="4" customWidth="1"/>
    <col min="8226" max="8437" width="11.42578125" style="4"/>
    <col min="8438" max="8438" width="8.42578125" style="4" customWidth="1"/>
    <col min="8439" max="8439" width="25.140625" style="4" customWidth="1"/>
    <col min="8440" max="8444" width="13.7109375" style="4" customWidth="1"/>
    <col min="8445" max="8445" width="12.7109375" style="4" customWidth="1"/>
    <col min="8446" max="8447" width="13.7109375" style="4" customWidth="1"/>
    <col min="8448" max="8451" width="12.7109375" style="4" customWidth="1"/>
    <col min="8452" max="8453" width="11.7109375" style="4" customWidth="1"/>
    <col min="8454" max="8454" width="8.140625" style="4" customWidth="1"/>
    <col min="8455" max="8455" width="10" style="4" customWidth="1"/>
    <col min="8456" max="8479" width="0" style="4" hidden="1" customWidth="1"/>
    <col min="8480" max="8481" width="10" style="4" customWidth="1"/>
    <col min="8482" max="8693" width="11.42578125" style="4"/>
    <col min="8694" max="8694" width="8.42578125" style="4" customWidth="1"/>
    <col min="8695" max="8695" width="25.140625" style="4" customWidth="1"/>
    <col min="8696" max="8700" width="13.7109375" style="4" customWidth="1"/>
    <col min="8701" max="8701" width="12.7109375" style="4" customWidth="1"/>
    <col min="8702" max="8703" width="13.7109375" style="4" customWidth="1"/>
    <col min="8704" max="8707" width="12.7109375" style="4" customWidth="1"/>
    <col min="8708" max="8709" width="11.7109375" style="4" customWidth="1"/>
    <col min="8710" max="8710" width="8.140625" style="4" customWidth="1"/>
    <col min="8711" max="8711" width="10" style="4" customWidth="1"/>
    <col min="8712" max="8735" width="0" style="4" hidden="1" customWidth="1"/>
    <col min="8736" max="8737" width="10" style="4" customWidth="1"/>
    <col min="8738" max="8949" width="11.42578125" style="4"/>
    <col min="8950" max="8950" width="8.42578125" style="4" customWidth="1"/>
    <col min="8951" max="8951" width="25.140625" style="4" customWidth="1"/>
    <col min="8952" max="8956" width="13.7109375" style="4" customWidth="1"/>
    <col min="8957" max="8957" width="12.7109375" style="4" customWidth="1"/>
    <col min="8958" max="8959" width="13.7109375" style="4" customWidth="1"/>
    <col min="8960" max="8963" width="12.7109375" style="4" customWidth="1"/>
    <col min="8964" max="8965" width="11.7109375" style="4" customWidth="1"/>
    <col min="8966" max="8966" width="8.140625" style="4" customWidth="1"/>
    <col min="8967" max="8967" width="10" style="4" customWidth="1"/>
    <col min="8968" max="8991" width="0" style="4" hidden="1" customWidth="1"/>
    <col min="8992" max="8993" width="10" style="4" customWidth="1"/>
    <col min="8994" max="9205" width="11.42578125" style="4"/>
    <col min="9206" max="9206" width="8.42578125" style="4" customWidth="1"/>
    <col min="9207" max="9207" width="25.140625" style="4" customWidth="1"/>
    <col min="9208" max="9212" width="13.7109375" style="4" customWidth="1"/>
    <col min="9213" max="9213" width="12.7109375" style="4" customWidth="1"/>
    <col min="9214" max="9215" width="13.7109375" style="4" customWidth="1"/>
    <col min="9216" max="9219" width="12.7109375" style="4" customWidth="1"/>
    <col min="9220" max="9221" width="11.7109375" style="4" customWidth="1"/>
    <col min="9222" max="9222" width="8.140625" style="4" customWidth="1"/>
    <col min="9223" max="9223" width="10" style="4" customWidth="1"/>
    <col min="9224" max="9247" width="0" style="4" hidden="1" customWidth="1"/>
    <col min="9248" max="9249" width="10" style="4" customWidth="1"/>
    <col min="9250" max="9461" width="11.42578125" style="4"/>
    <col min="9462" max="9462" width="8.42578125" style="4" customWidth="1"/>
    <col min="9463" max="9463" width="25.140625" style="4" customWidth="1"/>
    <col min="9464" max="9468" width="13.7109375" style="4" customWidth="1"/>
    <col min="9469" max="9469" width="12.7109375" style="4" customWidth="1"/>
    <col min="9470" max="9471" width="13.7109375" style="4" customWidth="1"/>
    <col min="9472" max="9475" width="12.7109375" style="4" customWidth="1"/>
    <col min="9476" max="9477" width="11.7109375" style="4" customWidth="1"/>
    <col min="9478" max="9478" width="8.140625" style="4" customWidth="1"/>
    <col min="9479" max="9479" width="10" style="4" customWidth="1"/>
    <col min="9480" max="9503" width="0" style="4" hidden="1" customWidth="1"/>
    <col min="9504" max="9505" width="10" style="4" customWidth="1"/>
    <col min="9506" max="9717" width="11.42578125" style="4"/>
    <col min="9718" max="9718" width="8.42578125" style="4" customWidth="1"/>
    <col min="9719" max="9719" width="25.140625" style="4" customWidth="1"/>
    <col min="9720" max="9724" width="13.7109375" style="4" customWidth="1"/>
    <col min="9725" max="9725" width="12.7109375" style="4" customWidth="1"/>
    <col min="9726" max="9727" width="13.7109375" style="4" customWidth="1"/>
    <col min="9728" max="9731" width="12.7109375" style="4" customWidth="1"/>
    <col min="9732" max="9733" width="11.7109375" style="4" customWidth="1"/>
    <col min="9734" max="9734" width="8.140625" style="4" customWidth="1"/>
    <col min="9735" max="9735" width="10" style="4" customWidth="1"/>
    <col min="9736" max="9759" width="0" style="4" hidden="1" customWidth="1"/>
    <col min="9760" max="9761" width="10" style="4" customWidth="1"/>
    <col min="9762" max="9973" width="11.42578125" style="4"/>
    <col min="9974" max="9974" width="8.42578125" style="4" customWidth="1"/>
    <col min="9975" max="9975" width="25.140625" style="4" customWidth="1"/>
    <col min="9976" max="9980" width="13.7109375" style="4" customWidth="1"/>
    <col min="9981" max="9981" width="12.7109375" style="4" customWidth="1"/>
    <col min="9982" max="9983" width="13.7109375" style="4" customWidth="1"/>
    <col min="9984" max="9987" width="12.7109375" style="4" customWidth="1"/>
    <col min="9988" max="9989" width="11.7109375" style="4" customWidth="1"/>
    <col min="9990" max="9990" width="8.140625" style="4" customWidth="1"/>
    <col min="9991" max="9991" width="10" style="4" customWidth="1"/>
    <col min="9992" max="10015" width="0" style="4" hidden="1" customWidth="1"/>
    <col min="10016" max="10017" width="10" style="4" customWidth="1"/>
    <col min="10018" max="10229" width="11.42578125" style="4"/>
    <col min="10230" max="10230" width="8.42578125" style="4" customWidth="1"/>
    <col min="10231" max="10231" width="25.140625" style="4" customWidth="1"/>
    <col min="10232" max="10236" width="13.7109375" style="4" customWidth="1"/>
    <col min="10237" max="10237" width="12.7109375" style="4" customWidth="1"/>
    <col min="10238" max="10239" width="13.7109375" style="4" customWidth="1"/>
    <col min="10240" max="10243" width="12.7109375" style="4" customWidth="1"/>
    <col min="10244" max="10245" width="11.7109375" style="4" customWidth="1"/>
    <col min="10246" max="10246" width="8.140625" style="4" customWidth="1"/>
    <col min="10247" max="10247" width="10" style="4" customWidth="1"/>
    <col min="10248" max="10271" width="0" style="4" hidden="1" customWidth="1"/>
    <col min="10272" max="10273" width="10" style="4" customWidth="1"/>
    <col min="10274" max="10485" width="11.42578125" style="4"/>
    <col min="10486" max="10486" width="8.42578125" style="4" customWidth="1"/>
    <col min="10487" max="10487" width="25.140625" style="4" customWidth="1"/>
    <col min="10488" max="10492" width="13.7109375" style="4" customWidth="1"/>
    <col min="10493" max="10493" width="12.7109375" style="4" customWidth="1"/>
    <col min="10494" max="10495" width="13.7109375" style="4" customWidth="1"/>
    <col min="10496" max="10499" width="12.7109375" style="4" customWidth="1"/>
    <col min="10500" max="10501" width="11.7109375" style="4" customWidth="1"/>
    <col min="10502" max="10502" width="8.140625" style="4" customWidth="1"/>
    <col min="10503" max="10503" width="10" style="4" customWidth="1"/>
    <col min="10504" max="10527" width="0" style="4" hidden="1" customWidth="1"/>
    <col min="10528" max="10529" width="10" style="4" customWidth="1"/>
    <col min="10530" max="10741" width="11.42578125" style="4"/>
    <col min="10742" max="10742" width="8.42578125" style="4" customWidth="1"/>
    <col min="10743" max="10743" width="25.140625" style="4" customWidth="1"/>
    <col min="10744" max="10748" width="13.7109375" style="4" customWidth="1"/>
    <col min="10749" max="10749" width="12.7109375" style="4" customWidth="1"/>
    <col min="10750" max="10751" width="13.7109375" style="4" customWidth="1"/>
    <col min="10752" max="10755" width="12.7109375" style="4" customWidth="1"/>
    <col min="10756" max="10757" width="11.7109375" style="4" customWidth="1"/>
    <col min="10758" max="10758" width="8.140625" style="4" customWidth="1"/>
    <col min="10759" max="10759" width="10" style="4" customWidth="1"/>
    <col min="10760" max="10783" width="0" style="4" hidden="1" customWidth="1"/>
    <col min="10784" max="10785" width="10" style="4" customWidth="1"/>
    <col min="10786" max="10997" width="11.42578125" style="4"/>
    <col min="10998" max="10998" width="8.42578125" style="4" customWidth="1"/>
    <col min="10999" max="10999" width="25.140625" style="4" customWidth="1"/>
    <col min="11000" max="11004" width="13.7109375" style="4" customWidth="1"/>
    <col min="11005" max="11005" width="12.7109375" style="4" customWidth="1"/>
    <col min="11006" max="11007" width="13.7109375" style="4" customWidth="1"/>
    <col min="11008" max="11011" width="12.7109375" style="4" customWidth="1"/>
    <col min="11012" max="11013" width="11.7109375" style="4" customWidth="1"/>
    <col min="11014" max="11014" width="8.140625" style="4" customWidth="1"/>
    <col min="11015" max="11015" width="10" style="4" customWidth="1"/>
    <col min="11016" max="11039" width="0" style="4" hidden="1" customWidth="1"/>
    <col min="11040" max="11041" width="10" style="4" customWidth="1"/>
    <col min="11042" max="11253" width="11.42578125" style="4"/>
    <col min="11254" max="11254" width="8.42578125" style="4" customWidth="1"/>
    <col min="11255" max="11255" width="25.140625" style="4" customWidth="1"/>
    <col min="11256" max="11260" width="13.7109375" style="4" customWidth="1"/>
    <col min="11261" max="11261" width="12.7109375" style="4" customWidth="1"/>
    <col min="11262" max="11263" width="13.7109375" style="4" customWidth="1"/>
    <col min="11264" max="11267" width="12.7109375" style="4" customWidth="1"/>
    <col min="11268" max="11269" width="11.7109375" style="4" customWidth="1"/>
    <col min="11270" max="11270" width="8.140625" style="4" customWidth="1"/>
    <col min="11271" max="11271" width="10" style="4" customWidth="1"/>
    <col min="11272" max="11295" width="0" style="4" hidden="1" customWidth="1"/>
    <col min="11296" max="11297" width="10" style="4" customWidth="1"/>
    <col min="11298" max="11509" width="11.42578125" style="4"/>
    <col min="11510" max="11510" width="8.42578125" style="4" customWidth="1"/>
    <col min="11511" max="11511" width="25.140625" style="4" customWidth="1"/>
    <col min="11512" max="11516" width="13.7109375" style="4" customWidth="1"/>
    <col min="11517" max="11517" width="12.7109375" style="4" customWidth="1"/>
    <col min="11518" max="11519" width="13.7109375" style="4" customWidth="1"/>
    <col min="11520" max="11523" width="12.7109375" style="4" customWidth="1"/>
    <col min="11524" max="11525" width="11.7109375" style="4" customWidth="1"/>
    <col min="11526" max="11526" width="8.140625" style="4" customWidth="1"/>
    <col min="11527" max="11527" width="10" style="4" customWidth="1"/>
    <col min="11528" max="11551" width="0" style="4" hidden="1" customWidth="1"/>
    <col min="11552" max="11553" width="10" style="4" customWidth="1"/>
    <col min="11554" max="11765" width="11.42578125" style="4"/>
    <col min="11766" max="11766" width="8.42578125" style="4" customWidth="1"/>
    <col min="11767" max="11767" width="25.140625" style="4" customWidth="1"/>
    <col min="11768" max="11772" width="13.7109375" style="4" customWidth="1"/>
    <col min="11773" max="11773" width="12.7109375" style="4" customWidth="1"/>
    <col min="11774" max="11775" width="13.7109375" style="4" customWidth="1"/>
    <col min="11776" max="11779" width="12.7109375" style="4" customWidth="1"/>
    <col min="11780" max="11781" width="11.7109375" style="4" customWidth="1"/>
    <col min="11782" max="11782" width="8.140625" style="4" customWidth="1"/>
    <col min="11783" max="11783" width="10" style="4" customWidth="1"/>
    <col min="11784" max="11807" width="0" style="4" hidden="1" customWidth="1"/>
    <col min="11808" max="11809" width="10" style="4" customWidth="1"/>
    <col min="11810" max="12021" width="11.42578125" style="4"/>
    <col min="12022" max="12022" width="8.42578125" style="4" customWidth="1"/>
    <col min="12023" max="12023" width="25.140625" style="4" customWidth="1"/>
    <col min="12024" max="12028" width="13.7109375" style="4" customWidth="1"/>
    <col min="12029" max="12029" width="12.7109375" style="4" customWidth="1"/>
    <col min="12030" max="12031" width="13.7109375" style="4" customWidth="1"/>
    <col min="12032" max="12035" width="12.7109375" style="4" customWidth="1"/>
    <col min="12036" max="12037" width="11.7109375" style="4" customWidth="1"/>
    <col min="12038" max="12038" width="8.140625" style="4" customWidth="1"/>
    <col min="12039" max="12039" width="10" style="4" customWidth="1"/>
    <col min="12040" max="12063" width="0" style="4" hidden="1" customWidth="1"/>
    <col min="12064" max="12065" width="10" style="4" customWidth="1"/>
    <col min="12066" max="12277" width="11.42578125" style="4"/>
    <col min="12278" max="12278" width="8.42578125" style="4" customWidth="1"/>
    <col min="12279" max="12279" width="25.140625" style="4" customWidth="1"/>
    <col min="12280" max="12284" width="13.7109375" style="4" customWidth="1"/>
    <col min="12285" max="12285" width="12.7109375" style="4" customWidth="1"/>
    <col min="12286" max="12287" width="13.7109375" style="4" customWidth="1"/>
    <col min="12288" max="12291" width="12.7109375" style="4" customWidth="1"/>
    <col min="12292" max="12293" width="11.7109375" style="4" customWidth="1"/>
    <col min="12294" max="12294" width="8.140625" style="4" customWidth="1"/>
    <col min="12295" max="12295" width="10" style="4" customWidth="1"/>
    <col min="12296" max="12319" width="0" style="4" hidden="1" customWidth="1"/>
    <col min="12320" max="12321" width="10" style="4" customWidth="1"/>
    <col min="12322" max="12533" width="11.42578125" style="4"/>
    <col min="12534" max="12534" width="8.42578125" style="4" customWidth="1"/>
    <col min="12535" max="12535" width="25.140625" style="4" customWidth="1"/>
    <col min="12536" max="12540" width="13.7109375" style="4" customWidth="1"/>
    <col min="12541" max="12541" width="12.7109375" style="4" customWidth="1"/>
    <col min="12542" max="12543" width="13.7109375" style="4" customWidth="1"/>
    <col min="12544" max="12547" width="12.7109375" style="4" customWidth="1"/>
    <col min="12548" max="12549" width="11.7109375" style="4" customWidth="1"/>
    <col min="12550" max="12550" width="8.140625" style="4" customWidth="1"/>
    <col min="12551" max="12551" width="10" style="4" customWidth="1"/>
    <col min="12552" max="12575" width="0" style="4" hidden="1" customWidth="1"/>
    <col min="12576" max="12577" width="10" style="4" customWidth="1"/>
    <col min="12578" max="12789" width="11.42578125" style="4"/>
    <col min="12790" max="12790" width="8.42578125" style="4" customWidth="1"/>
    <col min="12791" max="12791" width="25.140625" style="4" customWidth="1"/>
    <col min="12792" max="12796" width="13.7109375" style="4" customWidth="1"/>
    <col min="12797" max="12797" width="12.7109375" style="4" customWidth="1"/>
    <col min="12798" max="12799" width="13.7109375" style="4" customWidth="1"/>
    <col min="12800" max="12803" width="12.7109375" style="4" customWidth="1"/>
    <col min="12804" max="12805" width="11.7109375" style="4" customWidth="1"/>
    <col min="12806" max="12806" width="8.140625" style="4" customWidth="1"/>
    <col min="12807" max="12807" width="10" style="4" customWidth="1"/>
    <col min="12808" max="12831" width="0" style="4" hidden="1" customWidth="1"/>
    <col min="12832" max="12833" width="10" style="4" customWidth="1"/>
    <col min="12834" max="13045" width="11.42578125" style="4"/>
    <col min="13046" max="13046" width="8.42578125" style="4" customWidth="1"/>
    <col min="13047" max="13047" width="25.140625" style="4" customWidth="1"/>
    <col min="13048" max="13052" width="13.7109375" style="4" customWidth="1"/>
    <col min="13053" max="13053" width="12.7109375" style="4" customWidth="1"/>
    <col min="13054" max="13055" width="13.7109375" style="4" customWidth="1"/>
    <col min="13056" max="13059" width="12.7109375" style="4" customWidth="1"/>
    <col min="13060" max="13061" width="11.7109375" style="4" customWidth="1"/>
    <col min="13062" max="13062" width="8.140625" style="4" customWidth="1"/>
    <col min="13063" max="13063" width="10" style="4" customWidth="1"/>
    <col min="13064" max="13087" width="0" style="4" hidden="1" customWidth="1"/>
    <col min="13088" max="13089" width="10" style="4" customWidth="1"/>
    <col min="13090" max="13301" width="11.42578125" style="4"/>
    <col min="13302" max="13302" width="8.42578125" style="4" customWidth="1"/>
    <col min="13303" max="13303" width="25.140625" style="4" customWidth="1"/>
    <col min="13304" max="13308" width="13.7109375" style="4" customWidth="1"/>
    <col min="13309" max="13309" width="12.7109375" style="4" customWidth="1"/>
    <col min="13310" max="13311" width="13.7109375" style="4" customWidth="1"/>
    <col min="13312" max="13315" width="12.7109375" style="4" customWidth="1"/>
    <col min="13316" max="13317" width="11.7109375" style="4" customWidth="1"/>
    <col min="13318" max="13318" width="8.140625" style="4" customWidth="1"/>
    <col min="13319" max="13319" width="10" style="4" customWidth="1"/>
    <col min="13320" max="13343" width="0" style="4" hidden="1" customWidth="1"/>
    <col min="13344" max="13345" width="10" style="4" customWidth="1"/>
    <col min="13346" max="13557" width="11.42578125" style="4"/>
    <col min="13558" max="13558" width="8.42578125" style="4" customWidth="1"/>
    <col min="13559" max="13559" width="25.140625" style="4" customWidth="1"/>
    <col min="13560" max="13564" width="13.7109375" style="4" customWidth="1"/>
    <col min="13565" max="13565" width="12.7109375" style="4" customWidth="1"/>
    <col min="13566" max="13567" width="13.7109375" style="4" customWidth="1"/>
    <col min="13568" max="13571" width="12.7109375" style="4" customWidth="1"/>
    <col min="13572" max="13573" width="11.7109375" style="4" customWidth="1"/>
    <col min="13574" max="13574" width="8.140625" style="4" customWidth="1"/>
    <col min="13575" max="13575" width="10" style="4" customWidth="1"/>
    <col min="13576" max="13599" width="0" style="4" hidden="1" customWidth="1"/>
    <col min="13600" max="13601" width="10" style="4" customWidth="1"/>
    <col min="13602" max="13813" width="11.42578125" style="4"/>
    <col min="13814" max="13814" width="8.42578125" style="4" customWidth="1"/>
    <col min="13815" max="13815" width="25.140625" style="4" customWidth="1"/>
    <col min="13816" max="13820" width="13.7109375" style="4" customWidth="1"/>
    <col min="13821" max="13821" width="12.7109375" style="4" customWidth="1"/>
    <col min="13822" max="13823" width="13.7109375" style="4" customWidth="1"/>
    <col min="13824" max="13827" width="12.7109375" style="4" customWidth="1"/>
    <col min="13828" max="13829" width="11.7109375" style="4" customWidth="1"/>
    <col min="13830" max="13830" width="8.140625" style="4" customWidth="1"/>
    <col min="13831" max="13831" width="10" style="4" customWidth="1"/>
    <col min="13832" max="13855" width="0" style="4" hidden="1" customWidth="1"/>
    <col min="13856" max="13857" width="10" style="4" customWidth="1"/>
    <col min="13858" max="14069" width="11.42578125" style="4"/>
    <col min="14070" max="14070" width="8.42578125" style="4" customWidth="1"/>
    <col min="14071" max="14071" width="25.140625" style="4" customWidth="1"/>
    <col min="14072" max="14076" width="13.7109375" style="4" customWidth="1"/>
    <col min="14077" max="14077" width="12.7109375" style="4" customWidth="1"/>
    <col min="14078" max="14079" width="13.7109375" style="4" customWidth="1"/>
    <col min="14080" max="14083" width="12.7109375" style="4" customWidth="1"/>
    <col min="14084" max="14085" width="11.7109375" style="4" customWidth="1"/>
    <col min="14086" max="14086" width="8.140625" style="4" customWidth="1"/>
    <col min="14087" max="14087" width="10" style="4" customWidth="1"/>
    <col min="14088" max="14111" width="0" style="4" hidden="1" customWidth="1"/>
    <col min="14112" max="14113" width="10" style="4" customWidth="1"/>
    <col min="14114" max="14325" width="11.42578125" style="4"/>
    <col min="14326" max="14326" width="8.42578125" style="4" customWidth="1"/>
    <col min="14327" max="14327" width="25.140625" style="4" customWidth="1"/>
    <col min="14328" max="14332" width="13.7109375" style="4" customWidth="1"/>
    <col min="14333" max="14333" width="12.7109375" style="4" customWidth="1"/>
    <col min="14334" max="14335" width="13.7109375" style="4" customWidth="1"/>
    <col min="14336" max="14339" width="12.7109375" style="4" customWidth="1"/>
    <col min="14340" max="14341" width="11.7109375" style="4" customWidth="1"/>
    <col min="14342" max="14342" width="8.140625" style="4" customWidth="1"/>
    <col min="14343" max="14343" width="10" style="4" customWidth="1"/>
    <col min="14344" max="14367" width="0" style="4" hidden="1" customWidth="1"/>
    <col min="14368" max="14369" width="10" style="4" customWidth="1"/>
    <col min="14370" max="14581" width="11.42578125" style="4"/>
    <col min="14582" max="14582" width="8.42578125" style="4" customWidth="1"/>
    <col min="14583" max="14583" width="25.140625" style="4" customWidth="1"/>
    <col min="14584" max="14588" width="13.7109375" style="4" customWidth="1"/>
    <col min="14589" max="14589" width="12.7109375" style="4" customWidth="1"/>
    <col min="14590" max="14591" width="13.7109375" style="4" customWidth="1"/>
    <col min="14592" max="14595" width="12.7109375" style="4" customWidth="1"/>
    <col min="14596" max="14597" width="11.7109375" style="4" customWidth="1"/>
    <col min="14598" max="14598" width="8.140625" style="4" customWidth="1"/>
    <col min="14599" max="14599" width="10" style="4" customWidth="1"/>
    <col min="14600" max="14623" width="0" style="4" hidden="1" customWidth="1"/>
    <col min="14624" max="14625" width="10" style="4" customWidth="1"/>
    <col min="14626" max="14837" width="11.42578125" style="4"/>
    <col min="14838" max="14838" width="8.42578125" style="4" customWidth="1"/>
    <col min="14839" max="14839" width="25.140625" style="4" customWidth="1"/>
    <col min="14840" max="14844" width="13.7109375" style="4" customWidth="1"/>
    <col min="14845" max="14845" width="12.7109375" style="4" customWidth="1"/>
    <col min="14846" max="14847" width="13.7109375" style="4" customWidth="1"/>
    <col min="14848" max="14851" width="12.7109375" style="4" customWidth="1"/>
    <col min="14852" max="14853" width="11.7109375" style="4" customWidth="1"/>
    <col min="14854" max="14854" width="8.140625" style="4" customWidth="1"/>
    <col min="14855" max="14855" width="10" style="4" customWidth="1"/>
    <col min="14856" max="14879" width="0" style="4" hidden="1" customWidth="1"/>
    <col min="14880" max="14881" width="10" style="4" customWidth="1"/>
    <col min="14882" max="15093" width="11.42578125" style="4"/>
    <col min="15094" max="15094" width="8.42578125" style="4" customWidth="1"/>
    <col min="15095" max="15095" width="25.140625" style="4" customWidth="1"/>
    <col min="15096" max="15100" width="13.7109375" style="4" customWidth="1"/>
    <col min="15101" max="15101" width="12.7109375" style="4" customWidth="1"/>
    <col min="15102" max="15103" width="13.7109375" style="4" customWidth="1"/>
    <col min="15104" max="15107" width="12.7109375" style="4" customWidth="1"/>
    <col min="15108" max="15109" width="11.7109375" style="4" customWidth="1"/>
    <col min="15110" max="15110" width="8.140625" style="4" customWidth="1"/>
    <col min="15111" max="15111" width="10" style="4" customWidth="1"/>
    <col min="15112" max="15135" width="0" style="4" hidden="1" customWidth="1"/>
    <col min="15136" max="15137" width="10" style="4" customWidth="1"/>
    <col min="15138" max="15349" width="11.42578125" style="4"/>
    <col min="15350" max="15350" width="8.42578125" style="4" customWidth="1"/>
    <col min="15351" max="15351" width="25.140625" style="4" customWidth="1"/>
    <col min="15352" max="15356" width="13.7109375" style="4" customWidth="1"/>
    <col min="15357" max="15357" width="12.7109375" style="4" customWidth="1"/>
    <col min="15358" max="15359" width="13.7109375" style="4" customWidth="1"/>
    <col min="15360" max="15363" width="12.7109375" style="4" customWidth="1"/>
    <col min="15364" max="15365" width="11.7109375" style="4" customWidth="1"/>
    <col min="15366" max="15366" width="8.140625" style="4" customWidth="1"/>
    <col min="15367" max="15367" width="10" style="4" customWidth="1"/>
    <col min="15368" max="15391" width="0" style="4" hidden="1" customWidth="1"/>
    <col min="15392" max="15393" width="10" style="4" customWidth="1"/>
    <col min="15394" max="15605" width="11.42578125" style="4"/>
    <col min="15606" max="15606" width="8.42578125" style="4" customWidth="1"/>
    <col min="15607" max="15607" width="25.140625" style="4" customWidth="1"/>
    <col min="15608" max="15612" width="13.7109375" style="4" customWidth="1"/>
    <col min="15613" max="15613" width="12.7109375" style="4" customWidth="1"/>
    <col min="15614" max="15615" width="13.7109375" style="4" customWidth="1"/>
    <col min="15616" max="15619" width="12.7109375" style="4" customWidth="1"/>
    <col min="15620" max="15621" width="11.7109375" style="4" customWidth="1"/>
    <col min="15622" max="15622" width="8.140625" style="4" customWidth="1"/>
    <col min="15623" max="15623" width="10" style="4" customWidth="1"/>
    <col min="15624" max="15647" width="0" style="4" hidden="1" customWidth="1"/>
    <col min="15648" max="15649" width="10" style="4" customWidth="1"/>
    <col min="15650" max="15861" width="11.42578125" style="4"/>
    <col min="15862" max="15862" width="8.42578125" style="4" customWidth="1"/>
    <col min="15863" max="15863" width="25.140625" style="4" customWidth="1"/>
    <col min="15864" max="15868" width="13.7109375" style="4" customWidth="1"/>
    <col min="15869" max="15869" width="12.7109375" style="4" customWidth="1"/>
    <col min="15870" max="15871" width="13.7109375" style="4" customWidth="1"/>
    <col min="15872" max="15875" width="12.7109375" style="4" customWidth="1"/>
    <col min="15876" max="15877" width="11.7109375" style="4" customWidth="1"/>
    <col min="15878" max="15878" width="8.140625" style="4" customWidth="1"/>
    <col min="15879" max="15879" width="10" style="4" customWidth="1"/>
    <col min="15880" max="15903" width="0" style="4" hidden="1" customWidth="1"/>
    <col min="15904" max="15905" width="10" style="4" customWidth="1"/>
    <col min="15906" max="16117" width="11.42578125" style="4"/>
    <col min="16118" max="16118" width="8.42578125" style="4" customWidth="1"/>
    <col min="16119" max="16119" width="25.140625" style="4" customWidth="1"/>
    <col min="16120" max="16124" width="13.7109375" style="4" customWidth="1"/>
    <col min="16125" max="16125" width="12.7109375" style="4" customWidth="1"/>
    <col min="16126" max="16127" width="13.7109375" style="4" customWidth="1"/>
    <col min="16128" max="16131" width="12.7109375" style="4" customWidth="1"/>
    <col min="16132" max="16133" width="11.7109375" style="4" customWidth="1"/>
    <col min="16134" max="16134" width="8.140625" style="4" customWidth="1"/>
    <col min="16135" max="16135" width="10" style="4" customWidth="1"/>
    <col min="16136" max="16159" width="0" style="4" hidden="1" customWidth="1"/>
    <col min="16160" max="16161" width="10" style="4" customWidth="1"/>
    <col min="16162" max="16380" width="11.42578125" style="4"/>
    <col min="16381" max="16384" width="11.42578125" style="4" customWidth="1"/>
  </cols>
  <sheetData>
    <row r="1" spans="1:52" ht="25.9" customHeight="1" x14ac:dyDescent="0.25">
      <c r="X1" s="68"/>
    </row>
    <row r="2" spans="1:52" ht="27.6" customHeight="1" x14ac:dyDescent="0.25">
      <c r="C2" s="44"/>
      <c r="D2" s="51"/>
      <c r="E2" s="52"/>
      <c r="F2" s="51"/>
      <c r="G2" s="53"/>
      <c r="H2" s="54" t="s">
        <v>26</v>
      </c>
      <c r="I2" s="53"/>
      <c r="J2" s="53"/>
      <c r="K2" s="53"/>
      <c r="L2" s="53"/>
      <c r="M2" s="53"/>
      <c r="N2" s="72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155"/>
      <c r="AG2" s="155"/>
      <c r="AH2" s="155"/>
      <c r="AI2" s="53"/>
    </row>
    <row r="3" spans="1:52" ht="25.9" customHeight="1" x14ac:dyDescent="0.25">
      <c r="C3" s="55"/>
      <c r="D3" s="55"/>
      <c r="E3" s="56"/>
      <c r="F3" s="55"/>
      <c r="G3" s="57"/>
      <c r="H3" s="57"/>
      <c r="I3" s="57"/>
      <c r="J3" s="57"/>
      <c r="K3" s="57"/>
      <c r="L3" s="57"/>
      <c r="M3" s="57"/>
      <c r="N3" s="73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57"/>
      <c r="AA3" s="57"/>
      <c r="AB3" s="57"/>
      <c r="AC3" s="57"/>
      <c r="AD3" s="57"/>
      <c r="AE3" s="57"/>
      <c r="AF3" s="157"/>
      <c r="AG3" s="157"/>
      <c r="AH3" s="157"/>
      <c r="AI3" s="76">
        <f>SUM($AI$5:$AI$100)</f>
        <v>5841346.9803541508</v>
      </c>
    </row>
    <row r="4" spans="1:52" ht="48" x14ac:dyDescent="0.25">
      <c r="A4" s="48" t="s">
        <v>50</v>
      </c>
      <c r="B4" s="120" t="s">
        <v>59</v>
      </c>
      <c r="C4" s="2" t="s">
        <v>9</v>
      </c>
      <c r="D4" s="2" t="s">
        <v>345</v>
      </c>
      <c r="E4" s="3" t="s">
        <v>149</v>
      </c>
      <c r="F4" s="3" t="s">
        <v>150</v>
      </c>
      <c r="G4" s="46" t="s">
        <v>62</v>
      </c>
      <c r="H4" s="46" t="s">
        <v>4</v>
      </c>
      <c r="I4" s="46" t="s">
        <v>51</v>
      </c>
      <c r="J4" s="46" t="s">
        <v>52</v>
      </c>
      <c r="K4" s="47" t="s">
        <v>5</v>
      </c>
      <c r="L4" s="46" t="s">
        <v>61</v>
      </c>
      <c r="M4" s="46" t="s">
        <v>177</v>
      </c>
      <c r="N4" s="46" t="s">
        <v>89</v>
      </c>
      <c r="O4" s="46" t="s">
        <v>141</v>
      </c>
      <c r="P4" s="46" t="s">
        <v>142</v>
      </c>
      <c r="Q4" s="47" t="s">
        <v>143</v>
      </c>
      <c r="R4" s="46" t="s">
        <v>144</v>
      </c>
      <c r="S4" s="46" t="s">
        <v>148</v>
      </c>
      <c r="T4" s="46" t="s">
        <v>145</v>
      </c>
      <c r="U4" s="47" t="s">
        <v>53</v>
      </c>
      <c r="V4" s="47" t="s">
        <v>54</v>
      </c>
      <c r="W4" s="46" t="s">
        <v>63</v>
      </c>
      <c r="X4" s="46" t="s">
        <v>56</v>
      </c>
      <c r="Y4" s="46" t="s">
        <v>55</v>
      </c>
      <c r="Z4" s="46" t="s">
        <v>163</v>
      </c>
      <c r="AA4" s="46" t="s">
        <v>164</v>
      </c>
      <c r="AB4" s="46" t="s">
        <v>58</v>
      </c>
      <c r="AC4" s="46" t="s">
        <v>166</v>
      </c>
      <c r="AD4" s="46" t="s">
        <v>90</v>
      </c>
      <c r="AE4" s="46" t="s">
        <v>27</v>
      </c>
      <c r="AF4" s="154" t="s">
        <v>146</v>
      </c>
      <c r="AG4" s="154" t="s">
        <v>147</v>
      </c>
      <c r="AH4" s="154" t="s">
        <v>57</v>
      </c>
      <c r="AI4" s="77" t="s">
        <v>28</v>
      </c>
      <c r="AZ4" s="123" t="s">
        <v>172</v>
      </c>
    </row>
    <row r="5" spans="1:52" x14ac:dyDescent="0.25">
      <c r="A5" s="114">
        <v>43729</v>
      </c>
      <c r="B5" s="118">
        <v>43647</v>
      </c>
      <c r="C5" s="58" t="s">
        <v>33</v>
      </c>
      <c r="D5" s="59" t="s">
        <v>161</v>
      </c>
      <c r="E5" s="60" t="s">
        <v>155</v>
      </c>
      <c r="F5" s="59" t="s">
        <v>162</v>
      </c>
      <c r="G5" s="61">
        <v>73480</v>
      </c>
      <c r="H5" s="61">
        <v>35228</v>
      </c>
      <c r="I5" s="61">
        <v>0</v>
      </c>
      <c r="J5" s="61">
        <v>0</v>
      </c>
      <c r="K5" s="61">
        <v>0</v>
      </c>
      <c r="L5" s="61">
        <v>0</v>
      </c>
      <c r="M5" s="61">
        <v>0</v>
      </c>
      <c r="N5" s="74">
        <f>SUM(G5:M5)</f>
        <v>108708</v>
      </c>
      <c r="O5" s="69">
        <v>6848.6040000000003</v>
      </c>
      <c r="P5" s="70">
        <v>0</v>
      </c>
      <c r="Q5" s="69">
        <v>1304.4960000000001</v>
      </c>
      <c r="R5" s="69">
        <v>554.49599999999987</v>
      </c>
      <c r="S5" s="69">
        <v>1304.4960000000001</v>
      </c>
      <c r="T5" s="69">
        <v>8370.5159999999996</v>
      </c>
      <c r="U5" s="69">
        <v>3500</v>
      </c>
      <c r="V5" s="69">
        <v>3500</v>
      </c>
      <c r="W5" s="69">
        <v>525</v>
      </c>
      <c r="X5" s="69">
        <v>652.24800000000005</v>
      </c>
      <c r="Y5" s="69">
        <v>434.83199999999999</v>
      </c>
      <c r="Z5" s="69">
        <v>6794.25</v>
      </c>
      <c r="AA5" s="69">
        <v>2717.7</v>
      </c>
      <c r="AB5" s="69">
        <v>25000</v>
      </c>
      <c r="AC5" s="61">
        <v>0</v>
      </c>
      <c r="AD5" s="69">
        <v>0</v>
      </c>
      <c r="AE5" s="69">
        <v>0</v>
      </c>
      <c r="AF5" s="159">
        <f>N5+AB5</f>
        <v>133708</v>
      </c>
      <c r="AG5" s="160">
        <f>O5+P5+Q5+R5+AD5+AE5</f>
        <v>8707.5959999999995</v>
      </c>
      <c r="AH5" s="159">
        <f>S5+T5+U5+V5+W5+X5+Y5+Z5</f>
        <v>25081.341999999997</v>
      </c>
      <c r="AI5" s="78">
        <f>AF5-AG5</f>
        <v>125000.40399999999</v>
      </c>
      <c r="AJ5" s="117" t="str">
        <f>IF(B5="","","Trim"&amp;TEXT(1+INT((MONTH(B5)-1)/3),"#")&amp;"-"&amp;TEXT(YEAR(B5),"####"))</f>
        <v>Trim3-2019</v>
      </c>
      <c r="AK5" s="125" t="e">
        <f ca="1">PROPER(EnTexte(AI5))&amp;" "&amp;"Francs"&amp;" "&amp;"CFA"</f>
        <v>#NAME?</v>
      </c>
      <c r="AU5" s="116"/>
      <c r="AZ5" s="124" t="str">
        <f>C5&amp;TEXT(B5,"mmmm")&amp;YEAR(B5)</f>
        <v>001juillet2019</v>
      </c>
    </row>
    <row r="6" spans="1:52" ht="19.5" customHeight="1" x14ac:dyDescent="0.25">
      <c r="A6" s="114">
        <v>43729</v>
      </c>
      <c r="B6" s="118">
        <v>43647</v>
      </c>
      <c r="C6" s="58" t="s">
        <v>35</v>
      </c>
      <c r="D6" s="59" t="s">
        <v>165</v>
      </c>
      <c r="E6" s="60" t="s">
        <v>155</v>
      </c>
      <c r="F6" s="59" t="s">
        <v>162</v>
      </c>
      <c r="G6" s="61">
        <v>73480</v>
      </c>
      <c r="H6" s="61">
        <v>35228</v>
      </c>
      <c r="I6" s="61">
        <v>0</v>
      </c>
      <c r="J6" s="61">
        <v>0</v>
      </c>
      <c r="K6" s="61">
        <v>0</v>
      </c>
      <c r="L6" s="61">
        <v>0</v>
      </c>
      <c r="M6" s="61">
        <v>0</v>
      </c>
      <c r="N6" s="74">
        <f t="shared" ref="N6:N45" si="0">SUM(G6:M6)</f>
        <v>108708</v>
      </c>
      <c r="O6" s="69">
        <v>6848.6040000000003</v>
      </c>
      <c r="P6" s="70">
        <v>0</v>
      </c>
      <c r="Q6" s="69">
        <v>1304.4960000000001</v>
      </c>
      <c r="R6" s="69">
        <v>554.49599999999987</v>
      </c>
      <c r="S6" s="69">
        <v>1304.4960000000001</v>
      </c>
      <c r="T6" s="69">
        <v>8370.5159999999996</v>
      </c>
      <c r="U6" s="69">
        <v>3500</v>
      </c>
      <c r="V6" s="69">
        <v>3500</v>
      </c>
      <c r="W6" s="69">
        <v>525</v>
      </c>
      <c r="X6" s="69">
        <v>652.24800000000005</v>
      </c>
      <c r="Y6" s="69">
        <v>434.83199999999999</v>
      </c>
      <c r="Z6" s="69">
        <v>6794.25</v>
      </c>
      <c r="AA6" s="69">
        <v>2717.7</v>
      </c>
      <c r="AB6" s="69">
        <v>25000</v>
      </c>
      <c r="AC6" s="61">
        <v>0</v>
      </c>
      <c r="AD6" s="69">
        <v>0</v>
      </c>
      <c r="AE6" s="69">
        <v>0</v>
      </c>
      <c r="AF6" s="159">
        <f t="shared" ref="AF6:AF45" si="1">N6+AB6</f>
        <v>133708</v>
      </c>
      <c r="AG6" s="160">
        <f t="shared" ref="AG6:AG45" si="2">O6+P6+Q6+R6+AD6+AE6</f>
        <v>8707.5959999999995</v>
      </c>
      <c r="AH6" s="159">
        <f t="shared" ref="AH6:AH45" si="3">S6+T6+U6+V6+W6+X6+Y6+Z6</f>
        <v>25081.341999999997</v>
      </c>
      <c r="AI6" s="78">
        <f t="shared" ref="AI6:AI45" si="4">AF6-AG6</f>
        <v>125000.40399999999</v>
      </c>
      <c r="AJ6" s="117" t="str">
        <f t="shared" ref="AJ6:AJ45" si="5">IF(B6="","","Trim"&amp;TEXT(1+INT((MONTH(B6)-1)/3),"#")&amp;"-"&amp;TEXT(YEAR(B6),"####"))</f>
        <v>Trim3-2019</v>
      </c>
      <c r="AK6" s="125" t="e">
        <f t="shared" ref="AK6:AK45" ca="1" si="6">PROPER(EnTexte(AI6))&amp;" "&amp;"Francs"&amp;" "&amp;"CFA"</f>
        <v>#NAME?</v>
      </c>
      <c r="AT6" s="45" t="s">
        <v>152</v>
      </c>
      <c r="AU6" s="116"/>
      <c r="AZ6" s="124" t="str">
        <f t="shared" ref="AZ6:AZ45" si="7">C6&amp;TEXT(B6,"mmmm")&amp;YEAR(B6)</f>
        <v>002juillet2019</v>
      </c>
    </row>
    <row r="7" spans="1:52" x14ac:dyDescent="0.25">
      <c r="A7" s="114">
        <v>43730</v>
      </c>
      <c r="B7" s="118">
        <v>43647</v>
      </c>
      <c r="C7" s="58" t="s">
        <v>36</v>
      </c>
      <c r="D7" s="59" t="s">
        <v>307</v>
      </c>
      <c r="E7" s="60" t="s">
        <v>155</v>
      </c>
      <c r="F7" s="59" t="s">
        <v>30</v>
      </c>
      <c r="G7" s="61">
        <v>73480</v>
      </c>
      <c r="H7" s="61">
        <v>35228</v>
      </c>
      <c r="I7" s="61">
        <v>0</v>
      </c>
      <c r="J7" s="61">
        <v>0</v>
      </c>
      <c r="K7" s="61">
        <v>0</v>
      </c>
      <c r="L7" s="61">
        <v>0</v>
      </c>
      <c r="M7" s="61">
        <v>0</v>
      </c>
      <c r="N7" s="74">
        <f t="shared" si="0"/>
        <v>108708</v>
      </c>
      <c r="O7" s="69">
        <v>6848.6040000000003</v>
      </c>
      <c r="P7" s="70">
        <v>0</v>
      </c>
      <c r="Q7" s="69">
        <v>1304.4960000000001</v>
      </c>
      <c r="R7" s="69">
        <v>554.49599999999987</v>
      </c>
      <c r="S7" s="69">
        <v>1304.4960000000001</v>
      </c>
      <c r="T7" s="69">
        <v>8370.5159999999996</v>
      </c>
      <c r="U7" s="69">
        <v>3500</v>
      </c>
      <c r="V7" s="69">
        <v>3500</v>
      </c>
      <c r="W7" s="69">
        <v>525</v>
      </c>
      <c r="X7" s="69">
        <v>652.24800000000005</v>
      </c>
      <c r="Y7" s="69">
        <v>434.83199999999999</v>
      </c>
      <c r="Z7" s="69">
        <v>6794.25</v>
      </c>
      <c r="AA7" s="69">
        <v>2717.7</v>
      </c>
      <c r="AB7" s="69">
        <v>25000</v>
      </c>
      <c r="AC7" s="61">
        <v>0</v>
      </c>
      <c r="AD7" s="69">
        <v>0</v>
      </c>
      <c r="AE7" s="69">
        <v>0</v>
      </c>
      <c r="AF7" s="159">
        <f t="shared" si="1"/>
        <v>133708</v>
      </c>
      <c r="AG7" s="160">
        <f t="shared" si="2"/>
        <v>8707.5959999999995</v>
      </c>
      <c r="AH7" s="159">
        <f t="shared" si="3"/>
        <v>25081.341999999997</v>
      </c>
      <c r="AI7" s="78">
        <f t="shared" si="4"/>
        <v>125000.40399999999</v>
      </c>
      <c r="AJ7" s="117" t="str">
        <f t="shared" si="5"/>
        <v>Trim3-2019</v>
      </c>
      <c r="AK7" s="125" t="e">
        <f t="shared" ca="1" si="6"/>
        <v>#NAME?</v>
      </c>
      <c r="AU7" s="116"/>
      <c r="AZ7" s="124" t="str">
        <f t="shared" si="7"/>
        <v>003juillet2019</v>
      </c>
    </row>
    <row r="8" spans="1:52" x14ac:dyDescent="0.25">
      <c r="A8" s="114">
        <v>43730</v>
      </c>
      <c r="B8" s="118">
        <v>43647</v>
      </c>
      <c r="C8" s="58" t="s">
        <v>37</v>
      </c>
      <c r="D8" s="59" t="s">
        <v>308</v>
      </c>
      <c r="E8" s="60" t="s">
        <v>155</v>
      </c>
      <c r="F8" s="59" t="s">
        <v>162</v>
      </c>
      <c r="G8" s="61">
        <v>73480</v>
      </c>
      <c r="H8" s="61">
        <v>35228</v>
      </c>
      <c r="I8" s="61">
        <v>0</v>
      </c>
      <c r="J8" s="61">
        <v>0</v>
      </c>
      <c r="K8" s="61">
        <v>0</v>
      </c>
      <c r="L8" s="61">
        <v>0</v>
      </c>
      <c r="M8" s="61">
        <v>0</v>
      </c>
      <c r="N8" s="74">
        <f t="shared" si="0"/>
        <v>108708</v>
      </c>
      <c r="O8" s="69">
        <v>6848.6040000000003</v>
      </c>
      <c r="P8" s="70">
        <v>0</v>
      </c>
      <c r="Q8" s="69">
        <v>1304.4960000000001</v>
      </c>
      <c r="R8" s="69">
        <v>554.49599999999987</v>
      </c>
      <c r="S8" s="69">
        <v>1304.4960000000001</v>
      </c>
      <c r="T8" s="69">
        <v>8370.5159999999996</v>
      </c>
      <c r="U8" s="69">
        <v>3500</v>
      </c>
      <c r="V8" s="69">
        <v>3500</v>
      </c>
      <c r="W8" s="69">
        <v>525</v>
      </c>
      <c r="X8" s="69">
        <v>652.24800000000005</v>
      </c>
      <c r="Y8" s="69">
        <v>434.83199999999999</v>
      </c>
      <c r="Z8" s="69">
        <v>6794.25</v>
      </c>
      <c r="AA8" s="69">
        <v>2717.7</v>
      </c>
      <c r="AB8" s="69">
        <v>25000</v>
      </c>
      <c r="AC8" s="61">
        <v>0</v>
      </c>
      <c r="AD8" s="69">
        <v>0</v>
      </c>
      <c r="AE8" s="69">
        <v>0</v>
      </c>
      <c r="AF8" s="159">
        <f t="shared" si="1"/>
        <v>133708</v>
      </c>
      <c r="AG8" s="160">
        <f t="shared" si="2"/>
        <v>8707.5959999999995</v>
      </c>
      <c r="AH8" s="159">
        <f t="shared" si="3"/>
        <v>25081.341999999997</v>
      </c>
      <c r="AI8" s="78">
        <f t="shared" si="4"/>
        <v>125000.40399999999</v>
      </c>
      <c r="AJ8" s="117" t="str">
        <f t="shared" si="5"/>
        <v>Trim3-2019</v>
      </c>
      <c r="AK8" s="125" t="e">
        <f t="shared" ca="1" si="6"/>
        <v>#NAME?</v>
      </c>
      <c r="AU8" s="116"/>
      <c r="AZ8" s="124" t="str">
        <f t="shared" si="7"/>
        <v>004juillet2019</v>
      </c>
    </row>
    <row r="9" spans="1:52" x14ac:dyDescent="0.25">
      <c r="A9" s="114">
        <v>43730</v>
      </c>
      <c r="B9" s="118">
        <v>43647</v>
      </c>
      <c r="C9" s="58" t="s">
        <v>38</v>
      </c>
      <c r="D9" s="59" t="s">
        <v>309</v>
      </c>
      <c r="E9" s="60" t="s">
        <v>155</v>
      </c>
      <c r="F9" s="59" t="s">
        <v>162</v>
      </c>
      <c r="G9" s="61">
        <v>73480</v>
      </c>
      <c r="H9" s="61">
        <v>41709</v>
      </c>
      <c r="I9" s="61">
        <v>0</v>
      </c>
      <c r="J9" s="61">
        <v>0</v>
      </c>
      <c r="K9" s="61">
        <v>0</v>
      </c>
      <c r="L9" s="61">
        <v>0</v>
      </c>
      <c r="M9" s="61">
        <v>0</v>
      </c>
      <c r="N9" s="74">
        <f t="shared" si="0"/>
        <v>115189</v>
      </c>
      <c r="O9" s="69">
        <v>7256.9070000000002</v>
      </c>
      <c r="P9" s="70">
        <v>5917.4127478260871</v>
      </c>
      <c r="Q9" s="69">
        <v>1382.268</v>
      </c>
      <c r="R9" s="69">
        <v>632.2679999999998</v>
      </c>
      <c r="S9" s="69">
        <v>1382.268</v>
      </c>
      <c r="T9" s="69">
        <v>8869.5529999999999</v>
      </c>
      <c r="U9" s="69">
        <v>3500</v>
      </c>
      <c r="V9" s="69">
        <v>3500</v>
      </c>
      <c r="W9" s="69">
        <v>525</v>
      </c>
      <c r="X9" s="69">
        <v>691.13400000000001</v>
      </c>
      <c r="Y9" s="69">
        <v>460.75600000000003</v>
      </c>
      <c r="Z9" s="69">
        <v>7199.3125</v>
      </c>
      <c r="AA9" s="69">
        <v>2879.7249999999999</v>
      </c>
      <c r="AB9" s="69">
        <v>25000</v>
      </c>
      <c r="AC9" s="61">
        <v>0</v>
      </c>
      <c r="AD9" s="69">
        <v>0</v>
      </c>
      <c r="AE9" s="69">
        <v>0</v>
      </c>
      <c r="AF9" s="159">
        <f t="shared" si="1"/>
        <v>140189</v>
      </c>
      <c r="AG9" s="160">
        <f t="shared" si="2"/>
        <v>15188.855747826088</v>
      </c>
      <c r="AH9" s="159">
        <f t="shared" si="3"/>
        <v>26128.023500000003</v>
      </c>
      <c r="AI9" s="78">
        <f t="shared" si="4"/>
        <v>125000.14425217391</v>
      </c>
      <c r="AJ9" s="117" t="str">
        <f t="shared" si="5"/>
        <v>Trim3-2019</v>
      </c>
      <c r="AK9" s="125" t="e">
        <f t="shared" ca="1" si="6"/>
        <v>#NAME?</v>
      </c>
      <c r="AU9" s="116"/>
      <c r="AZ9" s="124" t="str">
        <f t="shared" si="7"/>
        <v>005juillet2019</v>
      </c>
    </row>
    <row r="10" spans="1:52" x14ac:dyDescent="0.25">
      <c r="A10" s="114">
        <v>43730</v>
      </c>
      <c r="B10" s="118">
        <v>43647</v>
      </c>
      <c r="C10" s="58" t="s">
        <v>39</v>
      </c>
      <c r="D10" s="59" t="s">
        <v>310</v>
      </c>
      <c r="E10" s="60" t="s">
        <v>155</v>
      </c>
      <c r="F10" s="59" t="s">
        <v>162</v>
      </c>
      <c r="G10" s="61">
        <v>73480</v>
      </c>
      <c r="H10" s="61">
        <v>37608</v>
      </c>
      <c r="I10" s="61">
        <v>0</v>
      </c>
      <c r="J10" s="61">
        <v>0</v>
      </c>
      <c r="K10" s="61">
        <v>0</v>
      </c>
      <c r="L10" s="61">
        <v>0</v>
      </c>
      <c r="M10" s="61">
        <v>0</v>
      </c>
      <c r="N10" s="74">
        <f t="shared" si="0"/>
        <v>111088</v>
      </c>
      <c r="O10" s="69">
        <v>6998.5439999999999</v>
      </c>
      <c r="P10" s="70">
        <v>2173.1949818181829</v>
      </c>
      <c r="Q10" s="69">
        <v>1333.056</v>
      </c>
      <c r="R10" s="69">
        <v>583.05600000000004</v>
      </c>
      <c r="S10" s="69">
        <v>1333.056</v>
      </c>
      <c r="T10" s="69">
        <v>8553.7759999999998</v>
      </c>
      <c r="U10" s="69">
        <v>3500</v>
      </c>
      <c r="V10" s="69">
        <v>3500</v>
      </c>
      <c r="W10" s="69">
        <v>525</v>
      </c>
      <c r="X10" s="69">
        <v>666.52800000000002</v>
      </c>
      <c r="Y10" s="69">
        <v>444.35200000000003</v>
      </c>
      <c r="Z10" s="69">
        <v>6943</v>
      </c>
      <c r="AA10" s="69">
        <v>2777.2000000000003</v>
      </c>
      <c r="AB10" s="69">
        <v>25000</v>
      </c>
      <c r="AC10" s="61">
        <v>0</v>
      </c>
      <c r="AD10" s="69">
        <v>0</v>
      </c>
      <c r="AE10" s="69">
        <v>0</v>
      </c>
      <c r="AF10" s="159">
        <f t="shared" si="1"/>
        <v>136088</v>
      </c>
      <c r="AG10" s="160">
        <f t="shared" si="2"/>
        <v>11087.850981818185</v>
      </c>
      <c r="AH10" s="159">
        <f t="shared" si="3"/>
        <v>25465.712</v>
      </c>
      <c r="AI10" s="78">
        <f t="shared" si="4"/>
        <v>125000.14901818181</v>
      </c>
      <c r="AJ10" s="117" t="str">
        <f t="shared" si="5"/>
        <v>Trim3-2019</v>
      </c>
      <c r="AK10" s="125" t="e">
        <f t="shared" ca="1" si="6"/>
        <v>#NAME?</v>
      </c>
      <c r="AU10" s="116"/>
      <c r="AZ10" s="124" t="str">
        <f t="shared" si="7"/>
        <v>006juillet2019</v>
      </c>
    </row>
    <row r="11" spans="1:52" x14ac:dyDescent="0.25">
      <c r="A11" s="114">
        <v>43730</v>
      </c>
      <c r="B11" s="118">
        <v>43647</v>
      </c>
      <c r="C11" s="58" t="s">
        <v>40</v>
      </c>
      <c r="D11" s="59" t="s">
        <v>311</v>
      </c>
      <c r="E11" s="60" t="s">
        <v>155</v>
      </c>
      <c r="F11" s="59" t="s">
        <v>162</v>
      </c>
      <c r="G11" s="61">
        <v>73480</v>
      </c>
      <c r="H11" s="61">
        <v>41709</v>
      </c>
      <c r="I11" s="61">
        <v>0</v>
      </c>
      <c r="J11" s="61">
        <v>0</v>
      </c>
      <c r="K11" s="61">
        <v>0</v>
      </c>
      <c r="L11" s="61">
        <v>0</v>
      </c>
      <c r="M11" s="61">
        <v>0</v>
      </c>
      <c r="N11" s="74">
        <f t="shared" si="0"/>
        <v>115189</v>
      </c>
      <c r="O11" s="69">
        <v>7256.9070000000002</v>
      </c>
      <c r="P11" s="70">
        <v>5917.4127478260871</v>
      </c>
      <c r="Q11" s="69">
        <v>1382.268</v>
      </c>
      <c r="R11" s="69">
        <v>632.2679999999998</v>
      </c>
      <c r="S11" s="69">
        <v>1382.268</v>
      </c>
      <c r="T11" s="69">
        <v>8869.5529999999999</v>
      </c>
      <c r="U11" s="69">
        <v>3500</v>
      </c>
      <c r="V11" s="69">
        <v>3500</v>
      </c>
      <c r="W11" s="69">
        <v>525</v>
      </c>
      <c r="X11" s="69">
        <v>691.13400000000001</v>
      </c>
      <c r="Y11" s="69">
        <v>460.75600000000003</v>
      </c>
      <c r="Z11" s="69">
        <v>7199.3125</v>
      </c>
      <c r="AA11" s="69">
        <v>2879.7249999999999</v>
      </c>
      <c r="AB11" s="69">
        <v>25000</v>
      </c>
      <c r="AC11" s="61">
        <v>0</v>
      </c>
      <c r="AD11" s="69">
        <v>0</v>
      </c>
      <c r="AE11" s="69">
        <v>0</v>
      </c>
      <c r="AF11" s="159">
        <f t="shared" si="1"/>
        <v>140189</v>
      </c>
      <c r="AG11" s="160">
        <f t="shared" si="2"/>
        <v>15188.855747826088</v>
      </c>
      <c r="AH11" s="159">
        <f t="shared" si="3"/>
        <v>26128.023500000003</v>
      </c>
      <c r="AI11" s="78">
        <f t="shared" si="4"/>
        <v>125000.14425217391</v>
      </c>
      <c r="AJ11" s="117" t="str">
        <f t="shared" si="5"/>
        <v>Trim3-2019</v>
      </c>
      <c r="AK11" s="125" t="e">
        <f t="shared" ca="1" si="6"/>
        <v>#NAME?</v>
      </c>
      <c r="AU11" s="116"/>
      <c r="AZ11" s="124" t="str">
        <f t="shared" si="7"/>
        <v>007juillet2019</v>
      </c>
    </row>
    <row r="12" spans="1:52" x14ac:dyDescent="0.25">
      <c r="A12" s="114">
        <v>43730</v>
      </c>
      <c r="B12" s="118">
        <v>43647</v>
      </c>
      <c r="C12" s="58" t="s">
        <v>91</v>
      </c>
      <c r="D12" s="59" t="s">
        <v>312</v>
      </c>
      <c r="E12" s="60" t="s">
        <v>155</v>
      </c>
      <c r="F12" s="59" t="s">
        <v>162</v>
      </c>
      <c r="G12" s="61">
        <v>73480</v>
      </c>
      <c r="H12" s="61">
        <v>35228</v>
      </c>
      <c r="I12" s="61">
        <v>0</v>
      </c>
      <c r="J12" s="61">
        <v>0</v>
      </c>
      <c r="K12" s="61">
        <v>0</v>
      </c>
      <c r="L12" s="61">
        <v>0</v>
      </c>
      <c r="M12" s="61">
        <v>0</v>
      </c>
      <c r="N12" s="74">
        <f t="shared" si="0"/>
        <v>108708</v>
      </c>
      <c r="O12" s="69">
        <v>6848.6040000000003</v>
      </c>
      <c r="P12" s="70">
        <v>0</v>
      </c>
      <c r="Q12" s="69">
        <v>1304.4960000000001</v>
      </c>
      <c r="R12" s="69">
        <v>554.49599999999987</v>
      </c>
      <c r="S12" s="69">
        <v>1304.4960000000001</v>
      </c>
      <c r="T12" s="69">
        <v>8370.5159999999996</v>
      </c>
      <c r="U12" s="69">
        <v>3500</v>
      </c>
      <c r="V12" s="69">
        <v>3500</v>
      </c>
      <c r="W12" s="69">
        <v>525</v>
      </c>
      <c r="X12" s="69">
        <v>652.24800000000005</v>
      </c>
      <c r="Y12" s="69">
        <v>434.83199999999999</v>
      </c>
      <c r="Z12" s="69">
        <v>6794.25</v>
      </c>
      <c r="AA12" s="69">
        <v>2717.7</v>
      </c>
      <c r="AB12" s="69">
        <v>25000</v>
      </c>
      <c r="AC12" s="61">
        <v>0</v>
      </c>
      <c r="AD12" s="69">
        <v>0</v>
      </c>
      <c r="AE12" s="69">
        <v>0</v>
      </c>
      <c r="AF12" s="159">
        <f t="shared" si="1"/>
        <v>133708</v>
      </c>
      <c r="AG12" s="160">
        <f t="shared" si="2"/>
        <v>8707.5959999999995</v>
      </c>
      <c r="AH12" s="159">
        <f t="shared" si="3"/>
        <v>25081.341999999997</v>
      </c>
      <c r="AI12" s="78">
        <f t="shared" si="4"/>
        <v>125000.40399999999</v>
      </c>
      <c r="AJ12" s="117" t="str">
        <f t="shared" si="5"/>
        <v>Trim3-2019</v>
      </c>
      <c r="AK12" s="125" t="e">
        <f t="shared" ca="1" si="6"/>
        <v>#NAME?</v>
      </c>
      <c r="AU12" s="116"/>
      <c r="AZ12" s="124" t="str">
        <f t="shared" si="7"/>
        <v>008juillet2019</v>
      </c>
    </row>
    <row r="13" spans="1:52" x14ac:dyDescent="0.25">
      <c r="A13" s="114">
        <v>43730</v>
      </c>
      <c r="B13" s="118">
        <v>43647</v>
      </c>
      <c r="C13" s="58" t="s">
        <v>92</v>
      </c>
      <c r="D13" s="59" t="s">
        <v>313</v>
      </c>
      <c r="E13" s="60" t="s">
        <v>155</v>
      </c>
      <c r="F13" s="59" t="s">
        <v>162</v>
      </c>
      <c r="G13" s="61">
        <v>73480</v>
      </c>
      <c r="H13" s="61">
        <v>36276</v>
      </c>
      <c r="I13" s="61">
        <v>0</v>
      </c>
      <c r="J13" s="61">
        <v>0</v>
      </c>
      <c r="K13" s="61">
        <v>0</v>
      </c>
      <c r="L13" s="61">
        <v>0</v>
      </c>
      <c r="M13" s="61">
        <v>0</v>
      </c>
      <c r="N13" s="74">
        <f t="shared" si="0"/>
        <v>109756</v>
      </c>
      <c r="O13" s="69">
        <v>6914.6279999999997</v>
      </c>
      <c r="P13" s="70">
        <v>956.82341818181794</v>
      </c>
      <c r="Q13" s="69">
        <v>1317.0720000000001</v>
      </c>
      <c r="R13" s="69">
        <v>567.07199999999989</v>
      </c>
      <c r="S13" s="69">
        <v>1317.0720000000001</v>
      </c>
      <c r="T13" s="69">
        <v>8451.2119999999995</v>
      </c>
      <c r="U13" s="69">
        <v>3500</v>
      </c>
      <c r="V13" s="69">
        <v>3500</v>
      </c>
      <c r="W13" s="69">
        <v>525</v>
      </c>
      <c r="X13" s="69">
        <v>658.53600000000006</v>
      </c>
      <c r="Y13" s="69">
        <v>439.024</v>
      </c>
      <c r="Z13" s="69">
        <v>6859.75</v>
      </c>
      <c r="AA13" s="69">
        <v>2743.8999999999996</v>
      </c>
      <c r="AB13" s="69">
        <v>25000</v>
      </c>
      <c r="AC13" s="61">
        <v>0</v>
      </c>
      <c r="AD13" s="69">
        <v>0</v>
      </c>
      <c r="AE13" s="69">
        <v>0</v>
      </c>
      <c r="AF13" s="159">
        <f t="shared" si="1"/>
        <v>134756</v>
      </c>
      <c r="AG13" s="160">
        <f t="shared" si="2"/>
        <v>9755.5954181818179</v>
      </c>
      <c r="AH13" s="159">
        <f t="shared" si="3"/>
        <v>25250.594000000001</v>
      </c>
      <c r="AI13" s="78">
        <f t="shared" si="4"/>
        <v>125000.40458181818</v>
      </c>
      <c r="AJ13" s="117" t="str">
        <f t="shared" si="5"/>
        <v>Trim3-2019</v>
      </c>
      <c r="AK13" s="125" t="e">
        <f t="shared" ca="1" si="6"/>
        <v>#NAME?</v>
      </c>
      <c r="AU13" s="116"/>
      <c r="AZ13" s="124" t="str">
        <f t="shared" si="7"/>
        <v>009juillet2019</v>
      </c>
    </row>
    <row r="14" spans="1:52" x14ac:dyDescent="0.25">
      <c r="A14" s="114">
        <v>43730</v>
      </c>
      <c r="B14" s="118">
        <v>43647</v>
      </c>
      <c r="C14" s="58" t="s">
        <v>93</v>
      </c>
      <c r="D14" s="59" t="s">
        <v>314</v>
      </c>
      <c r="E14" s="60" t="s">
        <v>155</v>
      </c>
      <c r="F14" s="59" t="s">
        <v>162</v>
      </c>
      <c r="G14" s="61">
        <v>73480</v>
      </c>
      <c r="H14" s="61">
        <v>35228</v>
      </c>
      <c r="I14" s="61">
        <v>0</v>
      </c>
      <c r="J14" s="61">
        <v>0</v>
      </c>
      <c r="K14" s="61">
        <v>0</v>
      </c>
      <c r="L14" s="61">
        <v>0</v>
      </c>
      <c r="M14" s="61">
        <v>0</v>
      </c>
      <c r="N14" s="74">
        <f t="shared" si="0"/>
        <v>108708</v>
      </c>
      <c r="O14" s="69">
        <v>6848.6040000000003</v>
      </c>
      <c r="P14" s="70">
        <v>0</v>
      </c>
      <c r="Q14" s="69">
        <v>1304.4960000000001</v>
      </c>
      <c r="R14" s="69">
        <v>554.49599999999987</v>
      </c>
      <c r="S14" s="69">
        <v>1304.4960000000001</v>
      </c>
      <c r="T14" s="69">
        <v>8370.5159999999996</v>
      </c>
      <c r="U14" s="69">
        <v>3500</v>
      </c>
      <c r="V14" s="69">
        <v>3500</v>
      </c>
      <c r="W14" s="69">
        <v>525</v>
      </c>
      <c r="X14" s="69">
        <v>652.24800000000005</v>
      </c>
      <c r="Y14" s="69">
        <v>434.83199999999999</v>
      </c>
      <c r="Z14" s="69">
        <v>6794.25</v>
      </c>
      <c r="AA14" s="69">
        <v>2717.7</v>
      </c>
      <c r="AB14" s="69">
        <v>25000</v>
      </c>
      <c r="AC14" s="61">
        <v>0</v>
      </c>
      <c r="AD14" s="69">
        <v>0</v>
      </c>
      <c r="AE14" s="69">
        <v>0</v>
      </c>
      <c r="AF14" s="159">
        <f t="shared" si="1"/>
        <v>133708</v>
      </c>
      <c r="AG14" s="160">
        <f t="shared" si="2"/>
        <v>8707.5959999999995</v>
      </c>
      <c r="AH14" s="159">
        <f t="shared" si="3"/>
        <v>25081.341999999997</v>
      </c>
      <c r="AI14" s="78">
        <f t="shared" si="4"/>
        <v>125000.40399999999</v>
      </c>
      <c r="AJ14" s="117" t="str">
        <f t="shared" si="5"/>
        <v>Trim3-2019</v>
      </c>
      <c r="AK14" s="125" t="e">
        <f t="shared" ca="1" si="6"/>
        <v>#NAME?</v>
      </c>
      <c r="AU14" s="116"/>
      <c r="AZ14" s="124" t="str">
        <f t="shared" si="7"/>
        <v>010juillet2019</v>
      </c>
    </row>
    <row r="15" spans="1:52" x14ac:dyDescent="0.25">
      <c r="A15" s="114">
        <v>43730</v>
      </c>
      <c r="B15" s="118">
        <v>43647</v>
      </c>
      <c r="C15" s="58" t="s">
        <v>95</v>
      </c>
      <c r="D15" s="59" t="s">
        <v>315</v>
      </c>
      <c r="E15" s="60" t="s">
        <v>155</v>
      </c>
      <c r="F15" s="59" t="s">
        <v>162</v>
      </c>
      <c r="G15" s="61">
        <v>73480</v>
      </c>
      <c r="H15" s="61">
        <v>41709</v>
      </c>
      <c r="I15" s="61">
        <v>0</v>
      </c>
      <c r="J15" s="61">
        <v>0</v>
      </c>
      <c r="K15" s="61">
        <v>0</v>
      </c>
      <c r="L15" s="61">
        <v>0</v>
      </c>
      <c r="M15" s="61">
        <v>0</v>
      </c>
      <c r="N15" s="74">
        <f t="shared" si="0"/>
        <v>115189</v>
      </c>
      <c r="O15" s="69">
        <v>7256.9070000000002</v>
      </c>
      <c r="P15" s="70">
        <v>5917.4127478260871</v>
      </c>
      <c r="Q15" s="69">
        <v>1382.268</v>
      </c>
      <c r="R15" s="69">
        <v>632.2679999999998</v>
      </c>
      <c r="S15" s="69">
        <v>1382.268</v>
      </c>
      <c r="T15" s="69">
        <v>8869.5529999999999</v>
      </c>
      <c r="U15" s="69">
        <v>3500</v>
      </c>
      <c r="V15" s="69">
        <v>3500</v>
      </c>
      <c r="W15" s="69">
        <v>525</v>
      </c>
      <c r="X15" s="69">
        <v>691.13400000000001</v>
      </c>
      <c r="Y15" s="69">
        <v>460.75600000000003</v>
      </c>
      <c r="Z15" s="69">
        <v>7199.3125</v>
      </c>
      <c r="AA15" s="69">
        <v>2879.7249999999999</v>
      </c>
      <c r="AB15" s="69">
        <v>25000</v>
      </c>
      <c r="AC15" s="61">
        <v>0</v>
      </c>
      <c r="AD15" s="69">
        <v>0</v>
      </c>
      <c r="AE15" s="69">
        <v>0</v>
      </c>
      <c r="AF15" s="159">
        <f t="shared" si="1"/>
        <v>140189</v>
      </c>
      <c r="AG15" s="160">
        <f t="shared" si="2"/>
        <v>15188.855747826088</v>
      </c>
      <c r="AH15" s="159">
        <f t="shared" si="3"/>
        <v>26128.023500000003</v>
      </c>
      <c r="AI15" s="78">
        <f t="shared" si="4"/>
        <v>125000.14425217391</v>
      </c>
      <c r="AJ15" s="117" t="str">
        <f t="shared" si="5"/>
        <v>Trim3-2019</v>
      </c>
      <c r="AK15" s="125" t="e">
        <f t="shared" ca="1" si="6"/>
        <v>#NAME?</v>
      </c>
      <c r="AU15" s="116"/>
      <c r="AZ15" s="124" t="str">
        <f t="shared" si="7"/>
        <v>012juillet2019</v>
      </c>
    </row>
    <row r="16" spans="1:52" x14ac:dyDescent="0.25">
      <c r="A16" s="114">
        <v>43730</v>
      </c>
      <c r="B16" s="118">
        <v>43647</v>
      </c>
      <c r="C16" s="58" t="s">
        <v>96</v>
      </c>
      <c r="D16" s="59" t="s">
        <v>316</v>
      </c>
      <c r="E16" s="60" t="s">
        <v>155</v>
      </c>
      <c r="F16" s="59" t="s">
        <v>162</v>
      </c>
      <c r="G16" s="61">
        <v>73480</v>
      </c>
      <c r="H16" s="61">
        <v>36276</v>
      </c>
      <c r="I16" s="61">
        <v>0</v>
      </c>
      <c r="J16" s="61">
        <v>0</v>
      </c>
      <c r="K16" s="61">
        <v>0</v>
      </c>
      <c r="L16" s="61">
        <v>0</v>
      </c>
      <c r="M16" s="61">
        <v>0</v>
      </c>
      <c r="N16" s="74">
        <f t="shared" si="0"/>
        <v>109756</v>
      </c>
      <c r="O16" s="69">
        <v>6914.6279999999997</v>
      </c>
      <c r="P16" s="70">
        <v>956.82341818181794</v>
      </c>
      <c r="Q16" s="69">
        <v>1317.0720000000001</v>
      </c>
      <c r="R16" s="69">
        <v>567.07199999999989</v>
      </c>
      <c r="S16" s="69">
        <v>1317.0720000000001</v>
      </c>
      <c r="T16" s="69">
        <v>8451.2119999999995</v>
      </c>
      <c r="U16" s="69">
        <v>3500</v>
      </c>
      <c r="V16" s="69">
        <v>3500</v>
      </c>
      <c r="W16" s="69">
        <v>525</v>
      </c>
      <c r="X16" s="69">
        <v>658.53600000000006</v>
      </c>
      <c r="Y16" s="69">
        <v>439.024</v>
      </c>
      <c r="Z16" s="69">
        <v>6859.75</v>
      </c>
      <c r="AA16" s="69">
        <v>2743.8999999999996</v>
      </c>
      <c r="AB16" s="69">
        <v>25000</v>
      </c>
      <c r="AC16" s="61">
        <v>0</v>
      </c>
      <c r="AD16" s="69">
        <v>0</v>
      </c>
      <c r="AE16" s="69">
        <v>0</v>
      </c>
      <c r="AF16" s="159">
        <f t="shared" si="1"/>
        <v>134756</v>
      </c>
      <c r="AG16" s="160">
        <f t="shared" si="2"/>
        <v>9755.5954181818179</v>
      </c>
      <c r="AH16" s="159">
        <f t="shared" si="3"/>
        <v>25250.594000000001</v>
      </c>
      <c r="AI16" s="78">
        <f t="shared" si="4"/>
        <v>125000.40458181818</v>
      </c>
      <c r="AJ16" s="117" t="str">
        <f t="shared" si="5"/>
        <v>Trim3-2019</v>
      </c>
      <c r="AK16" s="125" t="e">
        <f t="shared" ca="1" si="6"/>
        <v>#NAME?</v>
      </c>
      <c r="AU16" s="116"/>
      <c r="AZ16" s="124" t="str">
        <f t="shared" si="7"/>
        <v>013juillet2019</v>
      </c>
    </row>
    <row r="17" spans="1:52" x14ac:dyDescent="0.25">
      <c r="A17" s="114">
        <v>43730</v>
      </c>
      <c r="B17" s="118">
        <v>43647</v>
      </c>
      <c r="C17" s="62" t="s">
        <v>97</v>
      </c>
      <c r="D17" s="59" t="s">
        <v>317</v>
      </c>
      <c r="E17" s="60" t="s">
        <v>155</v>
      </c>
      <c r="F17" s="59" t="s">
        <v>162</v>
      </c>
      <c r="G17" s="61">
        <v>73480</v>
      </c>
      <c r="H17" s="61">
        <v>36276</v>
      </c>
      <c r="I17" s="61">
        <v>0</v>
      </c>
      <c r="J17" s="61">
        <v>0</v>
      </c>
      <c r="K17" s="61">
        <v>0</v>
      </c>
      <c r="L17" s="61">
        <v>0</v>
      </c>
      <c r="M17" s="61">
        <v>0</v>
      </c>
      <c r="N17" s="74">
        <f t="shared" si="0"/>
        <v>109756</v>
      </c>
      <c r="O17" s="69">
        <v>6914.6279999999997</v>
      </c>
      <c r="P17" s="70">
        <v>956.82341818181794</v>
      </c>
      <c r="Q17" s="69">
        <v>1317.0720000000001</v>
      </c>
      <c r="R17" s="69">
        <v>567.07199999999989</v>
      </c>
      <c r="S17" s="69">
        <v>1317.0720000000001</v>
      </c>
      <c r="T17" s="69">
        <v>8451.2119999999995</v>
      </c>
      <c r="U17" s="69">
        <v>3500</v>
      </c>
      <c r="V17" s="69">
        <v>3500</v>
      </c>
      <c r="W17" s="69">
        <v>525</v>
      </c>
      <c r="X17" s="69">
        <v>658.53600000000006</v>
      </c>
      <c r="Y17" s="69">
        <v>439.024</v>
      </c>
      <c r="Z17" s="69">
        <v>6859.75</v>
      </c>
      <c r="AA17" s="69">
        <v>2743.8999999999996</v>
      </c>
      <c r="AB17" s="69">
        <v>25000</v>
      </c>
      <c r="AC17" s="61">
        <v>0</v>
      </c>
      <c r="AD17" s="69">
        <v>0</v>
      </c>
      <c r="AE17" s="69">
        <v>0</v>
      </c>
      <c r="AF17" s="159">
        <f t="shared" si="1"/>
        <v>134756</v>
      </c>
      <c r="AG17" s="160">
        <f t="shared" si="2"/>
        <v>9755.5954181818179</v>
      </c>
      <c r="AH17" s="159">
        <f t="shared" si="3"/>
        <v>25250.594000000001</v>
      </c>
      <c r="AI17" s="78">
        <f t="shared" si="4"/>
        <v>125000.40458181818</v>
      </c>
      <c r="AJ17" s="117" t="str">
        <f t="shared" si="5"/>
        <v>Trim3-2019</v>
      </c>
      <c r="AK17" s="125" t="e">
        <f t="shared" ca="1" si="6"/>
        <v>#NAME?</v>
      </c>
      <c r="AU17" s="116"/>
      <c r="AZ17" s="124" t="str">
        <f t="shared" si="7"/>
        <v>014juillet2019</v>
      </c>
    </row>
    <row r="18" spans="1:52" x14ac:dyDescent="0.25">
      <c r="A18" s="114">
        <v>43730</v>
      </c>
      <c r="B18" s="118">
        <v>43647</v>
      </c>
      <c r="C18" s="62" t="s">
        <v>94</v>
      </c>
      <c r="D18" s="59" t="s">
        <v>318</v>
      </c>
      <c r="E18" s="60" t="s">
        <v>155</v>
      </c>
      <c r="F18" s="59" t="s">
        <v>162</v>
      </c>
      <c r="G18" s="61">
        <v>73480</v>
      </c>
      <c r="H18" s="61">
        <v>35228</v>
      </c>
      <c r="I18" s="61">
        <v>0</v>
      </c>
      <c r="J18" s="61">
        <v>0</v>
      </c>
      <c r="K18" s="61">
        <v>0</v>
      </c>
      <c r="L18" s="61">
        <v>0</v>
      </c>
      <c r="M18" s="61">
        <v>0</v>
      </c>
      <c r="N18" s="74">
        <f t="shared" si="0"/>
        <v>108708</v>
      </c>
      <c r="O18" s="69">
        <v>6848.6040000000003</v>
      </c>
      <c r="P18" s="70">
        <v>0</v>
      </c>
      <c r="Q18" s="69">
        <v>1304.4960000000001</v>
      </c>
      <c r="R18" s="69">
        <v>554.49599999999987</v>
      </c>
      <c r="S18" s="69">
        <v>1304.4960000000001</v>
      </c>
      <c r="T18" s="69">
        <v>8370.5159999999996</v>
      </c>
      <c r="U18" s="69">
        <v>3500</v>
      </c>
      <c r="V18" s="69">
        <v>3500</v>
      </c>
      <c r="W18" s="69">
        <v>525</v>
      </c>
      <c r="X18" s="69">
        <v>652.24800000000005</v>
      </c>
      <c r="Y18" s="69">
        <v>434.83199999999999</v>
      </c>
      <c r="Z18" s="69">
        <v>6794.25</v>
      </c>
      <c r="AA18" s="69">
        <v>2717.7</v>
      </c>
      <c r="AB18" s="69">
        <v>25000</v>
      </c>
      <c r="AC18" s="61">
        <v>0</v>
      </c>
      <c r="AD18" s="69">
        <v>0</v>
      </c>
      <c r="AE18" s="69">
        <v>0</v>
      </c>
      <c r="AF18" s="159">
        <f t="shared" si="1"/>
        <v>133708</v>
      </c>
      <c r="AG18" s="160">
        <f t="shared" si="2"/>
        <v>8707.5959999999995</v>
      </c>
      <c r="AH18" s="159">
        <f t="shared" si="3"/>
        <v>25081.341999999997</v>
      </c>
      <c r="AI18" s="78">
        <f t="shared" si="4"/>
        <v>125000.40399999999</v>
      </c>
      <c r="AJ18" s="117" t="str">
        <f t="shared" si="5"/>
        <v>Trim3-2019</v>
      </c>
      <c r="AK18" s="125" t="e">
        <f t="shared" ca="1" si="6"/>
        <v>#NAME?</v>
      </c>
      <c r="AU18" s="116"/>
      <c r="AZ18" s="124" t="str">
        <f t="shared" si="7"/>
        <v>011juillet2019</v>
      </c>
    </row>
    <row r="19" spans="1:52" x14ac:dyDescent="0.25">
      <c r="A19" s="114">
        <v>43730</v>
      </c>
      <c r="B19" s="118">
        <v>43647</v>
      </c>
      <c r="C19" s="62" t="s">
        <v>98</v>
      </c>
      <c r="D19" s="59" t="s">
        <v>319</v>
      </c>
      <c r="E19" s="60" t="s">
        <v>155</v>
      </c>
      <c r="F19" s="59" t="s">
        <v>162</v>
      </c>
      <c r="G19" s="61">
        <v>73480</v>
      </c>
      <c r="H19" s="61">
        <v>35228</v>
      </c>
      <c r="I19" s="61">
        <v>0</v>
      </c>
      <c r="J19" s="61">
        <v>0</v>
      </c>
      <c r="K19" s="61">
        <v>0</v>
      </c>
      <c r="L19" s="61">
        <v>0</v>
      </c>
      <c r="M19" s="61">
        <v>0</v>
      </c>
      <c r="N19" s="74">
        <f t="shared" si="0"/>
        <v>108708</v>
      </c>
      <c r="O19" s="69">
        <v>6848.6040000000003</v>
      </c>
      <c r="P19" s="70">
        <v>0</v>
      </c>
      <c r="Q19" s="69">
        <v>1304.4960000000001</v>
      </c>
      <c r="R19" s="69">
        <v>554.49599999999987</v>
      </c>
      <c r="S19" s="69">
        <v>1304.4960000000001</v>
      </c>
      <c r="T19" s="69">
        <v>8370.5159999999996</v>
      </c>
      <c r="U19" s="69">
        <v>3500</v>
      </c>
      <c r="V19" s="69">
        <v>3500</v>
      </c>
      <c r="W19" s="69">
        <v>525</v>
      </c>
      <c r="X19" s="69">
        <v>652.24800000000005</v>
      </c>
      <c r="Y19" s="69">
        <v>434.83199999999999</v>
      </c>
      <c r="Z19" s="69">
        <v>6794.25</v>
      </c>
      <c r="AA19" s="69">
        <v>2717.7</v>
      </c>
      <c r="AB19" s="69">
        <v>25000</v>
      </c>
      <c r="AC19" s="61">
        <v>0</v>
      </c>
      <c r="AD19" s="69">
        <v>0</v>
      </c>
      <c r="AE19" s="69">
        <v>0</v>
      </c>
      <c r="AF19" s="159">
        <f t="shared" si="1"/>
        <v>133708</v>
      </c>
      <c r="AG19" s="160">
        <f t="shared" si="2"/>
        <v>8707.5959999999995</v>
      </c>
      <c r="AH19" s="159">
        <f t="shared" si="3"/>
        <v>25081.341999999997</v>
      </c>
      <c r="AI19" s="78">
        <f t="shared" si="4"/>
        <v>125000.40399999999</v>
      </c>
      <c r="AJ19" s="117" t="str">
        <f t="shared" si="5"/>
        <v>Trim3-2019</v>
      </c>
      <c r="AK19" s="125" t="e">
        <f t="shared" ca="1" si="6"/>
        <v>#NAME?</v>
      </c>
      <c r="AU19" s="116"/>
      <c r="AZ19" s="124" t="str">
        <f t="shared" si="7"/>
        <v>015juillet2019</v>
      </c>
    </row>
    <row r="20" spans="1:52" x14ac:dyDescent="0.25">
      <c r="A20" s="113">
        <v>43730</v>
      </c>
      <c r="B20" s="118">
        <v>43647</v>
      </c>
      <c r="C20" s="62" t="s">
        <v>99</v>
      </c>
      <c r="D20" s="59" t="s">
        <v>320</v>
      </c>
      <c r="E20" s="60" t="s">
        <v>155</v>
      </c>
      <c r="F20" s="59" t="s">
        <v>162</v>
      </c>
      <c r="G20" s="61">
        <v>73480</v>
      </c>
      <c r="H20" s="61">
        <v>35228</v>
      </c>
      <c r="I20" s="61">
        <v>0</v>
      </c>
      <c r="J20" s="61">
        <v>0</v>
      </c>
      <c r="K20" s="61">
        <v>0</v>
      </c>
      <c r="L20" s="61">
        <v>0</v>
      </c>
      <c r="M20" s="61">
        <v>0</v>
      </c>
      <c r="N20" s="74">
        <f t="shared" si="0"/>
        <v>108708</v>
      </c>
      <c r="O20" s="69">
        <v>6848.6040000000003</v>
      </c>
      <c r="P20" s="70">
        <v>0</v>
      </c>
      <c r="Q20" s="69">
        <v>1304.4960000000001</v>
      </c>
      <c r="R20" s="69">
        <v>554.49599999999987</v>
      </c>
      <c r="S20" s="69">
        <v>1304.4960000000001</v>
      </c>
      <c r="T20" s="69">
        <v>8370.5159999999996</v>
      </c>
      <c r="U20" s="69">
        <v>3500</v>
      </c>
      <c r="V20" s="69">
        <v>3500</v>
      </c>
      <c r="W20" s="69">
        <v>525</v>
      </c>
      <c r="X20" s="69">
        <v>652.24800000000005</v>
      </c>
      <c r="Y20" s="69">
        <v>434.83199999999999</v>
      </c>
      <c r="Z20" s="69">
        <v>6794.25</v>
      </c>
      <c r="AA20" s="69">
        <v>2717.7</v>
      </c>
      <c r="AB20" s="69">
        <v>25000</v>
      </c>
      <c r="AC20" s="61">
        <v>0</v>
      </c>
      <c r="AD20" s="69">
        <v>0</v>
      </c>
      <c r="AE20" s="69">
        <v>0</v>
      </c>
      <c r="AF20" s="159">
        <f t="shared" si="1"/>
        <v>133708</v>
      </c>
      <c r="AG20" s="160">
        <f t="shared" si="2"/>
        <v>8707.5959999999995</v>
      </c>
      <c r="AH20" s="159">
        <f t="shared" si="3"/>
        <v>25081.341999999997</v>
      </c>
      <c r="AI20" s="78">
        <f t="shared" si="4"/>
        <v>125000.40399999999</v>
      </c>
      <c r="AJ20" s="117" t="str">
        <f t="shared" si="5"/>
        <v>Trim3-2019</v>
      </c>
      <c r="AK20" s="125" t="e">
        <f t="shared" ca="1" si="6"/>
        <v>#NAME?</v>
      </c>
      <c r="AU20" s="116"/>
      <c r="AZ20" s="124" t="str">
        <f t="shared" si="7"/>
        <v>016juillet2019</v>
      </c>
    </row>
    <row r="21" spans="1:52" x14ac:dyDescent="0.25">
      <c r="A21" s="113">
        <v>43730</v>
      </c>
      <c r="B21" s="118">
        <v>43647</v>
      </c>
      <c r="C21" s="62" t="s">
        <v>100</v>
      </c>
      <c r="D21" s="59" t="s">
        <v>322</v>
      </c>
      <c r="E21" s="60" t="s">
        <v>155</v>
      </c>
      <c r="F21" s="59" t="s">
        <v>162</v>
      </c>
      <c r="G21" s="61">
        <v>73480</v>
      </c>
      <c r="H21" s="61">
        <v>36276</v>
      </c>
      <c r="I21" s="61">
        <v>0</v>
      </c>
      <c r="J21" s="61">
        <v>0</v>
      </c>
      <c r="K21" s="61">
        <v>0</v>
      </c>
      <c r="L21" s="61">
        <v>0</v>
      </c>
      <c r="M21" s="61">
        <v>0</v>
      </c>
      <c r="N21" s="74">
        <f t="shared" si="0"/>
        <v>109756</v>
      </c>
      <c r="O21" s="69">
        <v>6914.6279999999997</v>
      </c>
      <c r="P21" s="70">
        <v>956.82341818181794</v>
      </c>
      <c r="Q21" s="69">
        <v>1317.0720000000001</v>
      </c>
      <c r="R21" s="69">
        <v>567.07199999999989</v>
      </c>
      <c r="S21" s="69">
        <v>1317.0720000000001</v>
      </c>
      <c r="T21" s="69">
        <v>8451.2119999999995</v>
      </c>
      <c r="U21" s="69">
        <v>3500</v>
      </c>
      <c r="V21" s="69">
        <v>3500</v>
      </c>
      <c r="W21" s="69">
        <v>525</v>
      </c>
      <c r="X21" s="69">
        <v>658.53600000000006</v>
      </c>
      <c r="Y21" s="69">
        <v>439.024</v>
      </c>
      <c r="Z21" s="69">
        <v>6859.75</v>
      </c>
      <c r="AA21" s="69">
        <v>2743.8999999999996</v>
      </c>
      <c r="AB21" s="69">
        <v>25000</v>
      </c>
      <c r="AC21" s="61">
        <v>0</v>
      </c>
      <c r="AD21" s="69">
        <v>0</v>
      </c>
      <c r="AE21" s="69">
        <v>0</v>
      </c>
      <c r="AF21" s="159">
        <f t="shared" si="1"/>
        <v>134756</v>
      </c>
      <c r="AG21" s="160">
        <f t="shared" si="2"/>
        <v>9755.5954181818179</v>
      </c>
      <c r="AH21" s="159">
        <f t="shared" si="3"/>
        <v>25250.594000000001</v>
      </c>
      <c r="AI21" s="78">
        <f t="shared" si="4"/>
        <v>125000.40458181818</v>
      </c>
      <c r="AJ21" s="117" t="str">
        <f t="shared" si="5"/>
        <v>Trim3-2019</v>
      </c>
      <c r="AK21" s="125" t="e">
        <f t="shared" ca="1" si="6"/>
        <v>#NAME?</v>
      </c>
      <c r="AU21" s="116"/>
      <c r="AZ21" s="124" t="str">
        <f t="shared" si="7"/>
        <v>017juillet2019</v>
      </c>
    </row>
    <row r="22" spans="1:52" x14ac:dyDescent="0.25">
      <c r="A22" s="113">
        <v>43730</v>
      </c>
      <c r="B22" s="121">
        <v>43647</v>
      </c>
      <c r="C22" s="62" t="s">
        <v>101</v>
      </c>
      <c r="D22" s="59" t="s">
        <v>323</v>
      </c>
      <c r="E22" s="60" t="s">
        <v>155</v>
      </c>
      <c r="F22" s="59" t="s">
        <v>162</v>
      </c>
      <c r="G22" s="61">
        <v>73480</v>
      </c>
      <c r="H22" s="61">
        <v>41709</v>
      </c>
      <c r="I22" s="61">
        <v>0</v>
      </c>
      <c r="J22" s="61">
        <v>0</v>
      </c>
      <c r="K22" s="61">
        <v>0</v>
      </c>
      <c r="L22" s="61">
        <v>0</v>
      </c>
      <c r="M22" s="61">
        <v>0</v>
      </c>
      <c r="N22" s="74">
        <f t="shared" si="0"/>
        <v>115189</v>
      </c>
      <c r="O22" s="69">
        <v>7256.9070000000002</v>
      </c>
      <c r="P22" s="70">
        <v>5917.4127478260871</v>
      </c>
      <c r="Q22" s="69">
        <v>1382.268</v>
      </c>
      <c r="R22" s="69">
        <v>632.2679999999998</v>
      </c>
      <c r="S22" s="69">
        <v>1382.268</v>
      </c>
      <c r="T22" s="69">
        <v>8869.5529999999999</v>
      </c>
      <c r="U22" s="69">
        <v>3500</v>
      </c>
      <c r="V22" s="69">
        <v>3500</v>
      </c>
      <c r="W22" s="69">
        <v>525</v>
      </c>
      <c r="X22" s="69">
        <v>691.13400000000001</v>
      </c>
      <c r="Y22" s="69">
        <v>460.75600000000003</v>
      </c>
      <c r="Z22" s="69">
        <v>7199.3125</v>
      </c>
      <c r="AA22" s="69">
        <v>2879.7249999999999</v>
      </c>
      <c r="AB22" s="69">
        <v>25000</v>
      </c>
      <c r="AC22" s="61">
        <v>0</v>
      </c>
      <c r="AD22" s="69">
        <v>0</v>
      </c>
      <c r="AE22" s="69">
        <v>0</v>
      </c>
      <c r="AF22" s="159">
        <f t="shared" si="1"/>
        <v>140189</v>
      </c>
      <c r="AG22" s="160">
        <f t="shared" si="2"/>
        <v>15188.855747826088</v>
      </c>
      <c r="AH22" s="159">
        <f t="shared" si="3"/>
        <v>26128.023500000003</v>
      </c>
      <c r="AI22" s="78">
        <f t="shared" si="4"/>
        <v>125000.14425217391</v>
      </c>
      <c r="AJ22" s="117" t="str">
        <f t="shared" si="5"/>
        <v>Trim3-2019</v>
      </c>
      <c r="AK22" s="125" t="e">
        <f t="shared" ca="1" si="6"/>
        <v>#NAME?</v>
      </c>
      <c r="AU22" s="116"/>
      <c r="AZ22" s="124" t="str">
        <f t="shared" si="7"/>
        <v>018juillet2019</v>
      </c>
    </row>
    <row r="23" spans="1:52" x14ac:dyDescent="0.25">
      <c r="A23" s="113">
        <v>43733</v>
      </c>
      <c r="B23" s="121">
        <v>43647</v>
      </c>
      <c r="C23" s="62" t="s">
        <v>102</v>
      </c>
      <c r="D23" s="59" t="s">
        <v>324</v>
      </c>
      <c r="E23" s="60" t="s">
        <v>155</v>
      </c>
      <c r="F23" s="59" t="s">
        <v>162</v>
      </c>
      <c r="G23" s="61">
        <v>73480</v>
      </c>
      <c r="H23" s="61">
        <v>37608</v>
      </c>
      <c r="I23" s="61">
        <v>0</v>
      </c>
      <c r="J23" s="61">
        <v>0</v>
      </c>
      <c r="K23" s="61">
        <v>0</v>
      </c>
      <c r="L23" s="61">
        <v>0</v>
      </c>
      <c r="M23" s="61">
        <v>0</v>
      </c>
      <c r="N23" s="74">
        <f t="shared" si="0"/>
        <v>111088</v>
      </c>
      <c r="O23" s="69">
        <v>6999</v>
      </c>
      <c r="P23" s="70">
        <v>2173</v>
      </c>
      <c r="Q23" s="69">
        <v>1333</v>
      </c>
      <c r="R23" s="69">
        <v>583</v>
      </c>
      <c r="S23" s="69">
        <v>1333</v>
      </c>
      <c r="T23" s="69">
        <v>8554</v>
      </c>
      <c r="U23" s="69">
        <v>3500</v>
      </c>
      <c r="V23" s="69">
        <v>3500</v>
      </c>
      <c r="W23" s="69">
        <v>525</v>
      </c>
      <c r="X23" s="69">
        <v>667</v>
      </c>
      <c r="Y23" s="69">
        <v>444</v>
      </c>
      <c r="Z23" s="69">
        <v>6943</v>
      </c>
      <c r="AA23" s="69">
        <v>2777</v>
      </c>
      <c r="AB23" s="69">
        <v>25000</v>
      </c>
      <c r="AC23" s="61">
        <v>0</v>
      </c>
      <c r="AD23" s="69">
        <v>0</v>
      </c>
      <c r="AE23" s="69">
        <v>0</v>
      </c>
      <c r="AF23" s="159">
        <f t="shared" si="1"/>
        <v>136088</v>
      </c>
      <c r="AG23" s="160">
        <f t="shared" si="2"/>
        <v>11088</v>
      </c>
      <c r="AH23" s="159">
        <f t="shared" si="3"/>
        <v>25466</v>
      </c>
      <c r="AI23" s="78">
        <f t="shared" si="4"/>
        <v>125000</v>
      </c>
      <c r="AJ23" s="117" t="str">
        <f t="shared" si="5"/>
        <v>Trim3-2019</v>
      </c>
      <c r="AK23" s="125" t="e">
        <f t="shared" ca="1" si="6"/>
        <v>#NAME?</v>
      </c>
      <c r="AU23" s="116"/>
      <c r="AZ23" s="124" t="str">
        <f t="shared" si="7"/>
        <v>019juillet2019</v>
      </c>
    </row>
    <row r="24" spans="1:52" x14ac:dyDescent="0.25">
      <c r="A24" s="113">
        <v>43733</v>
      </c>
      <c r="B24" s="121">
        <v>43647</v>
      </c>
      <c r="C24" s="62" t="s">
        <v>181</v>
      </c>
      <c r="D24" s="59" t="s">
        <v>340</v>
      </c>
      <c r="E24" s="60" t="s">
        <v>336</v>
      </c>
      <c r="F24" s="59" t="s">
        <v>30</v>
      </c>
      <c r="G24" s="61">
        <v>2500000</v>
      </c>
      <c r="H24" s="61">
        <v>500000</v>
      </c>
      <c r="I24" s="61">
        <v>50000</v>
      </c>
      <c r="J24" s="61">
        <v>10000</v>
      </c>
      <c r="K24" s="61">
        <v>0</v>
      </c>
      <c r="L24" s="61">
        <v>0</v>
      </c>
      <c r="M24" s="61">
        <v>30000</v>
      </c>
      <c r="N24" s="74">
        <f t="shared" si="0"/>
        <v>3090000</v>
      </c>
      <c r="O24" s="69">
        <v>194670</v>
      </c>
      <c r="P24" s="70">
        <v>504947</v>
      </c>
      <c r="Q24" s="69">
        <v>37080</v>
      </c>
      <c r="R24" s="69">
        <v>231900</v>
      </c>
      <c r="S24" s="69">
        <v>37080</v>
      </c>
      <c r="T24" s="69">
        <v>237930</v>
      </c>
      <c r="U24" s="69">
        <v>3500</v>
      </c>
      <c r="V24" s="69">
        <v>3500</v>
      </c>
      <c r="W24" s="69">
        <v>525</v>
      </c>
      <c r="X24" s="69">
        <v>18540</v>
      </c>
      <c r="Y24" s="69">
        <v>12360</v>
      </c>
      <c r="Z24" s="69">
        <v>193125</v>
      </c>
      <c r="AA24" s="69">
        <v>77250</v>
      </c>
      <c r="AB24" s="69">
        <v>25000</v>
      </c>
      <c r="AC24" s="61">
        <v>100000</v>
      </c>
      <c r="AD24" s="69">
        <v>15000</v>
      </c>
      <c r="AE24" s="69">
        <v>0</v>
      </c>
      <c r="AF24" s="159">
        <f t="shared" si="1"/>
        <v>3115000</v>
      </c>
      <c r="AG24" s="160">
        <f t="shared" si="2"/>
        <v>983597</v>
      </c>
      <c r="AH24" s="159">
        <f t="shared" si="3"/>
        <v>506560</v>
      </c>
      <c r="AI24" s="78">
        <f t="shared" si="4"/>
        <v>2131403</v>
      </c>
      <c r="AJ24" s="117" t="str">
        <f t="shared" si="5"/>
        <v>Trim3-2019</v>
      </c>
      <c r="AK24" s="125" t="e">
        <f t="shared" ca="1" si="6"/>
        <v>#NAME?</v>
      </c>
      <c r="AU24" s="116"/>
      <c r="AZ24" s="124" t="str">
        <f t="shared" si="7"/>
        <v>052juillet2019</v>
      </c>
    </row>
    <row r="25" spans="1:52" x14ac:dyDescent="0.25">
      <c r="A25" s="113">
        <v>43733</v>
      </c>
      <c r="B25" s="121">
        <v>43678</v>
      </c>
      <c r="C25" s="62" t="s">
        <v>180</v>
      </c>
      <c r="D25" s="59" t="s">
        <v>344</v>
      </c>
      <c r="E25" s="60" t="s">
        <v>328</v>
      </c>
      <c r="F25" s="59" t="s">
        <v>30</v>
      </c>
      <c r="G25" s="61">
        <v>1600000</v>
      </c>
      <c r="H25" s="61">
        <v>100000</v>
      </c>
      <c r="I25" s="61">
        <v>0</v>
      </c>
      <c r="J25" s="61">
        <v>5000</v>
      </c>
      <c r="K25" s="61">
        <v>0</v>
      </c>
      <c r="L25" s="61">
        <v>0</v>
      </c>
      <c r="M25" s="61">
        <v>10000</v>
      </c>
      <c r="N25" s="74">
        <f t="shared" si="0"/>
        <v>1715000</v>
      </c>
      <c r="O25" s="69">
        <v>108045</v>
      </c>
      <c r="P25" s="70">
        <v>258067</v>
      </c>
      <c r="Q25" s="69">
        <v>20580</v>
      </c>
      <c r="R25" s="69">
        <v>121900</v>
      </c>
      <c r="S25" s="69">
        <v>20580</v>
      </c>
      <c r="T25" s="69">
        <v>132055</v>
      </c>
      <c r="U25" s="69">
        <v>3500</v>
      </c>
      <c r="V25" s="69">
        <v>3500</v>
      </c>
      <c r="W25" s="69">
        <v>525</v>
      </c>
      <c r="X25" s="69">
        <v>10290</v>
      </c>
      <c r="Y25" s="69">
        <v>6860</v>
      </c>
      <c r="Z25" s="69">
        <v>107188</v>
      </c>
      <c r="AA25" s="69">
        <v>42875</v>
      </c>
      <c r="AB25" s="69">
        <v>25000</v>
      </c>
      <c r="AC25" s="61">
        <v>50000</v>
      </c>
      <c r="AD25" s="69">
        <v>15000</v>
      </c>
      <c r="AE25" s="69">
        <v>0</v>
      </c>
      <c r="AF25" s="159">
        <f t="shared" si="1"/>
        <v>1740000</v>
      </c>
      <c r="AG25" s="160">
        <f t="shared" si="2"/>
        <v>523592</v>
      </c>
      <c r="AH25" s="159">
        <f t="shared" si="3"/>
        <v>284498</v>
      </c>
      <c r="AI25" s="78">
        <f t="shared" si="4"/>
        <v>1216408</v>
      </c>
      <c r="AJ25" s="117" t="str">
        <f t="shared" si="5"/>
        <v>Trim3-2019</v>
      </c>
      <c r="AK25" s="125" t="e">
        <f t="shared" ca="1" si="6"/>
        <v>#NAME?</v>
      </c>
      <c r="AU25" s="116"/>
      <c r="AZ25" s="124" t="str">
        <f t="shared" si="7"/>
        <v>051août2019</v>
      </c>
    </row>
    <row r="26" spans="1:52" x14ac:dyDescent="0.25">
      <c r="A26" s="113">
        <v>43733</v>
      </c>
      <c r="B26" s="121">
        <v>43647</v>
      </c>
      <c r="C26" s="62" t="s">
        <v>103</v>
      </c>
      <c r="D26" s="59" t="s">
        <v>346</v>
      </c>
      <c r="E26" s="60" t="s">
        <v>155</v>
      </c>
      <c r="F26" s="59" t="s">
        <v>162</v>
      </c>
      <c r="G26" s="61">
        <v>73480</v>
      </c>
      <c r="H26" s="61">
        <v>37608</v>
      </c>
      <c r="I26" s="61">
        <v>0</v>
      </c>
      <c r="J26" s="61">
        <v>0</v>
      </c>
      <c r="K26" s="61">
        <v>0</v>
      </c>
      <c r="L26" s="61">
        <v>0</v>
      </c>
      <c r="M26" s="61">
        <v>10000</v>
      </c>
      <c r="N26" s="74">
        <f t="shared" si="0"/>
        <v>121088</v>
      </c>
      <c r="O26" s="69">
        <v>7629</v>
      </c>
      <c r="P26" s="70">
        <v>2773</v>
      </c>
      <c r="Q26" s="69">
        <v>1453</v>
      </c>
      <c r="R26" s="69">
        <v>703</v>
      </c>
      <c r="S26" s="69">
        <v>1453</v>
      </c>
      <c r="T26" s="69">
        <v>9324</v>
      </c>
      <c r="U26" s="69">
        <v>3500</v>
      </c>
      <c r="V26" s="69">
        <v>3500</v>
      </c>
      <c r="W26" s="69">
        <v>525</v>
      </c>
      <c r="X26" s="69">
        <v>727</v>
      </c>
      <c r="Y26" s="69">
        <v>484</v>
      </c>
      <c r="Z26" s="69">
        <v>7568</v>
      </c>
      <c r="AA26" s="69">
        <v>3027</v>
      </c>
      <c r="AB26" s="69">
        <v>25000</v>
      </c>
      <c r="AC26" s="61">
        <v>50000</v>
      </c>
      <c r="AD26" s="69">
        <v>15000</v>
      </c>
      <c r="AE26" s="69">
        <v>0</v>
      </c>
      <c r="AF26" s="159">
        <f t="shared" si="1"/>
        <v>146088</v>
      </c>
      <c r="AG26" s="160">
        <f t="shared" si="2"/>
        <v>27558</v>
      </c>
      <c r="AH26" s="159">
        <f t="shared" si="3"/>
        <v>27081</v>
      </c>
      <c r="AI26" s="78">
        <f t="shared" si="4"/>
        <v>118530</v>
      </c>
      <c r="AJ26" s="117" t="str">
        <f t="shared" si="5"/>
        <v>Trim3-2019</v>
      </c>
      <c r="AK26" s="125" t="e">
        <f t="shared" ca="1" si="6"/>
        <v>#NAME?</v>
      </c>
      <c r="AU26" s="116"/>
      <c r="AZ26" s="124" t="str">
        <f t="shared" si="7"/>
        <v>020juillet2019</v>
      </c>
    </row>
    <row r="27" spans="1:52" x14ac:dyDescent="0.25">
      <c r="A27" s="113"/>
      <c r="B27" s="121"/>
      <c r="C27" s="62"/>
      <c r="D27" s="59"/>
      <c r="E27" s="60"/>
      <c r="F27" s="59"/>
      <c r="G27" s="61"/>
      <c r="H27" s="61"/>
      <c r="I27" s="61"/>
      <c r="J27" s="61"/>
      <c r="K27" s="61"/>
      <c r="L27" s="61"/>
      <c r="M27" s="61"/>
      <c r="N27" s="74">
        <f t="shared" si="0"/>
        <v>0</v>
      </c>
      <c r="O27" s="69"/>
      <c r="P27" s="70"/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1"/>
      <c r="AD27" s="69"/>
      <c r="AE27" s="69"/>
      <c r="AF27" s="159">
        <f t="shared" si="1"/>
        <v>0</v>
      </c>
      <c r="AG27" s="160">
        <f t="shared" si="2"/>
        <v>0</v>
      </c>
      <c r="AH27" s="159">
        <f t="shared" si="3"/>
        <v>0</v>
      </c>
      <c r="AI27" s="78">
        <f t="shared" si="4"/>
        <v>0</v>
      </c>
      <c r="AJ27" s="117" t="str">
        <f t="shared" si="5"/>
        <v/>
      </c>
      <c r="AK27" s="125" t="e">
        <f t="shared" ca="1" si="6"/>
        <v>#NAME?</v>
      </c>
      <c r="AU27" s="116"/>
      <c r="AZ27" s="124" t="str">
        <f t="shared" si="7"/>
        <v>janvier1900</v>
      </c>
    </row>
    <row r="28" spans="1:52" x14ac:dyDescent="0.25">
      <c r="A28" s="113"/>
      <c r="B28" s="121"/>
      <c r="C28" s="62"/>
      <c r="D28" s="59"/>
      <c r="E28" s="60"/>
      <c r="F28" s="59"/>
      <c r="G28" s="61"/>
      <c r="H28" s="61"/>
      <c r="I28" s="61"/>
      <c r="J28" s="61"/>
      <c r="K28" s="61"/>
      <c r="L28" s="61"/>
      <c r="M28" s="61"/>
      <c r="N28" s="74">
        <f t="shared" si="0"/>
        <v>0</v>
      </c>
      <c r="O28" s="69"/>
      <c r="P28" s="70"/>
      <c r="Q28" s="69"/>
      <c r="R28" s="69"/>
      <c r="S28" s="69"/>
      <c r="T28" s="69"/>
      <c r="U28" s="69"/>
      <c r="V28" s="69"/>
      <c r="W28" s="69"/>
      <c r="X28" s="69"/>
      <c r="Y28" s="69"/>
      <c r="Z28" s="69"/>
      <c r="AA28" s="69"/>
      <c r="AB28" s="69"/>
      <c r="AC28" s="61"/>
      <c r="AD28" s="69"/>
      <c r="AE28" s="69"/>
      <c r="AF28" s="159">
        <f t="shared" si="1"/>
        <v>0</v>
      </c>
      <c r="AG28" s="160">
        <f t="shared" si="2"/>
        <v>0</v>
      </c>
      <c r="AH28" s="159">
        <f t="shared" si="3"/>
        <v>0</v>
      </c>
      <c r="AI28" s="78">
        <f t="shared" si="4"/>
        <v>0</v>
      </c>
      <c r="AJ28" s="117" t="str">
        <f t="shared" si="5"/>
        <v/>
      </c>
      <c r="AK28" s="125" t="e">
        <f t="shared" ca="1" si="6"/>
        <v>#NAME?</v>
      </c>
      <c r="AU28" s="116"/>
      <c r="AZ28" s="124" t="str">
        <f t="shared" si="7"/>
        <v>janvier1900</v>
      </c>
    </row>
    <row r="29" spans="1:52" x14ac:dyDescent="0.25">
      <c r="A29" s="113"/>
      <c r="B29" s="121"/>
      <c r="C29" s="62"/>
      <c r="D29" s="59"/>
      <c r="E29" s="60"/>
      <c r="F29" s="59"/>
      <c r="G29" s="61"/>
      <c r="H29" s="61"/>
      <c r="I29" s="61"/>
      <c r="J29" s="61"/>
      <c r="K29" s="61"/>
      <c r="L29" s="61"/>
      <c r="M29" s="61"/>
      <c r="N29" s="74">
        <f t="shared" si="0"/>
        <v>0</v>
      </c>
      <c r="O29" s="69"/>
      <c r="P29" s="70"/>
      <c r="Q29" s="69"/>
      <c r="R29" s="69"/>
      <c r="S29" s="69"/>
      <c r="T29" s="69"/>
      <c r="U29" s="69"/>
      <c r="V29" s="69"/>
      <c r="W29" s="69"/>
      <c r="X29" s="69"/>
      <c r="Y29" s="69"/>
      <c r="Z29" s="69"/>
      <c r="AA29" s="69"/>
      <c r="AB29" s="69"/>
      <c r="AC29" s="61"/>
      <c r="AD29" s="69"/>
      <c r="AE29" s="69"/>
      <c r="AF29" s="159">
        <f t="shared" si="1"/>
        <v>0</v>
      </c>
      <c r="AG29" s="160">
        <f t="shared" si="2"/>
        <v>0</v>
      </c>
      <c r="AH29" s="159">
        <f t="shared" si="3"/>
        <v>0</v>
      </c>
      <c r="AI29" s="78">
        <f t="shared" si="4"/>
        <v>0</v>
      </c>
      <c r="AJ29" s="117" t="str">
        <f t="shared" si="5"/>
        <v/>
      </c>
      <c r="AK29" s="125" t="e">
        <f t="shared" ca="1" si="6"/>
        <v>#NAME?</v>
      </c>
      <c r="AU29" s="116"/>
      <c r="AZ29" s="124" t="str">
        <f t="shared" si="7"/>
        <v>janvier1900</v>
      </c>
    </row>
    <row r="30" spans="1:52" x14ac:dyDescent="0.25">
      <c r="A30" s="113"/>
      <c r="B30" s="121"/>
      <c r="C30" s="62"/>
      <c r="D30" s="59"/>
      <c r="E30" s="60"/>
      <c r="F30" s="59"/>
      <c r="G30" s="61"/>
      <c r="H30" s="61"/>
      <c r="I30" s="61"/>
      <c r="J30" s="61"/>
      <c r="K30" s="61"/>
      <c r="L30" s="61"/>
      <c r="M30" s="61"/>
      <c r="N30" s="74">
        <f t="shared" si="0"/>
        <v>0</v>
      </c>
      <c r="O30" s="69"/>
      <c r="P30" s="70"/>
      <c r="Q30" s="69"/>
      <c r="R30" s="69"/>
      <c r="S30" s="69"/>
      <c r="T30" s="69"/>
      <c r="U30" s="69"/>
      <c r="V30" s="69"/>
      <c r="W30" s="69"/>
      <c r="X30" s="69"/>
      <c r="Y30" s="69"/>
      <c r="Z30" s="69"/>
      <c r="AA30" s="69"/>
      <c r="AB30" s="69"/>
      <c r="AC30" s="61"/>
      <c r="AD30" s="69"/>
      <c r="AE30" s="69"/>
      <c r="AF30" s="159">
        <f t="shared" si="1"/>
        <v>0</v>
      </c>
      <c r="AG30" s="160">
        <f t="shared" si="2"/>
        <v>0</v>
      </c>
      <c r="AH30" s="159">
        <f t="shared" si="3"/>
        <v>0</v>
      </c>
      <c r="AI30" s="78">
        <f t="shared" si="4"/>
        <v>0</v>
      </c>
      <c r="AJ30" s="117" t="str">
        <f t="shared" si="5"/>
        <v/>
      </c>
      <c r="AK30" s="125" t="e">
        <f t="shared" ca="1" si="6"/>
        <v>#NAME?</v>
      </c>
      <c r="AU30" s="116"/>
      <c r="AZ30" s="124" t="str">
        <f t="shared" si="7"/>
        <v>janvier1900</v>
      </c>
    </row>
    <row r="31" spans="1:52" x14ac:dyDescent="0.25">
      <c r="A31" s="113"/>
      <c r="B31" s="121"/>
      <c r="C31" s="62"/>
      <c r="D31" s="59"/>
      <c r="E31" s="60"/>
      <c r="F31" s="59"/>
      <c r="G31" s="61"/>
      <c r="H31" s="61"/>
      <c r="I31" s="61"/>
      <c r="J31" s="61"/>
      <c r="K31" s="61"/>
      <c r="L31" s="61"/>
      <c r="M31" s="61"/>
      <c r="N31" s="74">
        <f t="shared" si="0"/>
        <v>0</v>
      </c>
      <c r="O31" s="69"/>
      <c r="P31" s="70"/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69"/>
      <c r="AB31" s="69"/>
      <c r="AC31" s="61"/>
      <c r="AD31" s="69"/>
      <c r="AE31" s="69"/>
      <c r="AF31" s="159">
        <f t="shared" si="1"/>
        <v>0</v>
      </c>
      <c r="AG31" s="160">
        <f t="shared" si="2"/>
        <v>0</v>
      </c>
      <c r="AH31" s="159">
        <f t="shared" si="3"/>
        <v>0</v>
      </c>
      <c r="AI31" s="78">
        <f t="shared" si="4"/>
        <v>0</v>
      </c>
      <c r="AJ31" s="117" t="str">
        <f t="shared" si="5"/>
        <v/>
      </c>
      <c r="AK31" s="125" t="e">
        <f t="shared" ca="1" si="6"/>
        <v>#NAME?</v>
      </c>
      <c r="AU31" s="116"/>
      <c r="AZ31" s="124" t="str">
        <f t="shared" si="7"/>
        <v>janvier1900</v>
      </c>
    </row>
    <row r="32" spans="1:52" x14ac:dyDescent="0.25">
      <c r="A32" s="113"/>
      <c r="B32" s="121"/>
      <c r="C32" s="62"/>
      <c r="D32" s="59"/>
      <c r="E32" s="60"/>
      <c r="F32" s="59"/>
      <c r="G32" s="61"/>
      <c r="H32" s="61"/>
      <c r="I32" s="61"/>
      <c r="J32" s="61"/>
      <c r="K32" s="61"/>
      <c r="L32" s="61"/>
      <c r="M32" s="61"/>
      <c r="N32" s="74">
        <f t="shared" si="0"/>
        <v>0</v>
      </c>
      <c r="O32" s="69"/>
      <c r="P32" s="70"/>
      <c r="Q32" s="69"/>
      <c r="R32" s="69"/>
      <c r="S32" s="69"/>
      <c r="T32" s="69"/>
      <c r="U32" s="69"/>
      <c r="V32" s="69"/>
      <c r="W32" s="69"/>
      <c r="X32" s="69"/>
      <c r="Y32" s="69"/>
      <c r="Z32" s="69"/>
      <c r="AA32" s="69"/>
      <c r="AB32" s="69"/>
      <c r="AC32" s="61"/>
      <c r="AD32" s="69"/>
      <c r="AE32" s="69"/>
      <c r="AF32" s="159">
        <f t="shared" si="1"/>
        <v>0</v>
      </c>
      <c r="AG32" s="160">
        <f t="shared" si="2"/>
        <v>0</v>
      </c>
      <c r="AH32" s="159">
        <f t="shared" si="3"/>
        <v>0</v>
      </c>
      <c r="AI32" s="78">
        <f t="shared" si="4"/>
        <v>0</v>
      </c>
      <c r="AJ32" s="117" t="str">
        <f t="shared" si="5"/>
        <v/>
      </c>
      <c r="AK32" s="125" t="e">
        <f t="shared" ca="1" si="6"/>
        <v>#NAME?</v>
      </c>
      <c r="AU32" s="116"/>
      <c r="AZ32" s="124" t="str">
        <f t="shared" si="7"/>
        <v>janvier1900</v>
      </c>
    </row>
    <row r="33" spans="1:52" x14ac:dyDescent="0.25">
      <c r="A33" s="113"/>
      <c r="B33" s="121"/>
      <c r="C33" s="62"/>
      <c r="D33" s="59"/>
      <c r="E33" s="60"/>
      <c r="F33" s="59"/>
      <c r="G33" s="61"/>
      <c r="H33" s="61"/>
      <c r="I33" s="61"/>
      <c r="J33" s="61"/>
      <c r="K33" s="61"/>
      <c r="L33" s="61"/>
      <c r="M33" s="61"/>
      <c r="N33" s="74">
        <f t="shared" si="0"/>
        <v>0</v>
      </c>
      <c r="O33" s="69"/>
      <c r="P33" s="70"/>
      <c r="Q33" s="69"/>
      <c r="R33" s="69"/>
      <c r="S33" s="69"/>
      <c r="T33" s="69"/>
      <c r="U33" s="69"/>
      <c r="V33" s="69"/>
      <c r="W33" s="69"/>
      <c r="X33" s="69"/>
      <c r="Y33" s="69"/>
      <c r="Z33" s="69"/>
      <c r="AA33" s="69"/>
      <c r="AB33" s="69"/>
      <c r="AC33" s="61"/>
      <c r="AD33" s="69"/>
      <c r="AE33" s="69"/>
      <c r="AF33" s="159">
        <f t="shared" si="1"/>
        <v>0</v>
      </c>
      <c r="AG33" s="160">
        <f t="shared" si="2"/>
        <v>0</v>
      </c>
      <c r="AH33" s="159">
        <f t="shared" si="3"/>
        <v>0</v>
      </c>
      <c r="AI33" s="78">
        <f t="shared" si="4"/>
        <v>0</v>
      </c>
      <c r="AJ33" s="117" t="str">
        <f t="shared" si="5"/>
        <v/>
      </c>
      <c r="AK33" s="125" t="e">
        <f t="shared" ca="1" si="6"/>
        <v>#NAME?</v>
      </c>
      <c r="AU33" s="116"/>
      <c r="AZ33" s="124" t="str">
        <f t="shared" si="7"/>
        <v>janvier1900</v>
      </c>
    </row>
    <row r="34" spans="1:52" x14ac:dyDescent="0.25">
      <c r="A34" s="113"/>
      <c r="B34" s="121"/>
      <c r="C34" s="62"/>
      <c r="D34" s="59"/>
      <c r="E34" s="60"/>
      <c r="F34" s="59"/>
      <c r="G34" s="61"/>
      <c r="H34" s="61"/>
      <c r="I34" s="61"/>
      <c r="J34" s="61"/>
      <c r="K34" s="61"/>
      <c r="L34" s="61"/>
      <c r="M34" s="61"/>
      <c r="N34" s="74">
        <f t="shared" si="0"/>
        <v>0</v>
      </c>
      <c r="O34" s="69"/>
      <c r="P34" s="70"/>
      <c r="Q34" s="69"/>
      <c r="R34" s="69"/>
      <c r="S34" s="69"/>
      <c r="T34" s="69"/>
      <c r="U34" s="69"/>
      <c r="V34" s="69"/>
      <c r="W34" s="69"/>
      <c r="X34" s="69"/>
      <c r="Y34" s="69"/>
      <c r="Z34" s="69"/>
      <c r="AA34" s="69"/>
      <c r="AB34" s="69"/>
      <c r="AC34" s="61"/>
      <c r="AD34" s="69"/>
      <c r="AE34" s="69"/>
      <c r="AF34" s="159">
        <f t="shared" si="1"/>
        <v>0</v>
      </c>
      <c r="AG34" s="160">
        <f t="shared" si="2"/>
        <v>0</v>
      </c>
      <c r="AH34" s="159">
        <f t="shared" si="3"/>
        <v>0</v>
      </c>
      <c r="AI34" s="78">
        <f t="shared" si="4"/>
        <v>0</v>
      </c>
      <c r="AJ34" s="117" t="str">
        <f t="shared" si="5"/>
        <v/>
      </c>
      <c r="AK34" s="125" t="e">
        <f t="shared" ca="1" si="6"/>
        <v>#NAME?</v>
      </c>
      <c r="AZ34" s="124" t="str">
        <f t="shared" si="7"/>
        <v>janvier1900</v>
      </c>
    </row>
    <row r="35" spans="1:52" x14ac:dyDescent="0.25">
      <c r="A35" s="113"/>
      <c r="B35" s="121"/>
      <c r="C35" s="62"/>
      <c r="D35" s="59"/>
      <c r="E35" s="60"/>
      <c r="F35" s="59"/>
      <c r="G35" s="61"/>
      <c r="H35" s="61"/>
      <c r="I35" s="61"/>
      <c r="J35" s="61"/>
      <c r="K35" s="61"/>
      <c r="L35" s="61"/>
      <c r="M35" s="61"/>
      <c r="N35" s="74">
        <f t="shared" si="0"/>
        <v>0</v>
      </c>
      <c r="O35" s="69"/>
      <c r="P35" s="70"/>
      <c r="Q35" s="69"/>
      <c r="R35" s="69"/>
      <c r="S35" s="69"/>
      <c r="T35" s="69"/>
      <c r="U35" s="69"/>
      <c r="V35" s="69"/>
      <c r="W35" s="69"/>
      <c r="X35" s="69"/>
      <c r="Y35" s="69"/>
      <c r="Z35" s="69"/>
      <c r="AA35" s="69"/>
      <c r="AB35" s="69"/>
      <c r="AC35" s="61"/>
      <c r="AD35" s="69"/>
      <c r="AE35" s="69"/>
      <c r="AF35" s="159">
        <f t="shared" si="1"/>
        <v>0</v>
      </c>
      <c r="AG35" s="160">
        <f t="shared" si="2"/>
        <v>0</v>
      </c>
      <c r="AH35" s="159">
        <f t="shared" si="3"/>
        <v>0</v>
      </c>
      <c r="AI35" s="78">
        <f t="shared" si="4"/>
        <v>0</v>
      </c>
      <c r="AJ35" s="117" t="str">
        <f t="shared" si="5"/>
        <v/>
      </c>
      <c r="AK35" s="125" t="e">
        <f t="shared" ca="1" si="6"/>
        <v>#NAME?</v>
      </c>
      <c r="AZ35" s="124" t="str">
        <f t="shared" si="7"/>
        <v>janvier1900</v>
      </c>
    </row>
    <row r="36" spans="1:52" x14ac:dyDescent="0.25">
      <c r="A36" s="113"/>
      <c r="B36" s="121"/>
      <c r="C36" s="62"/>
      <c r="D36" s="59"/>
      <c r="E36" s="60"/>
      <c r="F36" s="59"/>
      <c r="G36" s="61"/>
      <c r="H36" s="61"/>
      <c r="I36" s="61"/>
      <c r="J36" s="61"/>
      <c r="K36" s="61"/>
      <c r="L36" s="61"/>
      <c r="M36" s="61"/>
      <c r="N36" s="74">
        <f t="shared" si="0"/>
        <v>0</v>
      </c>
      <c r="O36" s="69"/>
      <c r="P36" s="70"/>
      <c r="Q36" s="69"/>
      <c r="R36" s="69"/>
      <c r="S36" s="69"/>
      <c r="T36" s="69"/>
      <c r="U36" s="69"/>
      <c r="V36" s="69"/>
      <c r="W36" s="69"/>
      <c r="X36" s="69"/>
      <c r="Y36" s="69"/>
      <c r="Z36" s="69"/>
      <c r="AA36" s="69"/>
      <c r="AB36" s="69"/>
      <c r="AC36" s="61"/>
      <c r="AD36" s="69"/>
      <c r="AE36" s="69"/>
      <c r="AF36" s="159">
        <f t="shared" si="1"/>
        <v>0</v>
      </c>
      <c r="AG36" s="160">
        <f t="shared" si="2"/>
        <v>0</v>
      </c>
      <c r="AH36" s="159">
        <f t="shared" si="3"/>
        <v>0</v>
      </c>
      <c r="AI36" s="78">
        <f t="shared" si="4"/>
        <v>0</v>
      </c>
      <c r="AJ36" s="117" t="str">
        <f t="shared" si="5"/>
        <v/>
      </c>
      <c r="AK36" s="125" t="e">
        <f t="shared" ca="1" si="6"/>
        <v>#NAME?</v>
      </c>
      <c r="AZ36" s="124" t="str">
        <f t="shared" si="7"/>
        <v>janvier1900</v>
      </c>
    </row>
    <row r="37" spans="1:52" x14ac:dyDescent="0.25">
      <c r="A37" s="113"/>
      <c r="B37" s="121"/>
      <c r="C37" s="62"/>
      <c r="D37" s="59"/>
      <c r="E37" s="60"/>
      <c r="F37" s="59"/>
      <c r="G37" s="61"/>
      <c r="H37" s="61"/>
      <c r="I37" s="61"/>
      <c r="J37" s="61"/>
      <c r="K37" s="61"/>
      <c r="L37" s="61"/>
      <c r="M37" s="61"/>
      <c r="N37" s="74">
        <f t="shared" si="0"/>
        <v>0</v>
      </c>
      <c r="O37" s="69"/>
      <c r="P37" s="70"/>
      <c r="Q37" s="69"/>
      <c r="R37" s="69"/>
      <c r="S37" s="69"/>
      <c r="T37" s="69"/>
      <c r="U37" s="69"/>
      <c r="V37" s="69"/>
      <c r="W37" s="69"/>
      <c r="X37" s="69"/>
      <c r="Y37" s="69"/>
      <c r="Z37" s="69"/>
      <c r="AA37" s="69"/>
      <c r="AB37" s="69"/>
      <c r="AC37" s="61"/>
      <c r="AD37" s="69"/>
      <c r="AE37" s="69"/>
      <c r="AF37" s="159">
        <f t="shared" si="1"/>
        <v>0</v>
      </c>
      <c r="AG37" s="160">
        <f t="shared" si="2"/>
        <v>0</v>
      </c>
      <c r="AH37" s="159">
        <f t="shared" si="3"/>
        <v>0</v>
      </c>
      <c r="AI37" s="78">
        <f t="shared" si="4"/>
        <v>0</v>
      </c>
      <c r="AJ37" s="117" t="str">
        <f t="shared" si="5"/>
        <v/>
      </c>
      <c r="AK37" s="125" t="e">
        <f t="shared" ca="1" si="6"/>
        <v>#NAME?</v>
      </c>
      <c r="AZ37" s="124" t="str">
        <f t="shared" si="7"/>
        <v>janvier1900</v>
      </c>
    </row>
    <row r="38" spans="1:52" x14ac:dyDescent="0.25">
      <c r="A38" s="113"/>
      <c r="B38" s="121"/>
      <c r="C38" s="62"/>
      <c r="D38" s="59"/>
      <c r="E38" s="60"/>
      <c r="F38" s="59"/>
      <c r="G38" s="61"/>
      <c r="H38" s="61"/>
      <c r="I38" s="61"/>
      <c r="J38" s="61"/>
      <c r="K38" s="61"/>
      <c r="L38" s="61"/>
      <c r="M38" s="61"/>
      <c r="N38" s="74">
        <f t="shared" si="0"/>
        <v>0</v>
      </c>
      <c r="O38" s="69"/>
      <c r="P38" s="70"/>
      <c r="Q38" s="69"/>
      <c r="R38" s="69"/>
      <c r="S38" s="69"/>
      <c r="T38" s="69"/>
      <c r="U38" s="69"/>
      <c r="V38" s="69"/>
      <c r="W38" s="69"/>
      <c r="X38" s="69"/>
      <c r="Y38" s="69"/>
      <c r="Z38" s="69"/>
      <c r="AA38" s="69"/>
      <c r="AB38" s="69"/>
      <c r="AC38" s="61"/>
      <c r="AD38" s="69"/>
      <c r="AE38" s="69"/>
      <c r="AF38" s="159">
        <f t="shared" si="1"/>
        <v>0</v>
      </c>
      <c r="AG38" s="160">
        <f t="shared" si="2"/>
        <v>0</v>
      </c>
      <c r="AH38" s="159">
        <f t="shared" si="3"/>
        <v>0</v>
      </c>
      <c r="AI38" s="78">
        <f t="shared" si="4"/>
        <v>0</v>
      </c>
      <c r="AJ38" s="117" t="str">
        <f t="shared" si="5"/>
        <v/>
      </c>
      <c r="AK38" s="125" t="e">
        <f t="shared" ca="1" si="6"/>
        <v>#NAME?</v>
      </c>
      <c r="AZ38" s="124" t="str">
        <f t="shared" si="7"/>
        <v>janvier1900</v>
      </c>
    </row>
    <row r="39" spans="1:52" x14ac:dyDescent="0.25">
      <c r="A39" s="113"/>
      <c r="B39" s="121"/>
      <c r="C39" s="62"/>
      <c r="D39" s="59"/>
      <c r="E39" s="60"/>
      <c r="F39" s="59"/>
      <c r="G39" s="61"/>
      <c r="H39" s="61"/>
      <c r="I39" s="61"/>
      <c r="J39" s="61"/>
      <c r="K39" s="61"/>
      <c r="L39" s="61"/>
      <c r="M39" s="61"/>
      <c r="N39" s="74">
        <f t="shared" si="0"/>
        <v>0</v>
      </c>
      <c r="O39" s="69"/>
      <c r="P39" s="70"/>
      <c r="Q39" s="69"/>
      <c r="R39" s="69"/>
      <c r="S39" s="69"/>
      <c r="T39" s="69"/>
      <c r="U39" s="69"/>
      <c r="V39" s="69"/>
      <c r="W39" s="69"/>
      <c r="X39" s="69"/>
      <c r="Y39" s="69"/>
      <c r="Z39" s="69"/>
      <c r="AA39" s="69"/>
      <c r="AB39" s="69"/>
      <c r="AC39" s="61"/>
      <c r="AD39" s="69"/>
      <c r="AE39" s="69"/>
      <c r="AF39" s="159">
        <f t="shared" si="1"/>
        <v>0</v>
      </c>
      <c r="AG39" s="160">
        <f t="shared" si="2"/>
        <v>0</v>
      </c>
      <c r="AH39" s="159">
        <f t="shared" si="3"/>
        <v>0</v>
      </c>
      <c r="AI39" s="78">
        <f t="shared" si="4"/>
        <v>0</v>
      </c>
      <c r="AJ39" s="117" t="str">
        <f t="shared" si="5"/>
        <v/>
      </c>
      <c r="AK39" s="125" t="e">
        <f t="shared" ca="1" si="6"/>
        <v>#NAME?</v>
      </c>
      <c r="AZ39" s="124" t="str">
        <f t="shared" si="7"/>
        <v>janvier1900</v>
      </c>
    </row>
    <row r="40" spans="1:52" x14ac:dyDescent="0.25">
      <c r="A40" s="113"/>
      <c r="B40" s="121"/>
      <c r="C40" s="62"/>
      <c r="D40" s="59"/>
      <c r="E40" s="60"/>
      <c r="F40" s="59"/>
      <c r="G40" s="61"/>
      <c r="H40" s="61"/>
      <c r="I40" s="61"/>
      <c r="J40" s="61"/>
      <c r="K40" s="61"/>
      <c r="L40" s="61"/>
      <c r="M40" s="61"/>
      <c r="N40" s="74">
        <f t="shared" si="0"/>
        <v>0</v>
      </c>
      <c r="O40" s="69"/>
      <c r="P40" s="70"/>
      <c r="Q40" s="69"/>
      <c r="R40" s="69"/>
      <c r="S40" s="69"/>
      <c r="T40" s="69"/>
      <c r="U40" s="69"/>
      <c r="V40" s="69"/>
      <c r="W40" s="69"/>
      <c r="X40" s="69"/>
      <c r="Y40" s="69"/>
      <c r="Z40" s="69"/>
      <c r="AA40" s="69"/>
      <c r="AB40" s="69"/>
      <c r="AC40" s="61"/>
      <c r="AD40" s="69"/>
      <c r="AE40" s="69"/>
      <c r="AF40" s="159">
        <f t="shared" si="1"/>
        <v>0</v>
      </c>
      <c r="AG40" s="160">
        <f t="shared" si="2"/>
        <v>0</v>
      </c>
      <c r="AH40" s="159">
        <f t="shared" si="3"/>
        <v>0</v>
      </c>
      <c r="AI40" s="78">
        <f t="shared" si="4"/>
        <v>0</v>
      </c>
      <c r="AJ40" s="117" t="str">
        <f t="shared" si="5"/>
        <v/>
      </c>
      <c r="AK40" s="125" t="e">
        <f t="shared" ca="1" si="6"/>
        <v>#NAME?</v>
      </c>
      <c r="AZ40" s="124" t="str">
        <f t="shared" si="7"/>
        <v>janvier1900</v>
      </c>
    </row>
    <row r="41" spans="1:52" x14ac:dyDescent="0.25">
      <c r="A41" s="113"/>
      <c r="B41" s="121"/>
      <c r="C41" s="62"/>
      <c r="D41" s="59"/>
      <c r="E41" s="60"/>
      <c r="F41" s="59"/>
      <c r="G41" s="61"/>
      <c r="H41" s="61"/>
      <c r="I41" s="61"/>
      <c r="J41" s="61"/>
      <c r="K41" s="61"/>
      <c r="L41" s="61"/>
      <c r="M41" s="61"/>
      <c r="N41" s="74">
        <f t="shared" si="0"/>
        <v>0</v>
      </c>
      <c r="O41" s="69"/>
      <c r="P41" s="70"/>
      <c r="Q41" s="69"/>
      <c r="R41" s="69"/>
      <c r="S41" s="69"/>
      <c r="T41" s="69"/>
      <c r="U41" s="69"/>
      <c r="V41" s="69"/>
      <c r="W41" s="69"/>
      <c r="X41" s="69"/>
      <c r="Y41" s="69"/>
      <c r="Z41" s="69"/>
      <c r="AA41" s="69"/>
      <c r="AB41" s="69"/>
      <c r="AC41" s="61"/>
      <c r="AD41" s="69"/>
      <c r="AE41" s="69"/>
      <c r="AF41" s="159">
        <f t="shared" si="1"/>
        <v>0</v>
      </c>
      <c r="AG41" s="160">
        <f t="shared" si="2"/>
        <v>0</v>
      </c>
      <c r="AH41" s="159">
        <f t="shared" si="3"/>
        <v>0</v>
      </c>
      <c r="AI41" s="78">
        <f t="shared" si="4"/>
        <v>0</v>
      </c>
      <c r="AJ41" s="117" t="str">
        <f t="shared" si="5"/>
        <v/>
      </c>
      <c r="AK41" s="125" t="e">
        <f t="shared" ca="1" si="6"/>
        <v>#NAME?</v>
      </c>
      <c r="AZ41" s="124" t="str">
        <f t="shared" si="7"/>
        <v>janvier1900</v>
      </c>
    </row>
    <row r="42" spans="1:52" x14ac:dyDescent="0.25">
      <c r="A42" s="113"/>
      <c r="B42" s="121"/>
      <c r="C42" s="62"/>
      <c r="D42" s="59"/>
      <c r="E42" s="60"/>
      <c r="F42" s="59"/>
      <c r="G42" s="61"/>
      <c r="H42" s="61"/>
      <c r="I42" s="61"/>
      <c r="J42" s="61"/>
      <c r="K42" s="61"/>
      <c r="L42" s="61"/>
      <c r="M42" s="61"/>
      <c r="N42" s="74">
        <f t="shared" si="0"/>
        <v>0</v>
      </c>
      <c r="O42" s="69"/>
      <c r="P42" s="70"/>
      <c r="Q42" s="69"/>
      <c r="R42" s="69"/>
      <c r="S42" s="69"/>
      <c r="T42" s="69"/>
      <c r="U42" s="69"/>
      <c r="V42" s="69"/>
      <c r="W42" s="69"/>
      <c r="X42" s="69"/>
      <c r="Y42" s="69"/>
      <c r="Z42" s="69"/>
      <c r="AA42" s="69"/>
      <c r="AB42" s="69"/>
      <c r="AC42" s="61"/>
      <c r="AD42" s="69"/>
      <c r="AE42" s="69"/>
      <c r="AF42" s="159">
        <f t="shared" si="1"/>
        <v>0</v>
      </c>
      <c r="AG42" s="160">
        <f t="shared" si="2"/>
        <v>0</v>
      </c>
      <c r="AH42" s="159">
        <f t="shared" si="3"/>
        <v>0</v>
      </c>
      <c r="AI42" s="78">
        <f t="shared" si="4"/>
        <v>0</v>
      </c>
      <c r="AJ42" s="117" t="str">
        <f t="shared" si="5"/>
        <v/>
      </c>
      <c r="AK42" s="125" t="e">
        <f t="shared" ca="1" si="6"/>
        <v>#NAME?</v>
      </c>
      <c r="AZ42" s="124" t="str">
        <f t="shared" si="7"/>
        <v>janvier1900</v>
      </c>
    </row>
    <row r="43" spans="1:52" x14ac:dyDescent="0.25">
      <c r="A43" s="113"/>
      <c r="B43" s="121"/>
      <c r="C43" s="62"/>
      <c r="D43" s="59"/>
      <c r="E43" s="60"/>
      <c r="F43" s="59"/>
      <c r="G43" s="61"/>
      <c r="H43" s="61"/>
      <c r="I43" s="61"/>
      <c r="J43" s="61"/>
      <c r="K43" s="61"/>
      <c r="L43" s="61"/>
      <c r="M43" s="61"/>
      <c r="N43" s="74">
        <f t="shared" si="0"/>
        <v>0</v>
      </c>
      <c r="O43" s="69"/>
      <c r="P43" s="70"/>
      <c r="Q43" s="69"/>
      <c r="R43" s="69"/>
      <c r="S43" s="69"/>
      <c r="T43" s="69"/>
      <c r="U43" s="69"/>
      <c r="V43" s="69"/>
      <c r="W43" s="69"/>
      <c r="X43" s="69"/>
      <c r="Y43" s="69"/>
      <c r="Z43" s="69"/>
      <c r="AA43" s="69"/>
      <c r="AB43" s="69"/>
      <c r="AC43" s="61"/>
      <c r="AD43" s="69"/>
      <c r="AE43" s="69"/>
      <c r="AF43" s="159">
        <f t="shared" si="1"/>
        <v>0</v>
      </c>
      <c r="AG43" s="160">
        <f t="shared" si="2"/>
        <v>0</v>
      </c>
      <c r="AH43" s="159">
        <f t="shared" si="3"/>
        <v>0</v>
      </c>
      <c r="AI43" s="78">
        <f t="shared" si="4"/>
        <v>0</v>
      </c>
      <c r="AJ43" s="117" t="str">
        <f t="shared" si="5"/>
        <v/>
      </c>
      <c r="AK43" s="125" t="e">
        <f t="shared" ca="1" si="6"/>
        <v>#NAME?</v>
      </c>
      <c r="AZ43" s="124" t="str">
        <f t="shared" si="7"/>
        <v>janvier1900</v>
      </c>
    </row>
    <row r="44" spans="1:52" x14ac:dyDescent="0.25">
      <c r="A44" s="113"/>
      <c r="B44" s="121"/>
      <c r="C44" s="62"/>
      <c r="D44" s="59"/>
      <c r="E44" s="60"/>
      <c r="F44" s="59"/>
      <c r="G44" s="61"/>
      <c r="H44" s="61"/>
      <c r="I44" s="61"/>
      <c r="J44" s="61"/>
      <c r="K44" s="61"/>
      <c r="L44" s="61"/>
      <c r="M44" s="61"/>
      <c r="N44" s="74">
        <f t="shared" si="0"/>
        <v>0</v>
      </c>
      <c r="O44" s="69"/>
      <c r="P44" s="70"/>
      <c r="Q44" s="69"/>
      <c r="R44" s="69"/>
      <c r="S44" s="69"/>
      <c r="T44" s="69"/>
      <c r="U44" s="69"/>
      <c r="V44" s="69"/>
      <c r="W44" s="69"/>
      <c r="X44" s="69"/>
      <c r="Y44" s="69"/>
      <c r="Z44" s="69"/>
      <c r="AA44" s="69"/>
      <c r="AB44" s="69"/>
      <c r="AC44" s="61"/>
      <c r="AD44" s="69"/>
      <c r="AE44" s="69"/>
      <c r="AF44" s="159">
        <f t="shared" si="1"/>
        <v>0</v>
      </c>
      <c r="AG44" s="160">
        <f t="shared" si="2"/>
        <v>0</v>
      </c>
      <c r="AH44" s="159">
        <f t="shared" si="3"/>
        <v>0</v>
      </c>
      <c r="AI44" s="78">
        <f t="shared" si="4"/>
        <v>0</v>
      </c>
      <c r="AJ44" s="117" t="str">
        <f t="shared" si="5"/>
        <v/>
      </c>
      <c r="AK44" s="125" t="e">
        <f t="shared" ca="1" si="6"/>
        <v>#NAME?</v>
      </c>
      <c r="AZ44" s="124" t="str">
        <f t="shared" si="7"/>
        <v>janvier1900</v>
      </c>
    </row>
    <row r="45" spans="1:52" x14ac:dyDescent="0.25">
      <c r="A45" s="113"/>
      <c r="B45" s="121"/>
      <c r="C45" s="62"/>
      <c r="D45" s="59"/>
      <c r="E45" s="60"/>
      <c r="F45" s="59"/>
      <c r="G45" s="61"/>
      <c r="H45" s="61"/>
      <c r="I45" s="61"/>
      <c r="J45" s="61"/>
      <c r="K45" s="61"/>
      <c r="L45" s="61"/>
      <c r="M45" s="61"/>
      <c r="N45" s="74">
        <f t="shared" si="0"/>
        <v>0</v>
      </c>
      <c r="O45" s="69"/>
      <c r="P45" s="70"/>
      <c r="Q45" s="69"/>
      <c r="R45" s="69"/>
      <c r="S45" s="69"/>
      <c r="T45" s="69"/>
      <c r="U45" s="69"/>
      <c r="V45" s="69"/>
      <c r="W45" s="69"/>
      <c r="X45" s="69"/>
      <c r="Y45" s="69"/>
      <c r="Z45" s="69"/>
      <c r="AA45" s="69"/>
      <c r="AB45" s="69"/>
      <c r="AC45" s="61"/>
      <c r="AD45" s="69"/>
      <c r="AE45" s="69"/>
      <c r="AF45" s="159">
        <f t="shared" si="1"/>
        <v>0</v>
      </c>
      <c r="AG45" s="160">
        <f t="shared" si="2"/>
        <v>0</v>
      </c>
      <c r="AH45" s="159">
        <f t="shared" si="3"/>
        <v>0</v>
      </c>
      <c r="AI45" s="78">
        <f t="shared" si="4"/>
        <v>0</v>
      </c>
      <c r="AJ45" s="117" t="str">
        <f t="shared" si="5"/>
        <v/>
      </c>
      <c r="AK45" s="125" t="e">
        <f t="shared" ca="1" si="6"/>
        <v>#NAME?</v>
      </c>
      <c r="AZ45" s="124" t="str">
        <f t="shared" si="7"/>
        <v>janvier1900</v>
      </c>
    </row>
    <row r="46" spans="1:52" x14ac:dyDescent="0.25">
      <c r="C46" s="63"/>
      <c r="D46" s="64"/>
      <c r="E46" s="65"/>
      <c r="F46" s="64"/>
      <c r="G46" s="66"/>
      <c r="H46" s="66"/>
      <c r="I46" s="66"/>
      <c r="J46" s="66"/>
      <c r="K46" s="66"/>
      <c r="L46" s="66"/>
      <c r="M46" s="66"/>
      <c r="N46" s="80"/>
      <c r="O46" s="66"/>
      <c r="P46" s="67"/>
      <c r="Q46" s="66"/>
      <c r="R46" s="66"/>
      <c r="S46" s="66"/>
      <c r="T46" s="66"/>
      <c r="U46" s="66"/>
      <c r="V46" s="66"/>
      <c r="W46" s="66"/>
      <c r="X46" s="66"/>
      <c r="Y46" s="66"/>
      <c r="Z46" s="66"/>
      <c r="AA46" s="66"/>
      <c r="AB46" s="66"/>
      <c r="AC46" s="66"/>
      <c r="AD46" s="66"/>
      <c r="AE46" s="66"/>
      <c r="AF46" s="158"/>
      <c r="AG46" s="158"/>
      <c r="AH46" s="158"/>
      <c r="AI46" s="79"/>
    </row>
    <row r="47" spans="1:52" x14ac:dyDescent="0.25">
      <c r="C47" s="63"/>
      <c r="D47" s="64"/>
      <c r="E47" s="65"/>
      <c r="F47" s="64"/>
      <c r="G47" s="66"/>
      <c r="H47" s="66"/>
      <c r="I47" s="66"/>
      <c r="J47" s="66"/>
      <c r="K47" s="66"/>
      <c r="L47" s="66"/>
      <c r="M47" s="66"/>
      <c r="N47" s="80"/>
      <c r="O47" s="66"/>
      <c r="P47" s="67"/>
      <c r="Q47" s="66"/>
      <c r="R47" s="66"/>
      <c r="S47" s="66"/>
      <c r="T47" s="66"/>
      <c r="U47" s="66"/>
      <c r="V47" s="66"/>
      <c r="W47" s="66"/>
      <c r="X47" s="66"/>
      <c r="Y47" s="66"/>
      <c r="Z47" s="66"/>
      <c r="AA47" s="66"/>
      <c r="AB47" s="66"/>
      <c r="AC47" s="66"/>
      <c r="AD47" s="66"/>
      <c r="AE47" s="66"/>
      <c r="AF47" s="158"/>
      <c r="AG47" s="158"/>
      <c r="AH47" s="158"/>
      <c r="AI47" s="79"/>
    </row>
    <row r="48" spans="1:52" x14ac:dyDescent="0.25">
      <c r="C48" s="63"/>
      <c r="D48" s="64"/>
      <c r="E48" s="65"/>
      <c r="F48" s="64"/>
      <c r="G48" s="66"/>
      <c r="H48" s="66"/>
      <c r="I48" s="66"/>
      <c r="J48" s="66"/>
      <c r="K48" s="66"/>
      <c r="L48" s="66"/>
      <c r="M48" s="66"/>
      <c r="N48" s="80"/>
      <c r="O48" s="66"/>
      <c r="P48" s="67"/>
      <c r="Q48" s="66"/>
      <c r="R48" s="66"/>
      <c r="S48" s="66"/>
      <c r="T48" s="66"/>
      <c r="U48" s="66"/>
      <c r="V48" s="66"/>
      <c r="W48" s="66"/>
      <c r="X48" s="66"/>
      <c r="Y48" s="66"/>
      <c r="Z48" s="66"/>
      <c r="AA48" s="66"/>
      <c r="AB48" s="66"/>
      <c r="AC48" s="66"/>
      <c r="AD48" s="66"/>
      <c r="AE48" s="66"/>
      <c r="AF48" s="158"/>
      <c r="AG48" s="158"/>
      <c r="AH48" s="158"/>
      <c r="AI48" s="79"/>
    </row>
    <row r="49" spans="3:35" x14ac:dyDescent="0.25">
      <c r="C49" s="63"/>
      <c r="D49" s="64"/>
      <c r="E49" s="65"/>
      <c r="F49" s="64"/>
      <c r="G49" s="66"/>
      <c r="H49" s="66"/>
      <c r="I49" s="66"/>
      <c r="J49" s="66"/>
      <c r="K49" s="66"/>
      <c r="L49" s="66"/>
      <c r="M49" s="66"/>
      <c r="N49" s="80"/>
      <c r="O49" s="66"/>
      <c r="P49" s="67"/>
      <c r="Q49" s="66"/>
      <c r="R49" s="66"/>
      <c r="S49" s="66"/>
      <c r="T49" s="66"/>
      <c r="U49" s="66"/>
      <c r="V49" s="66"/>
      <c r="W49" s="66"/>
      <c r="X49" s="66"/>
      <c r="Y49" s="66"/>
      <c r="Z49" s="66"/>
      <c r="AA49" s="66"/>
      <c r="AB49" s="66"/>
      <c r="AC49" s="66"/>
      <c r="AD49" s="66"/>
      <c r="AE49" s="66"/>
      <c r="AF49" s="158"/>
      <c r="AG49" s="158"/>
      <c r="AH49" s="158"/>
      <c r="AI49" s="79"/>
    </row>
    <row r="50" spans="3:35" x14ac:dyDescent="0.25">
      <c r="C50" s="63"/>
      <c r="D50" s="64"/>
      <c r="E50" s="65"/>
      <c r="F50" s="64"/>
      <c r="G50" s="66"/>
      <c r="H50" s="66"/>
      <c r="I50" s="66"/>
      <c r="J50" s="66"/>
      <c r="K50" s="66"/>
      <c r="L50" s="66"/>
      <c r="M50" s="66"/>
      <c r="N50" s="80"/>
      <c r="O50" s="66"/>
      <c r="P50" s="67"/>
      <c r="Q50" s="66"/>
      <c r="R50" s="66"/>
      <c r="S50" s="66"/>
      <c r="T50" s="66"/>
      <c r="U50" s="66"/>
      <c r="V50" s="66"/>
      <c r="W50" s="66"/>
      <c r="X50" s="66"/>
      <c r="Y50" s="66"/>
      <c r="Z50" s="66"/>
      <c r="AA50" s="66"/>
      <c r="AB50" s="66"/>
      <c r="AC50" s="66"/>
      <c r="AD50" s="66"/>
      <c r="AE50" s="66"/>
      <c r="AF50" s="158"/>
      <c r="AG50" s="158"/>
      <c r="AH50" s="158"/>
      <c r="AI50" s="79"/>
    </row>
    <row r="51" spans="3:35" x14ac:dyDescent="0.25">
      <c r="C51" s="63"/>
      <c r="D51" s="64"/>
      <c r="E51" s="65"/>
      <c r="F51" s="64"/>
      <c r="G51" s="66"/>
      <c r="H51" s="66"/>
      <c r="I51" s="66"/>
      <c r="J51" s="66"/>
      <c r="K51" s="66"/>
      <c r="L51" s="66"/>
      <c r="M51" s="66"/>
      <c r="N51" s="80"/>
      <c r="O51" s="66"/>
      <c r="P51" s="67"/>
      <c r="Q51" s="66"/>
      <c r="R51" s="66"/>
      <c r="S51" s="66"/>
      <c r="T51" s="66"/>
      <c r="U51" s="66"/>
      <c r="V51" s="66"/>
      <c r="W51" s="66"/>
      <c r="X51" s="66"/>
      <c r="Y51" s="66"/>
      <c r="Z51" s="66"/>
      <c r="AA51" s="66"/>
      <c r="AB51" s="66"/>
      <c r="AC51" s="66"/>
      <c r="AD51" s="66"/>
      <c r="AE51" s="66"/>
      <c r="AF51" s="158"/>
      <c r="AG51" s="158"/>
      <c r="AH51" s="158"/>
      <c r="AI51" s="79"/>
    </row>
    <row r="52" spans="3:35" x14ac:dyDescent="0.25">
      <c r="C52" s="63"/>
      <c r="D52" s="64"/>
      <c r="E52" s="65"/>
      <c r="F52" s="64"/>
      <c r="G52" s="66"/>
      <c r="H52" s="66"/>
      <c r="I52" s="66"/>
      <c r="J52" s="66"/>
      <c r="K52" s="66"/>
      <c r="L52" s="66"/>
      <c r="M52" s="66"/>
      <c r="N52" s="80"/>
      <c r="O52" s="66"/>
      <c r="P52" s="67"/>
      <c r="Q52" s="66"/>
      <c r="R52" s="66"/>
      <c r="S52" s="66"/>
      <c r="T52" s="66"/>
      <c r="U52" s="66"/>
      <c r="V52" s="66"/>
      <c r="W52" s="66"/>
      <c r="X52" s="66"/>
      <c r="Y52" s="66"/>
      <c r="Z52" s="66"/>
      <c r="AA52" s="66"/>
      <c r="AB52" s="66"/>
      <c r="AC52" s="66"/>
      <c r="AD52" s="66"/>
      <c r="AE52" s="66"/>
      <c r="AF52" s="158"/>
      <c r="AG52" s="158"/>
      <c r="AH52" s="158"/>
      <c r="AI52" s="79"/>
    </row>
    <row r="53" spans="3:35" x14ac:dyDescent="0.25">
      <c r="C53" s="63"/>
      <c r="D53" s="64"/>
      <c r="E53" s="65"/>
      <c r="F53" s="64"/>
      <c r="G53" s="66"/>
      <c r="H53" s="66"/>
      <c r="I53" s="66"/>
      <c r="J53" s="66"/>
      <c r="K53" s="66"/>
      <c r="L53" s="66"/>
      <c r="M53" s="66"/>
      <c r="N53" s="80"/>
      <c r="O53" s="66"/>
      <c r="P53" s="67"/>
      <c r="Q53" s="66"/>
      <c r="R53" s="66"/>
      <c r="S53" s="66"/>
      <c r="T53" s="66"/>
      <c r="U53" s="66"/>
      <c r="V53" s="66"/>
      <c r="W53" s="66"/>
      <c r="X53" s="66"/>
      <c r="Y53" s="66"/>
      <c r="Z53" s="66"/>
      <c r="AA53" s="66"/>
      <c r="AB53" s="66"/>
      <c r="AC53" s="66"/>
      <c r="AD53" s="66"/>
      <c r="AE53" s="66"/>
      <c r="AF53" s="158"/>
      <c r="AG53" s="158"/>
      <c r="AH53" s="158"/>
      <c r="AI53" s="79"/>
    </row>
    <row r="54" spans="3:35" x14ac:dyDescent="0.25">
      <c r="C54" s="63"/>
      <c r="D54" s="64"/>
      <c r="E54" s="65"/>
      <c r="F54" s="64"/>
      <c r="G54" s="66"/>
      <c r="H54" s="66"/>
      <c r="I54" s="66"/>
      <c r="J54" s="66"/>
      <c r="K54" s="66"/>
      <c r="L54" s="66"/>
      <c r="M54" s="66"/>
      <c r="N54" s="80"/>
      <c r="O54" s="66"/>
      <c r="P54" s="67"/>
      <c r="Q54" s="66"/>
      <c r="R54" s="66"/>
      <c r="S54" s="66"/>
      <c r="T54" s="66"/>
      <c r="U54" s="66"/>
      <c r="V54" s="66"/>
      <c r="W54" s="66"/>
      <c r="X54" s="66"/>
      <c r="Y54" s="66"/>
      <c r="Z54" s="66"/>
      <c r="AA54" s="66"/>
      <c r="AB54" s="66"/>
      <c r="AC54" s="66"/>
      <c r="AD54" s="66"/>
      <c r="AE54" s="66"/>
      <c r="AF54" s="158"/>
      <c r="AG54" s="158"/>
      <c r="AH54" s="158"/>
      <c r="AI54" s="79"/>
    </row>
    <row r="57" spans="3:35" x14ac:dyDescent="0.25">
      <c r="N57" s="81"/>
    </row>
    <row r="67" spans="3:35" ht="15" x14ac:dyDescent="0.25">
      <c r="C67" s="191" t="s">
        <v>0</v>
      </c>
      <c r="D67" s="191"/>
      <c r="E67" s="191"/>
      <c r="F67" s="191"/>
      <c r="G67" s="191"/>
      <c r="H67" s="191"/>
      <c r="I67" s="191"/>
      <c r="J67" s="191"/>
      <c r="K67" s="191"/>
      <c r="L67" s="191"/>
      <c r="M67" s="191"/>
      <c r="N67" s="191"/>
      <c r="O67" s="191"/>
      <c r="P67" s="191"/>
      <c r="Q67" s="191"/>
      <c r="R67" s="191"/>
      <c r="S67" s="191"/>
      <c r="T67" s="191"/>
      <c r="U67" s="191"/>
      <c r="V67" s="191"/>
      <c r="W67" s="191"/>
      <c r="X67" s="191"/>
      <c r="Y67" s="191"/>
      <c r="Z67" s="191"/>
      <c r="AA67" s="191"/>
      <c r="AB67" s="191"/>
      <c r="AC67" s="191"/>
      <c r="AD67" s="191"/>
      <c r="AE67" s="191"/>
      <c r="AF67" s="191"/>
      <c r="AG67" s="191"/>
      <c r="AH67" s="191"/>
      <c r="AI67" s="191"/>
    </row>
  </sheetData>
  <autoFilter ref="AZ4:AZ45" xr:uid="{00000000-0009-0000-0000-000004000000}"/>
  <mergeCells count="1">
    <mergeCell ref="C67:AI67"/>
  </mergeCells>
  <phoneticPr fontId="16" type="noConversion"/>
  <conditionalFormatting sqref="AZ1:AZ1048576">
    <cfRule type="duplicateValues" dxfId="0" priority="1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ouvrir_frmAccueil">
                <anchor moveWithCells="1" sizeWithCells="1">
                  <from>
                    <xdr:col>0</xdr:col>
                    <xdr:colOff>28575</xdr:colOff>
                    <xdr:row>0</xdr:row>
                    <xdr:rowOff>19050</xdr:rowOff>
                  </from>
                  <to>
                    <xdr:col>2</xdr:col>
                    <xdr:colOff>200025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61"/>
  <dimension ref="B1:J46"/>
  <sheetViews>
    <sheetView showGridLines="0" tabSelected="1" workbookViewId="0">
      <pane xSplit="10" ySplit="8" topLeftCell="K9" activePane="bottomRight" state="frozenSplit"/>
      <selection pane="topRight" activeCell="K7" sqref="K7"/>
      <selection pane="bottomLeft" activeCell="A9" sqref="A9"/>
      <selection pane="bottomRight" activeCell="C4" sqref="C4"/>
    </sheetView>
  </sheetViews>
  <sheetFormatPr baseColWidth="10" defaultColWidth="11.42578125" defaultRowHeight="15" x14ac:dyDescent="0.2"/>
  <cols>
    <col min="1" max="1" width="11.42578125" style="5"/>
    <col min="2" max="2" width="8.42578125" style="5" customWidth="1"/>
    <col min="3" max="3" width="28.42578125" style="5" bestFit="1" customWidth="1"/>
    <col min="4" max="4" width="4.140625" style="5" bestFit="1" customWidth="1"/>
    <col min="5" max="5" width="14.85546875" style="101" bestFit="1" customWidth="1"/>
    <col min="6" max="6" width="6" style="5" customWidth="1"/>
    <col min="7" max="7" width="15.7109375" style="101" bestFit="1" customWidth="1"/>
    <col min="8" max="8" width="21.7109375" style="95" customWidth="1"/>
    <col min="9" max="9" width="6.7109375" style="5" customWidth="1"/>
    <col min="10" max="10" width="11.7109375" style="5" bestFit="1" customWidth="1"/>
    <col min="11" max="16384" width="11.42578125" style="5"/>
  </cols>
  <sheetData>
    <row r="1" spans="2:10" ht="6.75" customHeight="1" x14ac:dyDescent="0.2"/>
    <row r="2" spans="2:10" ht="5.25" customHeight="1" x14ac:dyDescent="0.2">
      <c r="B2" s="6"/>
      <c r="C2" s="6"/>
      <c r="D2" s="6"/>
      <c r="E2" s="96"/>
      <c r="F2" s="6"/>
      <c r="G2" s="96"/>
      <c r="H2" s="96"/>
      <c r="I2" s="7"/>
    </row>
    <row r="3" spans="2:10" ht="5.25" customHeight="1" x14ac:dyDescent="0.2">
      <c r="B3" s="8"/>
      <c r="C3" s="9"/>
      <c r="D3" s="9"/>
      <c r="E3" s="97"/>
      <c r="F3" s="9"/>
      <c r="G3" s="97"/>
      <c r="H3" s="97"/>
      <c r="I3" s="10"/>
    </row>
    <row r="4" spans="2:10" ht="17.100000000000001" customHeight="1" x14ac:dyDescent="0.2">
      <c r="B4" s="11"/>
      <c r="C4" s="12"/>
      <c r="D4" s="12" t="s">
        <v>64</v>
      </c>
      <c r="E4" s="13">
        <v>43466</v>
      </c>
      <c r="F4" s="12" t="s">
        <v>65</v>
      </c>
      <c r="G4" s="13">
        <v>43830</v>
      </c>
      <c r="H4" s="96"/>
      <c r="I4" s="14"/>
    </row>
    <row r="5" spans="2:10" ht="5.25" customHeight="1" x14ac:dyDescent="0.2">
      <c r="B5" s="15"/>
      <c r="C5" s="16"/>
      <c r="D5" s="16"/>
      <c r="E5" s="98"/>
      <c r="F5" s="16"/>
      <c r="G5" s="98"/>
      <c r="H5" s="98"/>
      <c r="I5" s="17"/>
    </row>
    <row r="6" spans="2:10" ht="5.25" customHeight="1" x14ac:dyDescent="0.2">
      <c r="B6" s="6"/>
      <c r="C6" s="6"/>
      <c r="D6" s="6"/>
      <c r="E6" s="96"/>
      <c r="F6" s="6"/>
      <c r="G6" s="96"/>
      <c r="H6" s="96"/>
      <c r="I6" s="18"/>
    </row>
    <row r="7" spans="2:10" ht="12" customHeight="1" x14ac:dyDescent="0.2">
      <c r="B7" s="19"/>
      <c r="C7" s="20"/>
      <c r="D7" s="20"/>
      <c r="E7" s="97"/>
      <c r="F7" s="9"/>
      <c r="G7" s="97"/>
      <c r="H7" s="97"/>
      <c r="I7" s="10"/>
    </row>
    <row r="8" spans="2:10" ht="17.100000000000001" customHeight="1" x14ac:dyDescent="0.25">
      <c r="B8" s="21"/>
      <c r="C8" s="18"/>
      <c r="D8" s="108" t="s">
        <v>66</v>
      </c>
      <c r="E8" s="22"/>
      <c r="F8" s="108" t="s">
        <v>67</v>
      </c>
      <c r="G8" s="22"/>
      <c r="H8" s="22" t="s">
        <v>29</v>
      </c>
      <c r="I8" s="14"/>
    </row>
    <row r="9" spans="2:10" ht="17.100000000000001" customHeight="1" x14ac:dyDescent="0.2">
      <c r="B9" s="21"/>
      <c r="C9" s="23" t="s">
        <v>68</v>
      </c>
      <c r="D9" s="24"/>
      <c r="E9" s="102">
        <f>SUMPRODUCT(('LIVRE DE PAIE'!$A:$A&gt;=$E$4)*('LIVRE DE PAIE'!$A:$A&lt;=$G$4),'LIVRE DE PAIE'!Q:Q)</f>
        <v>84316.88</v>
      </c>
      <c r="F9" s="25"/>
      <c r="G9" s="102">
        <f>SUMPRODUCT(('LIVRE DE PAIE'!$A:$A&gt;=$E$4)*('LIVRE DE PAIE'!$A:$A&lt;=$G$4),'LIVRE DE PAIE'!S:S)</f>
        <v>84316.88</v>
      </c>
      <c r="H9" s="82">
        <f>SUM(E9:G9)</f>
        <v>168633.76</v>
      </c>
      <c r="I9" s="14"/>
    </row>
    <row r="10" spans="2:10" x14ac:dyDescent="0.2">
      <c r="B10" s="21"/>
      <c r="C10" s="26" t="s">
        <v>1</v>
      </c>
      <c r="D10" s="27"/>
      <c r="E10" s="103">
        <f>SUMPRODUCT(('LIVRE DE PAIE'!$A:$A&gt;=$E$4)*('LIVRE DE PAIE'!$A:$A&lt;=$G$4),'LIVRE DE PAIE'!R:R)</f>
        <v>365456.88</v>
      </c>
      <c r="F10" s="83"/>
      <c r="G10" s="86"/>
      <c r="H10" s="84">
        <f>SUM(E10:G10)</f>
        <v>365456.88</v>
      </c>
      <c r="I10" s="14"/>
    </row>
    <row r="11" spans="2:10" ht="17.100000000000001" customHeight="1" x14ac:dyDescent="0.2">
      <c r="B11" s="21"/>
      <c r="C11" s="28" t="s">
        <v>2</v>
      </c>
      <c r="D11" s="29"/>
      <c r="E11" s="103">
        <f>SUMPRODUCT(('LIVRE DE PAIE'!$A:$A&gt;=$E$4)*('LIVRE DE PAIE'!$A:$A&lt;=$G$4),'LIVRE DE PAIE'!P:P)</f>
        <v>797630.13964584982</v>
      </c>
      <c r="F11" s="30"/>
      <c r="G11" s="103"/>
      <c r="H11" s="85">
        <f>SUM(E11:G11)</f>
        <v>797630.13964584982</v>
      </c>
      <c r="I11" s="14"/>
    </row>
    <row r="12" spans="2:10" x14ac:dyDescent="0.2">
      <c r="B12" s="21"/>
      <c r="C12" s="26" t="s">
        <v>69</v>
      </c>
      <c r="D12" s="27"/>
      <c r="E12" s="86"/>
      <c r="F12" s="87"/>
      <c r="G12" s="86"/>
      <c r="H12" s="84">
        <f>SUM(E12:G12)</f>
        <v>0</v>
      </c>
      <c r="I12" s="14"/>
    </row>
    <row r="13" spans="2:10" ht="17.100000000000001" customHeight="1" x14ac:dyDescent="0.2">
      <c r="B13" s="21"/>
      <c r="C13" s="31" t="s">
        <v>70</v>
      </c>
      <c r="D13" s="32"/>
      <c r="E13" s="88"/>
      <c r="F13" s="89"/>
      <c r="G13" s="88"/>
      <c r="H13" s="90">
        <f>SUM(E13:G13)</f>
        <v>0</v>
      </c>
      <c r="I13" s="14"/>
    </row>
    <row r="14" spans="2:10" ht="17.100000000000001" customHeight="1" x14ac:dyDescent="0.25">
      <c r="B14" s="21"/>
      <c r="C14" s="34" t="s">
        <v>71</v>
      </c>
      <c r="D14" s="35"/>
      <c r="E14" s="91">
        <f>SUM(E9:E13)</f>
        <v>1247403.8996458498</v>
      </c>
      <c r="F14" s="92"/>
      <c r="G14" s="93">
        <f>SUM(G9:G13)</f>
        <v>84316.88</v>
      </c>
      <c r="H14" s="94">
        <f>SUM(H9:H13)</f>
        <v>1331720.77964585</v>
      </c>
      <c r="I14" s="14"/>
      <c r="J14" s="37"/>
    </row>
    <row r="15" spans="2:10" ht="5.25" customHeight="1" x14ac:dyDescent="0.2">
      <c r="B15" s="38"/>
      <c r="C15" s="6"/>
      <c r="D15" s="6"/>
      <c r="E15" s="96"/>
      <c r="F15" s="6"/>
      <c r="G15" s="96"/>
      <c r="H15" s="96"/>
      <c r="I15" s="14"/>
    </row>
    <row r="16" spans="2:10" ht="17.100000000000001" customHeight="1" x14ac:dyDescent="0.2">
      <c r="B16" s="21"/>
      <c r="C16" s="23" t="s">
        <v>72</v>
      </c>
      <c r="D16" s="24"/>
      <c r="E16" s="102"/>
      <c r="F16" s="25"/>
      <c r="G16" s="102">
        <f>SUMPRODUCT(('LIVRE DE PAIE'!$A:$A&gt;=$E$4)*('LIVRE DE PAIE'!$A:$A&lt;=$G$4),'LIVRE DE PAIE'!U:U)</f>
        <v>77000</v>
      </c>
      <c r="H16" s="82">
        <f>SUM(E16:G16)</f>
        <v>77000</v>
      </c>
      <c r="I16" s="14"/>
    </row>
    <row r="17" spans="2:10" ht="11.25" customHeight="1" x14ac:dyDescent="0.2">
      <c r="B17" s="21"/>
      <c r="C17" s="39"/>
      <c r="D17" s="21"/>
      <c r="E17" s="104"/>
      <c r="F17" s="38"/>
      <c r="G17" s="104"/>
      <c r="H17" s="99"/>
      <c r="I17" s="14"/>
    </row>
    <row r="18" spans="2:10" ht="17.100000000000001" customHeight="1" x14ac:dyDescent="0.2">
      <c r="B18" s="21"/>
      <c r="C18" s="28" t="s">
        <v>63</v>
      </c>
      <c r="D18" s="29"/>
      <c r="E18" s="103"/>
      <c r="F18" s="30"/>
      <c r="G18" s="103">
        <f>SUMPRODUCT(('LIVRE DE PAIE'!$A:$A&gt;=$E$4)*('LIVRE DE PAIE'!$A:$A&lt;=$G$4),'LIVRE DE PAIE'!W:W)</f>
        <v>11550</v>
      </c>
      <c r="H18" s="85">
        <f>SUM(E18:G18)</f>
        <v>11550</v>
      </c>
      <c r="I18" s="14"/>
    </row>
    <row r="19" spans="2:10" ht="11.25" customHeight="1" x14ac:dyDescent="0.2">
      <c r="B19" s="21"/>
      <c r="C19" s="39"/>
      <c r="D19" s="21"/>
      <c r="E19" s="104"/>
      <c r="F19" s="38"/>
      <c r="G19" s="104"/>
      <c r="H19" s="99"/>
      <c r="I19" s="14"/>
    </row>
    <row r="20" spans="2:10" ht="17.100000000000001" customHeight="1" x14ac:dyDescent="0.2">
      <c r="B20" s="21"/>
      <c r="C20" s="28" t="s">
        <v>73</v>
      </c>
      <c r="D20" s="29"/>
      <c r="E20" s="103"/>
      <c r="F20" s="30"/>
      <c r="G20" s="103">
        <f>SUMPRODUCT(('LIVRE DE PAIE'!$A:$A&gt;=$E$4)*('LIVRE DE PAIE'!$A:$A&lt;=$G$4),'LIVRE DE PAIE'!U:U)</f>
        <v>77000</v>
      </c>
      <c r="H20" s="85">
        <f>SUM(E20:G20)</f>
        <v>77000</v>
      </c>
      <c r="I20" s="14"/>
    </row>
    <row r="21" spans="2:10" ht="11.25" customHeight="1" x14ac:dyDescent="0.2">
      <c r="B21" s="21"/>
      <c r="C21" s="39"/>
      <c r="D21" s="21"/>
      <c r="E21" s="104"/>
      <c r="F21" s="38"/>
      <c r="G21" s="104"/>
      <c r="H21" s="99"/>
      <c r="I21" s="14"/>
    </row>
    <row r="22" spans="2:10" ht="17.100000000000001" customHeight="1" x14ac:dyDescent="0.2">
      <c r="B22" s="21"/>
      <c r="C22" s="31" t="s">
        <v>74</v>
      </c>
      <c r="D22" s="32"/>
      <c r="E22" s="103">
        <f>SUMPRODUCT(('LIVRE DE PAIE'!$A:$A&gt;=$E$4)*('LIVRE DE PAIE'!$A:$A&lt;=$G$4),'LIVRE DE PAIE'!O:O)</f>
        <v>442665.12</v>
      </c>
      <c r="F22" s="33"/>
      <c r="G22" s="103">
        <f>SUMPRODUCT(('LIVRE DE PAIE'!$A:$A&gt;=$E$4)*('LIVRE DE PAIE'!$A:$A&lt;=$G$4),'LIVRE DE PAIE'!T:T)</f>
        <v>541034.48</v>
      </c>
      <c r="H22" s="90">
        <f>SUM(E22:G22)</f>
        <v>983699.6</v>
      </c>
      <c r="I22" s="14"/>
    </row>
    <row r="23" spans="2:10" ht="17.100000000000001" customHeight="1" x14ac:dyDescent="0.25">
      <c r="B23" s="21"/>
      <c r="C23" s="34" t="s">
        <v>75</v>
      </c>
      <c r="D23" s="35"/>
      <c r="E23" s="91">
        <f>SUM(E16:E22)</f>
        <v>442665.12</v>
      </c>
      <c r="F23" s="36"/>
      <c r="G23" s="93">
        <f>SUM(G16:G22)</f>
        <v>706584.48</v>
      </c>
      <c r="H23" s="94">
        <f>SUM(H16:H22)</f>
        <v>1149249.6000000001</v>
      </c>
      <c r="I23" s="14"/>
    </row>
    <row r="24" spans="2:10" ht="5.25" customHeight="1" x14ac:dyDescent="0.2">
      <c r="B24" s="38"/>
      <c r="C24" s="6"/>
      <c r="D24" s="6"/>
      <c r="E24" s="96"/>
      <c r="F24" s="6"/>
      <c r="G24" s="96"/>
      <c r="H24" s="96"/>
      <c r="I24" s="14"/>
    </row>
    <row r="25" spans="2:10" ht="17.100000000000001" customHeight="1" x14ac:dyDescent="0.2">
      <c r="B25" s="21"/>
      <c r="C25" s="23" t="s">
        <v>76</v>
      </c>
      <c r="D25" s="24"/>
      <c r="E25" s="102"/>
      <c r="F25" s="25"/>
      <c r="G25" s="102">
        <f>SUMPRODUCT(('LIVRE DE PAIE'!$A:$A&gt;=$E$4)*('LIVRE DE PAIE'!$A:$A&lt;=$G$4),'LIVRE DE PAIE'!Y:Y)</f>
        <v>28104.960000000003</v>
      </c>
      <c r="H25" s="82">
        <f>SUM(E25:G25)</f>
        <v>28104.960000000003</v>
      </c>
      <c r="I25" s="14"/>
    </row>
    <row r="26" spans="2:10" ht="11.25" customHeight="1" x14ac:dyDescent="0.2">
      <c r="B26" s="21"/>
      <c r="C26" s="39"/>
      <c r="D26" s="21"/>
      <c r="E26" s="104"/>
      <c r="F26" s="38"/>
      <c r="G26" s="104"/>
      <c r="H26" s="99"/>
      <c r="I26" s="14"/>
    </row>
    <row r="27" spans="2:10" ht="17.100000000000001" customHeight="1" x14ac:dyDescent="0.2">
      <c r="B27" s="21"/>
      <c r="C27" s="28" t="s">
        <v>77</v>
      </c>
      <c r="D27" s="29"/>
      <c r="E27" s="103"/>
      <c r="F27" s="30"/>
      <c r="G27" s="103">
        <f>SUMPRODUCT(('LIVRE DE PAIE'!$A:$A&gt;=$E$4)*('LIVRE DE PAIE'!$A:$A&lt;=$G$4),'LIVRE DE PAIE'!X:X)</f>
        <v>42159.44</v>
      </c>
      <c r="H27" s="85">
        <f>SUM(E27:G27)</f>
        <v>42159.44</v>
      </c>
      <c r="I27" s="14"/>
    </row>
    <row r="28" spans="2:10" ht="11.25" customHeight="1" x14ac:dyDescent="0.2">
      <c r="B28" s="21"/>
      <c r="C28" s="39"/>
      <c r="D28" s="21"/>
      <c r="E28" s="104"/>
      <c r="F28" s="38"/>
      <c r="G28" s="104"/>
      <c r="H28" s="99"/>
      <c r="I28" s="14"/>
    </row>
    <row r="29" spans="2:10" ht="17.100000000000001" customHeight="1" x14ac:dyDescent="0.2">
      <c r="B29" s="21"/>
      <c r="C29" s="31"/>
      <c r="D29" s="32"/>
      <c r="E29" s="88"/>
      <c r="F29" s="33"/>
      <c r="G29" s="88"/>
      <c r="H29" s="90"/>
      <c r="I29" s="14"/>
    </row>
    <row r="30" spans="2:10" ht="17.100000000000001" customHeight="1" x14ac:dyDescent="0.25">
      <c r="B30" s="21"/>
      <c r="C30" s="34" t="s">
        <v>78</v>
      </c>
      <c r="D30" s="35"/>
      <c r="E30" s="105">
        <f>SUM(E25:E29)</f>
        <v>0</v>
      </c>
      <c r="F30" s="36"/>
      <c r="G30" s="93">
        <f>SUM(G25:G29)</f>
        <v>70264.400000000009</v>
      </c>
      <c r="H30" s="94">
        <f>SUM(H25:H29)</f>
        <v>70264.400000000009</v>
      </c>
      <c r="I30" s="14"/>
      <c r="J30" s="37"/>
    </row>
    <row r="31" spans="2:10" ht="5.25" customHeight="1" x14ac:dyDescent="0.2">
      <c r="B31" s="38"/>
      <c r="C31" s="6"/>
      <c r="D31" s="6"/>
      <c r="E31" s="96"/>
      <c r="F31" s="6"/>
      <c r="G31" s="96"/>
      <c r="H31" s="96"/>
      <c r="I31" s="14"/>
    </row>
    <row r="32" spans="2:10" ht="17.100000000000001" customHeight="1" x14ac:dyDescent="0.2">
      <c r="B32" s="21"/>
      <c r="C32" s="40" t="s">
        <v>79</v>
      </c>
      <c r="D32" s="41"/>
      <c r="E32" s="93">
        <f>SUM(E30,E23,E14)</f>
        <v>1690069.0196458497</v>
      </c>
      <c r="F32" s="41"/>
      <c r="G32" s="93">
        <f>SUM(G30,G23,G14)</f>
        <v>861165.76</v>
      </c>
      <c r="H32" s="94">
        <f>E32+G32</f>
        <v>2551234.77964585</v>
      </c>
      <c r="I32" s="14"/>
    </row>
    <row r="33" spans="2:9" ht="5.25" customHeight="1" x14ac:dyDescent="0.2">
      <c r="B33" s="15"/>
      <c r="C33" s="16"/>
      <c r="D33" s="16"/>
      <c r="E33" s="98"/>
      <c r="F33" s="16"/>
      <c r="G33" s="98"/>
      <c r="H33" s="98"/>
      <c r="I33" s="17"/>
    </row>
    <row r="34" spans="2:9" ht="5.25" customHeight="1" x14ac:dyDescent="0.2">
      <c r="B34" s="8"/>
      <c r="C34" s="9"/>
      <c r="D34" s="9"/>
      <c r="E34" s="97"/>
      <c r="F34" s="9"/>
      <c r="G34" s="97"/>
      <c r="H34" s="97"/>
      <c r="I34" s="10"/>
    </row>
    <row r="35" spans="2:9" ht="17.100000000000001" customHeight="1" x14ac:dyDescent="0.2">
      <c r="B35" s="21"/>
      <c r="C35" s="18" t="s">
        <v>80</v>
      </c>
      <c r="D35" s="192">
        <f>SUMPRODUCT(('LIVRE DE PAIE'!$A:$A&gt;=$E$4)*('LIVRE DE PAIE'!$A:$A&lt;=$G$4),'LIVRE DE PAIE'!N:N)</f>
        <v>7026416</v>
      </c>
      <c r="E35" s="193"/>
      <c r="F35" s="43" t="s">
        <v>81</v>
      </c>
      <c r="G35" s="107"/>
      <c r="H35" s="100">
        <f>SUMPRODUCT(('LIVRE DE PAIE'!$A:$A&gt;=$E$4)*('LIVRE DE PAIE'!$A:$A&lt;=$G$4),'LIVRE DE PAIE'!AD:AD)</f>
        <v>45000</v>
      </c>
      <c r="I35" s="14"/>
    </row>
    <row r="36" spans="2:9" ht="5.25" customHeight="1" x14ac:dyDescent="0.2">
      <c r="B36" s="38"/>
      <c r="C36" s="6"/>
      <c r="D36" s="6"/>
      <c r="E36" s="96"/>
      <c r="F36" s="6"/>
      <c r="G36" s="96"/>
      <c r="H36" s="96"/>
      <c r="I36" s="14"/>
    </row>
    <row r="37" spans="2:9" ht="17.100000000000001" customHeight="1" x14ac:dyDescent="0.2">
      <c r="B37" s="21"/>
      <c r="C37" s="18" t="s">
        <v>82</v>
      </c>
      <c r="D37" s="192">
        <f>SUMPRODUCT(('LIVRE DE PAIE'!$A:$A&gt;=$E$4)*('LIVRE DE PAIE'!$A:$A&lt;=$G$4),'LIVRE DE PAIE'!AB:AB)</f>
        <v>550000</v>
      </c>
      <c r="E37" s="193"/>
      <c r="F37" s="43" t="s">
        <v>83</v>
      </c>
      <c r="G37" s="107"/>
      <c r="H37" s="100">
        <f>SUMPRODUCT(('LIVRE DE PAIE'!$A:$A&gt;=$E$4)*('LIVRE DE PAIE'!$A:$A&lt;=$G$4),'LIVRE DE PAIE'!Z:Z)+SUMPRODUCT(('LIVRE DE PAIE'!$A:$A&gt;=$E$4)*('LIVRE DE PAIE'!$A:$A&lt;=$G$4),'LIVRE DE PAIE'!AA:AA)+SUMPRODUCT(('LIVRE DE PAIE'!$A:$A&gt;=$E$4)*('LIVRE DE PAIE'!$A:$A&lt;=$G$4),'LIVRE DE PAIE'!AE:AE)</f>
        <v>614811.5</v>
      </c>
      <c r="I37" s="14"/>
    </row>
    <row r="38" spans="2:9" ht="5.25" customHeight="1" thickBot="1" x14ac:dyDescent="0.25">
      <c r="B38" s="38"/>
      <c r="C38" s="6"/>
      <c r="D38" s="6"/>
      <c r="E38" s="96"/>
      <c r="F38" s="6"/>
      <c r="G38" s="96"/>
      <c r="H38" s="96"/>
      <c r="I38" s="14"/>
    </row>
    <row r="39" spans="2:9" ht="17.100000000000001" customHeight="1" thickBot="1" x14ac:dyDescent="0.3">
      <c r="B39" s="21"/>
      <c r="C39" s="18" t="s">
        <v>84</v>
      </c>
      <c r="D39" s="42"/>
      <c r="E39" s="106">
        <f>SUMPRODUCT(('LIVRE DE PAIE'!$A:$A&gt;=$E$4)*('LIVRE DE PAIE'!$A:$A&lt;=$G$4),'LIVRE DE PAIE'!AC:AC)</f>
        <v>200000</v>
      </c>
      <c r="F39" s="110" t="s">
        <v>85</v>
      </c>
      <c r="G39" s="107"/>
      <c r="H39" s="111">
        <f>SUMPRODUCT(('LIVRE DE PAIE'!$A:$A&gt;=$E$4)*('LIVRE DE PAIE'!$A:$A&lt;=$G$4),'LIVRE DE PAIE'!AI:AI)</f>
        <v>5841346.9803541508</v>
      </c>
      <c r="I39" s="109"/>
    </row>
    <row r="40" spans="2:9" ht="5.25" customHeight="1" x14ac:dyDescent="0.2">
      <c r="B40" s="15"/>
      <c r="C40" s="16"/>
      <c r="D40" s="16"/>
      <c r="E40" s="98"/>
      <c r="F40" s="16"/>
      <c r="G40" s="98"/>
      <c r="H40" s="98"/>
      <c r="I40" s="17"/>
    </row>
    <row r="41" spans="2:9" x14ac:dyDescent="0.2">
      <c r="H41" s="101"/>
    </row>
    <row r="42" spans="2:9" ht="6.75" customHeight="1" x14ac:dyDescent="0.2">
      <c r="H42" s="101"/>
    </row>
    <row r="43" spans="2:9" x14ac:dyDescent="0.2">
      <c r="H43" s="101"/>
    </row>
    <row r="44" spans="2:9" ht="6.75" customHeight="1" x14ac:dyDescent="0.2">
      <c r="H44" s="101"/>
    </row>
    <row r="45" spans="2:9" x14ac:dyDescent="0.2">
      <c r="H45" s="101"/>
    </row>
    <row r="46" spans="2:9" x14ac:dyDescent="0.2">
      <c r="H46" s="101"/>
    </row>
  </sheetData>
  <mergeCells count="2">
    <mergeCell ref="D35:E35"/>
    <mergeCell ref="D37:E37"/>
  </mergeCells>
  <printOptions horizontalCentered="1"/>
  <pageMargins left="0.76" right="0.55118110236220474" top="0.70866141732283472" bottom="0.43307086614173229" header="0.19685039370078741" footer="0.19685039370078741"/>
  <pageSetup paperSize="9" orientation="landscape" horizontalDpi="300" verticalDpi="300" r:id="rId1"/>
  <headerFooter alignWithMargins="0">
    <oddHeader>&amp;L&amp;"Arial,Gras"&amp;11&amp;F
&amp;R&amp;A</oddHeader>
    <oddFooter>&amp;R&amp;"Arial,Italique"&amp;8Edité le &amp;D à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ouvrir_frmAccueil">
                <anchor moveWithCells="1" sizeWithCells="1">
                  <from>
                    <xdr:col>10</xdr:col>
                    <xdr:colOff>28575</xdr:colOff>
                    <xdr:row>0</xdr:row>
                    <xdr:rowOff>28575</xdr:rowOff>
                  </from>
                  <to>
                    <xdr:col>12</xdr:col>
                    <xdr:colOff>57150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 DU PERSONNEL</vt:lpstr>
      <vt:lpstr>LIVRE DE PAIE</vt:lpstr>
      <vt:lpstr>Paie Synthèse</vt:lpstr>
      <vt:lpstr>ID</vt:lpstr>
      <vt:lpstr>LISTE_PERSONNEL</vt:lpstr>
      <vt:lpstr>Matricule</vt:lpstr>
      <vt:lpstr>'Paie Synthèse'!Zone_d_impression</vt:lpstr>
    </vt:vector>
  </TitlesOfParts>
  <Company>Abt Associates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Kone Datolo</dc:creator>
  <cp:lastModifiedBy>Eyakou Mathieu</cp:lastModifiedBy>
  <cp:lastPrinted>2019-09-25T21:29:29Z</cp:lastPrinted>
  <dcterms:created xsi:type="dcterms:W3CDTF">2019-08-17T11:35:23Z</dcterms:created>
  <dcterms:modified xsi:type="dcterms:W3CDTF">2019-10-10T14:51:33Z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09002112-b45b-48f0-91ca-d54eb92f18ef</vt:lpwstr>
  </property>
</Properties>
</file>