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FRIMARKET\Desktop\"/>
    </mc:Choice>
  </mc:AlternateContent>
  <bookViews>
    <workbookView xWindow="0" yWindow="0" windowWidth="23040" windowHeight="8904"/>
  </bookViews>
  <sheets>
    <sheet name=" RESUME " sheetId="1" r:id="rId1"/>
  </sheets>
  <externalReferences>
    <externalReference r:id="rId2"/>
  </externalReferences>
  <definedNames>
    <definedName name="FOURNISSEURS">#REF!</definedName>
    <definedName name="INVENTAIRE">#REF!</definedName>
    <definedName name="Matériel">'[1]RESUME MATERIEL'!$A$8:$A$100</definedName>
    <definedName name="REGIONS">'[1]Mes tests de codes excel'!$B$1:$E$1</definedName>
    <definedName name="SORTIESPRODUI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" i="1" l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 l="1"/>
  <c r="C3" i="1" l="1"/>
  <c r="D3" i="1"/>
  <c r="E3" i="1"/>
  <c r="F3" i="1"/>
  <c r="G3" i="1"/>
  <c r="H3" i="1"/>
  <c r="I3" i="1"/>
  <c r="J3" i="1"/>
  <c r="K3" i="1"/>
  <c r="L3" i="1"/>
  <c r="M3" i="1"/>
  <c r="B3" i="1"/>
  <c r="B27" i="1" l="1"/>
  <c r="B31" i="1"/>
  <c r="B35" i="1"/>
  <c r="B39" i="1"/>
  <c r="B24" i="1"/>
  <c r="B28" i="1"/>
  <c r="B32" i="1"/>
  <c r="B36" i="1"/>
  <c r="B30" i="1"/>
  <c r="B38" i="1"/>
  <c r="B25" i="1"/>
  <c r="B40" i="1" s="1"/>
  <c r="B29" i="1"/>
  <c r="B33" i="1"/>
  <c r="B37" i="1"/>
  <c r="B26" i="1"/>
  <c r="B34" i="1"/>
  <c r="D23" i="1"/>
  <c r="M20" i="1"/>
  <c r="L20" i="1"/>
  <c r="N19" i="1"/>
  <c r="N18" i="1"/>
  <c r="N17" i="1"/>
  <c r="N16" i="1"/>
  <c r="N15" i="1"/>
  <c r="N14" i="1"/>
  <c r="N13" i="1"/>
  <c r="N12" i="1"/>
  <c r="N11" i="1"/>
  <c r="N10" i="1"/>
  <c r="N9" i="1"/>
  <c r="N8" i="1"/>
  <c r="N6" i="1"/>
  <c r="K20" i="1"/>
  <c r="J20" i="1"/>
  <c r="I20" i="1"/>
  <c r="H20" i="1"/>
  <c r="G20" i="1"/>
  <c r="F20" i="1"/>
  <c r="E20" i="1"/>
  <c r="D20" i="1"/>
  <c r="C20" i="1"/>
  <c r="N4" i="1" l="1"/>
  <c r="N7" i="1"/>
  <c r="N5" i="1"/>
  <c r="B20" i="1"/>
  <c r="N20" i="1" l="1"/>
</calcChain>
</file>

<file path=xl/sharedStrings.xml><?xml version="1.0" encoding="utf-8"?>
<sst xmlns="http://schemas.openxmlformats.org/spreadsheetml/2006/main" count="61" uniqueCount="27">
  <si>
    <t>Cumul  pour le site</t>
  </si>
  <si>
    <t>CAT ABOBO</t>
  </si>
  <si>
    <t>CAT Adjamé</t>
  </si>
  <si>
    <t>CAT KOUMASSI</t>
  </si>
  <si>
    <t>CAT TREICHVILLE</t>
  </si>
  <si>
    <t>CMS EL RAPHA</t>
  </si>
  <si>
    <t>CSM AKWABA D. W.</t>
  </si>
  <si>
    <t>CSU Com Bocabo</t>
  </si>
  <si>
    <t>CSU COM ZOE BRUNO</t>
  </si>
  <si>
    <t>CSU KOUMASSI DIVO</t>
  </si>
  <si>
    <t>FSU Com. Anonkoua  Kouté (CDT)</t>
  </si>
  <si>
    <t>FSU PUBLIC de ATTECOUBE (CDT)</t>
  </si>
  <si>
    <t>HG ABOBO SUD (CDT)</t>
  </si>
  <si>
    <t>HG Anyama (CDT)</t>
  </si>
  <si>
    <t>HG KOUMASSI (CDT)</t>
  </si>
  <si>
    <t>HG PORT BOUET (CDT)</t>
  </si>
  <si>
    <t>HM VRIDI CITE</t>
  </si>
  <si>
    <t>TOTAL TOUS LES SITES POUR LE MOIS</t>
  </si>
  <si>
    <t>TABLEAU 2</t>
  </si>
  <si>
    <t>TABLEAU 1</t>
  </si>
  <si>
    <r>
      <rPr>
        <sz val="11"/>
        <color rgb="FFFF0000"/>
        <rFont val="Calibri"/>
        <family val="2"/>
        <scheme val="minor"/>
      </rPr>
      <t>$D$23</t>
    </r>
    <r>
      <rPr>
        <sz val="11"/>
        <color theme="1"/>
        <rFont val="Calibri"/>
        <family val="2"/>
        <scheme val="minor"/>
      </rPr>
      <t>=RECHERCHEH(B23;B2:M3;2)</t>
    </r>
  </si>
  <si>
    <r>
      <t>B24=RECHERCHEV(A24;$A$2:$M$19;</t>
    </r>
    <r>
      <rPr>
        <sz val="11"/>
        <color rgb="FFFF0000"/>
        <rFont val="Calibri"/>
        <family val="2"/>
        <scheme val="minor"/>
      </rPr>
      <t>$D$23</t>
    </r>
    <r>
      <rPr>
        <sz val="11"/>
        <color theme="1"/>
        <rFont val="Calibri"/>
        <family val="2"/>
        <scheme val="minor"/>
      </rPr>
      <t>;FAUX)</t>
    </r>
  </si>
  <si>
    <t>TABLEAU 2'</t>
  </si>
  <si>
    <t>------------&gt;</t>
  </si>
  <si>
    <t>B24=RECHERCHEV(A24;$A$2:$M$19;RECHERCHEH($B$23;$B$2:$M$3;2);FAUX)</t>
  </si>
  <si>
    <t>en P23 :    RECHERCHEV(O24;$A$2:$M$19;EQUIV($P$23;$A$2:$M$2;0);FAUX)</t>
  </si>
  <si>
    <t>avec la formule de h2s04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</si>
</sst>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\-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 wrapText="1"/>
      <protection hidden="1"/>
    </xf>
    <xf numFmtId="17" fontId="0" fillId="0" borderId="1" xfId="0" applyNumberFormat="1" applyBorder="1" applyAlignment="1" applyProtection="1">
      <alignment horizontal="center" vertical="center" wrapText="1"/>
      <protection hidden="1"/>
    </xf>
    <xf numFmtId="17" fontId="0" fillId="0" borderId="1" xfId="0" applyNumberFormat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/>
      <protection hidden="1"/>
    </xf>
    <xf numFmtId="3" fontId="0" fillId="0" borderId="1" xfId="0" applyNumberFormat="1" applyBorder="1" applyAlignment="1" applyProtection="1">
      <alignment horizontal="center" vertical="center"/>
      <protection hidden="1"/>
    </xf>
    <xf numFmtId="3" fontId="3" fillId="2" borderId="1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3" fontId="1" fillId="0" borderId="1" xfId="0" applyNumberFormat="1" applyFont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wrapText="1"/>
      <protection hidden="1"/>
    </xf>
    <xf numFmtId="3" fontId="3" fillId="3" borderId="1" xfId="0" applyNumberFormat="1" applyFont="1" applyFill="1" applyBorder="1" applyAlignment="1" applyProtection="1">
      <alignment horizontal="center" vertical="center"/>
      <protection hidden="1"/>
    </xf>
    <xf numFmtId="3" fontId="5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3" fontId="1" fillId="0" borderId="0" xfId="0" applyNumberFormat="1" applyFont="1" applyAlignment="1" applyProtection="1">
      <alignment horizontal="center" vertical="center"/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hidden="1"/>
    </xf>
    <xf numFmtId="0" fontId="0" fillId="4" borderId="0" xfId="0" applyNumberFormat="1" applyFill="1" applyAlignment="1" applyProtection="1">
      <alignment horizontal="center" vertical="center"/>
      <protection locked="0"/>
    </xf>
    <xf numFmtId="3" fontId="0" fillId="0" borderId="0" xfId="0" applyNumberForma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locked="0"/>
    </xf>
    <xf numFmtId="0" fontId="7" fillId="0" borderId="0" xfId="0" quotePrefix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" fillId="0" borderId="0" xfId="0" applyFont="1" applyProtection="1">
      <protection locked="0"/>
    </xf>
    <xf numFmtId="0" fontId="4" fillId="0" borderId="0" xfId="0" applyFont="1" applyProtection="1">
      <protection locked="0"/>
    </xf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</dxf>
    <dxf>
      <font>
        <b/>
        <i val="0"/>
        <color rgb="FFFF0000"/>
      </font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TG%20SNIPER\FICHIER%20PAIE%20DAT\BASE%20DE%20DONNEES%20MATH%20%20EGPAF%20UNITAID%20caPT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S"/>
      <sheetName val="RESUME MATERIEL"/>
      <sheetName val="DEPISTAGES"/>
      <sheetName val="SORTIES DE STOCK"/>
      <sheetName val="ENTREES DE STOCK"/>
      <sheetName val="POINT DEPISTAGES"/>
      <sheetName val="POINT DIAGNOSTIC"/>
      <sheetName val="TCD"/>
      <sheetName val="FICHES DIAGNOST"/>
      <sheetName val="RECAP"/>
      <sheetName val="decompte PA"/>
      <sheetName val=" RESUME "/>
      <sheetName val="GRAPH PAR SITE"/>
      <sheetName val=" RESUME  (2)"/>
      <sheetName val="Historiq Prod Cap TB"/>
      <sheetName val="KITS remis par SITES"/>
      <sheetName val="Mes tests de codes excel"/>
      <sheetName val="fiches MANOUAN"/>
      <sheetName val=" RESUME CAPTB"/>
    </sheetNames>
    <sheetDataSet>
      <sheetData sheetId="0" refreshError="1"/>
      <sheetData sheetId="1" refreshError="1"/>
      <sheetData sheetId="2">
        <row r="8">
          <cell r="A8" t="str">
            <v>Agrafeuse primula 12</v>
          </cell>
        </row>
        <row r="9">
          <cell r="A9" t="str">
            <v>Appareil de protection Respiratoire Non réutilisable (APR FFP2 NR)</v>
          </cell>
        </row>
        <row r="10">
          <cell r="A10" t="str">
            <v>Appareil de protection Respiratoire réutilisable (APR FFP3)</v>
          </cell>
        </row>
        <row r="11">
          <cell r="A11" t="str">
            <v>Bac à dossier superposable</v>
          </cell>
        </row>
        <row r="12">
          <cell r="A12" t="str">
            <v>Bidon d’eau de javel 1L</v>
          </cell>
        </row>
        <row r="13">
          <cell r="A13" t="str">
            <v>Bloc  note grand format</v>
          </cell>
        </row>
        <row r="14">
          <cell r="A14" t="str">
            <v>Bloc  note petit format (Bloc Note A5)</v>
          </cell>
        </row>
        <row r="15">
          <cell r="A15" t="str">
            <v>Bulletin de demande d’examen microscopie et  Xpert</v>
          </cell>
        </row>
        <row r="16">
          <cell r="A16" t="str">
            <v>Cahier courrier départ</v>
          </cell>
        </row>
        <row r="17">
          <cell r="A17" t="str">
            <v xml:space="preserve">Cahier de transmission </v>
          </cell>
        </row>
        <row r="18">
          <cell r="A18" t="str">
            <v>Calculatrice</v>
          </cell>
        </row>
        <row r="19">
          <cell r="A19" t="str">
            <v>Carton d’archives</v>
          </cell>
        </row>
        <row r="20">
          <cell r="A20" t="str">
            <v>CD-R</v>
          </cell>
        </row>
        <row r="21">
          <cell r="A21" t="str">
            <v>chariot inox 2 étagères sur roulettes</v>
          </cell>
        </row>
        <row r="22">
          <cell r="A22" t="str">
            <v>Chemise à rabat</v>
          </cell>
        </row>
        <row r="23">
          <cell r="A23" t="str">
            <v xml:space="preserve">Chemise cartonnee </v>
          </cell>
        </row>
        <row r="24">
          <cell r="A24" t="str">
            <v>classeur 20 vues</v>
          </cell>
        </row>
        <row r="25">
          <cell r="A25" t="str">
            <v>classeur 40 vues</v>
          </cell>
        </row>
        <row r="26">
          <cell r="A26" t="str">
            <v>classeur 60 vues</v>
          </cell>
        </row>
        <row r="27">
          <cell r="A27" t="str">
            <v>Classeur Bleu</v>
          </cell>
        </row>
        <row r="28">
          <cell r="A28" t="str">
            <v>Classeur Rose</v>
          </cell>
        </row>
        <row r="29">
          <cell r="A29" t="str">
            <v>CLE USB</v>
          </cell>
        </row>
        <row r="30">
          <cell r="A30" t="str">
            <v>COMPRESSE (10)</v>
          </cell>
        </row>
        <row r="31">
          <cell r="A31" t="str">
            <v>Crayon papier</v>
          </cell>
        </row>
        <row r="32">
          <cell r="A32" t="str">
            <v>Dateur STAMP</v>
          </cell>
        </row>
        <row r="33">
          <cell r="A33" t="str">
            <v>ENCREUR</v>
          </cell>
        </row>
        <row r="34">
          <cell r="A34" t="str">
            <v>Enveloppe blanche A4 (4 paquet/25)</v>
          </cell>
        </row>
        <row r="35">
          <cell r="A35" t="str">
            <v>Enveloppe blanche A5 (4 paquet/25)</v>
          </cell>
        </row>
        <row r="36">
          <cell r="A36" t="str">
            <v>Enveloppe marron A3 (4 paquet/25)</v>
          </cell>
        </row>
        <row r="37">
          <cell r="A37" t="str">
            <v>Enveloppe marron A4 (4 paquet/25)</v>
          </cell>
        </row>
        <row r="38">
          <cell r="A38" t="str">
            <v>Enveloppe marron A5 (4 paquet/25)</v>
          </cell>
        </row>
        <row r="39">
          <cell r="A39" t="str">
            <v>Fiche de dépistage blanche</v>
          </cell>
        </row>
        <row r="40">
          <cell r="A40" t="str">
            <v>Fiche de dépistage bleue</v>
          </cell>
        </row>
        <row r="41">
          <cell r="A41" t="str">
            <v>Fiche de dépistage jaune</v>
          </cell>
        </row>
        <row r="42">
          <cell r="A42" t="str">
            <v>Fiche de dépistage rose</v>
          </cell>
        </row>
        <row r="43">
          <cell r="A43" t="str">
            <v>Fiche pour le diagnostic de la TB</v>
          </cell>
        </row>
        <row r="44">
          <cell r="A44" t="str">
            <v>GANTS (boite de 100)</v>
          </cell>
        </row>
        <row r="45">
          <cell r="A45" t="str">
            <v>Glacière + 2 accumulateurs de froid</v>
          </cell>
        </row>
        <row r="46">
          <cell r="A46" t="str">
            <v>Gomme</v>
          </cell>
        </row>
        <row r="47">
          <cell r="A47" t="str">
            <v>Grand classeur Bleu</v>
          </cell>
        </row>
        <row r="48">
          <cell r="A48" t="str">
            <v>Grand classeur Jaune</v>
          </cell>
        </row>
        <row r="49">
          <cell r="A49" t="str">
            <v>Grand classeur Rose</v>
          </cell>
        </row>
        <row r="50">
          <cell r="A50" t="str">
            <v>Gros scoth marron</v>
          </cell>
        </row>
        <row r="51">
          <cell r="A51" t="str">
            <v>Kits de tubage gastrique Enfants 0-11 mois</v>
          </cell>
        </row>
        <row r="52">
          <cell r="A52" t="str">
            <v>Kits de tubage gastrique Enfants 1-10 ans</v>
          </cell>
        </row>
        <row r="53">
          <cell r="A53" t="str">
            <v>Kits d'expectoration spontanée</v>
          </cell>
        </row>
        <row r="54">
          <cell r="A54" t="str">
            <v>Kits pour ponction ganglionnaire</v>
          </cell>
        </row>
        <row r="55">
          <cell r="A55" t="str">
            <v>LIQUIDE POUR ENCREUR</v>
          </cell>
        </row>
        <row r="56">
          <cell r="A56" t="str">
            <v>LOT de 16 Fiches de Procédures SOP</v>
          </cell>
        </row>
        <row r="57">
          <cell r="A57" t="str">
            <v>Lot intercalaires carton (lot de 12)</v>
          </cell>
        </row>
        <row r="58">
          <cell r="A58" t="str">
            <v>Marqueur permanent bleu</v>
          </cell>
        </row>
        <row r="59">
          <cell r="A59" t="str">
            <v>Marqueur permanent noir</v>
          </cell>
        </row>
        <row r="60">
          <cell r="A60" t="str">
            <v>Marqueur permanent rouge</v>
          </cell>
        </row>
        <row r="61">
          <cell r="A61" t="str">
            <v>Multiprise 5 trous</v>
          </cell>
        </row>
        <row r="62">
          <cell r="A62" t="str">
            <v xml:space="preserve">Ote agraphe </v>
          </cell>
        </row>
        <row r="63">
          <cell r="A63" t="str">
            <v>Paire ciseaux 21 CM</v>
          </cell>
        </row>
        <row r="64">
          <cell r="A64" t="str">
            <v>Papier padex</v>
          </cell>
        </row>
        <row r="65">
          <cell r="A65" t="str">
            <v>paquet de punaise</v>
          </cell>
        </row>
        <row r="66">
          <cell r="A66" t="str">
            <v>Paquet surligneur 4 couleurs</v>
          </cell>
        </row>
        <row r="67">
          <cell r="A67" t="str">
            <v>PAQUETS ZIPLOCK (sachet de 25)</v>
          </cell>
        </row>
        <row r="68">
          <cell r="A68" t="str">
            <v>Parapheurs</v>
          </cell>
        </row>
        <row r="69">
          <cell r="A69" t="str">
            <v>Paravant 4 volets acier laqué</v>
          </cell>
        </row>
        <row r="70">
          <cell r="A70" t="str">
            <v>Perforeuse 2 trous</v>
          </cell>
        </row>
        <row r="71">
          <cell r="A71" t="str">
            <v>Petite enveloppe rectangulaire blanche à fenetre (paquet)</v>
          </cell>
        </row>
        <row r="72">
          <cell r="A72" t="str">
            <v>Pince à dessin 19 mm ( paquet de 12 )</v>
          </cell>
        </row>
        <row r="73">
          <cell r="A73" t="str">
            <v>Pince à dessin 25 mm ( paquet de 12 )</v>
          </cell>
        </row>
        <row r="74">
          <cell r="A74" t="str">
            <v>Pince à dessin 32 mm ( paquet de 12 )</v>
          </cell>
        </row>
        <row r="75">
          <cell r="A75" t="str">
            <v>plastique pour reliure</v>
          </cell>
        </row>
        <row r="76">
          <cell r="A76" t="str">
            <v>Plateau en Inox</v>
          </cell>
        </row>
        <row r="77">
          <cell r="A77" t="str">
            <v>Porte carte de visite 64 cartes</v>
          </cell>
        </row>
        <row r="78">
          <cell r="A78" t="str">
            <v>Portoir pour site</v>
          </cell>
        </row>
        <row r="79">
          <cell r="A79" t="str">
            <v>Post it grand format</v>
          </cell>
        </row>
        <row r="80">
          <cell r="A80" t="str">
            <v>Post it petit format</v>
          </cell>
        </row>
        <row r="81">
          <cell r="A81" t="str">
            <v>Post it sign here</v>
          </cell>
        </row>
        <row r="82">
          <cell r="A82" t="str">
            <v>Pot à crayon</v>
          </cell>
        </row>
        <row r="83">
          <cell r="A83" t="str">
            <v>Pot de colle transparent</v>
          </cell>
        </row>
        <row r="84">
          <cell r="A84" t="str">
            <v>Poubelle</v>
          </cell>
        </row>
        <row r="85">
          <cell r="A85" t="str">
            <v>ramettes de papier</v>
          </cell>
        </row>
        <row r="86">
          <cell r="A86" t="str">
            <v>Registre 3 mains/4mains</v>
          </cell>
        </row>
        <row r="87">
          <cell r="A87" t="str">
            <v>Registre 4 mains  grand</v>
          </cell>
        </row>
        <row r="88">
          <cell r="A88" t="str">
            <v>Registre 4 mains A4</v>
          </cell>
        </row>
        <row r="89">
          <cell r="A89" t="str">
            <v>Registre de dispensation</v>
          </cell>
        </row>
        <row r="90">
          <cell r="A90" t="str">
            <v>Registre de suivi des CT</v>
          </cell>
        </row>
        <row r="91">
          <cell r="A91" t="str">
            <v>Registre de suivi longitudinal</v>
          </cell>
        </row>
        <row r="92">
          <cell r="A92" t="str">
            <v>Règle plate 30 cm</v>
          </cell>
        </row>
        <row r="93">
          <cell r="A93" t="str">
            <v>Relieuse BIKO</v>
          </cell>
        </row>
        <row r="94">
          <cell r="A94" t="str">
            <v>Reliures transparent incolore</v>
          </cell>
        </row>
        <row r="95">
          <cell r="A95" t="str">
            <v>Repertoire téléphonique</v>
          </cell>
        </row>
        <row r="96">
          <cell r="A96" t="str">
            <v>Rouleau de papier paillasse blanc</v>
          </cell>
        </row>
        <row r="97">
          <cell r="A97" t="str">
            <v>Scotch mural (rouleau)</v>
          </cell>
        </row>
        <row r="98">
          <cell r="A98" t="str">
            <v xml:space="preserve">Scoth 19 X 33 </v>
          </cell>
        </row>
        <row r="99">
          <cell r="A99" t="str">
            <v>SERINGUE 10 CC</v>
          </cell>
        </row>
        <row r="100">
          <cell r="A100" t="str">
            <v>SERINGUE 5 CC</v>
          </cell>
        </row>
      </sheetData>
      <sheetData sheetId="3">
        <row r="3">
          <cell r="B3">
            <v>43487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>
        <row r="96">
          <cell r="A96">
            <v>4605</v>
          </cell>
        </row>
      </sheetData>
      <sheetData sheetId="12" refreshError="1"/>
      <sheetData sheetId="13"/>
      <sheetData sheetId="14" refreshError="1"/>
      <sheetData sheetId="15" refreshError="1"/>
      <sheetData sheetId="16" refreshError="1"/>
      <sheetData sheetId="17">
        <row r="1">
          <cell r="B1" t="str">
            <v>AGNEBY_TIASSA_ME</v>
          </cell>
          <cell r="C1" t="str">
            <v>ABIDJAN1_GRANDS_PONTS</v>
          </cell>
          <cell r="D1" t="str">
            <v>ABIDJAN2</v>
          </cell>
          <cell r="E1" t="str">
            <v>CAVALLY_GUEMON</v>
          </cell>
        </row>
      </sheetData>
      <sheetData sheetId="18" refreshError="1"/>
      <sheetData sheetId="19">
        <row r="2">
          <cell r="B2">
            <v>43466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40"/>
  <sheetViews>
    <sheetView tabSelected="1" topLeftCell="A10" zoomScale="70" zoomScaleNormal="70" workbookViewId="0">
      <selection activeCell="G33" sqref="G33"/>
    </sheetView>
  </sheetViews>
  <sheetFormatPr baseColWidth="10" defaultColWidth="11.44140625" defaultRowHeight="14.4" x14ac:dyDescent="0.3"/>
  <cols>
    <col min="1" max="1" width="26.44140625" style="1" customWidth="1"/>
    <col min="2" max="2" width="14.5546875" style="2" customWidth="1"/>
    <col min="3" max="3" width="10.109375" style="2" customWidth="1"/>
    <col min="4" max="4" width="9.44140625" style="2" customWidth="1"/>
    <col min="5" max="5" width="10" style="2" customWidth="1"/>
    <col min="6" max="6" width="10.44140625" style="2" customWidth="1"/>
    <col min="7" max="7" width="10.5546875" style="2" customWidth="1"/>
    <col min="8" max="10" width="10.33203125" style="2" customWidth="1"/>
    <col min="11" max="11" width="9.33203125" style="2" customWidth="1"/>
    <col min="12" max="12" width="9.88671875" style="2" customWidth="1"/>
    <col min="13" max="13" width="9.6640625" style="2" customWidth="1"/>
    <col min="14" max="14" width="11.44140625" style="2"/>
    <col min="15" max="15" width="37" style="1" customWidth="1"/>
    <col min="16" max="16" width="18.44140625" style="1" customWidth="1"/>
    <col min="17" max="16384" width="11.44140625" style="1"/>
  </cols>
  <sheetData>
    <row r="1" spans="1:14" ht="18" x14ac:dyDescent="0.35">
      <c r="A1" s="22" t="s">
        <v>19</v>
      </c>
    </row>
    <row r="2" spans="1:14" s="2" customFormat="1" ht="28.8" x14ac:dyDescent="0.3">
      <c r="A2" s="3"/>
      <c r="B2" s="4">
        <v>43466</v>
      </c>
      <c r="C2" s="4">
        <v>43497</v>
      </c>
      <c r="D2" s="5">
        <v>43525</v>
      </c>
      <c r="E2" s="5">
        <v>43556</v>
      </c>
      <c r="F2" s="5">
        <v>43586</v>
      </c>
      <c r="G2" s="5">
        <v>43617</v>
      </c>
      <c r="H2" s="5">
        <v>43647</v>
      </c>
      <c r="I2" s="5">
        <v>43678</v>
      </c>
      <c r="J2" s="6">
        <v>43709</v>
      </c>
      <c r="K2" s="6">
        <v>43739</v>
      </c>
      <c r="L2" s="6">
        <v>43770</v>
      </c>
      <c r="M2" s="7">
        <v>43800</v>
      </c>
      <c r="N2" s="8" t="s">
        <v>0</v>
      </c>
    </row>
    <row r="3" spans="1:14" s="2" customFormat="1" x14ac:dyDescent="0.3">
      <c r="A3" s="3"/>
      <c r="B3" s="24">
        <f>COLUMN(B2)</f>
        <v>2</v>
      </c>
      <c r="C3" s="24">
        <f t="shared" ref="C3:M3" si="0">COLUMN(C2)</f>
        <v>3</v>
      </c>
      <c r="D3" s="24">
        <f t="shared" si="0"/>
        <v>4</v>
      </c>
      <c r="E3" s="24">
        <f t="shared" si="0"/>
        <v>5</v>
      </c>
      <c r="F3" s="24">
        <f t="shared" si="0"/>
        <v>6</v>
      </c>
      <c r="G3" s="24">
        <f t="shared" si="0"/>
        <v>7</v>
      </c>
      <c r="H3" s="24">
        <f t="shared" si="0"/>
        <v>8</v>
      </c>
      <c r="I3" s="24">
        <f t="shared" si="0"/>
        <v>9</v>
      </c>
      <c r="J3" s="24">
        <f t="shared" si="0"/>
        <v>10</v>
      </c>
      <c r="K3" s="24">
        <f t="shared" si="0"/>
        <v>11</v>
      </c>
      <c r="L3" s="24">
        <f t="shared" si="0"/>
        <v>12</v>
      </c>
      <c r="M3" s="24">
        <f t="shared" si="0"/>
        <v>13</v>
      </c>
      <c r="N3" s="8"/>
    </row>
    <row r="4" spans="1:14" ht="18" x14ac:dyDescent="0.3">
      <c r="A4" s="9" t="s">
        <v>1</v>
      </c>
      <c r="B4" s="10">
        <v>0</v>
      </c>
      <c r="C4" s="10">
        <v>5</v>
      </c>
      <c r="D4" s="10">
        <v>9</v>
      </c>
      <c r="E4" s="10">
        <v>13</v>
      </c>
      <c r="F4" s="10">
        <v>9</v>
      </c>
      <c r="G4" s="10">
        <v>14</v>
      </c>
      <c r="H4" s="10">
        <v>22</v>
      </c>
      <c r="I4" s="10">
        <v>15</v>
      </c>
      <c r="J4" s="10">
        <v>0</v>
      </c>
      <c r="K4" s="10">
        <v>0</v>
      </c>
      <c r="L4" s="10"/>
      <c r="M4" s="10"/>
      <c r="N4" s="11">
        <f t="shared" ref="N4:N19" si="1">SUM(B4:K4)</f>
        <v>87</v>
      </c>
    </row>
    <row r="5" spans="1:14" ht="18" x14ac:dyDescent="0.3">
      <c r="A5" s="9" t="s">
        <v>2</v>
      </c>
      <c r="B5" s="10">
        <v>0</v>
      </c>
      <c r="C5" s="10">
        <v>0</v>
      </c>
      <c r="D5" s="10">
        <v>0</v>
      </c>
      <c r="E5" s="10">
        <v>0</v>
      </c>
      <c r="F5" s="10">
        <v>64</v>
      </c>
      <c r="G5" s="10">
        <v>128</v>
      </c>
      <c r="H5" s="10">
        <v>94</v>
      </c>
      <c r="I5" s="10">
        <v>43</v>
      </c>
      <c r="J5" s="10">
        <v>14</v>
      </c>
      <c r="K5" s="10"/>
      <c r="L5" s="10"/>
      <c r="M5" s="10"/>
      <c r="N5" s="11">
        <f t="shared" si="1"/>
        <v>343</v>
      </c>
    </row>
    <row r="6" spans="1:14" ht="18" x14ac:dyDescent="0.3">
      <c r="A6" s="9" t="s">
        <v>3</v>
      </c>
      <c r="B6" s="10">
        <v>16</v>
      </c>
      <c r="C6" s="10">
        <v>35</v>
      </c>
      <c r="D6" s="10">
        <v>21</v>
      </c>
      <c r="E6" s="10">
        <v>7</v>
      </c>
      <c r="F6" s="10">
        <v>26</v>
      </c>
      <c r="G6" s="10">
        <v>28</v>
      </c>
      <c r="H6" s="10">
        <v>27</v>
      </c>
      <c r="I6" s="10">
        <v>16</v>
      </c>
      <c r="J6" s="10">
        <v>0</v>
      </c>
      <c r="K6" s="10"/>
      <c r="L6" s="10"/>
      <c r="M6" s="10"/>
      <c r="N6" s="11">
        <f t="shared" si="1"/>
        <v>176</v>
      </c>
    </row>
    <row r="7" spans="1:14" ht="18" x14ac:dyDescent="0.3">
      <c r="A7" s="9" t="s">
        <v>4</v>
      </c>
      <c r="B7" s="10">
        <v>0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6</v>
      </c>
      <c r="I7" s="10">
        <v>18</v>
      </c>
      <c r="J7" s="10">
        <v>4</v>
      </c>
      <c r="K7" s="10"/>
      <c r="L7" s="10"/>
      <c r="M7" s="10"/>
      <c r="N7" s="11">
        <f t="shared" si="1"/>
        <v>28</v>
      </c>
    </row>
    <row r="8" spans="1:14" ht="18" x14ac:dyDescent="0.3">
      <c r="A8" s="9" t="s">
        <v>5</v>
      </c>
      <c r="B8" s="10">
        <v>0</v>
      </c>
      <c r="C8" s="10">
        <v>93</v>
      </c>
      <c r="D8" s="10">
        <v>100</v>
      </c>
      <c r="E8" s="10">
        <v>95</v>
      </c>
      <c r="F8" s="10">
        <v>87</v>
      </c>
      <c r="G8" s="10">
        <v>161</v>
      </c>
      <c r="H8" s="10">
        <v>247</v>
      </c>
      <c r="I8" s="10">
        <v>175</v>
      </c>
      <c r="J8" s="10">
        <v>31</v>
      </c>
      <c r="K8" s="10"/>
      <c r="L8" s="10"/>
      <c r="M8" s="10"/>
      <c r="N8" s="11">
        <f t="shared" si="1"/>
        <v>989</v>
      </c>
    </row>
    <row r="9" spans="1:14" ht="18" x14ac:dyDescent="0.3">
      <c r="A9" s="9" t="s">
        <v>6</v>
      </c>
      <c r="B9" s="10">
        <v>0</v>
      </c>
      <c r="C9" s="10">
        <v>0</v>
      </c>
      <c r="D9" s="10">
        <v>188</v>
      </c>
      <c r="E9" s="10">
        <v>223</v>
      </c>
      <c r="F9" s="10">
        <v>204</v>
      </c>
      <c r="G9" s="12">
        <v>364</v>
      </c>
      <c r="H9" s="10">
        <v>439</v>
      </c>
      <c r="I9" s="10">
        <v>516</v>
      </c>
      <c r="J9" s="10">
        <v>160</v>
      </c>
      <c r="K9" s="10"/>
      <c r="L9" s="10"/>
      <c r="M9" s="10"/>
      <c r="N9" s="11">
        <f t="shared" si="1"/>
        <v>2094</v>
      </c>
    </row>
    <row r="10" spans="1:14" ht="18" x14ac:dyDescent="0.3">
      <c r="A10" s="9" t="s">
        <v>7</v>
      </c>
      <c r="B10" s="10">
        <v>0</v>
      </c>
      <c r="C10" s="10">
        <v>0</v>
      </c>
      <c r="D10" s="10">
        <v>12</v>
      </c>
      <c r="E10" s="10">
        <v>291</v>
      </c>
      <c r="F10" s="10">
        <v>228</v>
      </c>
      <c r="G10" s="10">
        <v>267</v>
      </c>
      <c r="H10" s="10">
        <v>250</v>
      </c>
      <c r="I10" s="10">
        <v>154</v>
      </c>
      <c r="J10" s="10">
        <v>78</v>
      </c>
      <c r="K10" s="10"/>
      <c r="L10" s="10"/>
      <c r="M10" s="10"/>
      <c r="N10" s="11">
        <f t="shared" si="1"/>
        <v>1280</v>
      </c>
    </row>
    <row r="11" spans="1:14" ht="18" x14ac:dyDescent="0.3">
      <c r="A11" s="9" t="s">
        <v>8</v>
      </c>
      <c r="B11" s="10">
        <v>0</v>
      </c>
      <c r="C11" s="10">
        <v>5</v>
      </c>
      <c r="D11" s="10">
        <v>33</v>
      </c>
      <c r="E11" s="10">
        <v>29</v>
      </c>
      <c r="F11" s="10">
        <v>11</v>
      </c>
      <c r="G11" s="10">
        <v>2</v>
      </c>
      <c r="H11" s="10">
        <v>71</v>
      </c>
      <c r="I11" s="10">
        <v>434</v>
      </c>
      <c r="J11" s="10">
        <v>0</v>
      </c>
      <c r="K11" s="10"/>
      <c r="L11" s="10"/>
      <c r="M11" s="10"/>
      <c r="N11" s="11">
        <f t="shared" si="1"/>
        <v>585</v>
      </c>
    </row>
    <row r="12" spans="1:14" ht="18" x14ac:dyDescent="0.3">
      <c r="A12" s="9" t="s">
        <v>9</v>
      </c>
      <c r="B12" s="12">
        <v>51</v>
      </c>
      <c r="C12" s="10">
        <v>85</v>
      </c>
      <c r="D12" s="10">
        <v>72</v>
      </c>
      <c r="E12" s="10">
        <v>121</v>
      </c>
      <c r="F12" s="10">
        <v>247</v>
      </c>
      <c r="G12" s="10">
        <v>269</v>
      </c>
      <c r="H12" s="10">
        <v>243</v>
      </c>
      <c r="I12" s="10">
        <v>251</v>
      </c>
      <c r="J12" s="10">
        <v>23</v>
      </c>
      <c r="K12" s="10"/>
      <c r="L12" s="10"/>
      <c r="M12" s="10"/>
      <c r="N12" s="11">
        <f t="shared" si="1"/>
        <v>1362</v>
      </c>
    </row>
    <row r="13" spans="1:14" ht="28.8" x14ac:dyDescent="0.3">
      <c r="A13" s="13" t="s">
        <v>10</v>
      </c>
      <c r="B13" s="10">
        <v>0</v>
      </c>
      <c r="C13" s="10">
        <v>0</v>
      </c>
      <c r="D13" s="10">
        <v>148</v>
      </c>
      <c r="E13" s="12">
        <v>922</v>
      </c>
      <c r="F13" s="12">
        <v>762</v>
      </c>
      <c r="G13" s="10">
        <v>293</v>
      </c>
      <c r="H13" s="10">
        <v>995</v>
      </c>
      <c r="I13" s="14">
        <v>1062</v>
      </c>
      <c r="J13" s="10">
        <v>519</v>
      </c>
      <c r="K13" s="10"/>
      <c r="L13" s="10"/>
      <c r="M13" s="10"/>
      <c r="N13" s="11">
        <f t="shared" si="1"/>
        <v>4701</v>
      </c>
    </row>
    <row r="14" spans="1:14" ht="28.8" x14ac:dyDescent="0.3">
      <c r="A14" s="13" t="s">
        <v>11</v>
      </c>
      <c r="B14" s="10">
        <v>0</v>
      </c>
      <c r="C14" s="10">
        <v>0</v>
      </c>
      <c r="D14" s="10">
        <v>0</v>
      </c>
      <c r="E14" s="10">
        <v>0</v>
      </c>
      <c r="F14" s="10">
        <v>158</v>
      </c>
      <c r="G14" s="10">
        <v>99</v>
      </c>
      <c r="H14" s="10">
        <v>80</v>
      </c>
      <c r="I14" s="10">
        <v>47</v>
      </c>
      <c r="J14" s="10">
        <v>24</v>
      </c>
      <c r="K14" s="10"/>
      <c r="L14" s="10"/>
      <c r="M14" s="10"/>
      <c r="N14" s="11">
        <f t="shared" si="1"/>
        <v>408</v>
      </c>
    </row>
    <row r="15" spans="1:14" ht="18" x14ac:dyDescent="0.3">
      <c r="A15" s="9" t="s">
        <v>12</v>
      </c>
      <c r="B15" s="10">
        <v>0</v>
      </c>
      <c r="C15" s="12">
        <v>367</v>
      </c>
      <c r="D15" s="10">
        <v>407</v>
      </c>
      <c r="E15" s="10">
        <v>174</v>
      </c>
      <c r="F15" s="10">
        <v>178</v>
      </c>
      <c r="G15" s="10">
        <v>201</v>
      </c>
      <c r="H15" s="10">
        <v>109</v>
      </c>
      <c r="I15" s="10">
        <v>289</v>
      </c>
      <c r="J15" s="10">
        <v>161</v>
      </c>
      <c r="K15" s="10"/>
      <c r="L15" s="10"/>
      <c r="M15" s="10"/>
      <c r="N15" s="11">
        <f t="shared" si="1"/>
        <v>1886</v>
      </c>
    </row>
    <row r="16" spans="1:14" ht="18" x14ac:dyDescent="0.3">
      <c r="A16" s="9" t="s">
        <v>13</v>
      </c>
      <c r="B16" s="10">
        <v>0</v>
      </c>
      <c r="C16" s="10">
        <v>0</v>
      </c>
      <c r="D16" s="10">
        <v>0</v>
      </c>
      <c r="E16" s="10">
        <v>233</v>
      </c>
      <c r="F16" s="10">
        <v>204</v>
      </c>
      <c r="G16" s="10">
        <v>123</v>
      </c>
      <c r="H16" s="10">
        <v>122</v>
      </c>
      <c r="I16" s="10">
        <v>106</v>
      </c>
      <c r="J16" s="10">
        <v>3</v>
      </c>
      <c r="K16" s="10"/>
      <c r="L16" s="10"/>
      <c r="M16" s="10"/>
      <c r="N16" s="11">
        <f t="shared" si="1"/>
        <v>791</v>
      </c>
    </row>
    <row r="17" spans="1:17" ht="18" x14ac:dyDescent="0.3">
      <c r="A17" s="9" t="s">
        <v>14</v>
      </c>
      <c r="B17" s="10">
        <v>0</v>
      </c>
      <c r="C17" s="10">
        <v>0</v>
      </c>
      <c r="D17" s="12">
        <v>624</v>
      </c>
      <c r="E17" s="10">
        <v>886</v>
      </c>
      <c r="F17" s="10">
        <v>305</v>
      </c>
      <c r="G17" s="10">
        <v>359</v>
      </c>
      <c r="H17" s="10">
        <v>264</v>
      </c>
      <c r="I17" s="10">
        <v>882</v>
      </c>
      <c r="J17" s="10">
        <v>227</v>
      </c>
      <c r="K17" s="10"/>
      <c r="L17" s="10"/>
      <c r="M17" s="10"/>
      <c r="N17" s="11">
        <f t="shared" si="1"/>
        <v>3547</v>
      </c>
    </row>
    <row r="18" spans="1:17" ht="18" x14ac:dyDescent="0.3">
      <c r="A18" s="9" t="s">
        <v>15</v>
      </c>
      <c r="B18" s="10">
        <v>0</v>
      </c>
      <c r="C18" s="10">
        <v>0</v>
      </c>
      <c r="D18" s="10">
        <v>0</v>
      </c>
      <c r="E18" s="10">
        <v>431</v>
      </c>
      <c r="F18" s="10">
        <v>673</v>
      </c>
      <c r="G18" s="10">
        <v>255</v>
      </c>
      <c r="H18" s="10">
        <v>448</v>
      </c>
      <c r="I18" s="10">
        <v>387</v>
      </c>
      <c r="J18" s="10">
        <v>308</v>
      </c>
      <c r="K18" s="10"/>
      <c r="L18" s="10"/>
      <c r="M18" s="10"/>
      <c r="N18" s="11">
        <f t="shared" si="1"/>
        <v>2502</v>
      </c>
    </row>
    <row r="19" spans="1:17" ht="18" x14ac:dyDescent="0.3">
      <c r="A19" s="9" t="s">
        <v>16</v>
      </c>
      <c r="B19" s="10">
        <v>0</v>
      </c>
      <c r="C19" s="10">
        <v>0</v>
      </c>
      <c r="D19" s="10">
        <v>157</v>
      </c>
      <c r="E19" s="10">
        <v>148</v>
      </c>
      <c r="F19" s="10">
        <v>88</v>
      </c>
      <c r="G19" s="10">
        <v>204</v>
      </c>
      <c r="H19" s="10">
        <v>188</v>
      </c>
      <c r="I19" s="10">
        <v>293</v>
      </c>
      <c r="J19" s="10">
        <v>119</v>
      </c>
      <c r="K19" s="10"/>
      <c r="L19" s="10"/>
      <c r="M19" s="10"/>
      <c r="N19" s="11">
        <f t="shared" si="1"/>
        <v>1197</v>
      </c>
    </row>
    <row r="20" spans="1:17" ht="28.8" x14ac:dyDescent="0.3">
      <c r="A20" s="15" t="s">
        <v>17</v>
      </c>
      <c r="B20" s="16">
        <f>SUM(B4:B19)</f>
        <v>67</v>
      </c>
      <c r="C20" s="16">
        <f>SUM(C4:C19)</f>
        <v>590</v>
      </c>
      <c r="D20" s="16">
        <f t="shared" ref="D20:N20" si="2">SUM(D4:D19)</f>
        <v>1771</v>
      </c>
      <c r="E20" s="16">
        <f t="shared" si="2"/>
        <v>3573</v>
      </c>
      <c r="F20" s="16">
        <f t="shared" si="2"/>
        <v>3244</v>
      </c>
      <c r="G20" s="16">
        <f t="shared" si="2"/>
        <v>2767</v>
      </c>
      <c r="H20" s="16">
        <f t="shared" si="2"/>
        <v>3605</v>
      </c>
      <c r="I20" s="16">
        <f t="shared" si="2"/>
        <v>4688</v>
      </c>
      <c r="J20" s="16">
        <f t="shared" si="2"/>
        <v>1671</v>
      </c>
      <c r="K20" s="16" t="str">
        <f>IF(K4=0,"",SUM(K4:K19))</f>
        <v/>
      </c>
      <c r="L20" s="16" t="str">
        <f>IF(L4=0,"",SUM(L4:L19))</f>
        <v/>
      </c>
      <c r="M20" s="16" t="str">
        <f>IF(M4=0,"",SUM(M4:M19))</f>
        <v/>
      </c>
      <c r="N20" s="17">
        <f t="shared" si="2"/>
        <v>21976</v>
      </c>
    </row>
    <row r="21" spans="1:17" x14ac:dyDescent="0.3">
      <c r="A21" s="1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19"/>
    </row>
    <row r="22" spans="1:17" ht="23.4" x14ac:dyDescent="0.45">
      <c r="A22" s="21" t="s">
        <v>18</v>
      </c>
      <c r="O22" s="27" t="s">
        <v>22</v>
      </c>
      <c r="P22" s="2"/>
    </row>
    <row r="23" spans="1:17" ht="18" x14ac:dyDescent="0.3">
      <c r="A23" s="3"/>
      <c r="B23" s="20">
        <v>43556</v>
      </c>
      <c r="D23" s="25">
        <f>HLOOKUP(B23,B2:M3,2)</f>
        <v>5</v>
      </c>
      <c r="O23" s="3"/>
      <c r="P23" s="20">
        <v>43556</v>
      </c>
    </row>
    <row r="24" spans="1:17" x14ac:dyDescent="0.3">
      <c r="A24" s="9" t="s">
        <v>1</v>
      </c>
      <c r="B24" s="10">
        <f>VLOOKUP(A24,$A$2:$M$19,HLOOKUP($B$23,$B$2:$M$3,2),FALSE)</f>
        <v>13</v>
      </c>
      <c r="F24" s="26"/>
      <c r="O24" s="9" t="s">
        <v>1</v>
      </c>
      <c r="P24" s="10">
        <f>VLOOKUP(O24,$A$2:$M$19,MATCH($P$23,$A$2:$M$2,0),FALSE)</f>
        <v>13</v>
      </c>
    </row>
    <row r="25" spans="1:17" x14ac:dyDescent="0.3">
      <c r="A25" s="9" t="s">
        <v>2</v>
      </c>
      <c r="B25" s="10">
        <f t="shared" ref="B25:B39" si="3">VLOOKUP(A25,$A$2:$M$19,HLOOKUP($B$23,$B$2:$M$3,2),FALSE)</f>
        <v>0</v>
      </c>
      <c r="O25" s="9" t="s">
        <v>2</v>
      </c>
      <c r="P25" s="10">
        <f t="shared" ref="P25:P39" si="4">VLOOKUP(O25,$A$2:$M$19,MATCH($P$23,$A$2:$M$2,0),FALSE)</f>
        <v>0</v>
      </c>
    </row>
    <row r="26" spans="1:17" ht="15.6" x14ac:dyDescent="0.3">
      <c r="A26" s="9" t="s">
        <v>3</v>
      </c>
      <c r="B26" s="10">
        <f t="shared" si="3"/>
        <v>7</v>
      </c>
      <c r="D26" s="23" t="s">
        <v>21</v>
      </c>
      <c r="O26" s="9" t="s">
        <v>3</v>
      </c>
      <c r="P26" s="10">
        <f t="shared" si="4"/>
        <v>7</v>
      </c>
      <c r="Q26" s="31" t="s">
        <v>26</v>
      </c>
    </row>
    <row r="27" spans="1:17" x14ac:dyDescent="0.3">
      <c r="A27" s="9" t="s">
        <v>4</v>
      </c>
      <c r="B27" s="10">
        <f t="shared" si="3"/>
        <v>0</v>
      </c>
      <c r="O27" s="9" t="s">
        <v>4</v>
      </c>
      <c r="P27" s="10">
        <f t="shared" si="4"/>
        <v>0</v>
      </c>
    </row>
    <row r="28" spans="1:17" x14ac:dyDescent="0.3">
      <c r="A28" s="9" t="s">
        <v>5</v>
      </c>
      <c r="B28" s="10">
        <f t="shared" si="3"/>
        <v>95</v>
      </c>
      <c r="D28" s="23" t="s">
        <v>20</v>
      </c>
      <c r="O28" s="9" t="s">
        <v>5</v>
      </c>
      <c r="P28" s="10">
        <f t="shared" si="4"/>
        <v>95</v>
      </c>
      <c r="Q28" s="30" t="s">
        <v>25</v>
      </c>
    </row>
    <row r="29" spans="1:17" x14ac:dyDescent="0.3">
      <c r="A29" s="9" t="s">
        <v>6</v>
      </c>
      <c r="B29" s="10">
        <f t="shared" si="3"/>
        <v>223</v>
      </c>
      <c r="O29" s="9" t="s">
        <v>6</v>
      </c>
      <c r="P29" s="10">
        <f t="shared" si="4"/>
        <v>223</v>
      </c>
    </row>
    <row r="30" spans="1:17" ht="15.6" x14ac:dyDescent="0.3">
      <c r="A30" s="9" t="s">
        <v>7</v>
      </c>
      <c r="B30" s="10">
        <f t="shared" si="3"/>
        <v>291</v>
      </c>
      <c r="C30" s="28" t="s">
        <v>23</v>
      </c>
      <c r="D30" s="29" t="s">
        <v>24</v>
      </c>
      <c r="O30" s="9" t="s">
        <v>7</v>
      </c>
      <c r="P30" s="10">
        <f t="shared" si="4"/>
        <v>291</v>
      </c>
    </row>
    <row r="31" spans="1:17" x14ac:dyDescent="0.3">
      <c r="A31" s="9" t="s">
        <v>8</v>
      </c>
      <c r="B31" s="10">
        <f t="shared" si="3"/>
        <v>29</v>
      </c>
      <c r="O31" s="9" t="s">
        <v>8</v>
      </c>
      <c r="P31" s="10">
        <f t="shared" si="4"/>
        <v>29</v>
      </c>
    </row>
    <row r="32" spans="1:17" x14ac:dyDescent="0.3">
      <c r="A32" s="9" t="s">
        <v>9</v>
      </c>
      <c r="B32" s="10">
        <f t="shared" si="3"/>
        <v>121</v>
      </c>
      <c r="G32" s="1"/>
      <c r="O32" s="9" t="s">
        <v>9</v>
      </c>
      <c r="P32" s="10">
        <f t="shared" si="4"/>
        <v>121</v>
      </c>
    </row>
    <row r="33" spans="1:16" ht="28.8" x14ac:dyDescent="0.3">
      <c r="A33" s="13" t="s">
        <v>10</v>
      </c>
      <c r="B33" s="10">
        <f t="shared" si="3"/>
        <v>922</v>
      </c>
      <c r="O33" s="13" t="s">
        <v>10</v>
      </c>
      <c r="P33" s="10">
        <f t="shared" si="4"/>
        <v>922</v>
      </c>
    </row>
    <row r="34" spans="1:16" ht="28.8" x14ac:dyDescent="0.3">
      <c r="A34" s="13" t="s">
        <v>11</v>
      </c>
      <c r="B34" s="10">
        <f t="shared" si="3"/>
        <v>0</v>
      </c>
      <c r="O34" s="13" t="s">
        <v>11</v>
      </c>
      <c r="P34" s="10">
        <f t="shared" si="4"/>
        <v>0</v>
      </c>
    </row>
    <row r="35" spans="1:16" x14ac:dyDescent="0.3">
      <c r="A35" s="9" t="s">
        <v>12</v>
      </c>
      <c r="B35" s="10">
        <f t="shared" si="3"/>
        <v>174</v>
      </c>
      <c r="O35" s="9" t="s">
        <v>12</v>
      </c>
      <c r="P35" s="10">
        <f t="shared" si="4"/>
        <v>174</v>
      </c>
    </row>
    <row r="36" spans="1:16" x14ac:dyDescent="0.3">
      <c r="A36" s="9" t="s">
        <v>13</v>
      </c>
      <c r="B36" s="10">
        <f t="shared" si="3"/>
        <v>233</v>
      </c>
      <c r="O36" s="9" t="s">
        <v>13</v>
      </c>
      <c r="P36" s="10">
        <f t="shared" si="4"/>
        <v>233</v>
      </c>
    </row>
    <row r="37" spans="1:16" x14ac:dyDescent="0.3">
      <c r="A37" s="9" t="s">
        <v>14</v>
      </c>
      <c r="B37" s="10">
        <f t="shared" si="3"/>
        <v>886</v>
      </c>
      <c r="O37" s="9" t="s">
        <v>14</v>
      </c>
      <c r="P37" s="10">
        <f t="shared" si="4"/>
        <v>886</v>
      </c>
    </row>
    <row r="38" spans="1:16" x14ac:dyDescent="0.3">
      <c r="A38" s="9" t="s">
        <v>15</v>
      </c>
      <c r="B38" s="10">
        <f t="shared" si="3"/>
        <v>431</v>
      </c>
      <c r="O38" s="9" t="s">
        <v>15</v>
      </c>
      <c r="P38" s="10">
        <f t="shared" si="4"/>
        <v>431</v>
      </c>
    </row>
    <row r="39" spans="1:16" x14ac:dyDescent="0.3">
      <c r="A39" s="9" t="s">
        <v>16</v>
      </c>
      <c r="B39" s="10">
        <f t="shared" si="3"/>
        <v>148</v>
      </c>
      <c r="O39" s="9" t="s">
        <v>16</v>
      </c>
      <c r="P39" s="10">
        <f t="shared" si="4"/>
        <v>148</v>
      </c>
    </row>
    <row r="40" spans="1:16" ht="28.8" x14ac:dyDescent="0.3">
      <c r="A40" s="15" t="s">
        <v>17</v>
      </c>
      <c r="B40" s="16">
        <f>SUM(B24:B39)</f>
        <v>3573</v>
      </c>
      <c r="O40" s="15" t="s">
        <v>17</v>
      </c>
      <c r="P40" s="16">
        <f>SUM(P24:P39)</f>
        <v>3573</v>
      </c>
    </row>
  </sheetData>
  <conditionalFormatting sqref="B4:B19">
    <cfRule type="cellIs" dxfId="21" priority="21" operator="equal">
      <formula>MAX($B$4:$B$19)</formula>
    </cfRule>
  </conditionalFormatting>
  <conditionalFormatting sqref="C4:C19">
    <cfRule type="cellIs" dxfId="20" priority="20" operator="equal">
      <formula>MAX($C$4:$C$19)</formula>
    </cfRule>
  </conditionalFormatting>
  <conditionalFormatting sqref="H4:H19">
    <cfRule type="cellIs" dxfId="19" priority="23" operator="equal">
      <formula>MAX($H$4:$H$19)</formula>
    </cfRule>
  </conditionalFormatting>
  <conditionalFormatting sqref="B20:M20">
    <cfRule type="cellIs" dxfId="18" priority="19" operator="equal">
      <formula>MAX($B$20:$M$20)</formula>
    </cfRule>
  </conditionalFormatting>
  <conditionalFormatting sqref="D4:D19">
    <cfRule type="cellIs" dxfId="17" priority="18" operator="equal">
      <formula>MAX($D$4:$D$19)</formula>
    </cfRule>
  </conditionalFormatting>
  <conditionalFormatting sqref="E4:E19">
    <cfRule type="cellIs" dxfId="16" priority="17" operator="equal">
      <formula>MAX($E$4:$E$19)</formula>
    </cfRule>
  </conditionalFormatting>
  <conditionalFormatting sqref="F4:F19">
    <cfRule type="cellIs" dxfId="15" priority="16" operator="equal">
      <formula>MAX($F$4:$F$19)</formula>
    </cfRule>
  </conditionalFormatting>
  <conditionalFormatting sqref="G14">
    <cfRule type="cellIs" dxfId="14" priority="15" operator="equal">
      <formula>MAX($G$4:$G$19)</formula>
    </cfRule>
  </conditionalFormatting>
  <conditionalFormatting sqref="G4">
    <cfRule type="cellIs" dxfId="13" priority="14" operator="equal">
      <formula>MAX($G$4:$G$19)</formula>
    </cfRule>
  </conditionalFormatting>
  <conditionalFormatting sqref="G4:G19">
    <cfRule type="cellIs" dxfId="12" priority="13" operator="equal">
      <formula>MAX($G$4:$G$19)</formula>
    </cfRule>
  </conditionalFormatting>
  <conditionalFormatting sqref="I4:I19">
    <cfRule type="cellIs" dxfId="11" priority="12" operator="equal">
      <formula>MAX($I$4:$I$19)</formula>
    </cfRule>
  </conditionalFormatting>
  <conditionalFormatting sqref="J4:J19">
    <cfRule type="cellIs" dxfId="10" priority="7" operator="equal">
      <formula>MAX($J$4:$J$19)</formula>
    </cfRule>
    <cfRule type="cellIs" priority="8" stopIfTrue="1" operator="equal">
      <formula>MAX($J$4:$J$19)</formula>
    </cfRule>
  </conditionalFormatting>
  <conditionalFormatting sqref="N4:O19">
    <cfRule type="cellIs" dxfId="9" priority="6" operator="equal">
      <formula>MAX($N$4:$N$19)</formula>
    </cfRule>
  </conditionalFormatting>
  <conditionalFormatting sqref="B24:B39">
    <cfRule type="cellIs" dxfId="8" priority="4" operator="equal">
      <formula>MAX($B$4:$B$19)</formula>
    </cfRule>
  </conditionalFormatting>
  <conditionalFormatting sqref="B40">
    <cfRule type="cellIs" dxfId="7" priority="5" operator="equal">
      <formula>MAX($B$20:$B$20)</formula>
    </cfRule>
  </conditionalFormatting>
  <conditionalFormatting sqref="F24">
    <cfRule type="cellIs" dxfId="6" priority="3" operator="equal">
      <formula>MAX($B$4:$B$19)</formula>
    </cfRule>
  </conditionalFormatting>
  <conditionalFormatting sqref="P24:P39">
    <cfRule type="cellIs" dxfId="5" priority="1" operator="equal">
      <formula>MAX($B$4:$B$19)</formula>
    </cfRule>
  </conditionalFormatting>
  <conditionalFormatting sqref="P40">
    <cfRule type="cellIs" dxfId="0" priority="2" operator="equal">
      <formula>MAX($B$20:$B$20)</formula>
    </cfRule>
  </conditionalFormatting>
  <dataValidations count="1">
    <dataValidation type="list" allowBlank="1" showInputMessage="1" showErrorMessage="1" sqref="B23 P23">
      <formula1>$B$2:$M$2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RESUME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EYAKOU ANOH Mathieu</dc:creator>
  <cp:lastModifiedBy>EYAKOU ANOH Mathieu</cp:lastModifiedBy>
  <dcterms:created xsi:type="dcterms:W3CDTF">2019-09-24T17:45:26Z</dcterms:created>
  <dcterms:modified xsi:type="dcterms:W3CDTF">2019-09-25T10:44:44Z</dcterms:modified>
</cp:coreProperties>
</file>