
<file path=[Content_Types].xml><?xml version="1.0" encoding="utf-8"?>
<Types xmlns="http://schemas.openxmlformats.org/package/2006/content-types">
  <Default Extension="xml" ContentType="application/xml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907"/>
  <workbookPr/>
  <mc:AlternateContent xmlns:mc="http://schemas.openxmlformats.org/markup-compatibility/2006">
    <mc:Choice Requires="x15">
      <x15ac:absPath xmlns:x15ac="http://schemas.microsoft.com/office/spreadsheetml/2010/11/ac" url="/Users/Cyril/Library/Mobile Documents/com~apple~CloudDocs/7 - Golf/"/>
    </mc:Choice>
  </mc:AlternateContent>
  <bookViews>
    <workbookView xWindow="0" yWindow="460" windowWidth="38400" windowHeight="21060" tabRatio="500" activeTab="3"/>
  </bookViews>
  <sheets>
    <sheet name="Tables &amp; Méthod." sheetId="2" r:id="rId1"/>
    <sheet name="Template" sheetId="5" r:id="rId2"/>
    <sheet name="Ex.20170912" sheetId="4" r:id="rId3"/>
    <sheet name="TEST" sheetId="6" r:id="rId4"/>
  </sheets>
  <definedNames>
    <definedName name="_xlnm.Print_Area" localSheetId="2">Ex.20170912!$B$2:$O$22</definedName>
    <definedName name="_xlnm.Print_Area" localSheetId="0">'Tables &amp; Méthod.'!$C$3:$O$30</definedName>
    <definedName name="_xlnm.Print_Area" localSheetId="1">Template!$B$2:$O$22</definedName>
    <definedName name="_xlnm.Print_Area" localSheetId="3">TEST!$B$2:$O$22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10" i="6" l="1"/>
  <c r="F21" i="6"/>
  <c r="F22" i="6"/>
  <c r="G21" i="6"/>
  <c r="G22" i="6"/>
  <c r="H21" i="6"/>
  <c r="H22" i="6"/>
  <c r="I21" i="6"/>
  <c r="I22" i="6"/>
  <c r="J21" i="6"/>
  <c r="J22" i="6"/>
  <c r="K21" i="6"/>
  <c r="K22" i="6"/>
  <c r="L21" i="6"/>
  <c r="L22" i="6"/>
  <c r="M21" i="6"/>
  <c r="M22" i="6"/>
  <c r="N21" i="6"/>
  <c r="N22" i="6"/>
  <c r="O22" i="6"/>
  <c r="O21" i="6"/>
  <c r="F11" i="6"/>
  <c r="G10" i="6"/>
  <c r="G11" i="6"/>
  <c r="H10" i="6"/>
  <c r="H11" i="6"/>
  <c r="I10" i="6"/>
  <c r="I11" i="6"/>
  <c r="J10" i="6"/>
  <c r="J11" i="6"/>
  <c r="K10" i="6"/>
  <c r="K11" i="6"/>
  <c r="L10" i="6"/>
  <c r="L11" i="6"/>
  <c r="M10" i="6"/>
  <c r="M11" i="6"/>
  <c r="N10" i="6"/>
  <c r="N11" i="6"/>
  <c r="O11" i="6"/>
  <c r="C19" i="6"/>
  <c r="C20" i="6"/>
  <c r="C21" i="6"/>
  <c r="O20" i="6"/>
  <c r="O18" i="6"/>
  <c r="O10" i="6"/>
  <c r="C18" i="6"/>
  <c r="O9" i="6"/>
  <c r="C16" i="6"/>
  <c r="O5" i="6"/>
  <c r="O16" i="6"/>
  <c r="C13" i="6"/>
  <c r="C17" i="6"/>
  <c r="C14" i="6"/>
  <c r="C15" i="6"/>
  <c r="O7" i="6"/>
  <c r="K21" i="4"/>
  <c r="F10" i="4"/>
  <c r="F21" i="5"/>
  <c r="F22" i="5"/>
  <c r="G21" i="5"/>
  <c r="G22" i="5"/>
  <c r="H21" i="5"/>
  <c r="H22" i="5"/>
  <c r="I21" i="5"/>
  <c r="I22" i="5"/>
  <c r="J21" i="5"/>
  <c r="J22" i="5"/>
  <c r="K21" i="5"/>
  <c r="K22" i="5"/>
  <c r="L21" i="5"/>
  <c r="L22" i="5"/>
  <c r="M21" i="5"/>
  <c r="M22" i="5"/>
  <c r="N21" i="5"/>
  <c r="N22" i="5"/>
  <c r="O22" i="5"/>
  <c r="O21" i="5"/>
  <c r="F11" i="5"/>
  <c r="F12" i="5"/>
  <c r="G11" i="5"/>
  <c r="G12" i="5"/>
  <c r="H11" i="5"/>
  <c r="H12" i="5"/>
  <c r="I11" i="5"/>
  <c r="I12" i="5"/>
  <c r="J11" i="5"/>
  <c r="J12" i="5"/>
  <c r="K11" i="5"/>
  <c r="K12" i="5"/>
  <c r="L11" i="5"/>
  <c r="L12" i="5"/>
  <c r="M11" i="5"/>
  <c r="M12" i="5"/>
  <c r="N11" i="5"/>
  <c r="N12" i="5"/>
  <c r="O12" i="5"/>
  <c r="C19" i="5"/>
  <c r="C20" i="5"/>
  <c r="C21" i="5"/>
  <c r="O19" i="5"/>
  <c r="O17" i="5"/>
  <c r="O11" i="5"/>
  <c r="C18" i="5"/>
  <c r="O9" i="5"/>
  <c r="C16" i="5"/>
  <c r="O5" i="5"/>
  <c r="O15" i="5"/>
  <c r="C13" i="5"/>
  <c r="C17" i="5"/>
  <c r="C14" i="5"/>
  <c r="C15" i="5"/>
  <c r="O7" i="5"/>
  <c r="N21" i="4"/>
  <c r="N22" i="4"/>
  <c r="M21" i="4"/>
  <c r="M22" i="4"/>
  <c r="L21" i="4"/>
  <c r="L22" i="4"/>
  <c r="K22" i="4"/>
  <c r="J21" i="4"/>
  <c r="J22" i="4"/>
  <c r="I21" i="4"/>
  <c r="I22" i="4"/>
  <c r="H21" i="4"/>
  <c r="H22" i="4"/>
  <c r="G21" i="4"/>
  <c r="G22" i="4"/>
  <c r="F21" i="4"/>
  <c r="F22" i="4"/>
  <c r="F11" i="4"/>
  <c r="N10" i="4"/>
  <c r="N11" i="4"/>
  <c r="M10" i="4"/>
  <c r="M11" i="4"/>
  <c r="L10" i="4"/>
  <c r="L11" i="4"/>
  <c r="K10" i="4"/>
  <c r="K11" i="4"/>
  <c r="J10" i="4"/>
  <c r="J11" i="4"/>
  <c r="I10" i="4"/>
  <c r="I11" i="4"/>
  <c r="H10" i="4"/>
  <c r="H11" i="4"/>
  <c r="G10" i="4"/>
  <c r="G11" i="4"/>
  <c r="O9" i="4"/>
  <c r="O20" i="4"/>
  <c r="C16" i="4"/>
  <c r="O5" i="4"/>
  <c r="O16" i="4"/>
  <c r="C13" i="4"/>
  <c r="C17" i="4"/>
  <c r="O11" i="4"/>
  <c r="O22" i="4"/>
  <c r="C19" i="4"/>
  <c r="C20" i="4"/>
  <c r="O10" i="4"/>
  <c r="O21" i="4"/>
  <c r="C18" i="4"/>
  <c r="C21" i="4"/>
  <c r="C14" i="4"/>
  <c r="C15" i="4"/>
  <c r="O7" i="4"/>
  <c r="O18" i="4"/>
</calcChain>
</file>

<file path=xl/comments1.xml><?xml version="1.0" encoding="utf-8"?>
<comments xmlns="http://schemas.openxmlformats.org/spreadsheetml/2006/main">
  <authors>
    <author>Utilisateur de Microsoft Office</author>
  </authors>
  <commentList>
    <comment ref="J13" authorId="0">
      <text>
        <r>
          <rPr>
            <b/>
            <sz val="10"/>
            <color indexed="81"/>
            <rFont val="Calibri"/>
          </rPr>
          <t>CYRBAE:</t>
        </r>
        <r>
          <rPr>
            <sz val="10"/>
            <color indexed="81"/>
            <rFont val="Calibri"/>
          </rPr>
          <t xml:space="preserve">
Coef. de descente pour une perf. par point joué en dessous</t>
        </r>
      </text>
    </comment>
    <comment ref="K13" authorId="0">
      <text>
        <r>
          <rPr>
            <b/>
            <sz val="10"/>
            <color indexed="81"/>
            <rFont val="Calibri"/>
          </rPr>
          <t>CYRBAE:</t>
        </r>
        <r>
          <rPr>
            <sz val="10"/>
            <color indexed="81"/>
            <rFont val="Calibri"/>
          </rPr>
          <t xml:space="preserve">
Cof. de remontée pour une contre performance</t>
        </r>
      </text>
    </comment>
    <comment ref="L13" authorId="0">
      <text>
        <r>
          <rPr>
            <b/>
            <sz val="10"/>
            <color indexed="81"/>
            <rFont val="Calibri"/>
          </rPr>
          <t>CYRBAE:</t>
        </r>
        <r>
          <rPr>
            <sz val="10"/>
            <color indexed="81"/>
            <rFont val="Calibri"/>
          </rPr>
          <t xml:space="preserve">
Marge de contre performance sans remontée (point stableford)</t>
        </r>
      </text>
    </comment>
    <comment ref="C14" authorId="0">
      <text>
        <r>
          <rPr>
            <b/>
            <sz val="10"/>
            <color indexed="81"/>
            <rFont val="Calibri"/>
          </rPr>
          <t>CYRBAE:</t>
        </r>
        <r>
          <rPr>
            <sz val="10"/>
            <color indexed="81"/>
            <rFont val="Calibri"/>
          </rPr>
          <t xml:space="preserve">
Nouvel index = Ancien index + (différentiel * coefficient de descente)</t>
        </r>
      </text>
    </comment>
  </commentList>
</comments>
</file>

<file path=xl/sharedStrings.xml><?xml version="1.0" encoding="utf-8"?>
<sst xmlns="http://schemas.openxmlformats.org/spreadsheetml/2006/main" count="202" uniqueCount="105">
  <si>
    <t>INDEX</t>
  </si>
  <si>
    <t>SLOPE</t>
  </si>
  <si>
    <t>SSS</t>
  </si>
  <si>
    <t>SSJ</t>
  </si>
  <si>
    <t>Hcj</t>
  </si>
  <si>
    <t>Cste</t>
  </si>
  <si>
    <t>Valeurs</t>
  </si>
  <si>
    <t>Par</t>
  </si>
  <si>
    <t>Hcp</t>
  </si>
  <si>
    <t>Ncr</t>
  </si>
  <si>
    <t>Score Brut</t>
  </si>
  <si>
    <t>Sb</t>
  </si>
  <si>
    <t>Coups reçus</t>
  </si>
  <si>
    <t>Points attribués en fonction du score brut</t>
  </si>
  <si>
    <t>Eagle</t>
  </si>
  <si>
    <t>Birdie</t>
  </si>
  <si>
    <t>Bogey</t>
  </si>
  <si>
    <t>Net Stableford Corrigé</t>
  </si>
  <si>
    <t>Handicap de Parours</t>
  </si>
  <si>
    <t>Coups Reçus pour le Joueur</t>
  </si>
  <si>
    <t>Net Stableford</t>
  </si>
  <si>
    <t>Nsb</t>
  </si>
  <si>
    <t>NsbC</t>
  </si>
  <si>
    <t>NsbC = Nsb + SSJ</t>
  </si>
  <si>
    <t>Référence Stableford</t>
  </si>
  <si>
    <t>Différentiel = Rs - NsbC</t>
  </si>
  <si>
    <t>Rs</t>
  </si>
  <si>
    <t>D</t>
  </si>
  <si>
    <t>de</t>
  </si>
  <si>
    <t>à</t>
  </si>
  <si>
    <t>0 jusqu'à</t>
  </si>
  <si>
    <t>4.4</t>
  </si>
  <si>
    <t>1 point</t>
  </si>
  <si>
    <t>4.5</t>
  </si>
  <si>
    <t>11.4</t>
  </si>
  <si>
    <t>2 points</t>
  </si>
  <si>
    <t>11.5</t>
  </si>
  <si>
    <t>18.4</t>
  </si>
  <si>
    <t>3 points</t>
  </si>
  <si>
    <t>18.5</t>
  </si>
  <si>
    <t>26.4</t>
  </si>
  <si>
    <t>4 points</t>
  </si>
  <si>
    <t>26.5</t>
  </si>
  <si>
    <t>53.5</t>
  </si>
  <si>
    <t>5 points</t>
  </si>
  <si>
    <t>Catégories</t>
  </si>
  <si>
    <t>Bornes d'Index</t>
  </si>
  <si>
    <t>Sb (delta)</t>
  </si>
  <si>
    <t>Ni = Ancien index + (D * Coef. de descente)</t>
  </si>
  <si>
    <t>Handicap du joueur (du jour)</t>
  </si>
  <si>
    <t>Voir carte du parcours</t>
  </si>
  <si>
    <t>Bgy.x2</t>
  </si>
  <si>
    <t>Bgy.x3</t>
  </si>
  <si>
    <t>Bgy.x4</t>
  </si>
  <si>
    <t>T.Bgy+n</t>
  </si>
  <si>
    <t>Tables</t>
  </si>
  <si>
    <t>Coef. Dscte</t>
  </si>
  <si>
    <t>ALLER</t>
  </si>
  <si>
    <t>RETOUR</t>
  </si>
  <si>
    <t>Définitons &amp; Formules</t>
  </si>
  <si>
    <t>Ncr = Résultat Hcj (arrondi)</t>
  </si>
  <si>
    <t>Nouvel Index (Si &gt;0)</t>
  </si>
  <si>
    <t>Méthode</t>
  </si>
  <si>
    <t>2) Handicap de Jeu (Hcj)</t>
  </si>
  <si>
    <t>3) Déterminer Coups Reçus</t>
  </si>
  <si>
    <t>4) Répartition Coups Reçus</t>
  </si>
  <si>
    <t>5) Jouer. Noter Score Brut</t>
  </si>
  <si>
    <t>Ni = Ancien index + Coef. de Remontée</t>
  </si>
  <si>
    <t>6) Calcul Delta Score Brut/Par</t>
  </si>
  <si>
    <t>7) Calcul Net Stableford</t>
  </si>
  <si>
    <t>8) Calcul Nsb Corrigé</t>
  </si>
  <si>
    <t>9) Calcul du différentiel</t>
  </si>
  <si>
    <t>10) Cacul Nouvel Index</t>
  </si>
  <si>
    <t>Formules</t>
  </si>
  <si>
    <t>Nouvel Index (Si &lt;0)</t>
  </si>
  <si>
    <t>Hcj = (Index * Slope) ÷ 113 + (SSS – Par)</t>
  </si>
  <si>
    <t>Difficulté du parcours pour un jouer Bogey</t>
  </si>
  <si>
    <t>Scratch Score Std. Diffiulté du parcours pour un joueur O</t>
  </si>
  <si>
    <t>Balises</t>
  </si>
  <si>
    <t>Jaunes</t>
  </si>
  <si>
    <t>Sexe</t>
  </si>
  <si>
    <t>H</t>
  </si>
  <si>
    <t>Golf:</t>
  </si>
  <si>
    <t>LA RAMEE (31)</t>
  </si>
  <si>
    <t>(A renseigner)</t>
  </si>
  <si>
    <t>(A reporter sur la Carte de Jeu)</t>
  </si>
  <si>
    <t>(A noter sur la Carte de Jeu)</t>
  </si>
  <si>
    <t>Delta = Sb-Par</t>
  </si>
  <si>
    <t>10') Cacul Nouvel Index</t>
  </si>
  <si>
    <t>Nsb = (2+Par+Ncr)-Delta Sb</t>
  </si>
  <si>
    <t>D = Rs-NsbC</t>
  </si>
  <si>
    <t>1) Balise, Sexe, SLOPE, SSS, SSJ &amp; INDEX</t>
  </si>
  <si>
    <t>Ni &lt;0</t>
  </si>
  <si>
    <t>Ni &gt;0</t>
  </si>
  <si>
    <t>Ni-</t>
  </si>
  <si>
    <t>Ni+</t>
  </si>
  <si>
    <t>Définition / Descriptions</t>
  </si>
  <si>
    <t>Bonus de points aidant à performer</t>
  </si>
  <si>
    <t>SSS corrigé le jour de la compétition (-1;+3)</t>
  </si>
  <si>
    <t>Constante</t>
  </si>
  <si>
    <t>Coef. Rmnt</t>
  </si>
  <si>
    <t>Mrge Ctr.Perf.</t>
  </si>
  <si>
    <t>Index en baisse</t>
  </si>
  <si>
    <t>Index en hausse</t>
  </si>
  <si>
    <t>[[[[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</si>
</sst>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9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432FF"/>
      <name val="Calibri"/>
      <family val="2"/>
      <scheme val="minor"/>
    </font>
    <font>
      <sz val="12"/>
      <color rgb="FF000000"/>
      <name val="Calibri"/>
      <family val="2"/>
      <scheme val="minor"/>
    </font>
    <font>
      <sz val="10"/>
      <color indexed="81"/>
      <name val="Calibri"/>
    </font>
    <font>
      <b/>
      <sz val="10"/>
      <color indexed="81"/>
      <name val="Calibri"/>
    </font>
    <font>
      <b/>
      <sz val="12"/>
      <color rgb="FF0432FF"/>
      <name val="Calibri"/>
      <scheme val="minor"/>
    </font>
    <font>
      <sz val="8"/>
      <name val="Calibri"/>
      <family val="2"/>
      <scheme val="minor"/>
    </font>
    <font>
      <b/>
      <sz val="12"/>
      <color rgb="FF000000"/>
      <name val="Calibri"/>
      <scheme val="minor"/>
    </font>
    <font>
      <sz val="12"/>
      <color rgb="FF000000"/>
      <name val="Arial"/>
    </font>
    <font>
      <sz val="12"/>
      <color rgb="FFC0000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rgb="FFFFFF00"/>
      <name val="Calibri"/>
      <family val="2"/>
      <scheme val="minor"/>
    </font>
    <font>
      <b/>
      <sz val="12"/>
      <color rgb="FFC00000"/>
      <name val="Calibri"/>
      <scheme val="minor"/>
    </font>
    <font>
      <b/>
      <sz val="12"/>
      <color theme="8" tint="-0.499984740745262"/>
      <name val="Calibri"/>
      <family val="2"/>
      <scheme val="minor"/>
    </font>
    <font>
      <i/>
      <sz val="12"/>
      <color rgb="FF002060"/>
      <name val="Arial Black"/>
    </font>
    <font>
      <b/>
      <i/>
      <sz val="12"/>
      <color theme="8" tint="-0.499984740745262"/>
      <name val="Calibri"/>
      <scheme val="minor"/>
    </font>
    <font>
      <b/>
      <sz val="10"/>
      <color theme="0"/>
      <name val="Arial Black"/>
    </font>
  </fonts>
  <fills count="1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DDAE3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06FF00"/>
        <bgColor indexed="64"/>
      </patternFill>
    </fill>
    <fill>
      <patternFill patternType="solid">
        <fgColor rgb="FFBEB33A"/>
        <bgColor indexed="64"/>
      </patternFill>
    </fill>
    <fill>
      <patternFill patternType="solid">
        <fgColor theme="4" tint="0.59999389629810485"/>
        <bgColor indexed="64"/>
      </patternFill>
    </fill>
  </fills>
  <borders count="24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double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 style="double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double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1">
    <xf numFmtId="0" fontId="0" fillId="0" borderId="0" xfId="0"/>
    <xf numFmtId="0" fontId="3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left" vertical="center" indent="1"/>
    </xf>
    <xf numFmtId="0" fontId="0" fillId="0" borderId="1" xfId="0" applyFont="1" applyBorder="1" applyAlignment="1">
      <alignment horizontal="left" vertical="center" indent="1"/>
    </xf>
    <xf numFmtId="0" fontId="0" fillId="0" borderId="1" xfId="0" applyFont="1" applyBorder="1" applyAlignment="1">
      <alignment horizontal="center" vertical="center"/>
    </xf>
    <xf numFmtId="0" fontId="0" fillId="0" borderId="0" xfId="0" applyFont="1" applyAlignment="1">
      <alignment horizontal="left" vertical="center" wrapText="1" indent="1"/>
    </xf>
    <xf numFmtId="0" fontId="2" fillId="0" borderId="3" xfId="0" applyFont="1" applyBorder="1" applyAlignment="1">
      <alignment horizontal="left" vertical="center" indent="1"/>
    </xf>
    <xf numFmtId="0" fontId="1" fillId="3" borderId="5" xfId="0" applyFont="1" applyFill="1" applyBorder="1" applyAlignment="1">
      <alignment horizontal="left" vertical="center" indent="1"/>
    </xf>
    <xf numFmtId="0" fontId="0" fillId="4" borderId="5" xfId="0" applyFont="1" applyFill="1" applyBorder="1" applyAlignment="1">
      <alignment horizontal="left" vertical="center" indent="1"/>
    </xf>
    <xf numFmtId="0" fontId="0" fillId="4" borderId="5" xfId="0" applyFont="1" applyFill="1" applyBorder="1" applyAlignment="1">
      <alignment vertical="center"/>
    </xf>
    <xf numFmtId="0" fontId="11" fillId="0" borderId="1" xfId="0" applyFont="1" applyBorder="1" applyAlignment="1">
      <alignment horizontal="left" vertical="center" indent="1"/>
    </xf>
    <xf numFmtId="0" fontId="2" fillId="4" borderId="5" xfId="0" applyFont="1" applyFill="1" applyBorder="1" applyAlignment="1">
      <alignment horizontal="left" vertical="center" wrapText="1" indent="1"/>
    </xf>
    <xf numFmtId="0" fontId="1" fillId="5" borderId="5" xfId="0" applyFont="1" applyFill="1" applyBorder="1" applyAlignment="1">
      <alignment horizontal="left" vertical="center" wrapText="1" indent="1"/>
    </xf>
    <xf numFmtId="0" fontId="1" fillId="7" borderId="5" xfId="0" applyFont="1" applyFill="1" applyBorder="1" applyAlignment="1">
      <alignment horizontal="left" vertical="center" wrapText="1" indent="1"/>
    </xf>
    <xf numFmtId="0" fontId="2" fillId="9" borderId="5" xfId="0" applyFont="1" applyFill="1" applyBorder="1" applyAlignment="1">
      <alignment vertical="center"/>
    </xf>
    <xf numFmtId="0" fontId="2" fillId="0" borderId="1" xfId="0" applyFont="1" applyBorder="1" applyAlignment="1">
      <alignment horizontal="left" vertical="center" indent="1"/>
    </xf>
    <xf numFmtId="0" fontId="2" fillId="0" borderId="0" xfId="0" applyFont="1" applyAlignment="1">
      <alignment horizontal="left" vertical="center" indent="1"/>
    </xf>
    <xf numFmtId="0" fontId="2" fillId="10" borderId="1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3" fillId="8" borderId="0" xfId="0" applyFont="1" applyFill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left" vertical="center" indent="1"/>
    </xf>
    <xf numFmtId="0" fontId="2" fillId="0" borderId="4" xfId="0" applyFont="1" applyBorder="1" applyAlignment="1">
      <alignment horizontal="left" vertical="center" indent="1"/>
    </xf>
    <xf numFmtId="0" fontId="7" fillId="6" borderId="1" xfId="0" applyFont="1" applyFill="1" applyBorder="1" applyAlignment="1">
      <alignment horizontal="center" vertical="center"/>
    </xf>
    <xf numFmtId="0" fontId="0" fillId="0" borderId="4" xfId="0" applyFont="1" applyBorder="1" applyAlignment="1">
      <alignment horizontal="left" vertical="center" indent="1"/>
    </xf>
    <xf numFmtId="0" fontId="0" fillId="0" borderId="8" xfId="0" applyFont="1" applyBorder="1" applyAlignment="1">
      <alignment horizontal="left" vertical="center" indent="1"/>
    </xf>
    <xf numFmtId="0" fontId="0" fillId="0" borderId="9" xfId="0" applyFont="1" applyBorder="1" applyAlignment="1">
      <alignment horizontal="left" vertical="center" indent="1"/>
    </xf>
    <xf numFmtId="0" fontId="2" fillId="0" borderId="10" xfId="0" applyFont="1" applyBorder="1" applyAlignment="1">
      <alignment horizontal="left" vertical="center" indent="1"/>
    </xf>
    <xf numFmtId="0" fontId="11" fillId="0" borderId="4" xfId="0" applyFont="1" applyBorder="1" applyAlignment="1">
      <alignment horizontal="left" vertical="center" indent="1"/>
    </xf>
    <xf numFmtId="0" fontId="2" fillId="0" borderId="11" xfId="0" applyFont="1" applyBorder="1" applyAlignment="1">
      <alignment horizontal="left" vertical="center" indent="1"/>
    </xf>
    <xf numFmtId="0" fontId="11" fillId="0" borderId="9" xfId="0" applyFont="1" applyBorder="1" applyAlignment="1">
      <alignment horizontal="left" vertical="center" indent="1"/>
    </xf>
    <xf numFmtId="0" fontId="2" fillId="0" borderId="1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9" fillId="0" borderId="8" xfId="0" applyFont="1" applyBorder="1" applyAlignment="1">
      <alignment horizontal="center"/>
    </xf>
    <xf numFmtId="0" fontId="10" fillId="0" borderId="8" xfId="0" applyFont="1" applyBorder="1"/>
    <xf numFmtId="0" fontId="4" fillId="0" borderId="8" xfId="0" applyFont="1" applyBorder="1"/>
    <xf numFmtId="0" fontId="0" fillId="0" borderId="8" xfId="0" applyFont="1" applyBorder="1"/>
    <xf numFmtId="0" fontId="2" fillId="0" borderId="9" xfId="0" applyFont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2" fillId="11" borderId="1" xfId="0" applyFont="1" applyFill="1" applyBorder="1" applyAlignment="1">
      <alignment horizontal="left" vertical="center" indent="1"/>
    </xf>
    <xf numFmtId="0" fontId="0" fillId="11" borderId="1" xfId="0" applyFont="1" applyFill="1" applyBorder="1" applyAlignment="1">
      <alignment horizontal="left" vertical="center" indent="1"/>
    </xf>
    <xf numFmtId="0" fontId="0" fillId="0" borderId="12" xfId="0" applyFont="1" applyBorder="1" applyAlignment="1">
      <alignment horizontal="left" vertical="center" indent="1"/>
    </xf>
    <xf numFmtId="0" fontId="0" fillId="0" borderId="13" xfId="0" applyFont="1" applyBorder="1" applyAlignment="1">
      <alignment horizontal="left" vertical="center" indent="1"/>
    </xf>
    <xf numFmtId="0" fontId="3" fillId="0" borderId="13" xfId="0" applyFont="1" applyBorder="1" applyAlignment="1">
      <alignment horizontal="center" vertical="center"/>
    </xf>
    <xf numFmtId="0" fontId="0" fillId="0" borderId="14" xfId="0" applyFont="1" applyBorder="1" applyAlignment="1">
      <alignment horizontal="left" vertical="center" indent="1"/>
    </xf>
    <xf numFmtId="0" fontId="0" fillId="0" borderId="15" xfId="0" applyFont="1" applyBorder="1" applyAlignment="1">
      <alignment horizontal="left" vertical="center" indent="1"/>
    </xf>
    <xf numFmtId="0" fontId="0" fillId="0" borderId="0" xfId="0" applyFont="1" applyBorder="1" applyAlignment="1">
      <alignment horizontal="left" vertical="center" indent="1"/>
    </xf>
    <xf numFmtId="0" fontId="0" fillId="0" borderId="16" xfId="0" applyFont="1" applyBorder="1" applyAlignment="1">
      <alignment horizontal="left" vertical="center" indent="1"/>
    </xf>
    <xf numFmtId="0" fontId="2" fillId="10" borderId="0" xfId="0" applyFont="1" applyFill="1" applyBorder="1" applyAlignment="1">
      <alignment horizontal="left" vertical="center" indent="1"/>
    </xf>
    <xf numFmtId="0" fontId="3" fillId="0" borderId="0" xfId="0" applyFont="1" applyBorder="1" applyAlignment="1">
      <alignment horizontal="center" vertical="center"/>
    </xf>
    <xf numFmtId="0" fontId="0" fillId="0" borderId="16" xfId="0" applyFont="1" applyBorder="1" applyAlignment="1">
      <alignment horizontal="center" vertical="center"/>
    </xf>
    <xf numFmtId="0" fontId="0" fillId="0" borderId="17" xfId="0" applyFont="1" applyBorder="1" applyAlignment="1">
      <alignment horizontal="left" vertical="center" indent="1"/>
    </xf>
    <xf numFmtId="0" fontId="3" fillId="0" borderId="4" xfId="0" applyFont="1" applyBorder="1" applyAlignment="1">
      <alignment horizontal="center" vertical="center"/>
    </xf>
    <xf numFmtId="0" fontId="0" fillId="0" borderId="18" xfId="0" applyFont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7" fillId="12" borderId="7" xfId="0" applyFont="1" applyFill="1" applyBorder="1" applyAlignment="1">
      <alignment horizontal="center" vertical="center"/>
    </xf>
    <xf numFmtId="0" fontId="16" fillId="4" borderId="1" xfId="0" applyFont="1" applyFill="1" applyBorder="1" applyAlignment="1">
      <alignment horizontal="left" vertical="center" indent="1"/>
    </xf>
    <xf numFmtId="0" fontId="2" fillId="9" borderId="5" xfId="0" applyFont="1" applyFill="1" applyBorder="1" applyAlignment="1">
      <alignment horizontal="left" vertical="center" indent="1"/>
    </xf>
    <xf numFmtId="0" fontId="17" fillId="0" borderId="4" xfId="0" applyFont="1" applyBorder="1" applyAlignment="1">
      <alignment horizontal="left" vertical="center" indent="1"/>
    </xf>
    <xf numFmtId="0" fontId="15" fillId="0" borderId="1" xfId="0" applyFont="1" applyBorder="1" applyAlignment="1">
      <alignment horizontal="left" vertical="center" indent="1"/>
    </xf>
    <xf numFmtId="0" fontId="17" fillId="0" borderId="1" xfId="0" applyFont="1" applyBorder="1" applyAlignment="1">
      <alignment horizontal="left" vertical="center" indent="1"/>
    </xf>
    <xf numFmtId="0" fontId="17" fillId="11" borderId="1" xfId="0" applyFont="1" applyFill="1" applyBorder="1" applyAlignment="1">
      <alignment horizontal="left" vertical="center" indent="1"/>
    </xf>
    <xf numFmtId="0" fontId="2" fillId="0" borderId="13" xfId="0" applyFont="1" applyBorder="1" applyAlignment="1">
      <alignment horizontal="left" vertical="center" indent="1"/>
    </xf>
    <xf numFmtId="0" fontId="15" fillId="0" borderId="13" xfId="0" applyFont="1" applyBorder="1" applyAlignment="1">
      <alignment horizontal="left" vertical="center" indent="1"/>
    </xf>
    <xf numFmtId="0" fontId="18" fillId="8" borderId="0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0" fillId="0" borderId="2" xfId="0" applyFont="1" applyBorder="1" applyAlignment="1">
      <alignment horizontal="left" vertical="center" indent="1"/>
    </xf>
    <xf numFmtId="0" fontId="7" fillId="6" borderId="0" xfId="0" applyFont="1" applyFill="1" applyAlignment="1">
      <alignment horizontal="center" vertical="center"/>
    </xf>
    <xf numFmtId="0" fontId="14" fillId="13" borderId="3" xfId="0" applyFont="1" applyFill="1" applyBorder="1" applyAlignment="1">
      <alignment horizontal="center" vertical="center"/>
    </xf>
    <xf numFmtId="0" fontId="12" fillId="7" borderId="2" xfId="0" applyFont="1" applyFill="1" applyBorder="1" applyAlignment="1">
      <alignment horizontal="left" vertical="center" indent="1"/>
    </xf>
    <xf numFmtId="0" fontId="2" fillId="14" borderId="2" xfId="0" applyFont="1" applyFill="1" applyBorder="1" applyAlignment="1">
      <alignment horizontal="center" vertical="center"/>
    </xf>
    <xf numFmtId="0" fontId="13" fillId="8" borderId="21" xfId="0" applyFont="1" applyFill="1" applyBorder="1" applyAlignment="1">
      <alignment horizontal="center" vertical="center"/>
    </xf>
    <xf numFmtId="0" fontId="7" fillId="6" borderId="19" xfId="0" applyFont="1" applyFill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0" fontId="0" fillId="0" borderId="19" xfId="0" applyFont="1" applyBorder="1" applyAlignment="1">
      <alignment horizontal="center" vertical="center"/>
    </xf>
    <xf numFmtId="164" fontId="0" fillId="0" borderId="19" xfId="0" applyNumberFormat="1" applyFont="1" applyBorder="1" applyAlignment="1">
      <alignment horizontal="center" vertical="center"/>
    </xf>
    <xf numFmtId="1" fontId="0" fillId="0" borderId="19" xfId="0" applyNumberFormat="1" applyFont="1" applyBorder="1" applyAlignment="1">
      <alignment horizontal="center" vertical="center"/>
    </xf>
    <xf numFmtId="0" fontId="0" fillId="0" borderId="22" xfId="0" applyFont="1" applyBorder="1" applyAlignment="1">
      <alignment horizontal="center" vertical="center"/>
    </xf>
    <xf numFmtId="0" fontId="16" fillId="15" borderId="1" xfId="0" applyFont="1" applyFill="1" applyBorder="1" applyAlignment="1">
      <alignment horizontal="left" vertical="center" indent="1"/>
    </xf>
    <xf numFmtId="0" fontId="0" fillId="0" borderId="23" xfId="0" applyFont="1" applyBorder="1" applyAlignment="1">
      <alignment horizontal="center" vertical="center"/>
    </xf>
    <xf numFmtId="0" fontId="7" fillId="16" borderId="7" xfId="0" applyFont="1" applyFill="1" applyBorder="1" applyAlignment="1">
      <alignment horizontal="center" vertical="center"/>
    </xf>
    <xf numFmtId="0" fontId="2" fillId="15" borderId="20" xfId="0" applyFont="1" applyFill="1" applyBorder="1" applyAlignment="1">
      <alignment horizontal="left" vertical="center" indent="1"/>
    </xf>
    <xf numFmtId="0" fontId="2" fillId="15" borderId="6" xfId="0" applyFont="1" applyFill="1" applyBorder="1" applyAlignment="1">
      <alignment horizontal="left" vertical="center" indent="1"/>
    </xf>
    <xf numFmtId="0" fontId="2" fillId="4" borderId="20" xfId="0" applyFont="1" applyFill="1" applyBorder="1" applyAlignment="1">
      <alignment horizontal="left" vertical="center" indent="1"/>
    </xf>
    <xf numFmtId="0" fontId="2" fillId="4" borderId="6" xfId="0" applyFont="1" applyFill="1" applyBorder="1" applyAlignment="1">
      <alignment horizontal="left" vertical="center" indent="1"/>
    </xf>
    <xf numFmtId="0" fontId="16" fillId="4" borderId="1" xfId="0" applyFont="1" applyFill="1" applyBorder="1" applyAlignment="1">
      <alignment horizontal="left" vertical="center" indent="1"/>
    </xf>
    <xf numFmtId="0" fontId="2" fillId="0" borderId="13" xfId="0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  <xf numFmtId="0" fontId="2" fillId="4" borderId="0" xfId="0" applyFont="1" applyFill="1" applyAlignment="1">
      <alignment horizontal="left" vertical="center" indent="1"/>
    </xf>
    <xf numFmtId="0" fontId="0" fillId="4" borderId="0" xfId="0" applyFont="1" applyFill="1" applyAlignment="1">
      <alignment horizontal="center" vertical="center"/>
    </xf>
    <xf numFmtId="0" fontId="2" fillId="4" borderId="5" xfId="0" applyFont="1" applyFill="1" applyBorder="1" applyAlignment="1">
      <alignment horizontal="center" vertical="center" wrapText="1"/>
    </xf>
    <xf numFmtId="0" fontId="16" fillId="15" borderId="1" xfId="0" applyFont="1" applyFill="1" applyBorder="1" applyAlignment="1">
      <alignment horizontal="left" vertical="center" indent="1"/>
    </xf>
    <xf numFmtId="0" fontId="2" fillId="10" borderId="5" xfId="0" applyFont="1" applyFill="1" applyBorder="1" applyAlignment="1">
      <alignment horizontal="left" vertical="center" indent="1"/>
    </xf>
    <xf numFmtId="0" fontId="2" fillId="4" borderId="5" xfId="0" applyFont="1" applyFill="1" applyBorder="1" applyAlignment="1">
      <alignment horizontal="left" vertical="center" indent="1"/>
    </xf>
    <xf numFmtId="0" fontId="16" fillId="4" borderId="1" xfId="0" applyFont="1" applyFill="1" applyBorder="1" applyAlignment="1">
      <alignment horizontal="left" vertical="center" indent="1"/>
    </xf>
    <xf numFmtId="0" fontId="0" fillId="14" borderId="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7"/>
  <colors>
    <mruColors>
      <color rgb="FF06FF00"/>
      <color rgb="FFDACD45"/>
      <color rgb="FFBEB33A"/>
      <color rgb="FF0432FF"/>
      <color rgb="FFFDDAE3"/>
      <color rgb="FF6EC2FF"/>
      <color rgb="FF009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Relationship Id="rId2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B2:AL33"/>
  <sheetViews>
    <sheetView showGridLines="0" workbookViewId="0">
      <selection activeCell="N39" sqref="N39"/>
    </sheetView>
  </sheetViews>
  <sheetFormatPr baseColWidth="10" defaultColWidth="10.83203125" defaultRowHeight="16" x14ac:dyDescent="0.2"/>
  <cols>
    <col min="1" max="1" width="10.83203125" style="3"/>
    <col min="2" max="2" width="3.5" style="3" customWidth="1"/>
    <col min="3" max="3" width="34.1640625" style="3" bestFit="1" customWidth="1"/>
    <col min="4" max="4" width="7.83203125" style="3" bestFit="1" customWidth="1"/>
    <col min="5" max="5" width="48.1640625" style="3" bestFit="1" customWidth="1"/>
    <col min="6" max="6" width="4.83203125" style="1" customWidth="1"/>
    <col min="7" max="7" width="36" style="3" bestFit="1" customWidth="1"/>
    <col min="8" max="8" width="8.33203125" style="3" bestFit="1" customWidth="1"/>
    <col min="9" max="9" width="7" style="2" bestFit="1" customWidth="1"/>
    <col min="10" max="10" width="11.5" style="2" bestFit="1" customWidth="1"/>
    <col min="11" max="11" width="11.33203125" style="2" bestFit="1" customWidth="1"/>
    <col min="12" max="12" width="13.83203125" style="2" bestFit="1" customWidth="1"/>
    <col min="13" max="14" width="7.5" style="2" bestFit="1" customWidth="1"/>
    <col min="15" max="15" width="8.6640625" style="2" bestFit="1" customWidth="1"/>
    <col min="16" max="16" width="3.6640625" style="2" customWidth="1"/>
    <col min="17" max="25" width="8.1640625" style="2" customWidth="1"/>
    <col min="26" max="26" width="3.1640625" style="2" bestFit="1" customWidth="1"/>
    <col min="27" max="28" width="10.83203125" style="3"/>
    <col min="29" max="29" width="15" style="3" customWidth="1"/>
    <col min="30" max="30" width="12.5" style="3" bestFit="1" customWidth="1"/>
    <col min="31" max="31" width="12.1640625" style="3" customWidth="1"/>
    <col min="32" max="32" width="12.5" style="3" customWidth="1"/>
    <col min="33" max="34" width="12.33203125" style="3" bestFit="1" customWidth="1"/>
    <col min="35" max="35" width="10" style="3" bestFit="1" customWidth="1"/>
    <col min="36" max="36" width="11" style="3" bestFit="1" customWidth="1"/>
    <col min="37" max="37" width="11.6640625" style="3" bestFit="1" customWidth="1"/>
    <col min="38" max="38" width="12.1640625" style="3" customWidth="1"/>
    <col min="39" max="44" width="14" style="3" customWidth="1"/>
    <col min="45" max="16384" width="10.83203125" style="3"/>
  </cols>
  <sheetData>
    <row r="2" spans="2:26" x14ac:dyDescent="0.2">
      <c r="B2" s="45"/>
      <c r="C2" s="46"/>
      <c r="D2" s="46"/>
      <c r="E2" s="46"/>
      <c r="F2" s="47"/>
      <c r="G2" s="46"/>
      <c r="H2" s="46"/>
      <c r="I2" s="46"/>
      <c r="J2" s="46"/>
      <c r="K2" s="46"/>
      <c r="L2" s="46"/>
      <c r="M2" s="46"/>
      <c r="N2" s="46"/>
      <c r="O2" s="46"/>
      <c r="P2" s="48"/>
      <c r="Q2" s="3"/>
      <c r="R2" s="3"/>
      <c r="S2" s="3"/>
      <c r="T2" s="3"/>
      <c r="U2" s="3"/>
      <c r="V2" s="3"/>
      <c r="W2" s="3"/>
      <c r="X2" s="3"/>
      <c r="Y2" s="3"/>
      <c r="Z2" s="3"/>
    </row>
    <row r="3" spans="2:26" ht="17" thickBot="1" x14ac:dyDescent="0.25">
      <c r="B3" s="49"/>
      <c r="C3" s="61" t="s">
        <v>59</v>
      </c>
      <c r="D3" s="15"/>
      <c r="E3" s="61" t="s">
        <v>96</v>
      </c>
      <c r="F3" s="50"/>
      <c r="G3" s="8" t="s">
        <v>55</v>
      </c>
      <c r="H3" s="8"/>
      <c r="I3" s="8"/>
      <c r="J3" s="8"/>
      <c r="K3" s="8"/>
      <c r="L3" s="8"/>
      <c r="M3" s="8"/>
      <c r="N3" s="8"/>
      <c r="O3" s="8"/>
      <c r="P3" s="51"/>
      <c r="Q3" s="3"/>
      <c r="R3" s="3"/>
      <c r="S3" s="3"/>
      <c r="T3" s="3"/>
      <c r="U3" s="3"/>
      <c r="V3" s="3"/>
      <c r="W3" s="3"/>
      <c r="X3" s="3"/>
      <c r="Y3" s="3"/>
      <c r="Z3" s="3"/>
    </row>
    <row r="4" spans="2:26" ht="18" thickTop="1" thickBot="1" x14ac:dyDescent="0.25">
      <c r="B4" s="49"/>
      <c r="C4" s="29"/>
      <c r="D4" s="29"/>
      <c r="E4" s="29"/>
      <c r="F4" s="50"/>
      <c r="G4" s="50"/>
      <c r="H4" s="50"/>
      <c r="I4" s="50"/>
      <c r="J4" s="50"/>
      <c r="K4" s="50"/>
      <c r="L4" s="50"/>
      <c r="M4" s="50"/>
      <c r="N4" s="50"/>
      <c r="O4" s="50"/>
      <c r="P4" s="51"/>
      <c r="Q4" s="3"/>
      <c r="R4" s="3"/>
      <c r="S4" s="3"/>
      <c r="T4" s="3"/>
      <c r="U4" s="3"/>
      <c r="V4" s="3"/>
      <c r="W4" s="3"/>
      <c r="X4" s="3"/>
      <c r="Y4" s="3"/>
      <c r="Z4" s="3"/>
    </row>
    <row r="5" spans="2:26" ht="17" thickBot="1" x14ac:dyDescent="0.25">
      <c r="B5" s="49"/>
      <c r="C5" s="28" t="s">
        <v>18</v>
      </c>
      <c r="D5" s="31" t="s">
        <v>8</v>
      </c>
      <c r="E5" s="32" t="s">
        <v>50</v>
      </c>
      <c r="F5" s="50"/>
      <c r="G5" s="9" t="s">
        <v>13</v>
      </c>
      <c r="H5" s="10"/>
      <c r="I5" s="10"/>
      <c r="J5" s="10"/>
      <c r="K5" s="10"/>
      <c r="L5" s="10"/>
      <c r="M5" s="10"/>
      <c r="N5" s="10"/>
      <c r="O5" s="10"/>
      <c r="P5" s="51"/>
      <c r="Q5" s="3"/>
      <c r="R5" s="3"/>
      <c r="S5" s="3"/>
      <c r="T5" s="3"/>
      <c r="U5" s="3"/>
      <c r="V5" s="3"/>
      <c r="W5" s="3"/>
      <c r="X5" s="3"/>
      <c r="Y5" s="3"/>
      <c r="Z5" s="3"/>
    </row>
    <row r="6" spans="2:26" ht="17" thickTop="1" x14ac:dyDescent="0.2">
      <c r="B6" s="49"/>
      <c r="C6" s="4" t="s">
        <v>49</v>
      </c>
      <c r="D6" s="7" t="s">
        <v>4</v>
      </c>
      <c r="E6" s="11"/>
      <c r="F6" s="50"/>
      <c r="G6" s="52" t="s">
        <v>12</v>
      </c>
      <c r="H6" s="52" t="s">
        <v>14</v>
      </c>
      <c r="I6" s="52" t="s">
        <v>15</v>
      </c>
      <c r="J6" s="52" t="s">
        <v>7</v>
      </c>
      <c r="K6" s="52" t="s">
        <v>16</v>
      </c>
      <c r="L6" s="52" t="s">
        <v>51</v>
      </c>
      <c r="M6" s="52" t="s">
        <v>52</v>
      </c>
      <c r="N6" s="52" t="s">
        <v>53</v>
      </c>
      <c r="O6" s="52" t="s">
        <v>54</v>
      </c>
      <c r="P6" s="51"/>
      <c r="Q6" s="3"/>
      <c r="R6" s="3"/>
      <c r="S6" s="3"/>
      <c r="T6" s="3"/>
      <c r="U6" s="3"/>
      <c r="V6" s="3"/>
      <c r="W6" s="3"/>
      <c r="X6" s="3"/>
      <c r="Y6" s="3"/>
      <c r="Z6" s="3"/>
    </row>
    <row r="7" spans="2:26" x14ac:dyDescent="0.2">
      <c r="B7" s="49"/>
      <c r="C7" s="4" t="s">
        <v>19</v>
      </c>
      <c r="D7" s="7" t="s">
        <v>9</v>
      </c>
      <c r="E7" s="11" t="s">
        <v>97</v>
      </c>
      <c r="F7" s="50"/>
      <c r="G7" s="18">
        <v>3</v>
      </c>
      <c r="H7" s="5">
        <v>7</v>
      </c>
      <c r="I7" s="5">
        <v>6</v>
      </c>
      <c r="J7" s="5">
        <v>5</v>
      </c>
      <c r="K7" s="5">
        <v>4</v>
      </c>
      <c r="L7" s="5">
        <v>3</v>
      </c>
      <c r="M7" s="5">
        <v>2</v>
      </c>
      <c r="N7" s="5">
        <v>1</v>
      </c>
      <c r="O7" s="5">
        <v>0</v>
      </c>
      <c r="P7" s="51"/>
      <c r="Q7" s="3"/>
      <c r="R7" s="3"/>
      <c r="S7" s="3"/>
      <c r="T7" s="3"/>
      <c r="U7" s="3"/>
      <c r="V7" s="3"/>
      <c r="W7" s="3"/>
      <c r="X7" s="3"/>
      <c r="Y7" s="3"/>
      <c r="Z7" s="3"/>
    </row>
    <row r="8" spans="2:26" x14ac:dyDescent="0.2">
      <c r="B8" s="49"/>
      <c r="C8" s="4" t="s">
        <v>10</v>
      </c>
      <c r="D8" s="7" t="s">
        <v>11</v>
      </c>
      <c r="E8" s="11"/>
      <c r="F8" s="50"/>
      <c r="G8" s="18">
        <v>2</v>
      </c>
      <c r="H8" s="5">
        <v>6</v>
      </c>
      <c r="I8" s="5">
        <v>5</v>
      </c>
      <c r="J8" s="5">
        <v>4</v>
      </c>
      <c r="K8" s="5">
        <v>3</v>
      </c>
      <c r="L8" s="5">
        <v>2</v>
      </c>
      <c r="M8" s="5">
        <v>1</v>
      </c>
      <c r="N8" s="5">
        <v>0</v>
      </c>
      <c r="O8" s="5">
        <v>0</v>
      </c>
      <c r="P8" s="51"/>
      <c r="Q8" s="3"/>
      <c r="R8" s="3"/>
      <c r="S8" s="3"/>
      <c r="T8" s="3"/>
      <c r="U8" s="3"/>
      <c r="V8" s="3"/>
      <c r="W8" s="3"/>
      <c r="X8" s="3"/>
      <c r="Y8" s="3"/>
      <c r="Z8" s="3"/>
    </row>
    <row r="9" spans="2:26" x14ac:dyDescent="0.2">
      <c r="B9" s="49"/>
      <c r="C9" s="4" t="s">
        <v>20</v>
      </c>
      <c r="D9" s="7" t="s">
        <v>21</v>
      </c>
      <c r="E9" s="11"/>
      <c r="F9" s="50"/>
      <c r="G9" s="18">
        <v>1</v>
      </c>
      <c r="H9" s="5">
        <v>5</v>
      </c>
      <c r="I9" s="5">
        <v>4</v>
      </c>
      <c r="J9" s="5">
        <v>3</v>
      </c>
      <c r="K9" s="5">
        <v>2</v>
      </c>
      <c r="L9" s="5">
        <v>1</v>
      </c>
      <c r="M9" s="5">
        <v>0</v>
      </c>
      <c r="N9" s="5">
        <v>0</v>
      </c>
      <c r="O9" s="5">
        <v>0</v>
      </c>
      <c r="P9" s="51"/>
      <c r="Q9" s="3"/>
      <c r="R9" s="3"/>
      <c r="S9" s="3"/>
      <c r="T9" s="3"/>
      <c r="U9" s="3"/>
      <c r="V9" s="3"/>
      <c r="W9" s="3"/>
      <c r="X9" s="3"/>
      <c r="Y9" s="3"/>
      <c r="Z9" s="3"/>
    </row>
    <row r="10" spans="2:26" x14ac:dyDescent="0.2">
      <c r="B10" s="49"/>
      <c r="C10" s="4" t="s">
        <v>17</v>
      </c>
      <c r="D10" s="7" t="s">
        <v>22</v>
      </c>
      <c r="E10" s="11"/>
      <c r="F10" s="50"/>
      <c r="G10" s="18">
        <v>0</v>
      </c>
      <c r="H10" s="5">
        <v>4</v>
      </c>
      <c r="I10" s="5">
        <v>3</v>
      </c>
      <c r="J10" s="5">
        <v>2</v>
      </c>
      <c r="K10" s="5">
        <v>1</v>
      </c>
      <c r="L10" s="5">
        <v>0</v>
      </c>
      <c r="M10" s="5">
        <v>0</v>
      </c>
      <c r="N10" s="5">
        <v>0</v>
      </c>
      <c r="O10" s="5">
        <v>0</v>
      </c>
      <c r="P10" s="51"/>
      <c r="Q10" s="3"/>
      <c r="R10" s="3"/>
      <c r="S10" s="3"/>
      <c r="T10" s="3"/>
      <c r="U10" s="3"/>
      <c r="V10" s="3"/>
      <c r="W10" s="3"/>
      <c r="X10" s="3"/>
      <c r="Y10" s="3"/>
      <c r="Z10" s="3"/>
    </row>
    <row r="11" spans="2:26" x14ac:dyDescent="0.2">
      <c r="B11" s="49"/>
      <c r="C11" s="4" t="s">
        <v>3</v>
      </c>
      <c r="D11" s="7" t="s">
        <v>3</v>
      </c>
      <c r="E11" s="11" t="s">
        <v>98</v>
      </c>
      <c r="F11" s="50"/>
      <c r="G11" s="50"/>
      <c r="H11" s="50"/>
      <c r="I11" s="20"/>
      <c r="J11" s="20"/>
      <c r="K11" s="20"/>
      <c r="L11" s="20"/>
      <c r="M11" s="20"/>
      <c r="N11" s="20"/>
      <c r="O11" s="20"/>
      <c r="P11" s="51"/>
      <c r="Q11" s="3"/>
      <c r="R11" s="3"/>
      <c r="S11" s="3"/>
      <c r="T11" s="3"/>
      <c r="U11" s="3"/>
      <c r="V11" s="3"/>
      <c r="W11" s="3"/>
      <c r="X11" s="3"/>
      <c r="Y11" s="3"/>
      <c r="Z11" s="3"/>
    </row>
    <row r="12" spans="2:26" x14ac:dyDescent="0.2">
      <c r="B12" s="49"/>
      <c r="C12" s="4" t="s">
        <v>24</v>
      </c>
      <c r="D12" s="7" t="s">
        <v>26</v>
      </c>
      <c r="E12" s="11" t="s">
        <v>99</v>
      </c>
      <c r="F12" s="50"/>
      <c r="G12" s="50"/>
      <c r="H12" s="50"/>
      <c r="I12" s="20"/>
      <c r="J12" s="20"/>
      <c r="K12" s="20"/>
      <c r="L12" s="20"/>
      <c r="M12" s="20"/>
      <c r="N12" s="20"/>
      <c r="O12" s="20"/>
      <c r="P12" s="51"/>
      <c r="Q12" s="3"/>
      <c r="R12" s="3"/>
      <c r="S12" s="3"/>
      <c r="T12" s="3"/>
      <c r="U12" s="3"/>
      <c r="V12" s="3"/>
      <c r="W12" s="3"/>
      <c r="X12" s="3"/>
      <c r="Y12" s="3"/>
      <c r="Z12" s="3"/>
    </row>
    <row r="13" spans="2:26" ht="17" thickBot="1" x14ac:dyDescent="0.25">
      <c r="B13" s="49"/>
      <c r="C13" s="4" t="s">
        <v>25</v>
      </c>
      <c r="D13" s="7" t="s">
        <v>27</v>
      </c>
      <c r="E13" s="11"/>
      <c r="F13" s="53"/>
      <c r="G13" s="12" t="s">
        <v>45</v>
      </c>
      <c r="H13" s="95" t="s">
        <v>46</v>
      </c>
      <c r="I13" s="95"/>
      <c r="J13" s="13" t="s">
        <v>56</v>
      </c>
      <c r="K13" s="14" t="s">
        <v>100</v>
      </c>
      <c r="L13" s="12" t="s">
        <v>101</v>
      </c>
      <c r="M13" s="20"/>
      <c r="N13" s="20"/>
      <c r="O13" s="20"/>
      <c r="P13" s="51"/>
      <c r="Q13" s="3"/>
      <c r="R13" s="3"/>
      <c r="S13" s="3"/>
      <c r="T13" s="3"/>
      <c r="U13" s="3"/>
      <c r="V13" s="3"/>
      <c r="W13" s="3"/>
      <c r="X13" s="3"/>
      <c r="Y13" s="3"/>
      <c r="Z13" s="3"/>
    </row>
    <row r="14" spans="2:26" ht="18" thickTop="1" thickBot="1" x14ac:dyDescent="0.25">
      <c r="B14" s="49"/>
      <c r="C14" s="4" t="s">
        <v>61</v>
      </c>
      <c r="D14" s="7" t="s">
        <v>94</v>
      </c>
      <c r="E14" s="11" t="s">
        <v>102</v>
      </c>
      <c r="F14" s="53"/>
      <c r="G14" s="29"/>
      <c r="H14" s="37" t="s">
        <v>28</v>
      </c>
      <c r="I14" s="37" t="s">
        <v>29</v>
      </c>
      <c r="J14" s="38"/>
      <c r="K14" s="39"/>
      <c r="L14" s="40"/>
      <c r="M14" s="20"/>
      <c r="N14" s="20"/>
      <c r="O14" s="20"/>
      <c r="P14" s="51"/>
      <c r="Q14" s="3"/>
      <c r="R14" s="3"/>
      <c r="S14" s="3"/>
      <c r="T14" s="3"/>
      <c r="U14" s="3"/>
      <c r="V14" s="3"/>
      <c r="W14" s="3"/>
      <c r="X14" s="3"/>
      <c r="Y14" s="3"/>
      <c r="Z14" s="3"/>
    </row>
    <row r="15" spans="2:26" x14ac:dyDescent="0.2">
      <c r="B15" s="49"/>
      <c r="C15" s="4" t="s">
        <v>74</v>
      </c>
      <c r="D15" s="7" t="s">
        <v>95</v>
      </c>
      <c r="E15" s="11" t="s">
        <v>103</v>
      </c>
      <c r="F15" s="53"/>
      <c r="G15" s="36">
        <v>1</v>
      </c>
      <c r="H15" s="23" t="s">
        <v>30</v>
      </c>
      <c r="I15" s="23" t="s">
        <v>31</v>
      </c>
      <c r="J15" s="23">
        <v>0.1</v>
      </c>
      <c r="K15" s="23">
        <v>0.1</v>
      </c>
      <c r="L15" s="23" t="s">
        <v>32</v>
      </c>
      <c r="M15" s="20"/>
      <c r="N15" s="20"/>
      <c r="O15" s="20"/>
      <c r="P15" s="51"/>
      <c r="Q15" s="3"/>
      <c r="R15" s="3"/>
      <c r="S15" s="3"/>
      <c r="T15" s="3"/>
      <c r="U15" s="3"/>
      <c r="V15" s="3"/>
      <c r="W15" s="3"/>
      <c r="X15" s="3"/>
      <c r="Y15" s="3"/>
      <c r="Z15" s="3"/>
    </row>
    <row r="16" spans="2:26" x14ac:dyDescent="0.2">
      <c r="B16" s="49"/>
      <c r="C16" s="4" t="s">
        <v>2</v>
      </c>
      <c r="D16" s="7" t="s">
        <v>2</v>
      </c>
      <c r="E16" s="11" t="s">
        <v>77</v>
      </c>
      <c r="F16" s="53"/>
      <c r="G16" s="35">
        <v>2</v>
      </c>
      <c r="H16" s="5" t="s">
        <v>33</v>
      </c>
      <c r="I16" s="5" t="s">
        <v>34</v>
      </c>
      <c r="J16" s="5">
        <v>0.2</v>
      </c>
      <c r="K16" s="5">
        <v>0.1</v>
      </c>
      <c r="L16" s="5" t="s">
        <v>35</v>
      </c>
      <c r="M16" s="20"/>
      <c r="N16" s="20"/>
      <c r="O16" s="20"/>
      <c r="P16" s="54"/>
    </row>
    <row r="17" spans="2:38" ht="17" thickBot="1" x14ac:dyDescent="0.25">
      <c r="B17" s="49"/>
      <c r="C17" s="30" t="s">
        <v>1</v>
      </c>
      <c r="D17" s="33" t="s">
        <v>1</v>
      </c>
      <c r="E17" s="34" t="s">
        <v>76</v>
      </c>
      <c r="F17" s="53"/>
      <c r="G17" s="35">
        <v>3</v>
      </c>
      <c r="H17" s="5" t="s">
        <v>36</v>
      </c>
      <c r="I17" s="5" t="s">
        <v>37</v>
      </c>
      <c r="J17" s="5">
        <v>0.3</v>
      </c>
      <c r="K17" s="5">
        <v>0.1</v>
      </c>
      <c r="L17" s="5" t="s">
        <v>38</v>
      </c>
      <c r="M17" s="20"/>
      <c r="N17" s="20"/>
      <c r="O17" s="20"/>
      <c r="P17" s="51"/>
      <c r="Q17" s="3"/>
      <c r="R17" s="3"/>
      <c r="S17" s="3"/>
      <c r="T17" s="3"/>
      <c r="U17" s="3"/>
      <c r="V17" s="3"/>
      <c r="W17" s="3"/>
      <c r="X17" s="3"/>
      <c r="Y17" s="3"/>
    </row>
    <row r="18" spans="2:38" x14ac:dyDescent="0.2">
      <c r="B18" s="49"/>
      <c r="C18" s="50"/>
      <c r="D18" s="50"/>
      <c r="E18" s="50"/>
      <c r="F18" s="53"/>
      <c r="G18" s="18">
        <v>4</v>
      </c>
      <c r="H18" s="18" t="s">
        <v>39</v>
      </c>
      <c r="I18" s="18" t="s">
        <v>40</v>
      </c>
      <c r="J18" s="18">
        <v>0.4</v>
      </c>
      <c r="K18" s="18">
        <v>0.1</v>
      </c>
      <c r="L18" s="18" t="s">
        <v>41</v>
      </c>
      <c r="M18" s="20"/>
      <c r="N18" s="20"/>
      <c r="O18" s="20"/>
      <c r="P18" s="51"/>
      <c r="Q18" s="3"/>
      <c r="R18" s="3"/>
      <c r="S18" s="3"/>
      <c r="T18" s="3"/>
      <c r="U18" s="3"/>
      <c r="V18" s="3"/>
      <c r="W18" s="3"/>
      <c r="X18" s="3"/>
      <c r="Y18" s="3"/>
    </row>
    <row r="19" spans="2:38" ht="17" customHeight="1" thickBot="1" x14ac:dyDescent="0.25">
      <c r="B19" s="49"/>
      <c r="C19" s="61" t="s">
        <v>62</v>
      </c>
      <c r="D19" s="61"/>
      <c r="E19" s="61" t="s">
        <v>73</v>
      </c>
      <c r="F19" s="53"/>
      <c r="G19" s="41">
        <v>5</v>
      </c>
      <c r="H19" s="42" t="s">
        <v>42</v>
      </c>
      <c r="I19" s="42" t="s">
        <v>43</v>
      </c>
      <c r="J19" s="42">
        <v>0.5</v>
      </c>
      <c r="K19" s="42">
        <v>0.2</v>
      </c>
      <c r="L19" s="42" t="s">
        <v>44</v>
      </c>
      <c r="M19" s="20"/>
      <c r="N19" s="20"/>
      <c r="O19" s="20"/>
      <c r="P19" s="51"/>
      <c r="Q19" s="3"/>
      <c r="R19" s="3"/>
      <c r="S19" s="3"/>
      <c r="T19" s="3"/>
      <c r="U19" s="3"/>
      <c r="V19" s="3"/>
      <c r="W19" s="3"/>
      <c r="X19" s="3"/>
      <c r="Y19" s="3"/>
    </row>
    <row r="20" spans="2:38" ht="18" thickTop="1" thickBot="1" x14ac:dyDescent="0.25">
      <c r="B20" s="49"/>
      <c r="C20" s="29"/>
      <c r="D20" s="29"/>
      <c r="E20" s="29"/>
      <c r="F20" s="50"/>
      <c r="M20" s="20"/>
      <c r="N20" s="20"/>
      <c r="O20" s="20"/>
      <c r="P20" s="51"/>
      <c r="Q20" s="3"/>
      <c r="R20" s="3"/>
      <c r="S20" s="3"/>
      <c r="T20" s="3"/>
      <c r="U20" s="3"/>
      <c r="V20" s="3"/>
      <c r="W20" s="3"/>
      <c r="X20" s="3"/>
      <c r="Y20" s="3"/>
    </row>
    <row r="21" spans="2:38" x14ac:dyDescent="0.2">
      <c r="B21" s="49"/>
      <c r="C21" s="28" t="s">
        <v>91</v>
      </c>
      <c r="D21" s="28"/>
      <c r="E21" s="62" t="s">
        <v>84</v>
      </c>
      <c r="F21" s="50"/>
      <c r="M21" s="20"/>
      <c r="N21" s="20"/>
      <c r="O21" s="20"/>
      <c r="P21" s="51"/>
      <c r="Q21" s="3"/>
      <c r="R21" s="3"/>
      <c r="S21" s="3"/>
      <c r="T21" s="3"/>
      <c r="U21" s="3"/>
      <c r="V21" s="3"/>
      <c r="W21" s="3"/>
      <c r="X21" s="3"/>
      <c r="Y21" s="3"/>
    </row>
    <row r="22" spans="2:38" x14ac:dyDescent="0.2">
      <c r="B22" s="49"/>
      <c r="C22" s="4" t="s">
        <v>63</v>
      </c>
      <c r="D22" s="4"/>
      <c r="E22" s="63" t="s">
        <v>75</v>
      </c>
      <c r="F22" s="50"/>
      <c r="M22" s="20"/>
      <c r="N22" s="20"/>
      <c r="O22" s="20"/>
      <c r="P22" s="51"/>
      <c r="Q22" s="3"/>
      <c r="R22" s="3"/>
      <c r="S22" s="3"/>
      <c r="T22" s="3"/>
      <c r="U22" s="3"/>
      <c r="V22" s="3"/>
      <c r="W22" s="3"/>
      <c r="X22" s="3"/>
      <c r="Y22" s="3"/>
    </row>
    <row r="23" spans="2:38" x14ac:dyDescent="0.2">
      <c r="B23" s="49"/>
      <c r="C23" s="4" t="s">
        <v>64</v>
      </c>
      <c r="D23" s="4"/>
      <c r="E23" s="63" t="s">
        <v>60</v>
      </c>
      <c r="F23" s="50"/>
      <c r="M23" s="20"/>
      <c r="N23" s="20"/>
      <c r="O23" s="20"/>
      <c r="P23" s="51"/>
      <c r="Q23" s="3"/>
      <c r="R23" s="3"/>
      <c r="S23" s="3"/>
      <c r="T23" s="3"/>
      <c r="U23" s="3"/>
      <c r="V23" s="3"/>
      <c r="W23" s="3"/>
      <c r="X23" s="3"/>
      <c r="Y23" s="3"/>
    </row>
    <row r="24" spans="2:38" x14ac:dyDescent="0.2">
      <c r="B24" s="49"/>
      <c r="C24" s="4" t="s">
        <v>65</v>
      </c>
      <c r="D24" s="4"/>
      <c r="E24" s="64" t="s">
        <v>85</v>
      </c>
      <c r="F24" s="50"/>
      <c r="M24" s="20"/>
      <c r="N24" s="20"/>
      <c r="O24" s="20"/>
      <c r="P24" s="51"/>
      <c r="Q24" s="3"/>
      <c r="R24" s="3"/>
      <c r="S24" s="3"/>
      <c r="T24" s="3"/>
      <c r="U24" s="3"/>
      <c r="V24" s="3"/>
      <c r="W24" s="3"/>
      <c r="X24" s="3"/>
      <c r="Y24" s="3"/>
      <c r="AK24" s="6"/>
      <c r="AL24" s="6"/>
    </row>
    <row r="25" spans="2:38" x14ac:dyDescent="0.2">
      <c r="B25" s="49"/>
      <c r="C25" s="43" t="s">
        <v>66</v>
      </c>
      <c r="D25" s="44"/>
      <c r="E25" s="65" t="s">
        <v>86</v>
      </c>
      <c r="F25" s="50"/>
      <c r="M25" s="20"/>
      <c r="N25" s="20"/>
      <c r="O25" s="20"/>
      <c r="P25" s="54"/>
    </row>
    <row r="26" spans="2:38" x14ac:dyDescent="0.2">
      <c r="B26" s="49"/>
      <c r="C26" s="4" t="s">
        <v>68</v>
      </c>
      <c r="D26" s="4"/>
      <c r="E26" s="64" t="s">
        <v>87</v>
      </c>
      <c r="F26" s="53"/>
      <c r="G26" s="50"/>
      <c r="H26" s="50"/>
      <c r="I26" s="20"/>
      <c r="J26" s="20"/>
      <c r="K26" s="20"/>
      <c r="L26" s="20"/>
      <c r="M26" s="20"/>
      <c r="N26" s="20"/>
      <c r="O26" s="20"/>
      <c r="P26" s="54"/>
    </row>
    <row r="27" spans="2:38" x14ac:dyDescent="0.2">
      <c r="B27" s="49"/>
      <c r="C27" s="4" t="s">
        <v>69</v>
      </c>
      <c r="D27" s="4"/>
      <c r="E27" s="63" t="s">
        <v>89</v>
      </c>
      <c r="F27" s="50"/>
      <c r="G27" s="50"/>
      <c r="H27" s="50"/>
      <c r="I27" s="20"/>
      <c r="J27" s="20"/>
      <c r="K27" s="20"/>
      <c r="L27" s="20"/>
      <c r="M27" s="20"/>
      <c r="N27" s="20"/>
      <c r="O27" s="20"/>
      <c r="P27" s="54"/>
    </row>
    <row r="28" spans="2:38" x14ac:dyDescent="0.2">
      <c r="B28" s="49"/>
      <c r="C28" s="4" t="s">
        <v>70</v>
      </c>
      <c r="D28" s="4"/>
      <c r="E28" s="63" t="s">
        <v>23</v>
      </c>
      <c r="F28" s="50"/>
      <c r="G28" s="50"/>
      <c r="H28" s="50"/>
      <c r="I28" s="20"/>
      <c r="J28" s="20"/>
      <c r="K28" s="20"/>
      <c r="L28" s="20"/>
      <c r="M28" s="20"/>
      <c r="N28" s="20"/>
      <c r="O28" s="20"/>
      <c r="P28" s="54"/>
    </row>
    <row r="29" spans="2:38" x14ac:dyDescent="0.2">
      <c r="B29" s="49"/>
      <c r="C29" s="4" t="s">
        <v>71</v>
      </c>
      <c r="D29" s="4"/>
      <c r="E29" s="63" t="s">
        <v>90</v>
      </c>
      <c r="F29" s="50"/>
      <c r="G29" s="50"/>
      <c r="H29" s="50"/>
      <c r="I29" s="20"/>
      <c r="J29" s="20"/>
      <c r="K29" s="20"/>
      <c r="L29" s="20"/>
      <c r="M29" s="20"/>
      <c r="N29" s="20"/>
      <c r="O29" s="20"/>
      <c r="P29" s="54"/>
    </row>
    <row r="30" spans="2:38" x14ac:dyDescent="0.2">
      <c r="B30" s="49"/>
      <c r="C30" s="46" t="s">
        <v>72</v>
      </c>
      <c r="D30" s="66"/>
      <c r="E30" s="67" t="s">
        <v>48</v>
      </c>
      <c r="F30" s="53"/>
      <c r="G30" s="50"/>
      <c r="H30" s="50"/>
      <c r="I30" s="20"/>
      <c r="J30" s="20"/>
      <c r="K30" s="20"/>
      <c r="L30" s="20"/>
      <c r="M30" s="20"/>
      <c r="N30" s="20"/>
      <c r="O30" s="20"/>
      <c r="P30" s="54"/>
    </row>
    <row r="31" spans="2:38" x14ac:dyDescent="0.2">
      <c r="B31" s="49"/>
      <c r="C31" s="4" t="s">
        <v>88</v>
      </c>
      <c r="D31" s="16"/>
      <c r="E31" s="63" t="s">
        <v>67</v>
      </c>
      <c r="F31" s="53"/>
      <c r="G31" s="50"/>
      <c r="H31" s="50"/>
      <c r="I31" s="20"/>
      <c r="J31" s="20"/>
      <c r="K31" s="20"/>
      <c r="L31" s="20"/>
      <c r="M31" s="20"/>
      <c r="N31" s="20"/>
      <c r="O31" s="20"/>
      <c r="P31" s="54"/>
    </row>
    <row r="32" spans="2:38" x14ac:dyDescent="0.2">
      <c r="B32" s="55"/>
      <c r="C32" s="28"/>
      <c r="D32" s="28"/>
      <c r="E32" s="28"/>
      <c r="F32" s="56"/>
      <c r="G32" s="28"/>
      <c r="H32" s="28"/>
      <c r="I32" s="23"/>
      <c r="J32" s="23"/>
      <c r="K32" s="23"/>
      <c r="L32" s="23"/>
      <c r="M32" s="23"/>
      <c r="N32" s="23"/>
      <c r="O32" s="23"/>
      <c r="P32" s="57"/>
    </row>
    <row r="33" spans="2:8" s="2" customFormat="1" x14ac:dyDescent="0.2">
      <c r="B33" s="3"/>
      <c r="F33" s="1"/>
      <c r="G33" s="3"/>
      <c r="H33" s="3"/>
    </row>
  </sheetData>
  <mergeCells count="1">
    <mergeCell ref="H13:I13"/>
  </mergeCells>
  <phoneticPr fontId="8" type="noConversion"/>
  <printOptions horizontalCentered="1" verticalCentered="1"/>
  <pageMargins left="0.7" right="0.7" top="0.75" bottom="0.75" header="0.3" footer="0.3"/>
  <pageSetup paperSize="9" scale="66" orientation="landscape" horizontalDpi="0" verticalDpi="0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B2:S23"/>
  <sheetViews>
    <sheetView showGridLines="0" workbookViewId="0">
      <selection activeCell="J38" sqref="J38"/>
    </sheetView>
  </sheetViews>
  <sheetFormatPr baseColWidth="10" defaultColWidth="10.33203125" defaultRowHeight="16" x14ac:dyDescent="0.2"/>
  <cols>
    <col min="1" max="1" width="10.33203125" style="3"/>
    <col min="2" max="3" width="12" style="3" customWidth="1"/>
    <col min="4" max="4" width="3.1640625" style="1" customWidth="1"/>
    <col min="5" max="5" width="10.33203125" style="3"/>
    <col min="6" max="6" width="9.83203125" style="3" customWidth="1"/>
    <col min="7" max="14" width="9.83203125" style="2" customWidth="1"/>
    <col min="15" max="15" width="5.83203125" style="20" customWidth="1"/>
    <col min="16" max="16" width="10.33203125" style="21"/>
    <col min="17" max="19" width="10.33203125" style="2"/>
    <col min="20" max="16384" width="10.33203125" style="3"/>
  </cols>
  <sheetData>
    <row r="2" spans="2:15" ht="19" x14ac:dyDescent="0.2">
      <c r="B2" s="82" t="s">
        <v>82</v>
      </c>
      <c r="C2" s="96"/>
      <c r="D2" s="96"/>
      <c r="E2" s="96"/>
      <c r="F2" s="96"/>
      <c r="G2" s="96"/>
      <c r="H2" s="96"/>
      <c r="I2" s="96"/>
      <c r="J2" s="96"/>
      <c r="K2" s="96"/>
      <c r="L2" s="96"/>
      <c r="M2" s="96"/>
      <c r="N2" s="96"/>
      <c r="O2" s="96"/>
    </row>
    <row r="4" spans="2:15" ht="17" thickBot="1" x14ac:dyDescent="0.25">
      <c r="B4" s="97" t="s">
        <v>6</v>
      </c>
      <c r="C4" s="97"/>
      <c r="D4" s="3"/>
      <c r="E4" s="68" t="s">
        <v>57</v>
      </c>
      <c r="F4" s="19">
        <v>1</v>
      </c>
      <c r="G4" s="19">
        <v>2</v>
      </c>
      <c r="H4" s="19">
        <v>3</v>
      </c>
      <c r="I4" s="19">
        <v>4</v>
      </c>
      <c r="J4" s="19">
        <v>5</v>
      </c>
      <c r="K4" s="19">
        <v>6</v>
      </c>
      <c r="L4" s="19">
        <v>7</v>
      </c>
      <c r="M4" s="19">
        <v>8</v>
      </c>
      <c r="N4" s="19">
        <v>9</v>
      </c>
    </row>
    <row r="5" spans="2:15" ht="17" thickTop="1" x14ac:dyDescent="0.2">
      <c r="B5" s="17" t="s">
        <v>0</v>
      </c>
      <c r="C5" s="75">
        <v>21.7</v>
      </c>
      <c r="D5" s="3"/>
      <c r="E5" s="17" t="s">
        <v>7</v>
      </c>
      <c r="F5" s="71"/>
      <c r="G5" s="71"/>
      <c r="H5" s="71"/>
      <c r="I5" s="71"/>
      <c r="J5" s="71"/>
      <c r="K5" s="71"/>
      <c r="L5" s="71"/>
      <c r="M5" s="71"/>
      <c r="N5" s="71"/>
      <c r="O5" s="72">
        <f>SUM(F5:N5)</f>
        <v>0</v>
      </c>
    </row>
    <row r="6" spans="2:15" x14ac:dyDescent="0.2">
      <c r="B6" s="16" t="s">
        <v>78</v>
      </c>
      <c r="C6" s="76"/>
      <c r="D6" s="3"/>
      <c r="E6" s="16" t="s">
        <v>8</v>
      </c>
      <c r="F6" s="27"/>
      <c r="G6" s="27"/>
      <c r="H6" s="27"/>
      <c r="I6" s="27"/>
      <c r="J6" s="27"/>
      <c r="K6" s="27"/>
      <c r="L6" s="27"/>
      <c r="M6" s="27"/>
      <c r="N6" s="27"/>
    </row>
    <row r="7" spans="2:15" x14ac:dyDescent="0.2">
      <c r="B7" s="17" t="s">
        <v>80</v>
      </c>
      <c r="C7" s="76"/>
      <c r="D7" s="3"/>
      <c r="E7" s="16" t="s">
        <v>9</v>
      </c>
      <c r="F7" s="27"/>
      <c r="G7" s="27"/>
      <c r="H7" s="27"/>
      <c r="I7" s="27"/>
      <c r="J7" s="27"/>
      <c r="K7" s="27"/>
      <c r="L7" s="27"/>
      <c r="M7" s="27"/>
      <c r="N7" s="27"/>
      <c r="O7" s="72">
        <f>SUM(F7:N7)</f>
        <v>0</v>
      </c>
    </row>
    <row r="8" spans="2:15" ht="17" thickBot="1" x14ac:dyDescent="0.25">
      <c r="B8" s="16" t="s">
        <v>1</v>
      </c>
      <c r="C8" s="76"/>
      <c r="D8" s="3"/>
      <c r="E8" s="17"/>
      <c r="F8" s="2"/>
    </row>
    <row r="9" spans="2:15" ht="17" thickBot="1" x14ac:dyDescent="0.25">
      <c r="B9" s="16" t="s">
        <v>2</v>
      </c>
      <c r="C9" s="76"/>
      <c r="D9" s="3"/>
      <c r="E9" s="25" t="s">
        <v>11</v>
      </c>
      <c r="F9" s="84"/>
      <c r="G9" s="84"/>
      <c r="H9" s="84"/>
      <c r="I9" s="84"/>
      <c r="J9" s="84"/>
      <c r="K9" s="84"/>
      <c r="L9" s="84"/>
      <c r="M9" s="84"/>
      <c r="N9" s="84"/>
      <c r="O9" s="72">
        <f t="shared" ref="O9" si="0">SUM(F9:N9)</f>
        <v>0</v>
      </c>
    </row>
    <row r="10" spans="2:15" x14ac:dyDescent="0.2">
      <c r="B10" s="16" t="s">
        <v>3</v>
      </c>
      <c r="C10" s="76"/>
      <c r="D10" s="3"/>
    </row>
    <row r="11" spans="2:15" x14ac:dyDescent="0.2">
      <c r="B11" s="16" t="s">
        <v>5</v>
      </c>
      <c r="C11" s="77">
        <v>113</v>
      </c>
      <c r="D11" s="3"/>
      <c r="E11" s="16" t="s">
        <v>21</v>
      </c>
      <c r="F11" s="5">
        <f t="shared" ref="F11:N11" si="1">(2+F5+F7)-F9</f>
        <v>2</v>
      </c>
      <c r="G11" s="5">
        <f t="shared" si="1"/>
        <v>2</v>
      </c>
      <c r="H11" s="5">
        <f t="shared" si="1"/>
        <v>2</v>
      </c>
      <c r="I11" s="5">
        <f t="shared" si="1"/>
        <v>2</v>
      </c>
      <c r="J11" s="5">
        <f t="shared" si="1"/>
        <v>2</v>
      </c>
      <c r="K11" s="5">
        <f t="shared" si="1"/>
        <v>2</v>
      </c>
      <c r="L11" s="5">
        <f t="shared" si="1"/>
        <v>2</v>
      </c>
      <c r="M11" s="5">
        <f t="shared" si="1"/>
        <v>2</v>
      </c>
      <c r="N11" s="83">
        <f t="shared" si="1"/>
        <v>2</v>
      </c>
      <c r="O11" s="72">
        <f>SUM(F11:N11)</f>
        <v>18</v>
      </c>
    </row>
    <row r="12" spans="2:15" x14ac:dyDescent="0.2">
      <c r="B12" s="16" t="s">
        <v>26</v>
      </c>
      <c r="C12" s="78">
        <v>36</v>
      </c>
      <c r="D12" s="3"/>
      <c r="E12" s="16" t="s">
        <v>22</v>
      </c>
      <c r="F12" s="5">
        <f>F11+$C$10</f>
        <v>2</v>
      </c>
      <c r="G12" s="5">
        <f t="shared" ref="G12:N12" si="2">G11+$C$10</f>
        <v>2</v>
      </c>
      <c r="H12" s="5">
        <f t="shared" si="2"/>
        <v>2</v>
      </c>
      <c r="I12" s="5">
        <f t="shared" si="2"/>
        <v>2</v>
      </c>
      <c r="J12" s="5">
        <f t="shared" si="2"/>
        <v>2</v>
      </c>
      <c r="K12" s="5">
        <f t="shared" si="2"/>
        <v>2</v>
      </c>
      <c r="L12" s="5">
        <f t="shared" si="2"/>
        <v>2</v>
      </c>
      <c r="M12" s="5">
        <f t="shared" si="2"/>
        <v>2</v>
      </c>
      <c r="N12" s="5">
        <f t="shared" si="2"/>
        <v>2</v>
      </c>
      <c r="O12" s="72">
        <f>SUM(F12:N12)</f>
        <v>18</v>
      </c>
    </row>
    <row r="13" spans="2:15" x14ac:dyDescent="0.2">
      <c r="B13" s="16" t="s">
        <v>7</v>
      </c>
      <c r="C13" s="78">
        <f>O5+O15</f>
        <v>0</v>
      </c>
      <c r="D13" s="3"/>
    </row>
    <row r="14" spans="2:15" ht="17" thickBot="1" x14ac:dyDescent="0.25">
      <c r="B14" s="16" t="s">
        <v>4</v>
      </c>
      <c r="C14" s="79">
        <f>(C5*(C8/C11)+(C9-C13))</f>
        <v>0</v>
      </c>
      <c r="E14" s="68" t="s">
        <v>58</v>
      </c>
      <c r="F14" s="24">
        <v>10</v>
      </c>
      <c r="G14" s="24">
        <v>11</v>
      </c>
      <c r="H14" s="24">
        <v>12</v>
      </c>
      <c r="I14" s="24">
        <v>13</v>
      </c>
      <c r="J14" s="24">
        <v>14</v>
      </c>
      <c r="K14" s="24">
        <v>15</v>
      </c>
      <c r="L14" s="24">
        <v>16</v>
      </c>
      <c r="M14" s="24">
        <v>17</v>
      </c>
      <c r="N14" s="24">
        <v>18</v>
      </c>
    </row>
    <row r="15" spans="2:15" ht="17" thickTop="1" x14ac:dyDescent="0.2">
      <c r="B15" s="16" t="s">
        <v>9</v>
      </c>
      <c r="C15" s="80">
        <f>C14</f>
        <v>0</v>
      </c>
      <c r="E15" s="17" t="s">
        <v>7</v>
      </c>
      <c r="F15" s="71"/>
      <c r="G15" s="71"/>
      <c r="H15" s="71"/>
      <c r="I15" s="71"/>
      <c r="J15" s="71"/>
      <c r="K15" s="71"/>
      <c r="L15" s="71"/>
      <c r="M15" s="71"/>
      <c r="N15" s="71"/>
      <c r="O15" s="72">
        <f>SUM(F15:N15)</f>
        <v>0</v>
      </c>
    </row>
    <row r="16" spans="2:15" x14ac:dyDescent="0.2">
      <c r="B16" s="16" t="s">
        <v>11</v>
      </c>
      <c r="C16" s="78">
        <f>O9+O19</f>
        <v>0</v>
      </c>
      <c r="E16" s="16" t="s">
        <v>8</v>
      </c>
      <c r="F16" s="27"/>
      <c r="G16" s="27"/>
      <c r="H16" s="27"/>
      <c r="I16" s="27"/>
      <c r="J16" s="27"/>
      <c r="K16" s="27"/>
      <c r="L16" s="27"/>
      <c r="M16" s="27"/>
      <c r="N16" s="27"/>
    </row>
    <row r="17" spans="2:19" x14ac:dyDescent="0.2">
      <c r="B17" s="16" t="s">
        <v>47</v>
      </c>
      <c r="C17" s="77">
        <f>C16-C13</f>
        <v>0</v>
      </c>
      <c r="E17" s="16" t="s">
        <v>9</v>
      </c>
      <c r="F17" s="27"/>
      <c r="G17" s="27"/>
      <c r="H17" s="27"/>
      <c r="I17" s="27"/>
      <c r="J17" s="27"/>
      <c r="K17" s="27"/>
      <c r="L17" s="27"/>
      <c r="M17" s="27"/>
      <c r="N17" s="27"/>
      <c r="O17" s="72">
        <f>SUM(F17:N17)</f>
        <v>0</v>
      </c>
      <c r="Q17" s="3"/>
      <c r="R17" s="3"/>
      <c r="S17" s="3"/>
    </row>
    <row r="18" spans="2:19" ht="17" thickBot="1" x14ac:dyDescent="0.25">
      <c r="B18" s="16" t="s">
        <v>21</v>
      </c>
      <c r="C18" s="77">
        <f>O11+O21</f>
        <v>36</v>
      </c>
      <c r="E18" s="17"/>
      <c r="F18" s="2"/>
      <c r="Q18" s="3"/>
      <c r="R18" s="3"/>
      <c r="S18" s="3"/>
    </row>
    <row r="19" spans="2:19" ht="17" thickBot="1" x14ac:dyDescent="0.25">
      <c r="B19" s="16" t="s">
        <v>22</v>
      </c>
      <c r="C19" s="77">
        <f>O12+O22</f>
        <v>36</v>
      </c>
      <c r="E19" s="25" t="s">
        <v>11</v>
      </c>
      <c r="F19" s="84"/>
      <c r="G19" s="84"/>
      <c r="H19" s="84"/>
      <c r="I19" s="84"/>
      <c r="J19" s="84"/>
      <c r="K19" s="84"/>
      <c r="L19" s="84"/>
      <c r="M19" s="84"/>
      <c r="N19" s="84"/>
      <c r="O19" s="72">
        <f>SUM(F19:N19)</f>
        <v>0</v>
      </c>
      <c r="Q19" s="3"/>
      <c r="R19" s="3"/>
      <c r="S19" s="3"/>
    </row>
    <row r="20" spans="2:19" ht="17" thickBot="1" x14ac:dyDescent="0.25">
      <c r="B20" s="66" t="s">
        <v>27</v>
      </c>
      <c r="C20" s="81">
        <f>C12-C19</f>
        <v>0</v>
      </c>
      <c r="Q20" s="3"/>
      <c r="R20" s="3"/>
      <c r="S20" s="3"/>
    </row>
    <row r="21" spans="2:19" ht="17" thickBot="1" x14ac:dyDescent="0.25">
      <c r="B21" s="85" t="s">
        <v>92</v>
      </c>
      <c r="C21" s="74">
        <f>C5+(C20*'Tables &amp; Méthod.'!J18)</f>
        <v>21.7</v>
      </c>
      <c r="D21" s="3"/>
      <c r="E21" s="16" t="s">
        <v>21</v>
      </c>
      <c r="F21" s="5">
        <f t="shared" ref="F21:N21" si="3">(2+F15+F17)-F19</f>
        <v>2</v>
      </c>
      <c r="G21" s="5">
        <f t="shared" si="3"/>
        <v>2</v>
      </c>
      <c r="H21" s="5">
        <f t="shared" si="3"/>
        <v>2</v>
      </c>
      <c r="I21" s="5">
        <f t="shared" si="3"/>
        <v>2</v>
      </c>
      <c r="J21" s="5">
        <f t="shared" si="3"/>
        <v>2</v>
      </c>
      <c r="K21" s="5">
        <f t="shared" si="3"/>
        <v>2</v>
      </c>
      <c r="L21" s="5">
        <f t="shared" si="3"/>
        <v>2</v>
      </c>
      <c r="M21" s="5">
        <f t="shared" si="3"/>
        <v>2</v>
      </c>
      <c r="N21" s="83">
        <f t="shared" si="3"/>
        <v>2</v>
      </c>
      <c r="O21" s="72">
        <f t="shared" ref="O21:O22" si="4">SUM(F21:N21)</f>
        <v>18</v>
      </c>
      <c r="Q21" s="3"/>
      <c r="R21" s="3"/>
      <c r="S21" s="3"/>
    </row>
    <row r="22" spans="2:19" ht="17" thickBot="1" x14ac:dyDescent="0.25">
      <c r="B22" s="86" t="s">
        <v>93</v>
      </c>
      <c r="C22" s="73"/>
      <c r="D22" s="3"/>
      <c r="E22" s="16" t="s">
        <v>22</v>
      </c>
      <c r="F22" s="5">
        <f>F21+$C$10</f>
        <v>2</v>
      </c>
      <c r="G22" s="5">
        <f t="shared" ref="G22:N22" si="5">G21+$C$10</f>
        <v>2</v>
      </c>
      <c r="H22" s="5">
        <f t="shared" si="5"/>
        <v>2</v>
      </c>
      <c r="I22" s="5">
        <f t="shared" si="5"/>
        <v>2</v>
      </c>
      <c r="J22" s="5">
        <f t="shared" si="5"/>
        <v>2</v>
      </c>
      <c r="K22" s="5">
        <f t="shared" si="5"/>
        <v>2</v>
      </c>
      <c r="L22" s="5">
        <f t="shared" si="5"/>
        <v>2</v>
      </c>
      <c r="M22" s="5">
        <f t="shared" si="5"/>
        <v>2</v>
      </c>
      <c r="N22" s="5">
        <f t="shared" si="5"/>
        <v>2</v>
      </c>
      <c r="O22" s="72">
        <f t="shared" si="4"/>
        <v>18</v>
      </c>
      <c r="Q22" s="3"/>
      <c r="R22" s="3"/>
      <c r="S22" s="3"/>
    </row>
    <row r="23" spans="2:19" x14ac:dyDescent="0.2">
      <c r="D23" s="3"/>
      <c r="N23" s="3"/>
      <c r="Q23" s="3"/>
      <c r="R23" s="3"/>
      <c r="S23" s="3"/>
    </row>
  </sheetData>
  <mergeCells count="2">
    <mergeCell ref="C2:O2"/>
    <mergeCell ref="B4:C4"/>
  </mergeCells>
  <phoneticPr fontId="8" type="noConversion"/>
  <printOptions horizontalCentered="1" verticalCentered="1"/>
  <pageMargins left="0.7" right="0.7" top="0.75" bottom="0.75" header="0.3" footer="0.3"/>
  <pageSetup paperSize="9" scale="93" orientation="landscape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B2:S23"/>
  <sheetViews>
    <sheetView showGridLines="0" workbookViewId="0">
      <selection activeCell="F9" sqref="F9"/>
    </sheetView>
  </sheetViews>
  <sheetFormatPr baseColWidth="10" defaultColWidth="10.83203125" defaultRowHeight="16" x14ac:dyDescent="0.2"/>
  <cols>
    <col min="1" max="1" width="8" style="3" customWidth="1"/>
    <col min="2" max="3" width="11.6640625" style="3" customWidth="1"/>
    <col min="4" max="4" width="4.33203125" style="1" customWidth="1"/>
    <col min="5" max="5" width="11.83203125" style="3" bestFit="1" customWidth="1"/>
    <col min="6" max="6" width="8.1640625" style="3" customWidth="1"/>
    <col min="7" max="7" width="8.1640625" style="2" customWidth="1"/>
    <col min="8" max="8" width="9.1640625" style="2" bestFit="1" customWidth="1"/>
    <col min="9" max="14" width="8.1640625" style="2" customWidth="1"/>
    <col min="15" max="15" width="4.83203125" style="20" customWidth="1"/>
    <col min="16" max="16" width="8.1640625" style="21" customWidth="1"/>
    <col min="17" max="19" width="8.1640625" style="2" customWidth="1"/>
    <col min="20" max="21" width="10.83203125" style="3"/>
    <col min="22" max="22" width="15" style="3" customWidth="1"/>
    <col min="23" max="25" width="14" style="3" customWidth="1"/>
    <col min="26" max="16384" width="10.83203125" style="3"/>
  </cols>
  <sheetData>
    <row r="2" spans="2:15" ht="19" x14ac:dyDescent="0.2">
      <c r="B2" s="60" t="s">
        <v>82</v>
      </c>
      <c r="C2" s="99" t="s">
        <v>83</v>
      </c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99"/>
    </row>
    <row r="4" spans="2:15" ht="17" thickBot="1" x14ac:dyDescent="0.25">
      <c r="B4" s="98" t="s">
        <v>6</v>
      </c>
      <c r="C4" s="98"/>
      <c r="D4" s="3"/>
      <c r="E4" s="68" t="s">
        <v>57</v>
      </c>
      <c r="F4" s="19">
        <v>1</v>
      </c>
      <c r="G4" s="19">
        <v>2</v>
      </c>
      <c r="H4" s="19">
        <v>3</v>
      </c>
      <c r="I4" s="19">
        <v>4</v>
      </c>
      <c r="J4" s="19">
        <v>5</v>
      </c>
      <c r="K4" s="19">
        <v>6</v>
      </c>
      <c r="L4" s="19">
        <v>7</v>
      </c>
      <c r="M4" s="19">
        <v>8</v>
      </c>
      <c r="N4" s="19">
        <v>9</v>
      </c>
    </row>
    <row r="5" spans="2:15" ht="17" thickTop="1" x14ac:dyDescent="0.2">
      <c r="B5" s="17" t="s">
        <v>0</v>
      </c>
      <c r="C5" s="22">
        <v>21.7</v>
      </c>
      <c r="D5" s="3"/>
      <c r="E5" s="17" t="s">
        <v>7</v>
      </c>
      <c r="F5" s="71">
        <v>5</v>
      </c>
      <c r="G5" s="71">
        <v>4</v>
      </c>
      <c r="H5" s="71">
        <v>3</v>
      </c>
      <c r="I5" s="71">
        <v>4</v>
      </c>
      <c r="J5" s="71">
        <v>3</v>
      </c>
      <c r="K5" s="71">
        <v>4</v>
      </c>
      <c r="L5" s="71">
        <v>4</v>
      </c>
      <c r="M5" s="71">
        <v>3</v>
      </c>
      <c r="N5" s="71">
        <v>4</v>
      </c>
      <c r="O5" s="72">
        <f>SUM(F5:N5)</f>
        <v>34</v>
      </c>
    </row>
    <row r="6" spans="2:15" x14ac:dyDescent="0.2">
      <c r="B6" s="16" t="s">
        <v>78</v>
      </c>
      <c r="C6" s="58" t="s">
        <v>79</v>
      </c>
      <c r="D6" s="3"/>
      <c r="E6" s="16" t="s">
        <v>8</v>
      </c>
      <c r="F6" s="27">
        <v>17</v>
      </c>
      <c r="G6" s="27">
        <v>15</v>
      </c>
      <c r="H6" s="27">
        <v>11</v>
      </c>
      <c r="I6" s="27">
        <v>7</v>
      </c>
      <c r="J6" s="27">
        <v>5</v>
      </c>
      <c r="K6" s="27">
        <v>3</v>
      </c>
      <c r="L6" s="27">
        <v>1</v>
      </c>
      <c r="M6" s="27">
        <v>13</v>
      </c>
      <c r="N6" s="27">
        <v>9</v>
      </c>
    </row>
    <row r="7" spans="2:15" x14ac:dyDescent="0.2">
      <c r="B7" s="17" t="s">
        <v>80</v>
      </c>
      <c r="C7" s="27" t="s">
        <v>81</v>
      </c>
      <c r="D7" s="3"/>
      <c r="E7" s="16" t="s">
        <v>9</v>
      </c>
      <c r="F7" s="27">
        <v>1</v>
      </c>
      <c r="G7" s="27">
        <v>1</v>
      </c>
      <c r="H7" s="27">
        <v>1</v>
      </c>
      <c r="I7" s="27">
        <v>1</v>
      </c>
      <c r="J7" s="27">
        <v>2</v>
      </c>
      <c r="K7" s="27">
        <v>2</v>
      </c>
      <c r="L7" s="27">
        <v>2</v>
      </c>
      <c r="M7" s="27">
        <v>1</v>
      </c>
      <c r="N7" s="27">
        <v>1</v>
      </c>
      <c r="O7" s="72">
        <f>SUM(F7:N7)</f>
        <v>12</v>
      </c>
    </row>
    <row r="8" spans="2:15" ht="17" thickBot="1" x14ac:dyDescent="0.25">
      <c r="B8" s="16" t="s">
        <v>1</v>
      </c>
      <c r="C8" s="27">
        <v>125</v>
      </c>
      <c r="D8" s="3"/>
      <c r="E8" s="93"/>
      <c r="F8" s="94"/>
      <c r="G8" s="94"/>
      <c r="H8" s="94"/>
      <c r="I8" s="94"/>
      <c r="J8" s="94"/>
      <c r="K8" s="94"/>
      <c r="L8" s="94"/>
      <c r="M8" s="94"/>
      <c r="N8" s="94"/>
    </row>
    <row r="9" spans="2:15" ht="17" thickBot="1" x14ac:dyDescent="0.25">
      <c r="B9" s="16" t="s">
        <v>2</v>
      </c>
      <c r="C9" s="27">
        <v>69.2</v>
      </c>
      <c r="D9" s="3"/>
      <c r="E9" s="25" t="s">
        <v>11</v>
      </c>
      <c r="F9" s="59">
        <v>4</v>
      </c>
      <c r="G9" s="59">
        <v>4</v>
      </c>
      <c r="H9" s="59">
        <v>5</v>
      </c>
      <c r="I9" s="59">
        <v>4</v>
      </c>
      <c r="J9" s="59">
        <v>3</v>
      </c>
      <c r="K9" s="59">
        <v>5</v>
      </c>
      <c r="L9" s="59">
        <v>5</v>
      </c>
      <c r="M9" s="59">
        <v>3</v>
      </c>
      <c r="N9" s="59">
        <v>6</v>
      </c>
      <c r="O9" s="72">
        <f t="shared" ref="O9:O11" si="0">SUM(F9:N9)</f>
        <v>39</v>
      </c>
    </row>
    <row r="10" spans="2:15" x14ac:dyDescent="0.2">
      <c r="B10" s="16" t="s">
        <v>3</v>
      </c>
      <c r="C10" s="27">
        <v>0</v>
      </c>
      <c r="D10" s="3"/>
      <c r="E10" s="26" t="s">
        <v>21</v>
      </c>
      <c r="F10" s="23">
        <f t="shared" ref="F10:N10" si="1">(2+F5+F7)-F9</f>
        <v>4</v>
      </c>
      <c r="G10" s="23">
        <f t="shared" si="1"/>
        <v>3</v>
      </c>
      <c r="H10" s="23">
        <f t="shared" si="1"/>
        <v>1</v>
      </c>
      <c r="I10" s="23">
        <f t="shared" si="1"/>
        <v>3</v>
      </c>
      <c r="J10" s="23">
        <f t="shared" si="1"/>
        <v>4</v>
      </c>
      <c r="K10" s="23">
        <f t="shared" si="1"/>
        <v>3</v>
      </c>
      <c r="L10" s="23">
        <f t="shared" si="1"/>
        <v>3</v>
      </c>
      <c r="M10" s="23">
        <f t="shared" si="1"/>
        <v>3</v>
      </c>
      <c r="N10" s="23">
        <f t="shared" si="1"/>
        <v>1</v>
      </c>
      <c r="O10" s="72">
        <f t="shared" si="0"/>
        <v>25</v>
      </c>
    </row>
    <row r="11" spans="2:15" x14ac:dyDescent="0.2">
      <c r="B11" s="16" t="s">
        <v>5</v>
      </c>
      <c r="C11" s="90">
        <v>113</v>
      </c>
      <c r="D11" s="3"/>
      <c r="E11" s="16" t="s">
        <v>22</v>
      </c>
      <c r="F11" s="5">
        <f>F10+$C$10</f>
        <v>4</v>
      </c>
      <c r="G11" s="5">
        <f t="shared" ref="G11:N11" si="2">G10+$C$10</f>
        <v>3</v>
      </c>
      <c r="H11" s="5">
        <f t="shared" si="2"/>
        <v>1</v>
      </c>
      <c r="I11" s="5">
        <f t="shared" si="2"/>
        <v>3</v>
      </c>
      <c r="J11" s="5">
        <f t="shared" si="2"/>
        <v>4</v>
      </c>
      <c r="K11" s="5">
        <f t="shared" si="2"/>
        <v>3</v>
      </c>
      <c r="L11" s="5">
        <f t="shared" si="2"/>
        <v>3</v>
      </c>
      <c r="M11" s="5">
        <f t="shared" si="2"/>
        <v>3</v>
      </c>
      <c r="N11" s="5">
        <f t="shared" si="2"/>
        <v>1</v>
      </c>
      <c r="O11" s="72">
        <f t="shared" si="0"/>
        <v>25</v>
      </c>
    </row>
    <row r="12" spans="2:15" x14ac:dyDescent="0.2">
      <c r="B12" s="16" t="s">
        <v>26</v>
      </c>
      <c r="C12" s="35">
        <v>36</v>
      </c>
      <c r="D12" s="3"/>
      <c r="F12" s="2"/>
    </row>
    <row r="13" spans="2:15" x14ac:dyDescent="0.2">
      <c r="B13" s="16" t="s">
        <v>7</v>
      </c>
      <c r="C13" s="35">
        <f>O5+O16</f>
        <v>70</v>
      </c>
      <c r="D13" s="3"/>
    </row>
    <row r="14" spans="2:15" x14ac:dyDescent="0.2">
      <c r="B14" s="16" t="s">
        <v>4</v>
      </c>
      <c r="C14" s="91">
        <f>(C5*(C8/C11)+(C9-C13))</f>
        <v>23.204424778761062</v>
      </c>
    </row>
    <row r="15" spans="2:15" ht="17" thickBot="1" x14ac:dyDescent="0.25">
      <c r="B15" s="16" t="s">
        <v>9</v>
      </c>
      <c r="C15" s="92">
        <f>C14</f>
        <v>23.204424778761062</v>
      </c>
      <c r="E15" s="68" t="s">
        <v>58</v>
      </c>
      <c r="F15" s="24">
        <v>10</v>
      </c>
      <c r="G15" s="24">
        <v>11</v>
      </c>
      <c r="H15" s="24">
        <v>12</v>
      </c>
      <c r="I15" s="24">
        <v>13</v>
      </c>
      <c r="J15" s="24">
        <v>14</v>
      </c>
      <c r="K15" s="24">
        <v>15</v>
      </c>
      <c r="L15" s="24">
        <v>16</v>
      </c>
      <c r="M15" s="24">
        <v>17</v>
      </c>
      <c r="N15" s="24">
        <v>18</v>
      </c>
    </row>
    <row r="16" spans="2:15" ht="17" thickTop="1" x14ac:dyDescent="0.2">
      <c r="B16" s="16" t="s">
        <v>11</v>
      </c>
      <c r="C16" s="35">
        <f>O9+O20</f>
        <v>82</v>
      </c>
      <c r="E16" s="17" t="s">
        <v>7</v>
      </c>
      <c r="F16" s="71">
        <v>3</v>
      </c>
      <c r="G16" s="71">
        <v>4</v>
      </c>
      <c r="H16" s="71">
        <v>4</v>
      </c>
      <c r="I16" s="71">
        <v>4</v>
      </c>
      <c r="J16" s="71">
        <v>4</v>
      </c>
      <c r="K16" s="71">
        <v>5</v>
      </c>
      <c r="L16" s="71">
        <v>5</v>
      </c>
      <c r="M16" s="71">
        <v>3</v>
      </c>
      <c r="N16" s="71">
        <v>4</v>
      </c>
      <c r="O16" s="72">
        <f>SUM(F16:N16)</f>
        <v>36</v>
      </c>
    </row>
    <row r="17" spans="2:19" x14ac:dyDescent="0.2">
      <c r="B17" s="16" t="s">
        <v>47</v>
      </c>
      <c r="C17" s="90">
        <f>C16-C13</f>
        <v>12</v>
      </c>
      <c r="E17" s="16" t="s">
        <v>8</v>
      </c>
      <c r="F17" s="27">
        <v>12</v>
      </c>
      <c r="G17" s="27">
        <v>6</v>
      </c>
      <c r="H17" s="27">
        <v>14</v>
      </c>
      <c r="I17" s="27">
        <v>2</v>
      </c>
      <c r="J17" s="27">
        <v>4</v>
      </c>
      <c r="K17" s="27">
        <v>16</v>
      </c>
      <c r="L17" s="27">
        <v>18</v>
      </c>
      <c r="M17" s="27">
        <v>10</v>
      </c>
      <c r="N17" s="27">
        <v>8</v>
      </c>
      <c r="Q17" s="3"/>
      <c r="R17" s="3"/>
      <c r="S17" s="3"/>
    </row>
    <row r="18" spans="2:19" x14ac:dyDescent="0.2">
      <c r="B18" s="16" t="s">
        <v>21</v>
      </c>
      <c r="C18" s="90">
        <f>O10+O21</f>
        <v>47</v>
      </c>
      <c r="E18" s="16" t="s">
        <v>9</v>
      </c>
      <c r="F18" s="27">
        <v>1</v>
      </c>
      <c r="G18" s="27">
        <v>1</v>
      </c>
      <c r="H18" s="27">
        <v>1</v>
      </c>
      <c r="I18" s="27">
        <v>2</v>
      </c>
      <c r="J18" s="27">
        <v>2</v>
      </c>
      <c r="K18" s="27">
        <v>1</v>
      </c>
      <c r="L18" s="27">
        <v>1</v>
      </c>
      <c r="M18" s="27">
        <v>1</v>
      </c>
      <c r="N18" s="27">
        <v>1</v>
      </c>
      <c r="O18" s="72">
        <f>SUM(F18:N18)</f>
        <v>11</v>
      </c>
      <c r="Q18" s="3"/>
      <c r="R18" s="3"/>
      <c r="S18" s="3"/>
    </row>
    <row r="19" spans="2:19" ht="17" thickBot="1" x14ac:dyDescent="0.25">
      <c r="B19" s="16" t="s">
        <v>22</v>
      </c>
      <c r="C19" s="90">
        <f>O11+O22</f>
        <v>47</v>
      </c>
      <c r="E19" s="93"/>
      <c r="F19" s="94"/>
      <c r="G19" s="94"/>
      <c r="H19" s="94"/>
      <c r="I19" s="94"/>
      <c r="J19" s="94"/>
      <c r="K19" s="94"/>
      <c r="L19" s="94"/>
      <c r="M19" s="94"/>
      <c r="N19" s="94"/>
      <c r="Q19" s="3"/>
      <c r="R19" s="3"/>
      <c r="S19" s="3"/>
    </row>
    <row r="20" spans="2:19" ht="17" thickBot="1" x14ac:dyDescent="0.25">
      <c r="B20" s="66" t="s">
        <v>27</v>
      </c>
      <c r="C20" s="90">
        <f>C12-C19</f>
        <v>-11</v>
      </c>
      <c r="E20" s="25" t="s">
        <v>11</v>
      </c>
      <c r="F20" s="59">
        <v>4</v>
      </c>
      <c r="G20" s="59">
        <v>4</v>
      </c>
      <c r="H20" s="59">
        <v>4</v>
      </c>
      <c r="I20" s="59">
        <v>6</v>
      </c>
      <c r="J20" s="59">
        <v>4</v>
      </c>
      <c r="K20" s="59">
        <v>6</v>
      </c>
      <c r="L20" s="59">
        <v>5</v>
      </c>
      <c r="M20" s="59">
        <v>4</v>
      </c>
      <c r="N20" s="59">
        <v>6</v>
      </c>
      <c r="O20" s="72">
        <f>SUM(F20:N20)</f>
        <v>43</v>
      </c>
      <c r="Q20" s="3"/>
      <c r="R20" s="3"/>
      <c r="S20" s="3"/>
    </row>
    <row r="21" spans="2:19" ht="17" thickBot="1" x14ac:dyDescent="0.25">
      <c r="B21" s="87" t="s">
        <v>92</v>
      </c>
      <c r="C21" s="69">
        <f>C5+(C20*'Tables &amp; Méthod.'!J18)</f>
        <v>17.299999999999997</v>
      </c>
      <c r="D21" s="3"/>
      <c r="E21" s="26" t="s">
        <v>21</v>
      </c>
      <c r="F21" s="23">
        <f t="shared" ref="F21:N21" si="3">(2+F16+F18)-F20</f>
        <v>2</v>
      </c>
      <c r="G21" s="23">
        <f t="shared" si="3"/>
        <v>3</v>
      </c>
      <c r="H21" s="23">
        <f t="shared" si="3"/>
        <v>3</v>
      </c>
      <c r="I21" s="23">
        <f t="shared" si="3"/>
        <v>2</v>
      </c>
      <c r="J21" s="23">
        <f t="shared" si="3"/>
        <v>4</v>
      </c>
      <c r="K21" s="23">
        <f t="shared" si="3"/>
        <v>2</v>
      </c>
      <c r="L21" s="23">
        <f t="shared" si="3"/>
        <v>3</v>
      </c>
      <c r="M21" s="23">
        <f t="shared" si="3"/>
        <v>2</v>
      </c>
      <c r="N21" s="23">
        <f t="shared" si="3"/>
        <v>1</v>
      </c>
      <c r="O21" s="72">
        <f t="shared" ref="O21:O22" si="4">SUM(F21:N21)</f>
        <v>22</v>
      </c>
      <c r="Q21" s="3"/>
      <c r="R21" s="3"/>
      <c r="S21" s="3"/>
    </row>
    <row r="22" spans="2:19" ht="17" thickBot="1" x14ac:dyDescent="0.25">
      <c r="B22" s="88" t="s">
        <v>93</v>
      </c>
      <c r="C22" s="70"/>
      <c r="D22" s="3"/>
      <c r="E22" s="16" t="s">
        <v>22</v>
      </c>
      <c r="F22" s="5">
        <f>F21+$C$10</f>
        <v>2</v>
      </c>
      <c r="G22" s="5">
        <f t="shared" ref="G22:N22" si="5">G21+$C$10</f>
        <v>3</v>
      </c>
      <c r="H22" s="5">
        <f t="shared" si="5"/>
        <v>3</v>
      </c>
      <c r="I22" s="5">
        <f t="shared" si="5"/>
        <v>2</v>
      </c>
      <c r="J22" s="5">
        <f t="shared" si="5"/>
        <v>4</v>
      </c>
      <c r="K22" s="5">
        <f t="shared" si="5"/>
        <v>2</v>
      </c>
      <c r="L22" s="5">
        <f t="shared" si="5"/>
        <v>3</v>
      </c>
      <c r="M22" s="5">
        <f t="shared" si="5"/>
        <v>2</v>
      </c>
      <c r="N22" s="5">
        <f t="shared" si="5"/>
        <v>1</v>
      </c>
      <c r="O22" s="72">
        <f t="shared" si="4"/>
        <v>22</v>
      </c>
      <c r="Q22" s="3"/>
      <c r="R22" s="3"/>
      <c r="S22" s="3"/>
    </row>
    <row r="23" spans="2:19" x14ac:dyDescent="0.2">
      <c r="D23" s="3"/>
      <c r="N23" s="3"/>
      <c r="Q23" s="3"/>
      <c r="R23" s="3"/>
      <c r="S23" s="3"/>
    </row>
  </sheetData>
  <mergeCells count="2">
    <mergeCell ref="B4:C4"/>
    <mergeCell ref="C2:O2"/>
  </mergeCells>
  <phoneticPr fontId="8" type="noConversion"/>
  <printOptions horizontalCentered="1" verticalCentered="1"/>
  <pageMargins left="0.7" right="0.7" top="0.75" bottom="0.75" header="0.3" footer="0.3"/>
  <pageSetup paperSize="9" orientation="landscape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B2:S33"/>
  <sheetViews>
    <sheetView showGridLines="0" tabSelected="1" workbookViewId="0">
      <selection activeCell="F10" sqref="F10"/>
    </sheetView>
  </sheetViews>
  <sheetFormatPr baseColWidth="10" defaultColWidth="10.83203125" defaultRowHeight="16" x14ac:dyDescent="0.2"/>
  <cols>
    <col min="1" max="1" width="8" style="3" customWidth="1"/>
    <col min="2" max="3" width="11.6640625" style="3" customWidth="1"/>
    <col min="4" max="4" width="4.33203125" style="1" customWidth="1"/>
    <col min="5" max="5" width="11.83203125" style="3" bestFit="1" customWidth="1"/>
    <col min="6" max="6" width="8.1640625" style="3" customWidth="1"/>
    <col min="7" max="7" width="8.1640625" style="2" customWidth="1"/>
    <col min="8" max="8" width="9.1640625" style="2" bestFit="1" customWidth="1"/>
    <col min="9" max="14" width="8.1640625" style="2" customWidth="1"/>
    <col min="15" max="15" width="4.83203125" style="20" customWidth="1"/>
    <col min="16" max="16" width="8.1640625" style="21" customWidth="1"/>
    <col min="17" max="19" width="8.1640625" style="2" customWidth="1"/>
    <col min="20" max="21" width="10.83203125" style="3"/>
    <col min="22" max="22" width="15" style="3" customWidth="1"/>
    <col min="23" max="25" width="14" style="3" customWidth="1"/>
    <col min="26" max="16384" width="10.83203125" style="3"/>
  </cols>
  <sheetData>
    <row r="2" spans="2:15" ht="19" x14ac:dyDescent="0.2">
      <c r="B2" s="89" t="s">
        <v>82</v>
      </c>
      <c r="C2" s="99" t="s">
        <v>83</v>
      </c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99"/>
    </row>
    <row r="4" spans="2:15" ht="17" thickBot="1" x14ac:dyDescent="0.25">
      <c r="B4" s="98" t="s">
        <v>6</v>
      </c>
      <c r="C4" s="98"/>
      <c r="D4" s="3"/>
      <c r="E4" s="68" t="s">
        <v>57</v>
      </c>
      <c r="F4" s="19">
        <v>1</v>
      </c>
      <c r="G4" s="19">
        <v>2</v>
      </c>
      <c r="H4" s="19">
        <v>3</v>
      </c>
      <c r="I4" s="19">
        <v>4</v>
      </c>
      <c r="J4" s="19">
        <v>5</v>
      </c>
      <c r="K4" s="19">
        <v>6</v>
      </c>
      <c r="L4" s="19">
        <v>7</v>
      </c>
      <c r="M4" s="19">
        <v>8</v>
      </c>
      <c r="N4" s="19">
        <v>9</v>
      </c>
    </row>
    <row r="5" spans="2:15" ht="17" thickTop="1" x14ac:dyDescent="0.2">
      <c r="B5" s="17" t="s">
        <v>0</v>
      </c>
      <c r="C5" s="22">
        <v>21.7</v>
      </c>
      <c r="D5" s="3"/>
      <c r="E5" s="17" t="s">
        <v>7</v>
      </c>
      <c r="F5" s="71">
        <v>5</v>
      </c>
      <c r="G5" s="71">
        <v>4</v>
      </c>
      <c r="H5" s="71">
        <v>3</v>
      </c>
      <c r="I5" s="71">
        <v>4</v>
      </c>
      <c r="J5" s="71">
        <v>3</v>
      </c>
      <c r="K5" s="71">
        <v>4</v>
      </c>
      <c r="L5" s="71">
        <v>4</v>
      </c>
      <c r="M5" s="71">
        <v>3</v>
      </c>
      <c r="N5" s="71">
        <v>4</v>
      </c>
      <c r="O5" s="72">
        <f>SUM(F5:N5)</f>
        <v>34</v>
      </c>
    </row>
    <row r="6" spans="2:15" x14ac:dyDescent="0.2">
      <c r="B6" s="16" t="s">
        <v>78</v>
      </c>
      <c r="C6" s="58" t="s">
        <v>79</v>
      </c>
      <c r="D6" s="3"/>
      <c r="E6" s="16" t="s">
        <v>8</v>
      </c>
      <c r="F6" s="27">
        <v>17</v>
      </c>
      <c r="G6" s="27">
        <v>15</v>
      </c>
      <c r="H6" s="27">
        <v>11</v>
      </c>
      <c r="I6" s="27">
        <v>7</v>
      </c>
      <c r="J6" s="27">
        <v>5</v>
      </c>
      <c r="K6" s="27">
        <v>3</v>
      </c>
      <c r="L6" s="27">
        <v>1</v>
      </c>
      <c r="M6" s="27">
        <v>13</v>
      </c>
      <c r="N6" s="27">
        <v>9</v>
      </c>
    </row>
    <row r="7" spans="2:15" x14ac:dyDescent="0.2">
      <c r="B7" s="17" t="s">
        <v>80</v>
      </c>
      <c r="C7" s="27" t="s">
        <v>81</v>
      </c>
      <c r="D7" s="3"/>
      <c r="E7" s="16" t="s">
        <v>9</v>
      </c>
      <c r="F7" s="27">
        <v>1</v>
      </c>
      <c r="G7" s="27">
        <v>1</v>
      </c>
      <c r="H7" s="27">
        <v>1</v>
      </c>
      <c r="I7" s="27">
        <v>1</v>
      </c>
      <c r="J7" s="27">
        <v>2</v>
      </c>
      <c r="K7" s="27">
        <v>2</v>
      </c>
      <c r="L7" s="27">
        <v>2</v>
      </c>
      <c r="M7" s="27">
        <v>1</v>
      </c>
      <c r="N7" s="27">
        <v>1</v>
      </c>
      <c r="O7" s="72">
        <f>SUM(F7:N7)</f>
        <v>12</v>
      </c>
    </row>
    <row r="8" spans="2:15" ht="17" thickBot="1" x14ac:dyDescent="0.25">
      <c r="B8" s="16" t="s">
        <v>1</v>
      </c>
      <c r="C8" s="27">
        <v>125</v>
      </c>
      <c r="D8" s="3"/>
      <c r="E8" s="93"/>
      <c r="F8" s="94"/>
      <c r="G8" s="94"/>
      <c r="H8" s="94"/>
      <c r="I8" s="94"/>
      <c r="J8" s="94"/>
      <c r="K8" s="94"/>
      <c r="L8" s="94"/>
      <c r="M8" s="94"/>
      <c r="N8" s="94"/>
    </row>
    <row r="9" spans="2:15" ht="17" thickBot="1" x14ac:dyDescent="0.25">
      <c r="B9" s="16" t="s">
        <v>2</v>
      </c>
      <c r="C9" s="27">
        <v>69.2</v>
      </c>
      <c r="D9" s="3"/>
      <c r="E9" s="25" t="s">
        <v>11</v>
      </c>
      <c r="F9" s="59">
        <v>4</v>
      </c>
      <c r="G9" s="59">
        <v>4</v>
      </c>
      <c r="H9" s="59">
        <v>5</v>
      </c>
      <c r="I9" s="59">
        <v>4</v>
      </c>
      <c r="J9" s="59">
        <v>3</v>
      </c>
      <c r="K9" s="59">
        <v>5</v>
      </c>
      <c r="L9" s="59">
        <v>5</v>
      </c>
      <c r="M9" s="59">
        <v>3</v>
      </c>
      <c r="N9" s="59">
        <v>6</v>
      </c>
      <c r="O9" s="72">
        <f t="shared" ref="O9:O11" si="0">SUM(F9:N9)</f>
        <v>39</v>
      </c>
    </row>
    <row r="10" spans="2:15" x14ac:dyDescent="0.2">
      <c r="B10" s="16" t="s">
        <v>3</v>
      </c>
      <c r="C10" s="27">
        <v>0</v>
      </c>
      <c r="D10" s="3"/>
      <c r="E10" s="26" t="s">
        <v>21</v>
      </c>
      <c r="F10" s="100">
        <f>IF(F9&gt;0,((2+F5+F7)-F9),(0))</f>
        <v>4</v>
      </c>
      <c r="G10" s="23">
        <f t="shared" ref="F10:N10" si="1">(2+G5+G7)-G9</f>
        <v>3</v>
      </c>
      <c r="H10" s="23">
        <f t="shared" si="1"/>
        <v>1</v>
      </c>
      <c r="I10" s="23">
        <f t="shared" si="1"/>
        <v>3</v>
      </c>
      <c r="J10" s="23">
        <f t="shared" si="1"/>
        <v>4</v>
      </c>
      <c r="K10" s="23">
        <f t="shared" si="1"/>
        <v>3</v>
      </c>
      <c r="L10" s="23">
        <f t="shared" si="1"/>
        <v>3</v>
      </c>
      <c r="M10" s="23">
        <f t="shared" si="1"/>
        <v>3</v>
      </c>
      <c r="N10" s="23">
        <f t="shared" si="1"/>
        <v>1</v>
      </c>
      <c r="O10" s="72">
        <f t="shared" si="0"/>
        <v>25</v>
      </c>
    </row>
    <row r="11" spans="2:15" x14ac:dyDescent="0.2">
      <c r="B11" s="16" t="s">
        <v>5</v>
      </c>
      <c r="C11" s="90">
        <v>113</v>
      </c>
      <c r="D11" s="3"/>
      <c r="E11" s="16" t="s">
        <v>22</v>
      </c>
      <c r="F11" s="5">
        <f>F10+$C$10</f>
        <v>4</v>
      </c>
      <c r="G11" s="5">
        <f t="shared" ref="G11:N11" si="2">G10+$C$10</f>
        <v>3</v>
      </c>
      <c r="H11" s="5">
        <f t="shared" si="2"/>
        <v>1</v>
      </c>
      <c r="I11" s="5">
        <f t="shared" si="2"/>
        <v>3</v>
      </c>
      <c r="J11" s="5">
        <f t="shared" si="2"/>
        <v>4</v>
      </c>
      <c r="K11" s="5">
        <f t="shared" si="2"/>
        <v>3</v>
      </c>
      <c r="L11" s="5">
        <f t="shared" si="2"/>
        <v>3</v>
      </c>
      <c r="M11" s="5">
        <f t="shared" si="2"/>
        <v>3</v>
      </c>
      <c r="N11" s="5">
        <f t="shared" si="2"/>
        <v>1</v>
      </c>
      <c r="O11" s="72">
        <f t="shared" si="0"/>
        <v>25</v>
      </c>
    </row>
    <row r="12" spans="2:15" x14ac:dyDescent="0.2">
      <c r="B12" s="16" t="s">
        <v>26</v>
      </c>
      <c r="C12" s="35">
        <v>36</v>
      </c>
      <c r="D12" s="3"/>
      <c r="F12" s="2"/>
    </row>
    <row r="13" spans="2:15" x14ac:dyDescent="0.2">
      <c r="B13" s="16" t="s">
        <v>7</v>
      </c>
      <c r="C13" s="35">
        <f>O5+O16</f>
        <v>70</v>
      </c>
      <c r="D13" s="3"/>
    </row>
    <row r="14" spans="2:15" x14ac:dyDescent="0.2">
      <c r="B14" s="16" t="s">
        <v>4</v>
      </c>
      <c r="C14" s="91">
        <f>(C5*(C8/C11)+(C9-C13))</f>
        <v>23.204424778761062</v>
      </c>
    </row>
    <row r="15" spans="2:15" ht="17" thickBot="1" x14ac:dyDescent="0.25">
      <c r="B15" s="16" t="s">
        <v>9</v>
      </c>
      <c r="C15" s="92">
        <f>C14</f>
        <v>23.204424778761062</v>
      </c>
      <c r="E15" s="68" t="s">
        <v>58</v>
      </c>
      <c r="F15" s="24">
        <v>10</v>
      </c>
      <c r="G15" s="24">
        <v>11</v>
      </c>
      <c r="H15" s="24">
        <v>12</v>
      </c>
      <c r="I15" s="24">
        <v>13</v>
      </c>
      <c r="J15" s="24">
        <v>14</v>
      </c>
      <c r="K15" s="24">
        <v>15</v>
      </c>
      <c r="L15" s="24">
        <v>16</v>
      </c>
      <c r="M15" s="24">
        <v>17</v>
      </c>
      <c r="N15" s="24">
        <v>18</v>
      </c>
    </row>
    <row r="16" spans="2:15" ht="17" thickTop="1" x14ac:dyDescent="0.2">
      <c r="B16" s="16" t="s">
        <v>11</v>
      </c>
      <c r="C16" s="35">
        <f>O9+O20</f>
        <v>82</v>
      </c>
      <c r="E16" s="17" t="s">
        <v>7</v>
      </c>
      <c r="F16" s="71">
        <v>3</v>
      </c>
      <c r="G16" s="71">
        <v>4</v>
      </c>
      <c r="H16" s="71">
        <v>4</v>
      </c>
      <c r="I16" s="71">
        <v>4</v>
      </c>
      <c r="J16" s="71">
        <v>4</v>
      </c>
      <c r="K16" s="71">
        <v>5</v>
      </c>
      <c r="L16" s="71">
        <v>5</v>
      </c>
      <c r="M16" s="71">
        <v>3</v>
      </c>
      <c r="N16" s="71">
        <v>4</v>
      </c>
      <c r="O16" s="72">
        <f>SUM(F16:N16)</f>
        <v>36</v>
      </c>
    </row>
    <row r="17" spans="2:19" x14ac:dyDescent="0.2">
      <c r="B17" s="16" t="s">
        <v>47</v>
      </c>
      <c r="C17" s="90">
        <f>C16-C13</f>
        <v>12</v>
      </c>
      <c r="E17" s="16" t="s">
        <v>8</v>
      </c>
      <c r="F17" s="27">
        <v>12</v>
      </c>
      <c r="G17" s="27">
        <v>6</v>
      </c>
      <c r="H17" s="27">
        <v>14</v>
      </c>
      <c r="I17" s="27">
        <v>2</v>
      </c>
      <c r="J17" s="27">
        <v>4</v>
      </c>
      <c r="K17" s="27">
        <v>16</v>
      </c>
      <c r="L17" s="27">
        <v>18</v>
      </c>
      <c r="M17" s="27">
        <v>10</v>
      </c>
      <c r="N17" s="27">
        <v>8</v>
      </c>
      <c r="Q17" s="3"/>
      <c r="R17" s="3"/>
      <c r="S17" s="3"/>
    </row>
    <row r="18" spans="2:19" x14ac:dyDescent="0.2">
      <c r="B18" s="16" t="s">
        <v>21</v>
      </c>
      <c r="C18" s="90">
        <f>O10+O21</f>
        <v>47</v>
      </c>
      <c r="E18" s="16" t="s">
        <v>9</v>
      </c>
      <c r="F18" s="27">
        <v>1</v>
      </c>
      <c r="G18" s="27">
        <v>1</v>
      </c>
      <c r="H18" s="27">
        <v>1</v>
      </c>
      <c r="I18" s="27">
        <v>2</v>
      </c>
      <c r="J18" s="27">
        <v>2</v>
      </c>
      <c r="K18" s="27">
        <v>1</v>
      </c>
      <c r="L18" s="27">
        <v>1</v>
      </c>
      <c r="M18" s="27">
        <v>1</v>
      </c>
      <c r="N18" s="27">
        <v>1</v>
      </c>
      <c r="O18" s="72">
        <f>SUM(F18:N18)</f>
        <v>11</v>
      </c>
      <c r="Q18" s="3"/>
      <c r="R18" s="3"/>
      <c r="S18" s="3"/>
    </row>
    <row r="19" spans="2:19" ht="17" thickBot="1" x14ac:dyDescent="0.25">
      <c r="B19" s="16" t="s">
        <v>22</v>
      </c>
      <c r="C19" s="90">
        <f>O11+O22</f>
        <v>47</v>
      </c>
      <c r="E19" s="93"/>
      <c r="F19" s="94"/>
      <c r="G19" s="94"/>
      <c r="H19" s="94"/>
      <c r="I19" s="94"/>
      <c r="J19" s="94"/>
      <c r="K19" s="94"/>
      <c r="L19" s="94"/>
      <c r="M19" s="94"/>
      <c r="N19" s="94"/>
      <c r="Q19" s="3"/>
      <c r="R19" s="3"/>
      <c r="S19" s="3"/>
    </row>
    <row r="20" spans="2:19" ht="17" thickBot="1" x14ac:dyDescent="0.25">
      <c r="B20" s="66" t="s">
        <v>27</v>
      </c>
      <c r="C20" s="90">
        <f>C12-C19</f>
        <v>-11</v>
      </c>
      <c r="E20" s="25" t="s">
        <v>11</v>
      </c>
      <c r="F20" s="59">
        <v>4</v>
      </c>
      <c r="G20" s="59">
        <v>4</v>
      </c>
      <c r="H20" s="59">
        <v>4</v>
      </c>
      <c r="I20" s="59">
        <v>6</v>
      </c>
      <c r="J20" s="59">
        <v>4</v>
      </c>
      <c r="K20" s="59">
        <v>6</v>
      </c>
      <c r="L20" s="59">
        <v>5</v>
      </c>
      <c r="M20" s="59">
        <v>4</v>
      </c>
      <c r="N20" s="59">
        <v>6</v>
      </c>
      <c r="O20" s="72">
        <f>SUM(F20:N20)</f>
        <v>43</v>
      </c>
      <c r="Q20" s="3"/>
      <c r="R20" s="3"/>
      <c r="S20" s="3"/>
    </row>
    <row r="21" spans="2:19" ht="17" thickBot="1" x14ac:dyDescent="0.25">
      <c r="B21" s="87" t="s">
        <v>92</v>
      </c>
      <c r="C21" s="69">
        <f>C5+(C20*'Tables &amp; Méthod.'!J18)</f>
        <v>17.299999999999997</v>
      </c>
      <c r="D21" s="3"/>
      <c r="E21" s="26" t="s">
        <v>21</v>
      </c>
      <c r="F21" s="23">
        <f t="shared" ref="F21:N21" si="3">(2+F16+F18)-F20</f>
        <v>2</v>
      </c>
      <c r="G21" s="23">
        <f t="shared" si="3"/>
        <v>3</v>
      </c>
      <c r="H21" s="23">
        <f t="shared" si="3"/>
        <v>3</v>
      </c>
      <c r="I21" s="23">
        <f t="shared" si="3"/>
        <v>2</v>
      </c>
      <c r="J21" s="23">
        <f t="shared" si="3"/>
        <v>4</v>
      </c>
      <c r="K21" s="23">
        <f t="shared" si="3"/>
        <v>2</v>
      </c>
      <c r="L21" s="23">
        <f t="shared" si="3"/>
        <v>3</v>
      </c>
      <c r="M21" s="23">
        <f t="shared" si="3"/>
        <v>2</v>
      </c>
      <c r="N21" s="23">
        <f t="shared" si="3"/>
        <v>1</v>
      </c>
      <c r="O21" s="72">
        <f t="shared" ref="O21:O22" si="4">SUM(F21:N21)</f>
        <v>22</v>
      </c>
      <c r="Q21" s="3"/>
      <c r="R21" s="3"/>
      <c r="S21" s="3"/>
    </row>
    <row r="22" spans="2:19" ht="17" thickBot="1" x14ac:dyDescent="0.25">
      <c r="B22" s="88" t="s">
        <v>93</v>
      </c>
      <c r="C22" s="70"/>
      <c r="D22" s="3"/>
      <c r="E22" s="16" t="s">
        <v>22</v>
      </c>
      <c r="F22" s="5">
        <f>F21+$C$10</f>
        <v>2</v>
      </c>
      <c r="G22" s="5">
        <f t="shared" ref="G22:N22" si="5">G21+$C$10</f>
        <v>3</v>
      </c>
      <c r="H22" s="5">
        <f t="shared" si="5"/>
        <v>3</v>
      </c>
      <c r="I22" s="5">
        <f t="shared" si="5"/>
        <v>2</v>
      </c>
      <c r="J22" s="5">
        <f t="shared" si="5"/>
        <v>4</v>
      </c>
      <c r="K22" s="5">
        <f t="shared" si="5"/>
        <v>2</v>
      </c>
      <c r="L22" s="5">
        <f t="shared" si="5"/>
        <v>3</v>
      </c>
      <c r="M22" s="5">
        <f t="shared" si="5"/>
        <v>2</v>
      </c>
      <c r="N22" s="5">
        <f t="shared" si="5"/>
        <v>1</v>
      </c>
      <c r="O22" s="72">
        <f t="shared" si="4"/>
        <v>22</v>
      </c>
      <c r="Q22" s="3"/>
      <c r="R22" s="3"/>
      <c r="S22" s="3"/>
    </row>
    <row r="23" spans="2:19" x14ac:dyDescent="0.2">
      <c r="D23" s="3"/>
      <c r="N23" s="3"/>
      <c r="Q23" s="3"/>
      <c r="R23" s="3"/>
      <c r="S23" s="3"/>
    </row>
    <row r="29" spans="2:19" x14ac:dyDescent="0.2">
      <c r="N29" s="2" t="s">
        <v>104</v>
      </c>
    </row>
    <row r="33" hidden="1" x14ac:dyDescent="0.2"/>
  </sheetData>
  <mergeCells count="2">
    <mergeCell ref="C2:O2"/>
    <mergeCell ref="B4:C4"/>
  </mergeCells>
  <printOptions horizontalCentered="1" verticalCentered="1"/>
  <pageMargins left="0.7" right="0.7" top="0.75" bottom="0.75" header="0.3" footer="0.3"/>
  <pageSetup paperSize="9" orientation="landscape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Tables &amp; Méthod.</vt:lpstr>
      <vt:lpstr>Template</vt:lpstr>
      <vt:lpstr>Ex.20170912</vt:lpstr>
      <vt:lpstr>TEST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cp:lastPrinted>2017-08-27T20:09:50Z</cp:lastPrinted>
  <dcterms:created xsi:type="dcterms:W3CDTF">2017-08-27T09:14:53Z</dcterms:created>
  <dcterms:modified xsi:type="dcterms:W3CDTF">2017-09-03T09:47:38Z</dcterms:modified>
</cp:coreProperties>
</file>