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son.maeght\Desktop\CHAUFFAGE\"/>
    </mc:Choice>
  </mc:AlternateContent>
  <xr:revisionPtr revIDLastSave="0" documentId="13_ncr:1_{3D06BCEC-AEA8-41AB-9EAB-44F2B3E619C9}" xr6:coauthVersionLast="45" xr6:coauthVersionMax="45" xr10:uidLastSave="{00000000-0000-0000-0000-000000000000}"/>
  <bookViews>
    <workbookView xWindow="-28920" yWindow="-120" windowWidth="29040" windowHeight="15840" xr2:uid="{C1EF2635-F10C-46AA-A399-B7901FCCA571}"/>
  </bookViews>
  <sheets>
    <sheet name="MINUTE CHA" sheetId="1" r:id="rId1"/>
  </sheets>
  <definedNames>
    <definedName name="_xlnm._FilterDatabase" localSheetId="0" hidden="1">'MINUTE CHA'!$A$21:$E$248</definedName>
    <definedName name="AT_ACCES">#REF!</definedName>
    <definedName name="AT_BBC">#REF!</definedName>
    <definedName name="AT_CHANTIER">#REF!</definedName>
    <definedName name="AT_CO_CH">#REF!</definedName>
    <definedName name="AT_CO_FCA">#REF!</definedName>
    <definedName name="AT_CONDUCTEUR">#REF!</definedName>
    <definedName name="AT_CONSTRUCTEUR">#REF!</definedName>
    <definedName name="AT_CT">#REF!</definedName>
    <definedName name="AT_DATE">#REF!</definedName>
    <definedName name="AT_DS_BP">#REF!</definedName>
    <definedName name="AT_DS_CF">#REF!</definedName>
    <definedName name="AT_DS_CH">#REF!</definedName>
    <definedName name="AT_DS_CO">#REF!</definedName>
    <definedName name="AT_DS_EX">#REF!</definedName>
    <definedName name="AT_DS_FCA">#REF!</definedName>
    <definedName name="AT_DS_GO">#REF!</definedName>
    <definedName name="AT_DS_PCA">#REF!</definedName>
    <definedName name="AT_DS_PL">#REF!</definedName>
    <definedName name="AT_DS_SA">#REF!</definedName>
    <definedName name="AT_HT_AC_FOUR">#REF!</definedName>
    <definedName name="AT_HT_AC_POSE">#REF!</definedName>
    <definedName name="AT_HT_AVOCAT">#REF!</definedName>
    <definedName name="AT_HT_BAC">#REF!</definedName>
    <definedName name="AT_HT_BBC">#REF!</definedName>
    <definedName name="AT_HT_BP">#REF!</definedName>
    <definedName name="AT_HT_CF">#REF!</definedName>
    <definedName name="AT_HT_CH">#REF!</definedName>
    <definedName name="AT_HT_CO">#REF!</definedName>
    <definedName name="AT_HT_COLTINAGE">#REF!</definedName>
    <definedName name="AT_HT_CU">#REF!</definedName>
    <definedName name="AT_HT_DOMO">#REF!</definedName>
    <definedName name="AT_HT_DPE">#REF!</definedName>
    <definedName name="AT_HT_DS">#REF!</definedName>
    <definedName name="AT_HT_DUO">#REF!</definedName>
    <definedName name="AT_HT_EL1">#REF!</definedName>
    <definedName name="AT_HT_EL2">#REF!</definedName>
    <definedName name="AT_HT_EL3">#REF!</definedName>
    <definedName name="AT_HT_EL4">#REF!</definedName>
    <definedName name="AT_HT_EL5">#REF!</definedName>
    <definedName name="AT_HT_ES">#REF!</definedName>
    <definedName name="AT_HT_ET">#REF!</definedName>
    <definedName name="AT_HT_ETUDE_SOL">#REF!</definedName>
    <definedName name="AT_HT_EX">#REF!</definedName>
    <definedName name="AT_HT_EXPERTISE">#REF!</definedName>
    <definedName name="AT_HT_FB">#REF!</definedName>
    <definedName name="AT_HT_FCA">#REF!</definedName>
    <definedName name="AT_HT_FD">#REF!</definedName>
    <definedName name="AT_HT_FG">#REF!</definedName>
    <definedName name="AT_HT_FO">#REF!</definedName>
    <definedName name="AT_HT_FP">#REF!</definedName>
    <definedName name="AT_HT_FPH">#REF!</definedName>
    <definedName name="AT_HT_GA">#REF!</definedName>
    <definedName name="AT_HT_GC">#REF!</definedName>
    <definedName name="AT_HT_GD">#REF!</definedName>
    <definedName name="AT_HT_GEO">#REF!</definedName>
    <definedName name="AT_HT_GO">#REF!</definedName>
    <definedName name="AT_HT_HUISSIER">#REF!</definedName>
    <definedName name="AT_HT_IPH">#REF!</definedName>
    <definedName name="AT_HT_IS">#REF!</definedName>
    <definedName name="AT_HT_LP">#REF!</definedName>
    <definedName name="AT_HT_MA">#REF!</definedName>
    <definedName name="AT_HT_MB">#REF!</definedName>
    <definedName name="AT_HT_ME2">#REF!</definedName>
    <definedName name="AT_HT_ME4">#REF!</definedName>
    <definedName name="AT_HT_ME5">#REF!</definedName>
    <definedName name="AT_HT_ME6">#REF!</definedName>
    <definedName name="AT_HT_MO">#REF!</definedName>
    <definedName name="AT_HT_MP">#REF!</definedName>
    <definedName name="AT_HT_NC">#REF!</definedName>
    <definedName name="AT_HT_NO">#REF!</definedName>
    <definedName name="AT_HT_NRJ">#REF!</definedName>
    <definedName name="AT_HT_NRJ_POSE">#REF!</definedName>
    <definedName name="AT_HT_OB1">#REF!</definedName>
    <definedName name="AT_HT_OB2">#REF!</definedName>
    <definedName name="AT_HT_PB">#REF!</definedName>
    <definedName name="AT_HT_PCA">#REF!</definedName>
    <definedName name="AT_HT_PEI">#REF!</definedName>
    <definedName name="AT_HT_PF">#REF!</definedName>
    <definedName name="AT_HT_PF_FOUR">#REF!</definedName>
    <definedName name="AT_HT_PH">#REF!</definedName>
    <definedName name="AT_HT_PHOTO_FOUR">#REF!</definedName>
    <definedName name="AT_HT_PHOTO_POSE">#REF!</definedName>
    <definedName name="AT_HT_PI1">#REF!</definedName>
    <definedName name="AT_HT_PI2">#REF!</definedName>
    <definedName name="AT_HT_PI3">#REF!</definedName>
    <definedName name="AT_HT_PI4">#REF!</definedName>
    <definedName name="AT_HT_PIEUX">#REF!</definedName>
    <definedName name="AT_HT_PJL">#REF!</definedName>
    <definedName name="AT_HT_PK">#REF!</definedName>
    <definedName name="AT_HT_PL">#REF!</definedName>
    <definedName name="AT_HT_PL_DIVERS">#REF!</definedName>
    <definedName name="AT_HT_PM">#REF!</definedName>
    <definedName name="AT_HT_PN">#REF!</definedName>
    <definedName name="AT_HT_PO">#REF!</definedName>
    <definedName name="AT_HT_PPH">#REF!</definedName>
    <definedName name="AT_HT_PR">#REF!</definedName>
    <definedName name="AT_HT_PR1">#REF!</definedName>
    <definedName name="AT_HT_PR2">#REF!</definedName>
    <definedName name="AT_HT_PR3">#REF!</definedName>
    <definedName name="AT_HT_PR4">#REF!</definedName>
    <definedName name="AT_HT_PV">#REF!</definedName>
    <definedName name="AT_HT_REC">#REF!</definedName>
    <definedName name="AT_HT_SA">#REF!</definedName>
    <definedName name="AT_HT_SA2">#REF!</definedName>
    <definedName name="AT_HT_SPS">#REF!</definedName>
    <definedName name="AT_HT_TR">#REF!</definedName>
    <definedName name="AT_HT_VER">#REF!</definedName>
    <definedName name="AT_HT_VR">#REF!</definedName>
    <definedName name="AT_HT_VRD">#REF!</definedName>
    <definedName name="AT_METREUR">#REF!</definedName>
    <definedName name="AT_NUM">#REF!</definedName>
    <definedName name="AT_PR_BP">#REF!</definedName>
    <definedName name="AT_PR_CF">#REF!</definedName>
    <definedName name="AT_PR_CH">#REF!</definedName>
    <definedName name="AT_PR_CO">#REF!</definedName>
    <definedName name="AT_PR_EX">#REF!</definedName>
    <definedName name="AT_PR_FCA">#REF!</definedName>
    <definedName name="AT_PR_GO">#REF!</definedName>
    <definedName name="AT_PR_PCA">#REF!</definedName>
    <definedName name="AT_PR_PL">#REF!</definedName>
    <definedName name="AT_PR_SA">#REF!</definedName>
    <definedName name="AT_PRIMO">#REF!</definedName>
    <definedName name="AT_VENDEUR">#REF!</definedName>
    <definedName name="BEC">'MINUTE CHA'!$A$195:$E$223</definedName>
    <definedName name="BEC_ATLANTIC">'MINUTE CHA'!$A$199:$E$201</definedName>
    <definedName name="BEC_CHAFFOTEAUX">'MINUTE CHA'!$A$196:$E$198</definedName>
    <definedName name="BEC_COUPLE_CHAUD">'MINUTE CHA'!$A$205:$E$211</definedName>
    <definedName name="BEC_DIVERS">'MINUTE CHA'!$A$212:$E$223</definedName>
    <definedName name="BEC_SAUNIER_DUVAL">'MINUTE CHA'!$A$202:$E$204</definedName>
    <definedName name="CHA_ADRESSE">'MINUTE CHA'!$C$7</definedName>
    <definedName name="CHA_CHANTIER">'MINUTE CHA'!$A$1</definedName>
    <definedName name="CHA_CONDUC_MAIL">'MINUTE CHA'!$A$306</definedName>
    <definedName name="CHA_CONDUCTEUR">'MINUTE CHA'!$A$257</definedName>
    <definedName name="CHA_CONSTRUCTEUR">'MINUTE CHA'!$A$4</definedName>
    <definedName name="CHA_CONTACT">'MINUTE CHA'!$C$9</definedName>
    <definedName name="CHA_CT">'MINUTE CHA'!$H$2</definedName>
    <definedName name="CHA_CT_ADRESSE">'MINUTE CHA'!$A$303</definedName>
    <definedName name="CHA_CT_TEL">'MINUTE CHA'!$A$304</definedName>
    <definedName name="CHA_DATE">'MINUTE CHA'!$A$13</definedName>
    <definedName name="CHA_FOURNISSEUR">'MINUTE CHA'!$C$6</definedName>
    <definedName name="CHA_MAIL">'MINUTE CHA'!$C$12</definedName>
    <definedName name="CHA_METREUR">'MINUTE CHA'!$H$3</definedName>
    <definedName name="CHA_NUM">'MINUTE CHA'!$H$4</definedName>
    <definedName name="CHA_SIRET">'MINUTE CHA'!$C$8</definedName>
    <definedName name="CHA_TEL">'MINUTE CHA'!$C$10</definedName>
    <definedName name="CHAUDIERE_GAZ_CHAFFOTEAUX">'MINUTE CHA'!$A$113:$E$130</definedName>
    <definedName name="CHAUDIERE_GAZ_CHAPEE">'MINUTE CHA'!$A$95:$E$112</definedName>
    <definedName name="CHAUDIERE_GAZ_SAUNIER_DUVAL">'MINUTE CHA'!$A$131:$E$154</definedName>
    <definedName name="CHAUDIERE_HYBRIDE_ATLANTIC">'MINUTE CHA'!$A$173:$E$182</definedName>
    <definedName name="CHAUDIERE_HYBRIDE_CHAFFOTEAUX_chauffage___ECS">'MINUTE CHA'!$A$163:$E$172</definedName>
    <definedName name="CHAUDIERES">'MINUTE CHA'!$A$94:$E$194</definedName>
    <definedName name="COEF_1">#REF!</definedName>
    <definedName name="DEBOURSES">#REF!</definedName>
    <definedName name="DEVIS">'MINUTE CHA'!$A$20:$E$248</definedName>
    <definedName name="devise">#REF!</definedName>
    <definedName name="DIVERS_CHAUDIERE">'MINUTE CHA'!$A$183:$E$194</definedName>
    <definedName name="EQUIPEMENT">'MINUTE CHA'!$B$17</definedName>
    <definedName name="EQUIPEMENTS">'MINUTE CHA'!$A$224:$E$248</definedName>
    <definedName name="hf">'MINUTE CHA'!$P$2</definedName>
    <definedName name="MARGE">#REF!</definedName>
    <definedName name="MARQUE">'MINUTE CHA'!$B$18</definedName>
    <definedName name="PAC">'MINUTE CHA'!$A$20:$E$93</definedName>
    <definedName name="PAC_ATLANTIC">'MINUTE CHA'!$A$74:$E$93</definedName>
    <definedName name="PAC_CHAFFOTEAUX">'MINUTE CHA'!$A$58:$E$73</definedName>
    <definedName name="PAC_DAIKIN">'MINUTE CHA'!$A$21:$E$57</definedName>
    <definedName name="PLANCHER_CHAUFFANT">'MINUTE CHA'!$A$225:$E$234</definedName>
    <definedName name="PLCH_RAD">'MINUTE CHA'!$A$225:$E$248</definedName>
    <definedName name="POMPE_A_CHALEUR_ATLANTIC">'MINUTE CHA'!$A$74:$E$93</definedName>
    <definedName name="POMPE_A_CHALEUR_CHAFFOTEAUX">'MINUTE CHA'!$A$58:$E$73</definedName>
    <definedName name="POMPE_A_CHALEUR_DAIKIN">'MINUTE CHA'!$A$21:$E$57</definedName>
    <definedName name="PR2_ADRESSE">'MINUTE CHA'!$G$7</definedName>
    <definedName name="PR2_CHANTIER">'MINUTE CHA'!$A$1</definedName>
    <definedName name="PR2_CONDUCTEUR">'MINUTE CHA'!$A$92</definedName>
    <definedName name="PR2_CONSTRUCTEUR">'MINUTE CHA'!$A$4</definedName>
    <definedName name="PR2_CT">'MINUTE CHA'!$P$2</definedName>
    <definedName name="PR2_FOURNISSEUR">'MINUTE CHA'!$G$6</definedName>
    <definedName name="PR2_METREUR">'MINUTE CHA'!$P$3</definedName>
    <definedName name="PR2_NUM">'MINUTE CHA'!$P$4</definedName>
    <definedName name="PVHT_BASE">#REF!</definedName>
    <definedName name="RADIATEURS_SS">'MINUTE CHA'!$A$235:$E$248</definedName>
    <definedName name="SYST_CHAUFF">'MINUTE CHA'!$B$16</definedName>
    <definedName name="TOTAL_HT_PVHT">#REF!</definedName>
    <definedName name="VENTOUSES">'MINUTE CHA'!$A$155:$E$162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5" i="1" l="1"/>
  <c r="A301" i="1"/>
  <c r="C271" i="1"/>
  <c r="C270" i="1"/>
  <c r="E246" i="1" l="1"/>
  <c r="E247" i="1"/>
  <c r="E248" i="1"/>
  <c r="E245" i="1"/>
  <c r="E243" i="1"/>
  <c r="E241" i="1"/>
  <c r="E240" i="1"/>
  <c r="E238" i="1"/>
  <c r="E237" i="1"/>
  <c r="E227" i="1"/>
  <c r="E228" i="1"/>
  <c r="E229" i="1"/>
  <c r="E230" i="1"/>
  <c r="E231" i="1"/>
  <c r="E232" i="1"/>
  <c r="E233" i="1"/>
  <c r="E234" i="1"/>
  <c r="E226" i="1"/>
  <c r="E223" i="1"/>
  <c r="E214" i="1"/>
  <c r="E215" i="1"/>
  <c r="E216" i="1"/>
  <c r="E217" i="1"/>
  <c r="E218" i="1"/>
  <c r="E219" i="1"/>
  <c r="E220" i="1"/>
  <c r="E221" i="1"/>
  <c r="E213" i="1"/>
  <c r="E210" i="1"/>
  <c r="E211" i="1"/>
  <c r="E209" i="1"/>
  <c r="E207" i="1"/>
  <c r="E206" i="1"/>
  <c r="E198" i="1"/>
  <c r="E200" i="1"/>
  <c r="E201" i="1"/>
  <c r="E203" i="1"/>
  <c r="E204" i="1"/>
  <c r="E197" i="1"/>
  <c r="E188" i="1"/>
  <c r="E189" i="1"/>
  <c r="E190" i="1"/>
  <c r="E191" i="1"/>
  <c r="E192" i="1"/>
  <c r="E193" i="1"/>
  <c r="E194" i="1"/>
  <c r="E187" i="1"/>
  <c r="E185" i="1"/>
  <c r="E184" i="1"/>
  <c r="E175" i="1"/>
  <c r="E176" i="1"/>
  <c r="E177" i="1"/>
  <c r="E178" i="1"/>
  <c r="E179" i="1"/>
  <c r="E180" i="1"/>
  <c r="E181" i="1"/>
  <c r="E182" i="1"/>
  <c r="E174" i="1"/>
  <c r="E164" i="1"/>
  <c r="E165" i="1"/>
  <c r="E166" i="1"/>
  <c r="E167" i="1"/>
  <c r="E168" i="1"/>
  <c r="E169" i="1"/>
  <c r="E170" i="1"/>
  <c r="E171" i="1"/>
  <c r="E172" i="1"/>
  <c r="E157" i="1"/>
  <c r="E158" i="1"/>
  <c r="E159" i="1"/>
  <c r="E160" i="1"/>
  <c r="E161" i="1"/>
  <c r="E162" i="1"/>
  <c r="E156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40" i="1"/>
  <c r="E133" i="1"/>
  <c r="E134" i="1"/>
  <c r="E135" i="1"/>
  <c r="E136" i="1"/>
  <c r="E137" i="1"/>
  <c r="E138" i="1"/>
  <c r="E132" i="1"/>
  <c r="E115" i="1"/>
  <c r="E116" i="1"/>
  <c r="E117" i="1"/>
  <c r="E118" i="1"/>
  <c r="E119" i="1"/>
  <c r="E114" i="1"/>
  <c r="E121" i="1"/>
  <c r="E122" i="1"/>
  <c r="E123" i="1"/>
  <c r="E124" i="1"/>
  <c r="E125" i="1"/>
  <c r="E126" i="1"/>
  <c r="E127" i="1"/>
  <c r="E128" i="1"/>
  <c r="E129" i="1"/>
  <c r="E130" i="1"/>
  <c r="E105" i="1"/>
  <c r="E106" i="1"/>
  <c r="E107" i="1"/>
  <c r="E108" i="1"/>
  <c r="E109" i="1"/>
  <c r="E110" i="1"/>
  <c r="E111" i="1"/>
  <c r="E112" i="1"/>
  <c r="E104" i="1"/>
  <c r="E102" i="1"/>
  <c r="E97" i="1"/>
  <c r="E98" i="1"/>
  <c r="E99" i="1"/>
  <c r="E100" i="1"/>
  <c r="E101" i="1"/>
  <c r="E96" i="1"/>
  <c r="E93" i="1"/>
  <c r="E73" i="1"/>
  <c r="E57" i="1"/>
  <c r="E82" i="1"/>
  <c r="E83" i="1"/>
  <c r="E84" i="1"/>
  <c r="E85" i="1"/>
  <c r="E86" i="1"/>
  <c r="E87" i="1"/>
  <c r="E88" i="1"/>
  <c r="E89" i="1"/>
  <c r="E90" i="1"/>
  <c r="E91" i="1"/>
  <c r="E81" i="1"/>
  <c r="E77" i="1"/>
  <c r="E78" i="1"/>
  <c r="E79" i="1"/>
  <c r="E76" i="1"/>
  <c r="E70" i="1"/>
  <c r="E71" i="1"/>
  <c r="E69" i="1"/>
  <c r="E66" i="1"/>
  <c r="E67" i="1"/>
  <c r="E65" i="1"/>
  <c r="E62" i="1"/>
  <c r="E63" i="1"/>
  <c r="E61" i="1"/>
  <c r="E55" i="1"/>
  <c r="E46" i="1"/>
  <c r="E47" i="1"/>
  <c r="E48" i="1"/>
  <c r="E49" i="1"/>
  <c r="E50" i="1"/>
  <c r="E51" i="1"/>
  <c r="E52" i="1"/>
  <c r="E53" i="1"/>
  <c r="E54" i="1"/>
  <c r="E45" i="1"/>
  <c r="E42" i="1"/>
  <c r="E43" i="1"/>
  <c r="E41" i="1"/>
  <c r="E37" i="1"/>
  <c r="E36" i="1"/>
  <c r="E33" i="1"/>
  <c r="E34" i="1"/>
  <c r="E32" i="1"/>
  <c r="E29" i="1"/>
  <c r="E30" i="1"/>
  <c r="E28" i="1"/>
  <c r="E25" i="1"/>
  <c r="E26" i="1"/>
  <c r="E24" i="1"/>
  <c r="E250" i="1" l="1"/>
  <c r="E251" i="1" s="1"/>
  <c r="E252" i="1" s="1"/>
  <c r="B284" i="1"/>
  <c r="A302" i="1" l="1"/>
  <c r="A2" i="1"/>
  <c r="B285" i="1"/>
</calcChain>
</file>

<file path=xl/sharedStrings.xml><?xml version="1.0" encoding="utf-8"?>
<sst xmlns="http://schemas.openxmlformats.org/spreadsheetml/2006/main" count="464" uniqueCount="264">
  <si>
    <t>FOURNISSEUR:</t>
  </si>
  <si>
    <t>ADRESSE:</t>
  </si>
  <si>
    <t>N° SIRET:</t>
  </si>
  <si>
    <t>INTERLOCUTEUR:</t>
  </si>
  <si>
    <t>TEL:</t>
  </si>
  <si>
    <t>E-MAIL:</t>
  </si>
  <si>
    <t>Conducteur :</t>
  </si>
  <si>
    <t>FOURNITURE CHAUFFAGE</t>
  </si>
  <si>
    <t>Système de chauffage :</t>
  </si>
  <si>
    <t>Chaudière gaz</t>
  </si>
  <si>
    <t>Chaudière hybride</t>
  </si>
  <si>
    <t>PAC air/eau</t>
  </si>
  <si>
    <t>BON DE COMMANDE CHAUFFAGE</t>
  </si>
  <si>
    <t>Appareils :</t>
  </si>
  <si>
    <t>LISTES</t>
  </si>
  <si>
    <t>Radiateurs</t>
  </si>
  <si>
    <t>Plancher chauffant</t>
  </si>
  <si>
    <t>Plancher chauffant + radiateurs</t>
  </si>
  <si>
    <t>DESIGNATION</t>
  </si>
  <si>
    <t>UNITE</t>
  </si>
  <si>
    <t>QTE</t>
  </si>
  <si>
    <t>PRIX TOTAL</t>
  </si>
  <si>
    <t>PRIX UNITAIRE</t>
  </si>
  <si>
    <t>POMPE A CHALEUR DAIKIN chauffage et ECS</t>
  </si>
  <si>
    <t>POMPE A CHALEUR DAIKIN chauffage seul</t>
  </si>
  <si>
    <t>POMPE A CHALEUR CHAFFOTEAUX</t>
  </si>
  <si>
    <t>POMPE A CHALEUR ATLANTIC</t>
  </si>
  <si>
    <t>ACCESSOIRES CHAUDIERE</t>
  </si>
  <si>
    <t>PLANCHER CHAUFFANT</t>
  </si>
  <si>
    <t>Marque de l'équipement :</t>
  </si>
  <si>
    <t>Daikin</t>
  </si>
  <si>
    <t>Atlantic</t>
  </si>
  <si>
    <t>Chaffoteaux</t>
  </si>
  <si>
    <t>Saunier Duval</t>
  </si>
  <si>
    <t>Chappee</t>
  </si>
  <si>
    <t>Pompe à chaleur chauffage + ECS - 1 zone avec ballon 180 litres</t>
  </si>
  <si>
    <t>Taille 4 avec ballon ECS 180 litres - ERGA04DV+ EHVH04S18D6V</t>
  </si>
  <si>
    <t>Taille 6 avec ballon ECS 180 litres - ERGA06DV + EHVH08S18D6V</t>
  </si>
  <si>
    <t>Taille 8 avec ballon ECS 180 litres - ERGA08DV + EHVH08S18D6V</t>
  </si>
  <si>
    <t>Taille 4 avec ballon ECS 230 litres - ERGA04DV + EHVH04S23D6V</t>
  </si>
  <si>
    <t>Taille 6 avec ballon ECS 230 litres - ERGA06DV + EHVH08S23D6V</t>
  </si>
  <si>
    <t>Taille 8 avec ballon ECS 230 litres - ERGA08DV + EHVH08S23D6V</t>
  </si>
  <si>
    <t>Pompe à chaleur chauffage + ECS - 2 zone avec ballon 180 litres</t>
  </si>
  <si>
    <t>Taille 4 avec ballon ECS 180 litres - ERGA04DV + EHVZ04S18D6V</t>
  </si>
  <si>
    <t>Taille 6 avec ballon ECS 180 litres - ERGA06DV + EHVZ08S18D6V</t>
  </si>
  <si>
    <t>Taille 8 avec ballon ECS 180 litres - ERGA08DV + EHVZ08S18D6V</t>
  </si>
  <si>
    <t>Pompe à chaleur chauffage + ECS - 1 zone avec ballon 230 litres</t>
  </si>
  <si>
    <t>Pompe à chaleur chauffage + ECS - 2 zone avec ballon 230 litres</t>
  </si>
  <si>
    <t>Taille 6 avec ballon ECS 230 litres - ERGA06DV + EHVZ08S23D6V</t>
  </si>
  <si>
    <t>Taille 8 avec ballon ECS 230 litres - ERGA08DV + EHVZ08S23D6V</t>
  </si>
  <si>
    <t>Pompe à chaleur chauffage seul</t>
  </si>
  <si>
    <t>Taille 4 - ERGA04DV + EHBH04D6V</t>
  </si>
  <si>
    <t>Taille 6 - ERGA06DV + EHBH08D6V</t>
  </si>
  <si>
    <t>Taille 8 - ERGA08DV + EHBH08D6V</t>
  </si>
  <si>
    <t>U</t>
  </si>
  <si>
    <t>ACCESSOIRES POMPE A CHALEUR DAIKIN</t>
  </si>
  <si>
    <t>Plus-value liaison frigo de 20 ml</t>
  </si>
  <si>
    <t>Disconnecteur avec vannes de barrage et raccord PER</t>
  </si>
  <si>
    <t>Thermostat d'ambiance Tybox 5100 pour PAC DAIKIN (1 en 1 zone et 2 en 2 zones)</t>
  </si>
  <si>
    <t>Produit anti-boue pour radiateurs</t>
  </si>
  <si>
    <t>Produit anti-boue pour plancher chauffant ou 2 zones</t>
  </si>
  <si>
    <t>Plus value pour kit de préfabrication "plug and play" en cuivre pour 1 zone radiateur (PAC DAIKIN avec ballon 180 litres uniquement)</t>
  </si>
  <si>
    <t>Plus value pour kit de préfabrication "plug and play" en cuivre pour 1 zone plancher chauffant (PAC DAIKIN avec ballon 180 litres uniquement)</t>
  </si>
  <si>
    <t>Plus value pour kit de préfabrication "plug and play" en cuivre pour 2 zones (plancher chauffant et radiateur (PAC DAIKIN avec ballon 180 litres uniquement)</t>
  </si>
  <si>
    <t>Kit de cintrage obligatoire pour PAC avec kit "plug and play" cloison à gauche</t>
  </si>
  <si>
    <t>Plus value pour remplacement du multicouche chauffage par des flexibles de longueur 2 ml, réhaussement du cuivre de 15cm sur la partie radiateur + rosaces de finitions</t>
  </si>
  <si>
    <t>Production de chaleur, chauffage et eau chaude sanitaire :
- Pompe à chaleur air / eau de marque Chaffoteaux, Arianext Compact M
- Groupe extérieur sur le pignon de la maison
- Module hydraulique dans le cellier ou le garage
- ballon ECS intégré (180 L)
- Echangeur et résistance d’appoint (4 Kw)
- Sonde exterieure filaire et thermostat filaire Expert Control Link
- Filtre et vannes
- Kit Exogel
- Support mural ou au sol
- Mise en service non comprise</t>
  </si>
  <si>
    <t>Production de chaleur, chauffage et eau chaude sanitaire :
- Pompe à chaleur air / eau de marque Daikin, Altherma 3eme generation (gaz R32)
- Groupe extérieur sur le pignon de la maison
- Module hydraulique dans le cellier ou le garage
- Ballon ECS intégré (180 ou 230 litres)
- Echangeur et résistance d’appoint (6Kw)
- Mise en service non comprise</t>
  </si>
  <si>
    <t>Production de chaleur, chauffage chauffage seule :
- Pompe à chaleur air / eau de marque Daikin, Altherma 3eme generation (gaz R32)
- Groupe extérieur sur le pignon de la maison
- Module hydraulique dans le cellier ou le garage
- Echangeur et résistance d’appoint (6Kw)
- Mise en service non comprise</t>
  </si>
  <si>
    <t>Accessoires pompe à chaleur:
- Liaisons frigorifiques entre le groupe extérieur et le module hydraulique longueur 10 m00.
- Support mural, ou au sol en fonction de la machine choisie
- Jeu de supports antvibratile
- Raccords pour soupape differentielle</t>
  </si>
  <si>
    <t>* Arianext Compact 40 M 1Z - (3,7 Kw à -7/55°C, 4,085 Kw à -7/35°C et COP de 5,11 à +7/35°C)</t>
  </si>
  <si>
    <t>* Arianext Compact 50 M 1Z- (4,75 Kw à -7/55°C, 5 Kw à -7/35°C et COP de 5,02 à + 7/35°C)</t>
  </si>
  <si>
    <t>* Arianext Compact 70 M 1Z - (6,5 Kw à -7/55°C, 7 Kw à -7/35°C et COP de 5 à + 7/35°C)</t>
  </si>
  <si>
    <t>Pompe à chaleur chauffage + ECS - 2 zones avec ballon 180 litres</t>
  </si>
  <si>
    <t>* Arianext Compact 40 M 2Z - (3,7 Kw à -7/55°C,
4,085 Kw à -7/35°C et COP de 5,11 à +7/35°C)</t>
  </si>
  <si>
    <t>* Arianext Compact 50 M 2Z - (4,75 Kw à -7/55°C, 5 Kw à -7/35°C et COP de 5,02 à + 7/35°C)</t>
  </si>
  <si>
    <t>* Arianext Compact 70 M 2Z - (6,5 Kw à -7/55°C, 7 Kw à -7/35°C et COP de 5 à + 7/35°C)</t>
  </si>
  <si>
    <t>ACCESSOIRES POMPE A CHALEUR CHAFFOTEAUX</t>
  </si>
  <si>
    <t>Disconnecteur avec vannes de barrage et raccords PER</t>
  </si>
  <si>
    <t>Filtre Fernox cyclonique et magnétique TF1, compris:
- vannes de barrage amont et aval
- 2 bidons 500 ml Filter Fluid Protector (traitement pour 200 litres)
Ensemble pour réseaux de radiateurs</t>
  </si>
  <si>
    <t>* Liaison hydraulique entre les groupes intérieur et extérieur, compris raccords, calorifuge, et raccords supplémentaires pour les capteurs de comptage d'énergie (12 €/mètre)</t>
  </si>
  <si>
    <t>Production de chaleur, chauffage et eau chaude sanitaire:
- Pompe à chaleur air / eau de marque Atlantic, Alféa Extensa DUO AI
- Groupe extérieur sur le pignon de la maison
- Module hydraulique dans le cellier ou le garage
- Préparateur ECS 190 litres
- Echangeur et résistance d’appoint
- Gestion performante de l’ECS (optimisation du COP et minimisation du fonctionnement de la résistance d’appoint)
Accessoires pompe à chaleur:
- résistance d'appoint 3 kw 230V
- Liaisons frigorifiques entre le groupe extérieur et le module hydraulique longueur 10 m00.
- Support mural, ou au sol en fonction de la machine choisie
- Jeu de supports antvibratile
Mise en service non comprise</t>
  </si>
  <si>
    <t>EXTENSA DUO AI 5</t>
  </si>
  <si>
    <t>EXTENSA DUO AI 6</t>
  </si>
  <si>
    <t>EXTENSA DUO AI 8</t>
  </si>
  <si>
    <t>EXTENSA DUO AI 10</t>
  </si>
  <si>
    <t>Filtre Fernox cyclonique et magnétique TF1, compris:
- vannes de barrage amont et aval
- 2 bidons 500 ml Filter Fluid Protector (traitement pour
200 litres)
Ensemble pour réseaux de radiateurs.</t>
  </si>
  <si>
    <t>Sonde d'ambiance sans fil de marque ATLANTIC  modèle A59 (si pas de comptage DELTADORE)</t>
  </si>
  <si>
    <t>Thermostat d'ambiance Tybox 5101 pour PAC ATLANTIC avec TYPASS ATL si comptage DELTADORE  (1 en 1 zone et 2 en 2 zones)</t>
  </si>
  <si>
    <t>Kit 2 zones split DUO</t>
  </si>
  <si>
    <t>Clapet anti-retour supplémentaire pour kit 2 zones DUO</t>
  </si>
  <si>
    <t>Plus value pour kit de préfabrication "plug and play" en cuivre pour 1 zone radiateur (PAC ATLANTIC)</t>
  </si>
  <si>
    <t>Plus value pour kit de préfabrication "plug and play" en cuivre pour 2 zones : plancher chauffant + radiateur (PAC ATLANTIC)</t>
  </si>
  <si>
    <t>Plus value pour kit de préfabrication "plug and play" en cuivre pour 1 zone plancher chauffant (PAC ATLANTIC)</t>
  </si>
  <si>
    <t>Eco-part pompe à chaleur Daikin</t>
  </si>
  <si>
    <t>ECO-PARTICIPATION POMPE A CHALEUR DAIKIN</t>
  </si>
  <si>
    <t>ECO-PARTICIPATION POMPE A CHALEUR CHAFFOTEAUX</t>
  </si>
  <si>
    <t>Eco-part pompe à chaleur Chaffoteaux</t>
  </si>
  <si>
    <t>ECO-PARTICIPATION POMPE A CHALEUR ATLANTIC</t>
  </si>
  <si>
    <t>Eco-part pompe à chaleur Atlantic</t>
  </si>
  <si>
    <t>POMPES A CHALEUR</t>
  </si>
  <si>
    <t>CHAUDIERE GAZ CHAPEE chauffage seul</t>
  </si>
  <si>
    <t>INITIA PLUS HTE 1.12 - 12 kW Comprenant : chaudière, ventouse horizontale directe, barrette de racccordement, sonde extérieure</t>
  </si>
  <si>
    <t>Thermostat d'ambiance Tybox 5100</t>
  </si>
  <si>
    <t>Module de partage (1 zone basse température et 1 zone haute température) de marque Chappee avec platine de régulation et habillage</t>
  </si>
  <si>
    <t>Plus value pour kit de préfabrication "plug and play" en cuivre pour 1 zone plancher chauffant (chaudière CHAPPEE chauffage seul)</t>
  </si>
  <si>
    <t>Plus value pour kit de préfabrication "plug and play" en cuivre pour 1 zone radiateur (chaudière CHAPPEE chauffage seul)</t>
  </si>
  <si>
    <t>Plus value pour kit de préfabrication "plug and play" en cuivre pour 2 zones : plancher chauffant + radiateur (chaudière CHAPPEE chauffage seul)</t>
  </si>
  <si>
    <t>CHAUDIERE GAZ CHAPEE chauffage + ECS</t>
  </si>
  <si>
    <t>INITIA PLUS COMPACT HTE 2.25 - 16kW, micro-accumulée 12.1 l/min ( à ΔT 30°C selon norme EN 13203-1)
Comprenant : chaudière, ventouse horizontale directe, barrette de racccordement, sonde extérieure</t>
  </si>
  <si>
    <t>INITIA PLUS COMPACT HTE 2.29 - 20kW, micro-accumulée 14 l/min ( à ΔT 30°C selon norme EN 13203-1)
Comprenant : chaudière, ventouse horizontale directe, barrette de racccordement, sonde extérieure</t>
  </si>
  <si>
    <t>INITIA PLUS COMPACT HTE 2.33 - 24kW, micro-accumulée 16 l/min ( à ΔT 30°C selon norme EN 13203-1)
Comprenant : chaudière, ventouse horizontale directe, barrette de racccordement, sonde extérieure</t>
  </si>
  <si>
    <t>Plus value pour kit de préfabrication "plug and play" en cuivre pour 1 zone plancher chauffant (chaudière CHAPPEE)</t>
  </si>
  <si>
    <t>Plus value pour kit de préfabrication "plug and play" en cuivre pour 1 zone radiateur (chaudière CHAPPEE)</t>
  </si>
  <si>
    <t>Plus value pour kit de préfabrication "plug and play" en cuivre pour 2 zones : plancher chauffant + radiateur (chaudière CHAPPEE)</t>
  </si>
  <si>
    <t>CHAUDIERE GAZ CHAFFOTEAUX chauffage seul</t>
  </si>
  <si>
    <t>TALIA GREEN SYSTEM ULTRA 12 FF
comprenant : chaudière, ventouse horizontale direct, sonde exterieure filaire, thermostat expert control RT, Douilles + Barrettes de raccordements</t>
  </si>
  <si>
    <t>Kit deux zones de distribution indépendantes pour Chaffoteaux MGM II EVO : - Vanne motorisé seconde zone - Pompe de circulation seconde zone</t>
  </si>
  <si>
    <t>Plus value pour kit de préfabrication "plug and play" en cuivre pour 1 zone radiateur (chaudière CHAFFOTEAUX chauffage seul)</t>
  </si>
  <si>
    <t>Plus value pour kit de préfabrication "plug and play" en cuivre pour 1 zone plancher chauffant (chaudière CHAFFOTEAUX chauffage seul)</t>
  </si>
  <si>
    <t>Plus value pour kit de préfabrication "plug and play" en cuivre pour 2 zones : plancher chauffant + radiateur (chaudière CHAFFOTEAUX chauffage seul)</t>
  </si>
  <si>
    <t>CHAUDIERE GAZ CHAFFOTEAUX chauffage + ECS</t>
  </si>
  <si>
    <t>Mira Cgreen ULTRA 25 FF micro-accumulée 12,8 l/min ( à ΔT 30°C selon norme EN 13203-1) comprenant : chaudière, ventouse horizontale direct, sonde exterieure filaire, thermostat expert control RT, Douilles + Barrettes de raccordements</t>
  </si>
  <si>
    <t>Mira Cgreen ULTRA 30 FF micro-accumulée 14,3 l/min ( à ΔT 30°C selon norme EN 13203-1) comprenant : chaudière, ventouse horizontale direct, sonde exterieure filaire, thermostat expert control RT, Douilles + Barrettes de raccordements</t>
  </si>
  <si>
    <t>Mira Cgreen ULTRA 35 FF micro-accumulée 16,5 l/min ( à ΔT 30°C selon norme EN 13203-1) comprenant : chaudière, ventouse horizontale direct, sonde exterieure filaire, thermostat expert control RT, Douilles + Barrettes de raccordements</t>
  </si>
  <si>
    <t>Niagara C green 25 FF ballon inox 40 litres 18,4 l/min ( à ΔT 30°C selon norme EN 13203-1) comprenant : chaudière, ventouse horizontale direct, sonde exterieure filaire, thermostat expert control RT, Douilles + Barrettes de raccordements</t>
  </si>
  <si>
    <t>Niagara C green 35 FF ballon inox 40 litres 22,1 l/min ( à ΔT 30°C selon norme EN 13203-1) comprenant : chaudière, ventouse horizontale direct, sonde exterieure filaire, thermostat expert control RT, Douilles + Barrettes de raccordements</t>
  </si>
  <si>
    <t>Kit deux zones de distribution indépendantes pour Chaffoteaux MGM II EVO :
- Vanne motorisé seconde zone
- Pompe de circulation seconde zone</t>
  </si>
  <si>
    <t>Plus value pour kit de préfabrication "plug and play" en cuivre pour 1 zone radiateur (chaudière CHAFFOTEAUX)</t>
  </si>
  <si>
    <t>Plus value pour kit de préfabrication "plug and play" en cuivre pour 1 zone plancher chauffant (chaudière CHAFFOTEAUX)</t>
  </si>
  <si>
    <t>Plus value pour kit de préfabrication "plug and play" en cuivre pour 2 zones : plancher chauffant + radiateur (chaudière CHAFFOTEAUX)</t>
  </si>
  <si>
    <t>CHAUDIERE GAZ SAUNIER DUVAL chauffage + ECS</t>
  </si>
  <si>
    <t>SEMIA FAST CONDENS F25 micro-accumulée 12,1 l/min ( à ΔT 30°C selon norme EN 13203-1) (chaudière, barette, ventouse horizontale directe)
(GAZ DE VILLE UNIQUEMENT)</t>
  </si>
  <si>
    <t>SEMIA FAST CONDENS F30 micro-accumulée 14,6 l/min ( à ΔT 30°C selon norme EN 13203-1) (chaudière, barette, ventouse horizontale directe)
(GAZ DE VILLE UNIQUEMENT)</t>
  </si>
  <si>
    <t>SEMIA FAST CONDENS F35 micro-accumulée 16,8 l/min ( à ΔT 30°C selon norme EN 13203-1) (chaudière, barette, ventouse horizontale directe)
(GAZ DE VILLE UNIQUEMENT)</t>
  </si>
  <si>
    <t>THEMA FAST CONDENS F25 micro-accumulée 12,1 l/min ( à ΔT 30°C selon norme EN 13203-1) (chaudière, barette, ventouse horizontale directe) (GAZ DE VILLE OU PROPANE)</t>
  </si>
  <si>
    <t>THEMA FAST CONDENS F30 micro-accumulée 14,6 l/min ( à ΔT 30°C selon norme EN 13203-1) (chaudière, barette, ventouse horizontale directe)
(GAZ DE VILLE OU PROPANE)</t>
  </si>
  <si>
    <t>THEMA FAST CONDENS F35 micro-accumulée 16,8 l/min ( à ΔT 30°C selon norme EN 13203-1) (chaudière, barette, ventouse horizontale directe)
(GAZ DE VILLE OU PROPANE)</t>
  </si>
  <si>
    <t>THEMA PLUS CONDENS F25 micro-accumulée 12.2 l/min ( à ΔT 30°C selon norme EN 13203-1) (chaudière, barette, ventouse horizontale directe)
(GAZ DE VILLE OU PROPANE)</t>
  </si>
  <si>
    <t>THEMA PLUS CONDENS F30 micro-accumulée 14.6 l/min ( à ΔT 30°C selon norme EN 13203-1) (chaudière, barette, ventouse horizontale directe)
(GAZ DE VILLE OU PROPANE)</t>
  </si>
  <si>
    <t>THEMA PLUS CONDENS F35 micro-accumulée 17.1 l/min ( à ΔT 30°C selon norme EN 13203-1) (chaudière, barette, ventouse horizontale directe)
(GAZ DE VILLE OU PROPANE)</t>
  </si>
  <si>
    <t>Sonde d'ambiance RADIO MIPRO R avec sonde extérieure photovoltaique ( attention fourni avec kit 2 zones)</t>
  </si>
  <si>
    <t>MODUZONE Z11 CR avec MIPRO R pour 2 zones de température (2 MIPRO R avec sonde extérieure photovoltaique, moduzone, Module RED 3, sonde de température)</t>
  </si>
  <si>
    <t>Plus value pour kit de préfabrication "plug and play" en cuivre pour 1 zone radiateur (chaudière SAUNIER DUVAL mixte)</t>
  </si>
  <si>
    <t>Plus value pour kit de préfabrication "plug and play" en cuivre pour 1 zone plancher chauffant (chaudière SAUNIER DUVAL mixte)</t>
  </si>
  <si>
    <t>Plus value pour kit de préfabrication "plug and play" en cuivre pour 2 zones : plancher chauffant + radiateur (chaudière SAUNIER DUVAL mixte)</t>
  </si>
  <si>
    <t>CHAUDIERE GAZ SAUNIER DUVAL chauffage seul</t>
  </si>
  <si>
    <t>SEMIA CONDENS AS 12 (chaudière, barette, ventouse horizontale directe)</t>
  </si>
  <si>
    <t>Sonde d'ambiance RADIO MIPRO R avec sonde extérieure sonde photovoltaique ( attention fourni avec kit 2 zones)</t>
  </si>
  <si>
    <t>MODUZONE Z11 CR avec MIPRO R pour 2 zones de température (2 MIPRO R, moduzone, Module RED 3, sonde de température)</t>
  </si>
  <si>
    <t>Plus value pour kit de préfabrication "plug and play" en cuivre pour 1 zone radiateur (chaudière SAUNIER DUVAL chauffage seul)</t>
  </si>
  <si>
    <t>Plus value pour kit de préfabrication "plug and play" en cuivre pour 1 zone plancher chauffant (chaudière SAUNIER DUVAL chauffage seul)</t>
  </si>
  <si>
    <t>Plus value pour kit de préfabrication "plug and play" en cuivre pour 2 zones : plancher chauffant + radiateur (chaudière SAUNIER DUVAL chauffage seul)</t>
  </si>
  <si>
    <t>CHAUDIERE HYBRIDE CHAFFOTEAUX chauffage + ECS</t>
  </si>
  <si>
    <t>Mira C Green ULTRA 25 FF micro-accumulée 12,8 l/min  ( à ΔT 30°C selon norme EN 13203-1) * Module hybride Arianext M hybride 40 (3.7 Kw à - 7/55°C, 4.09 Kw à -7/35°C et COP de 5.11 à +7/35°C)
Comprenant : chaudière, module hybride, ventouse horizontale direct, sonde exterieure filaire, thermostat expert, control RT, Douilles + Barrettes de raccordements, cache robinetterie chaudière, filtre et vanne, kit exogel, support mural + anti-vibratiles.</t>
  </si>
  <si>
    <t>Mira C Green ULTRA 30 FF micro-accumulée 14,3 l/min  ( à ΔT 30°C selon norme EN 13203-1) * Module hybride Arianext M hybride 40 (3.7 Kw à - 7/55°C, 4.09 Kw à -7/35°C et COP de 5.11 à +7/35°C)
Comprenant : chaudière, module hybride, ventouse horizontale direct, sonde exterieure filaire, thermostat expert, control RT, Douilles + Barrettes de raccordements, cache robinetterie chaudière, filtre et vanne, kit exogel, support mural + anti-vibratiles.</t>
  </si>
  <si>
    <t>Mira C Green ULTRA 35 FF micro-accumulée 16,5 l/min  ( à ΔT 30°C selon norme EN 13203-1) * Module hybride Arianext M hybride 40 (3.7 Kw à - 7/55°C, 4.09 Kw à -7/35°C et COP de 5.11 à +7/35°C)
Comprenant : chaudière, module hybride, ventouse horizontale direct, sonde exterieure filaire, thermostat expert, control RT, Douilles + Barrettes de raccordements, cache robinetterie chaudière, filtre et vanne, kit exogel, support mural + anti-vibratiles.</t>
  </si>
  <si>
    <t>Plus value pour kit de préfabrication "plug and play" en cuivre pour 1 zone radiateur (chaudière HYBRIDE CHAFFOTEAUX)</t>
  </si>
  <si>
    <t>Plus value pour kit de préfabrication "plug and play" en cuivre pour 1 zone plancher chauffant (chaudière HYBRIDE CHAFFOTEAUX)</t>
  </si>
  <si>
    <t>Plus value pour kit de préfabrication "plug and play" en cuivre pour 2 zones : plancher chauffant et radiateur (chaudière HYBRIDE
CHAFFOTEAUX)</t>
  </si>
  <si>
    <t>Liaison hydraulique entre les groupes intérieur et extérieur, compris raccords, calorifuge, et raccords supplémentaires pour les capteurs de comptage d'énergie (12 €/mètre)</t>
  </si>
  <si>
    <t>CHAUDIERE HYBRIDE ATLANTIC chauffage + ECS</t>
  </si>
  <si>
    <t>Chaudiere hybride  gaz condensation pac split HYNEA hybride DUO (ballon 120 litres &amp; pac 3 kw) sortie ventouse horizontale 10ml liaison,support sol</t>
  </si>
  <si>
    <t>Chaudiere hybride  gaz condensation pac split HYSAE hybride 6012/28 VR (ECS micro-accumulée, 14l/min) sortie ventouse horizontale, liaison frigo 10ml, support au sol ou mural, thermostas T55</t>
  </si>
  <si>
    <t>Chaudiere hybride  gaz condensation pac split HYSAE hybride 6012/35 VR (ECS micro-accumulée, 16l/min) sortie ventouse horizontale, liaison frigo 10ml, support au sol ou mural,</t>
  </si>
  <si>
    <t>Kit deux zones de distribution indépendantes, pour Hysaé:
- Vanne motorisé seconde zone
- Pompe de circulation seconde zone
- Coffret isolé
- Entretoise pour déplacement du circulateur principal</t>
  </si>
  <si>
    <t>Kit deux zones de distribution indépendantes (Atlantic HYNEA) ou pour plancher chauffant seul. (Attention, ne marche pas avec le comptage d'energie delta dore)</t>
  </si>
  <si>
    <t>Plus value pour kit de préfabrication "plug and play" en cuivre pour 1 zone radiateur (chaudière HYBRIDE ATLANTIC HYSAE)</t>
  </si>
  <si>
    <t>Plus value pour kit de préfabrication "plug and play" en cuivre pour 1 zone plancher chauffant (chaudière HYBRIDE ATLANTIC HYSAE)</t>
  </si>
  <si>
    <t>Plus value pour kit de préfabrication "plug and play" en cuivre pour 2 zones : plancher chauffant et radiateur (chaudière ATLANTIC HYSAE)</t>
  </si>
  <si>
    <t>Ventouse verticale comprenant: 1 adaptateur, 1 terminal noir, 1 collier support, 6 rallonges, 2 coudes, 1 solin, 1 collerette murale</t>
  </si>
  <si>
    <t>Ventouse verticale SAUNIER DUVAL comprenant: 1 adaptateur, 1 terminal, 6 collier support, 5 rallonges, 2 coudes, 1 solin, 1 collerette murale, 1 manchon</t>
  </si>
  <si>
    <t>Rallonge ventouse 60/100 - 1m00</t>
  </si>
  <si>
    <t>Coude ventouse 60/100 - 90°</t>
  </si>
  <si>
    <t>Coude ventouse 60/100 - 45° (par 2)</t>
  </si>
  <si>
    <t>Rallonge ventouse 80/125 - 1m00</t>
  </si>
  <si>
    <t>Coude ventouse 80/125 - 45° ou 90°</t>
  </si>
  <si>
    <t>VENTOUSES</t>
  </si>
  <si>
    <t>CHAUDIERES GAZ A CONDENSATION ET HYBRIDES</t>
  </si>
  <si>
    <t>Eco-part chaudière Chapee</t>
  </si>
  <si>
    <t>ECO-PARTICIPATION CHAUDIERE</t>
  </si>
  <si>
    <t>Eco-part chaudière gaz Chaffoteaux</t>
  </si>
  <si>
    <t>Eco-part chaudière gaz Saunier Duval</t>
  </si>
  <si>
    <t>Eco-part chaudière gaz Atlantic</t>
  </si>
  <si>
    <t>Eco-part module hybride Chaffoteaux</t>
  </si>
  <si>
    <t>Eco-part thermostat</t>
  </si>
  <si>
    <t>Eco-part Kit 2 zones Chaffoteaux</t>
  </si>
  <si>
    <t>Eco-part chaudière hybride Atlantic</t>
  </si>
  <si>
    <t>CHAUFFE-EAUX THERMODYNAMIQUES GAINÉS</t>
  </si>
  <si>
    <t>CHAUFFE-EAU THERMODYNAMIQUE GAINÉ CHAFFOTEAUX</t>
  </si>
  <si>
    <t>Chauffe-eau thermodynamique gainé Aquanext + 250</t>
  </si>
  <si>
    <t>Chauffe-eau thermodynamique gainé Aquanext + 200</t>
  </si>
  <si>
    <t>CHAUFFE-EAU THERMODYNAMIQUE GAINÉ ATLANTIC</t>
  </si>
  <si>
    <t>Calypso connecté VS 250 litres</t>
  </si>
  <si>
    <t>Calyspo connecté VS 200 litres</t>
  </si>
  <si>
    <t>CHAUFFE-EAU THERMODYNAMIQUE GAINÉ SAUNIER DUVAL</t>
  </si>
  <si>
    <t>Magna Aqua 200</t>
  </si>
  <si>
    <t>Magna Aqua 200 RT</t>
  </si>
  <si>
    <t>CHAUFFE-EAU THERMODYNAMIQUE COUPLÉ A UNE CHAUDIERE (MONOVALENT)</t>
  </si>
  <si>
    <t>Chauffe-eau thermodynamique gainé pour système type monovalent Aquanext Opti 110 (Comprenant le kit de raccordement pour ballon à coté de la chaudière et sonde d'appoint)</t>
  </si>
  <si>
    <t>Chauffe-eau thermodynamique gainé pour système type monovalent Aquanext Opti 200 (Comprenant le kit de raccordement pour ballon à coté de la chaudière et sonde d'appoint)</t>
  </si>
  <si>
    <t>Chauffe-eau thermodynamique Atlantic Calypso Split 200 litres, compris support unité extérieure, trépied, liaison frigo 10m00</t>
  </si>
  <si>
    <t>Chauffe-eau thermodynamique Atlantic Calypso Split 270 litres, compris support unité extérieure, liaison frigo 10m00</t>
  </si>
  <si>
    <t>Chauffe-eau thermodynamique CHAFFOTEAUX AQUANEXT Split 270 litres, compris support unité extérieure, liaison frigo 10m00 et cable de liaison</t>
  </si>
  <si>
    <t>ACCESSOIRES CHAUFFE-EAU THERMODYNAMIQUE</t>
  </si>
  <si>
    <t>Gaines, grilles de prise et rejet d'air, colliers, scotch</t>
  </si>
  <si>
    <t>Gaines PEHD rigides pour chauffe-eau Odyssée (1 gaine, 2 coudes, 2 grilles, colliers, scotch, 4 manchons et 2 pièces de départ)</t>
  </si>
  <si>
    <t>Plus value pour ajout des grilles murales aluminium</t>
  </si>
  <si>
    <t>Remplacement des grilles murales par des sorties de toiture</t>
  </si>
  <si>
    <t>Suppression des 2 grilles murales</t>
  </si>
  <si>
    <t>Remplacement des grilles murales par des sorties de toiture (ø 200 Aquanext)</t>
  </si>
  <si>
    <t>Plus-value pour gaines + accessoires diamètre 200</t>
  </si>
  <si>
    <t>Plus-value pour 10M00 de liaison frigo supplémentaires</t>
  </si>
  <si>
    <t>Mitigeur thermostatique de sécurité (compris raccord et tube multicouche)</t>
  </si>
  <si>
    <t>ECO-PARTICIPATION CHAUFFE-EAU THERMODYNAMIQUE</t>
  </si>
  <si>
    <t>Eco-part chauffe-eau thermodynamique</t>
  </si>
  <si>
    <t>EQUIPEMENTS</t>
  </si>
  <si>
    <t>Emission de chaleur par plancher chauffant:
Plancher chauffant basse température à eau chaude comprenant :
- Tube PER avec barrière anti-oxygène
- Agrafes tubes pour dalles planes non fournies
- Collecteurs aller et retour équipés de vannes d’isolement, de thermomètres de contrôle, purgeur, boisseaux de vidange, un robinet d’arrêt et un débitmètre par circuit
- Coffret nourrice mural en applique
Pas de 20 cm pour la zone jour et résitance du revêtement de sol maximale considérée en parquet résineux de 10 mm, d'épaisseur.</t>
  </si>
  <si>
    <t>Filtre Fernox cyclonique et magnétique TF1, compris:
- vannes de barrage amont et aval
- 2 bidons 500 ml Filter Fluid Protector (traitement pour 200 litres)
- 2 bidons 500 ml biocide AF-10 (traitement pour 200 litres)
Ensemble pour réseaux de plancher chauffant</t>
  </si>
  <si>
    <t>- Liaisons multi-couche vers les nourrices de plancher chauffant à proximité (diamètre en fonction de l’étude du plancher chauffant) pour les passages en vide sanitaire
- Calorifuge des liaisons par armaflex autocollant
- Tube cuivre et raccords pour les tuyauteries apparentes</t>
  </si>
  <si>
    <t>Pièces de raccordement  (raccords filetés, purges et robinetteries)</t>
  </si>
  <si>
    <t>Aquastat de sécurité à réarmement manuel</t>
  </si>
  <si>
    <t>Moteur 220V pour plancher chauffant</t>
  </si>
  <si>
    <t>Thermostat d'ambiance filaire pour plancher chauffant</t>
  </si>
  <si>
    <t>Thermostat d'ambiance filaire pour plancher chauffant électronique, avec affichage de la température d'ambiance ou de consigne.
4 modes de fonctionnement : Confort, Réduit, Hors Gel, Arrêt</t>
  </si>
  <si>
    <t>Emission de chaleur par radiateurs (BBC):
- Radiateurs panneaux puissance moyenne de 700 Watts de marque BRUGMAN CENTRIC ( 55/47°C ou 60/50°C)
- Robinetterie thermostatique ou manuelle
- Liaisons PER pour distribution par le faux plafond
- Nourrices de distribution sous coffret avec soupape différentielle
- Liaison multicouche pour sortir du plafond</t>
  </si>
  <si>
    <t>Pieds de radiateur courts (lot de 2)</t>
  </si>
  <si>
    <t>Emission de chaleur par sèche serviettes eau chaude seule de marque Atlantic, modèle 2012 :
- Radiateur sèche serviettes dans la salle de bains (55/47°C)
- Robinetterie thermostatique
- Liaisons PER 13/16 pour distribution par le faux plafond
- Nourrices de distribution sous coffret avec soupape différentielle</t>
  </si>
  <si>
    <t>Emission de chaleur par sèche serviettes eau chaude seule de marque Atlantic, modèle 2012 :
- Radiateur sèche serviettes dans la salle de bains (60/55°C)
- Robinetterie thermostatique
- Liaisons PER 13/16 pour distribution par le faux plafond
- Nourrices de distribution sous coffret avec soupape différentielle</t>
  </si>
  <si>
    <t>Seches-serviettes à eau</t>
  </si>
  <si>
    <t>Seches-serviettes mixtes</t>
  </si>
  <si>
    <t>Emission de chaleur par sèche serviettes mixtes de marque Atlantic, modèle 2012 :
- Radiateur sèche serviettes mixte dans la salle de bains
- Robinetterie thermostatique
- Liaisons PER 13/16 pour distribution par le faux plafond
- Nourrices de distribution sous coffret avec soupape différentielle</t>
  </si>
  <si>
    <t>RADIATEURS / SECHES-SERVIETTES / SECHES-SERVIETTES MIXTES</t>
  </si>
  <si>
    <t>Divers</t>
  </si>
  <si>
    <t>Calorifuge pour passage garage (2ml)</t>
  </si>
  <si>
    <t>Liaison radiateur seules:
- Sans radiateurs
- Sans robinetterie et accessoires
- Nourrices de distribution sous coffret</t>
  </si>
  <si>
    <t xml:space="preserve">Plus-value Watts supplémentaires 60/55°C 0,08€/W </t>
  </si>
  <si>
    <t xml:space="preserve">Plus-value Watts supplémentaires 55/45°C 0,10/W </t>
  </si>
  <si>
    <t>ACCESSOIRES POMPE A CHALEUR ATLANTIC</t>
  </si>
  <si>
    <t>M2</t>
  </si>
  <si>
    <t>CHAUFFE-EAU THERMODYNAMIQUE SPLIT COUPLÉ A UNE CHAUDIERE (MONOVALENT)</t>
  </si>
  <si>
    <t>Ballon thermodynamique seul</t>
  </si>
  <si>
    <t>Ballon thermodynamique + chaudière</t>
  </si>
  <si>
    <t>PRIX TOTAL HT</t>
  </si>
  <si>
    <t>TVA 20%</t>
  </si>
  <si>
    <t>PRIX TOTAL TTC</t>
  </si>
  <si>
    <t>Détail des pièces</t>
  </si>
  <si>
    <t>Plan technique</t>
  </si>
  <si>
    <t>Commande</t>
  </si>
  <si>
    <t xml:space="preserve">Merci d'envoyer la confirmation de commande par mail au centre travaux : </t>
  </si>
  <si>
    <t>BORDERAU D'ENVOI</t>
  </si>
  <si>
    <t>Expéditeur</t>
  </si>
  <si>
    <t>N° dossier</t>
  </si>
  <si>
    <t>Chantier</t>
  </si>
  <si>
    <t>Étude thermique</t>
  </si>
  <si>
    <t>Adresse :</t>
  </si>
  <si>
    <t>Tél :</t>
  </si>
  <si>
    <t>Email :</t>
  </si>
  <si>
    <t xml:space="preserve">                                                                                                                                                      Nos Réf .</t>
  </si>
  <si>
    <t>Signature et cahcet</t>
  </si>
  <si>
    <t>Aucun</t>
  </si>
  <si>
    <t>CHANTIER :</t>
  </si>
  <si>
    <t>DATE :</t>
  </si>
  <si>
    <t>Centre travaux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</si>
</sst>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\ mmmm\ yyyy"/>
    <numFmt numFmtId="166" formatCode="#,##0.00[$€];[Red]\-#,##0.00[$€]"/>
    <numFmt numFmtId="168" formatCode="#,##0.00&quot; F&quot;;[Red]\-#,##0.00&quot; F&quot;"/>
  </numFmts>
  <fonts count="20" x14ac:knownFonts="1">
    <font>
      <sz val="11"/>
      <color theme="1"/>
      <name val="Calibri"/>
      <family val="2"/>
      <scheme val="minor"/>
    </font>
    <font>
      <sz val="10"/>
      <name val="Geneva"/>
    </font>
    <font>
      <u/>
      <sz val="11"/>
      <color theme="10"/>
      <name val="Calibri"/>
      <family val="2"/>
    </font>
    <font>
      <sz val="10"/>
      <name val="Geneva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name val="Comic Sans MS"/>
      <family val="4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rgb="FFCC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57">
    <border>
      <left/>
      <right/>
      <top/>
      <bottom/>
      <diagonal/>
    </border>
    <border>
      <left/>
      <right/>
      <top style="thick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8"/>
      </bottom>
      <diagonal/>
    </border>
    <border>
      <left style="medium">
        <color indexed="8"/>
      </left>
      <right/>
      <top style="medium">
        <color indexed="64"/>
      </top>
      <bottom style="thick">
        <color indexed="8"/>
      </bottom>
      <diagonal/>
    </border>
    <border>
      <left style="medium">
        <color indexed="64"/>
      </left>
      <right/>
      <top style="thick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166" fontId="3" fillId="0" borderId="0" applyFill="0" applyBorder="0" applyAlignment="0" applyProtection="0"/>
    <xf numFmtId="168" fontId="3" fillId="0" borderId="0" applyFill="0" applyBorder="0" applyAlignment="0" applyProtection="0"/>
    <xf numFmtId="4" fontId="3" fillId="0" borderId="0" applyFill="0" applyBorder="0" applyAlignment="0" applyProtection="0"/>
    <xf numFmtId="44" fontId="14" fillId="0" borderId="0" applyFont="0" applyFill="0" applyBorder="0" applyAlignment="0" applyProtection="0"/>
  </cellStyleXfs>
  <cellXfs count="154">
    <xf numFmtId="0" fontId="0" fillId="0" borderId="0" xfId="0"/>
    <xf numFmtId="0" fontId="6" fillId="0" borderId="0" xfId="0" applyFont="1" applyAlignment="1">
      <alignment horizontal="center" vertical="center"/>
    </xf>
    <xf numFmtId="0" fontId="0" fillId="0" borderId="0" xfId="0" applyFont="1"/>
    <xf numFmtId="0" fontId="8" fillId="0" borderId="1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20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0" fillId="0" borderId="20" xfId="0" applyFont="1" applyBorder="1"/>
    <xf numFmtId="0" fontId="7" fillId="0" borderId="20" xfId="0" applyFont="1" applyFill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/>
    </xf>
    <xf numFmtId="0" fontId="10" fillId="0" borderId="21" xfId="0" applyFont="1" applyBorder="1"/>
    <xf numFmtId="0" fontId="4" fillId="0" borderId="14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left" vertical="center"/>
    </xf>
    <xf numFmtId="0" fontId="9" fillId="0" borderId="25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0" fontId="0" fillId="0" borderId="20" xfId="0" applyFont="1" applyBorder="1" applyAlignment="1">
      <alignment wrapText="1"/>
    </xf>
    <xf numFmtId="0" fontId="0" fillId="0" borderId="0" xfId="0" applyFont="1" applyBorder="1" applyAlignment="1">
      <alignment horizontal="center"/>
    </xf>
    <xf numFmtId="0" fontId="0" fillId="0" borderId="20" xfId="0" applyFont="1" applyBorder="1"/>
    <xf numFmtId="0" fontId="0" fillId="0" borderId="19" xfId="0" applyFont="1" applyBorder="1"/>
    <xf numFmtId="0" fontId="0" fillId="0" borderId="21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0" fillId="5" borderId="21" xfId="0" applyFont="1" applyFill="1" applyBorder="1" applyAlignment="1">
      <alignment horizontal="centerContinuous"/>
    </xf>
    <xf numFmtId="0" fontId="0" fillId="5" borderId="8" xfId="0" applyFont="1" applyFill="1" applyBorder="1" applyAlignment="1">
      <alignment horizontal="centerContinuous"/>
    </xf>
    <xf numFmtId="0" fontId="0" fillId="5" borderId="10" xfId="0" applyFont="1" applyFill="1" applyBorder="1" applyAlignment="1">
      <alignment horizontal="centerContinuous"/>
    </xf>
    <xf numFmtId="0" fontId="0" fillId="0" borderId="0" xfId="0" applyFont="1" applyAlignment="1">
      <alignment horizontal="centerContinuous" vertical="center"/>
    </xf>
    <xf numFmtId="0" fontId="0" fillId="5" borderId="9" xfId="0" applyFont="1" applyFill="1" applyBorder="1" applyAlignment="1">
      <alignment horizontal="centerContinuous"/>
    </xf>
    <xf numFmtId="0" fontId="0" fillId="5" borderId="11" xfId="0" applyFont="1" applyFill="1" applyBorder="1" applyAlignment="1">
      <alignment horizontal="centerContinuous"/>
    </xf>
    <xf numFmtId="0" fontId="0" fillId="5" borderId="22" xfId="0" applyFont="1" applyFill="1" applyBorder="1" applyAlignment="1">
      <alignment horizontal="centerContinuous"/>
    </xf>
    <xf numFmtId="0" fontId="15" fillId="7" borderId="31" xfId="0" applyFont="1" applyFill="1" applyBorder="1" applyAlignment="1">
      <alignment vertical="center"/>
    </xf>
    <xf numFmtId="0" fontId="0" fillId="7" borderId="31" xfId="0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2" fontId="0" fillId="0" borderId="31" xfId="0" applyNumberFormat="1" applyFont="1" applyBorder="1" applyAlignment="1">
      <alignment horizontal="center" vertical="center"/>
    </xf>
    <xf numFmtId="2" fontId="0" fillId="0" borderId="31" xfId="6" applyNumberFormat="1" applyFont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44" fontId="0" fillId="0" borderId="31" xfId="6" applyFont="1" applyBorder="1" applyAlignment="1">
      <alignment horizontal="center" vertical="center"/>
    </xf>
    <xf numFmtId="0" fontId="0" fillId="6" borderId="31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44" fontId="0" fillId="0" borderId="31" xfId="6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/>
    </xf>
    <xf numFmtId="44" fontId="0" fillId="0" borderId="31" xfId="6" applyFont="1" applyBorder="1" applyAlignment="1">
      <alignment horizontal="center"/>
    </xf>
    <xf numFmtId="0" fontId="0" fillId="0" borderId="31" xfId="0" applyFont="1" applyBorder="1"/>
    <xf numFmtId="0" fontId="15" fillId="7" borderId="32" xfId="0" applyFont="1" applyFill="1" applyBorder="1" applyAlignment="1">
      <alignment vertical="center"/>
    </xf>
    <xf numFmtId="0" fontId="0" fillId="0" borderId="32" xfId="0" applyFont="1" applyBorder="1" applyAlignment="1">
      <alignment vertical="center" wrapText="1"/>
    </xf>
    <xf numFmtId="0" fontId="6" fillId="6" borderId="32" xfId="0" applyFont="1" applyFill="1" applyBorder="1" applyAlignment="1">
      <alignment vertical="center"/>
    </xf>
    <xf numFmtId="0" fontId="0" fillId="0" borderId="32" xfId="0" applyFont="1" applyBorder="1" applyAlignment="1">
      <alignment vertical="center"/>
    </xf>
    <xf numFmtId="0" fontId="0" fillId="0" borderId="32" xfId="0" applyFont="1" applyFill="1" applyBorder="1" applyAlignment="1">
      <alignment vertical="center" wrapText="1"/>
    </xf>
    <xf numFmtId="0" fontId="0" fillId="0" borderId="32" xfId="0" applyFont="1" applyFill="1" applyBorder="1" applyAlignment="1">
      <alignment vertical="center"/>
    </xf>
    <xf numFmtId="0" fontId="0" fillId="0" borderId="32" xfId="0" applyFont="1" applyBorder="1" applyAlignment="1">
      <alignment wrapText="1"/>
    </xf>
    <xf numFmtId="0" fontId="0" fillId="0" borderId="32" xfId="0" applyFont="1" applyBorder="1"/>
    <xf numFmtId="0" fontId="0" fillId="0" borderId="32" xfId="0" quotePrefix="1" applyFont="1" applyBorder="1" applyAlignment="1">
      <alignment wrapText="1"/>
    </xf>
    <xf numFmtId="0" fontId="0" fillId="0" borderId="33" xfId="0" applyFont="1" applyBorder="1" applyAlignment="1">
      <alignment wrapText="1"/>
    </xf>
    <xf numFmtId="0" fontId="0" fillId="0" borderId="34" xfId="0" applyFont="1" applyBorder="1" applyAlignment="1">
      <alignment horizontal="center" vertical="center"/>
    </xf>
    <xf numFmtId="44" fontId="0" fillId="0" borderId="34" xfId="6" applyFont="1" applyBorder="1" applyAlignment="1">
      <alignment horizontal="center" vertical="center"/>
    </xf>
    <xf numFmtId="0" fontId="0" fillId="0" borderId="35" xfId="0" applyFont="1" applyBorder="1" applyAlignment="1">
      <alignment wrapText="1"/>
    </xf>
    <xf numFmtId="0" fontId="0" fillId="0" borderId="36" xfId="0" applyFont="1" applyBorder="1" applyAlignment="1">
      <alignment horizontal="center"/>
    </xf>
    <xf numFmtId="44" fontId="0" fillId="0" borderId="36" xfId="6" applyFont="1" applyBorder="1" applyAlignment="1">
      <alignment horizontal="center"/>
    </xf>
    <xf numFmtId="0" fontId="15" fillId="7" borderId="37" xfId="0" applyFont="1" applyFill="1" applyBorder="1" applyAlignment="1">
      <alignment vertical="center"/>
    </xf>
    <xf numFmtId="0" fontId="0" fillId="7" borderId="38" xfId="0" applyFont="1" applyFill="1" applyBorder="1" applyAlignment="1">
      <alignment horizontal="center" vertical="center"/>
    </xf>
    <xf numFmtId="0" fontId="12" fillId="8" borderId="39" xfId="0" applyFont="1" applyFill="1" applyBorder="1" applyAlignment="1">
      <alignment horizontal="centerContinuous" vertical="center" wrapText="1"/>
    </xf>
    <xf numFmtId="0" fontId="12" fillId="8" borderId="40" xfId="0" applyFont="1" applyFill="1" applyBorder="1" applyAlignment="1">
      <alignment horizontal="centerContinuous" vertical="center" wrapText="1"/>
    </xf>
    <xf numFmtId="0" fontId="12" fillId="8" borderId="14" xfId="0" applyFont="1" applyFill="1" applyBorder="1" applyAlignment="1">
      <alignment horizontal="centerContinuous" vertical="center" wrapText="1"/>
    </xf>
    <xf numFmtId="0" fontId="12" fillId="8" borderId="15" xfId="0" applyFont="1" applyFill="1" applyBorder="1" applyAlignment="1">
      <alignment horizontal="centerContinuous" vertical="center" wrapText="1"/>
    </xf>
    <xf numFmtId="0" fontId="0" fillId="0" borderId="25" xfId="0" applyFont="1" applyBorder="1" applyAlignment="1">
      <alignment wrapText="1"/>
    </xf>
    <xf numFmtId="0" fontId="0" fillId="0" borderId="26" xfId="0" applyFont="1" applyBorder="1" applyAlignment="1">
      <alignment wrapText="1"/>
    </xf>
    <xf numFmtId="0" fontId="15" fillId="0" borderId="24" xfId="0" applyFont="1" applyBorder="1" applyAlignment="1">
      <alignment wrapText="1"/>
    </xf>
    <xf numFmtId="0" fontId="15" fillId="0" borderId="25" xfId="0" applyFont="1" applyBorder="1" applyAlignment="1">
      <alignment horizontal="left" wrapText="1"/>
    </xf>
    <xf numFmtId="0" fontId="12" fillId="5" borderId="15" xfId="0" applyFont="1" applyFill="1" applyBorder="1" applyAlignment="1">
      <alignment horizontal="center" vertical="center" wrapText="1"/>
    </xf>
    <xf numFmtId="0" fontId="0" fillId="7" borderId="41" xfId="0" applyFont="1" applyFill="1" applyBorder="1" applyAlignment="1">
      <alignment horizontal="center" vertical="center"/>
    </xf>
    <xf numFmtId="2" fontId="0" fillId="0" borderId="42" xfId="6" applyNumberFormat="1" applyFont="1" applyBorder="1" applyAlignment="1">
      <alignment horizontal="center" vertical="center"/>
    </xf>
    <xf numFmtId="0" fontId="6" fillId="6" borderId="42" xfId="0" applyFont="1" applyFill="1" applyBorder="1" applyAlignment="1">
      <alignment horizontal="center" vertical="center"/>
    </xf>
    <xf numFmtId="44" fontId="0" fillId="0" borderId="42" xfId="6" applyFont="1" applyBorder="1" applyAlignment="1">
      <alignment horizontal="center" vertical="center"/>
    </xf>
    <xf numFmtId="0" fontId="0" fillId="6" borderId="42" xfId="0" applyFont="1" applyFill="1" applyBorder="1" applyAlignment="1">
      <alignment horizontal="center" vertical="center"/>
    </xf>
    <xf numFmtId="0" fontId="0" fillId="7" borderId="42" xfId="0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44" fontId="0" fillId="0" borderId="42" xfId="6" applyFont="1" applyFill="1" applyBorder="1" applyAlignment="1">
      <alignment horizontal="center" vertical="center"/>
    </xf>
    <xf numFmtId="0" fontId="15" fillId="7" borderId="42" xfId="0" applyFont="1" applyFill="1" applyBorder="1" applyAlignment="1">
      <alignment vertical="center"/>
    </xf>
    <xf numFmtId="44" fontId="0" fillId="0" borderId="42" xfId="6" applyFont="1" applyBorder="1" applyAlignment="1">
      <alignment horizontal="center"/>
    </xf>
    <xf numFmtId="0" fontId="0" fillId="0" borderId="42" xfId="0" applyFont="1" applyBorder="1" applyAlignment="1">
      <alignment horizontal="center" vertical="center"/>
    </xf>
    <xf numFmtId="44" fontId="0" fillId="0" borderId="43" xfId="6" applyFont="1" applyBorder="1" applyAlignment="1">
      <alignment horizontal="center"/>
    </xf>
    <xf numFmtId="0" fontId="12" fillId="8" borderId="44" xfId="0" applyFont="1" applyFill="1" applyBorder="1" applyAlignment="1">
      <alignment horizontal="centerContinuous" vertical="center" wrapText="1"/>
    </xf>
    <xf numFmtId="44" fontId="0" fillId="0" borderId="45" xfId="6" applyFont="1" applyBorder="1" applyAlignment="1">
      <alignment horizontal="center" vertical="center"/>
    </xf>
    <xf numFmtId="44" fontId="0" fillId="5" borderId="46" xfId="6" applyFont="1" applyFill="1" applyBorder="1" applyAlignment="1">
      <alignment horizontal="centerContinuous"/>
    </xf>
    <xf numFmtId="44" fontId="0" fillId="5" borderId="47" xfId="6" applyFont="1" applyFill="1" applyBorder="1" applyAlignment="1">
      <alignment horizontal="center"/>
    </xf>
    <xf numFmtId="44" fontId="0" fillId="5" borderId="48" xfId="6" applyFont="1" applyFill="1" applyBorder="1" applyAlignment="1">
      <alignment horizontal="center"/>
    </xf>
    <xf numFmtId="0" fontId="17" fillId="0" borderId="20" xfId="0" applyFont="1" applyBorder="1" applyAlignment="1">
      <alignment horizontal="left" vertical="top"/>
    </xf>
    <xf numFmtId="0" fontId="0" fillId="0" borderId="13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4" xfId="0" applyFont="1" applyBorder="1" applyAlignment="1">
      <alignment horizontal="center"/>
    </xf>
    <xf numFmtId="0" fontId="0" fillId="0" borderId="55" xfId="0" applyFont="1" applyBorder="1" applyAlignment="1">
      <alignment horizontal="center"/>
    </xf>
    <xf numFmtId="0" fontId="0" fillId="0" borderId="56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30" xfId="0" applyFont="1" applyBorder="1"/>
    <xf numFmtId="0" fontId="5" fillId="0" borderId="20" xfId="0" applyFont="1" applyBorder="1" applyAlignment="1">
      <alignment wrapText="1"/>
    </xf>
    <xf numFmtId="0" fontId="18" fillId="0" borderId="0" xfId="0" applyFont="1" applyBorder="1" applyAlignment="1">
      <alignment horizontal="left"/>
    </xf>
    <xf numFmtId="0" fontId="19" fillId="5" borderId="20" xfId="0" applyFont="1" applyFill="1" applyBorder="1" applyAlignment="1">
      <alignment horizontal="centerContinuous" wrapText="1"/>
    </xf>
    <xf numFmtId="0" fontId="19" fillId="5" borderId="0" xfId="0" applyFont="1" applyFill="1" applyBorder="1" applyAlignment="1">
      <alignment horizontal="centerContinuous"/>
    </xf>
    <xf numFmtId="0" fontId="19" fillId="5" borderId="19" xfId="0" applyFont="1" applyFill="1" applyBorder="1" applyAlignment="1">
      <alignment horizontal="centerContinuous"/>
    </xf>
    <xf numFmtId="0" fontId="0" fillId="0" borderId="20" xfId="0" applyFont="1" applyBorder="1" applyAlignment="1">
      <alignment horizontal="right" wrapText="1"/>
    </xf>
    <xf numFmtId="0" fontId="0" fillId="0" borderId="22" xfId="0" applyFont="1" applyBorder="1" applyAlignment="1">
      <alignment horizontal="center"/>
    </xf>
    <xf numFmtId="0" fontId="0" fillId="0" borderId="23" xfId="0" applyFont="1" applyBorder="1"/>
    <xf numFmtId="0" fontId="0" fillId="0" borderId="20" xfId="0" applyFont="1" applyBorder="1" applyAlignment="1">
      <alignment horizontal="left" wrapText="1"/>
    </xf>
    <xf numFmtId="0" fontId="0" fillId="5" borderId="47" xfId="0" applyFont="1" applyFill="1" applyBorder="1" applyAlignment="1">
      <alignment horizontal="center"/>
    </xf>
    <xf numFmtId="0" fontId="0" fillId="5" borderId="11" xfId="0" applyFont="1" applyFill="1" applyBorder="1" applyAlignment="1">
      <alignment horizontal="center"/>
    </xf>
    <xf numFmtId="0" fontId="0" fillId="5" borderId="49" xfId="0" applyFont="1" applyFill="1" applyBorder="1" applyAlignment="1">
      <alignment horizontal="center"/>
    </xf>
    <xf numFmtId="0" fontId="0" fillId="0" borderId="52" xfId="0" applyFont="1" applyBorder="1" applyAlignment="1"/>
    <xf numFmtId="0" fontId="0" fillId="0" borderId="13" xfId="0" applyFont="1" applyBorder="1" applyAlignment="1"/>
    <xf numFmtId="0" fontId="0" fillId="0" borderId="53" xfId="0" applyFont="1" applyBorder="1" applyAlignment="1"/>
    <xf numFmtId="0" fontId="0" fillId="0" borderId="50" xfId="0" applyFont="1" applyBorder="1" applyAlignment="1">
      <alignment horizontal="left"/>
    </xf>
    <xf numFmtId="0" fontId="0" fillId="0" borderId="29" xfId="0" applyFont="1" applyBorder="1"/>
    <xf numFmtId="0" fontId="0" fillId="5" borderId="52" xfId="0" applyFont="1" applyFill="1" applyBorder="1" applyAlignment="1">
      <alignment horizontal="center"/>
    </xf>
    <xf numFmtId="0" fontId="0" fillId="5" borderId="13" xfId="0" applyFont="1" applyFill="1" applyBorder="1" applyAlignment="1">
      <alignment horizontal="center"/>
    </xf>
    <xf numFmtId="0" fontId="0" fillId="5" borderId="53" xfId="0" applyFont="1" applyFill="1" applyBorder="1" applyAlignment="1">
      <alignment horizontal="center"/>
    </xf>
    <xf numFmtId="0" fontId="0" fillId="0" borderId="47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4" xfId="0" applyFont="1" applyBorder="1" applyAlignment="1">
      <alignment horizontal="center"/>
    </xf>
    <xf numFmtId="0" fontId="0" fillId="0" borderId="55" xfId="0" applyFont="1" applyBorder="1" applyAlignment="1">
      <alignment horizontal="center"/>
    </xf>
    <xf numFmtId="0" fontId="0" fillId="0" borderId="56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53" xfId="0" applyFont="1" applyBorder="1" applyAlignment="1">
      <alignment horizontal="center"/>
    </xf>
    <xf numFmtId="0" fontId="16" fillId="5" borderId="24" xfId="0" applyFont="1" applyFill="1" applyBorder="1" applyAlignment="1">
      <alignment horizontal="center" vertical="center" textRotation="255"/>
    </xf>
    <xf numFmtId="0" fontId="16" fillId="5" borderId="25" xfId="0" applyFont="1" applyFill="1" applyBorder="1" applyAlignment="1">
      <alignment horizontal="center" vertical="center" textRotation="255"/>
    </xf>
    <xf numFmtId="0" fontId="16" fillId="5" borderId="26" xfId="0" applyFont="1" applyFill="1" applyBorder="1" applyAlignment="1">
      <alignment horizontal="center" vertical="center" textRotation="255"/>
    </xf>
    <xf numFmtId="0" fontId="5" fillId="3" borderId="14" xfId="0" applyFont="1" applyFill="1" applyBorder="1" applyAlignment="1">
      <alignment horizontal="center" wrapText="1" shrinkToFit="1"/>
    </xf>
    <xf numFmtId="0" fontId="5" fillId="3" borderId="15" xfId="0" applyFont="1" applyFill="1" applyBorder="1" applyAlignment="1">
      <alignment horizontal="center" wrapText="1" shrinkToFi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wrapText="1"/>
    </xf>
    <xf numFmtId="0" fontId="9" fillId="0" borderId="0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7" fillId="4" borderId="16" xfId="0" applyFont="1" applyFill="1" applyBorder="1" applyAlignment="1">
      <alignment horizontal="left" vertical="center" wrapText="1"/>
    </xf>
    <xf numFmtId="0" fontId="7" fillId="4" borderId="17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</cellXfs>
  <cellStyles count="7">
    <cellStyle name="Euro" xfId="3" xr:uid="{344E0C59-4F5F-4D00-B951-F2D38ABAA2E5}"/>
    <cellStyle name="Lien hypertexte 2" xfId="2" xr:uid="{B288B58B-0A2D-40D5-9956-37241DE6AEF0}"/>
    <cellStyle name="Milliers 2" xfId="5" xr:uid="{A3068028-F244-4D90-974F-6F8EDC6C197E}"/>
    <cellStyle name="Monétaire" xfId="6" builtinId="4"/>
    <cellStyle name="Monétaire 2" xfId="4" xr:uid="{68FA1FA7-1660-4343-9CBC-DDDE8223D6F4}"/>
    <cellStyle name="Normal" xfId="0" builtinId="0"/>
    <cellStyle name="Normal 2" xfId="1" xr:uid="{6E84E9FE-3587-473A-8C23-71050A596354}"/>
  </cellStyles>
  <dxfs count="1">
    <dxf>
      <fill>
        <patternFill>
          <bgColor theme="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292</xdr:row>
          <xdr:rowOff>161925</xdr:rowOff>
        </xdr:from>
        <xdr:to>
          <xdr:col>1</xdr:col>
          <xdr:colOff>342900</xdr:colOff>
          <xdr:row>294</xdr:row>
          <xdr:rowOff>19050</xdr:rowOff>
        </xdr:to>
        <xdr:sp macro="" textlink="">
          <xdr:nvSpPr>
            <xdr:cNvPr id="3088" name="Check Box 73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293</xdr:row>
          <xdr:rowOff>171450</xdr:rowOff>
        </xdr:from>
        <xdr:to>
          <xdr:col>1</xdr:col>
          <xdr:colOff>342900</xdr:colOff>
          <xdr:row>295</xdr:row>
          <xdr:rowOff>38100</xdr:rowOff>
        </xdr:to>
        <xdr:sp macro="" textlink="">
          <xdr:nvSpPr>
            <xdr:cNvPr id="3089" name="Check Box 73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294</xdr:row>
          <xdr:rowOff>171450</xdr:rowOff>
        </xdr:from>
        <xdr:to>
          <xdr:col>1</xdr:col>
          <xdr:colOff>342900</xdr:colOff>
          <xdr:row>296</xdr:row>
          <xdr:rowOff>38100</xdr:rowOff>
        </xdr:to>
        <xdr:sp macro="" textlink="">
          <xdr:nvSpPr>
            <xdr:cNvPr id="3090" name="Check Box 73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49825-4058-406C-9E9B-A22A6E997362}">
  <sheetPr codeName="Feuil1"/>
  <dimension ref="A1:Q360"/>
  <sheetViews>
    <sheetView tabSelected="1" zoomScale="80" zoomScaleNormal="80" workbookViewId="0">
      <selection activeCell="L20" sqref="L20"/>
    </sheetView>
  </sheetViews>
  <sheetFormatPr baseColWidth="10" defaultRowHeight="15" x14ac:dyDescent="0.25"/>
  <cols>
    <col min="1" max="1" width="65.7109375" style="2" customWidth="1"/>
    <col min="2" max="2" width="10.140625" style="20" bestFit="1" customWidth="1"/>
    <col min="3" max="3" width="10.7109375" style="20" customWidth="1"/>
    <col min="4" max="5" width="16.7109375" style="20" customWidth="1"/>
    <col min="6" max="7" width="11.42578125" style="2"/>
    <col min="8" max="8" width="20.7109375" style="2" bestFit="1" customWidth="1"/>
    <col min="9" max="14" width="11.42578125" style="2"/>
    <col min="15" max="15" width="36.85546875" style="2" bestFit="1" customWidth="1"/>
    <col min="16" max="16384" width="11.42578125" style="2"/>
  </cols>
  <sheetData>
    <row r="1" spans="1:17" ht="21" customHeight="1" thickBot="1" x14ac:dyDescent="0.3">
      <c r="A1" s="150" t="s">
        <v>261</v>
      </c>
      <c r="B1" s="151"/>
      <c r="C1" s="151"/>
      <c r="D1" s="151"/>
      <c r="E1" s="151"/>
      <c r="F1" s="137" t="s">
        <v>7</v>
      </c>
      <c r="G1" s="32">
        <v>12</v>
      </c>
      <c r="O1" s="1" t="s">
        <v>14</v>
      </c>
      <c r="P1" s="1"/>
      <c r="Q1" s="1"/>
    </row>
    <row r="2" spans="1:17" ht="16.5" thickTop="1" x14ac:dyDescent="0.25">
      <c r="A2" s="3" t="str">
        <f>"N° DE DOSSIER: " &amp; CHA_NUM</f>
        <v xml:space="preserve">N° DE DOSSIER: </v>
      </c>
      <c r="B2" s="21"/>
      <c r="C2" s="21"/>
      <c r="D2" s="25"/>
      <c r="E2" s="25"/>
      <c r="F2" s="138"/>
      <c r="H2" s="4"/>
      <c r="O2" s="2" t="s">
        <v>11</v>
      </c>
    </row>
    <row r="3" spans="1:17" ht="16.5" thickBot="1" x14ac:dyDescent="0.3">
      <c r="A3" s="5"/>
      <c r="B3" s="22"/>
      <c r="C3" s="22"/>
      <c r="D3" s="26"/>
      <c r="E3" s="26"/>
      <c r="F3" s="138"/>
      <c r="H3" s="4"/>
      <c r="O3" s="2" t="s">
        <v>9</v>
      </c>
    </row>
    <row r="4" spans="1:17" ht="18.75" x14ac:dyDescent="0.25">
      <c r="A4" s="14"/>
      <c r="B4" s="23"/>
      <c r="C4" s="6"/>
      <c r="D4" s="6"/>
      <c r="E4" s="6"/>
      <c r="F4" s="138"/>
      <c r="H4" s="7"/>
      <c r="O4" s="2" t="s">
        <v>10</v>
      </c>
    </row>
    <row r="5" spans="1:17" ht="16.5" thickBot="1" x14ac:dyDescent="0.3">
      <c r="A5" s="15"/>
      <c r="B5" s="6"/>
      <c r="C5" s="6"/>
      <c r="D5" s="6"/>
      <c r="E5" s="6"/>
      <c r="F5" s="138"/>
      <c r="O5" s="2" t="s">
        <v>241</v>
      </c>
    </row>
    <row r="6" spans="1:17" ht="15.75" x14ac:dyDescent="0.25">
      <c r="A6" s="15"/>
      <c r="B6" s="24"/>
      <c r="C6" s="152" t="s">
        <v>0</v>
      </c>
      <c r="D6" s="153"/>
      <c r="E6" s="153"/>
      <c r="F6" s="138"/>
      <c r="O6" s="2" t="s">
        <v>242</v>
      </c>
    </row>
    <row r="7" spans="1:17" ht="15.75" thickBot="1" x14ac:dyDescent="0.3">
      <c r="A7" s="16"/>
      <c r="B7" s="24"/>
      <c r="C7" s="146" t="s">
        <v>1</v>
      </c>
      <c r="D7" s="147"/>
      <c r="E7" s="147"/>
      <c r="F7" s="138"/>
    </row>
    <row r="8" spans="1:17" x14ac:dyDescent="0.25">
      <c r="A8" s="8"/>
      <c r="B8" s="24"/>
      <c r="C8" s="146" t="s">
        <v>2</v>
      </c>
      <c r="D8" s="147"/>
      <c r="E8" s="147"/>
      <c r="F8" s="138"/>
      <c r="O8" s="2" t="s">
        <v>260</v>
      </c>
    </row>
    <row r="9" spans="1:17" ht="16.5" customHeight="1" x14ac:dyDescent="0.25">
      <c r="A9" s="9"/>
      <c r="B9" s="24"/>
      <c r="C9" s="146" t="s">
        <v>3</v>
      </c>
      <c r="D9" s="147"/>
      <c r="E9" s="147"/>
      <c r="F9" s="138"/>
      <c r="O9" s="2" t="s">
        <v>15</v>
      </c>
    </row>
    <row r="10" spans="1:17" ht="16.5" customHeight="1" x14ac:dyDescent="0.25">
      <c r="A10" s="9"/>
      <c r="B10" s="24"/>
      <c r="C10" s="146" t="s">
        <v>4</v>
      </c>
      <c r="D10" s="147"/>
      <c r="E10" s="147"/>
      <c r="F10" s="138"/>
      <c r="O10" s="2" t="s">
        <v>16</v>
      </c>
    </row>
    <row r="11" spans="1:17" ht="16.5" customHeight="1" x14ac:dyDescent="0.25">
      <c r="A11" s="9"/>
      <c r="B11" s="24"/>
      <c r="C11" s="146"/>
      <c r="D11" s="147"/>
      <c r="E11" s="147"/>
      <c r="F11" s="138"/>
      <c r="O11" s="2" t="s">
        <v>17</v>
      </c>
    </row>
    <row r="12" spans="1:17" ht="16.5" thickBot="1" x14ac:dyDescent="0.3">
      <c r="A12" s="10"/>
      <c r="B12" s="24"/>
      <c r="C12" s="148" t="s">
        <v>5</v>
      </c>
      <c r="D12" s="149"/>
      <c r="E12" s="149"/>
      <c r="F12" s="138"/>
    </row>
    <row r="13" spans="1:17" ht="16.5" thickBot="1" x14ac:dyDescent="0.3">
      <c r="A13" s="11" t="s">
        <v>262</v>
      </c>
      <c r="B13" s="22"/>
      <c r="C13" s="22"/>
      <c r="D13" s="26"/>
      <c r="E13" s="26"/>
      <c r="F13" s="138"/>
      <c r="O13" s="2" t="s">
        <v>31</v>
      </c>
    </row>
    <row r="14" spans="1:17" ht="15.75" customHeight="1" x14ac:dyDescent="0.25">
      <c r="A14" s="8"/>
      <c r="C14" s="142" t="s">
        <v>12</v>
      </c>
      <c r="D14" s="143"/>
      <c r="E14" s="143"/>
      <c r="F14" s="138"/>
      <c r="O14" s="2" t="s">
        <v>32</v>
      </c>
    </row>
    <row r="15" spans="1:17" ht="15.75" customHeight="1" thickBot="1" x14ac:dyDescent="0.3">
      <c r="A15" s="12"/>
      <c r="C15" s="144"/>
      <c r="D15" s="145"/>
      <c r="E15" s="145"/>
      <c r="F15" s="138"/>
      <c r="O15" s="2" t="s">
        <v>34</v>
      </c>
    </row>
    <row r="16" spans="1:17" ht="19.5" customHeight="1" thickBot="1" x14ac:dyDescent="0.35">
      <c r="A16" s="13" t="s">
        <v>8</v>
      </c>
      <c r="B16" s="140" t="s">
        <v>11</v>
      </c>
      <c r="C16" s="141"/>
      <c r="D16" s="141"/>
      <c r="E16" s="141"/>
      <c r="F16" s="138"/>
      <c r="O16" s="2" t="s">
        <v>30</v>
      </c>
    </row>
    <row r="17" spans="1:15" ht="19.5" customHeight="1" thickBot="1" x14ac:dyDescent="0.35">
      <c r="A17" s="13" t="s">
        <v>13</v>
      </c>
      <c r="B17" s="140" t="s">
        <v>17</v>
      </c>
      <c r="C17" s="141"/>
      <c r="D17" s="141"/>
      <c r="E17" s="141"/>
      <c r="F17" s="138"/>
      <c r="O17" s="2" t="s">
        <v>33</v>
      </c>
    </row>
    <row r="18" spans="1:15" ht="19.5" thickBot="1" x14ac:dyDescent="0.35">
      <c r="A18" s="13" t="s">
        <v>29</v>
      </c>
      <c r="B18" s="140" t="s">
        <v>31</v>
      </c>
      <c r="C18" s="141"/>
      <c r="D18" s="141"/>
      <c r="E18" s="141"/>
      <c r="F18" s="138"/>
    </row>
    <row r="19" spans="1:15" s="18" customFormat="1" ht="47.25" thickBot="1" x14ac:dyDescent="0.3">
      <c r="A19" s="17" t="s">
        <v>18</v>
      </c>
      <c r="B19" s="17" t="s">
        <v>19</v>
      </c>
      <c r="C19" s="17" t="s">
        <v>20</v>
      </c>
      <c r="D19" s="17" t="s">
        <v>22</v>
      </c>
      <c r="E19" s="78" t="s">
        <v>21</v>
      </c>
      <c r="F19" s="138"/>
    </row>
    <row r="20" spans="1:15" s="18" customFormat="1" ht="24" thickBot="1" x14ac:dyDescent="0.3">
      <c r="A20" s="72" t="s">
        <v>100</v>
      </c>
      <c r="B20" s="73"/>
      <c r="C20" s="73"/>
      <c r="D20" s="73"/>
      <c r="E20" s="73"/>
      <c r="F20" s="138"/>
    </row>
    <row r="21" spans="1:15" s="18" customFormat="1" x14ac:dyDescent="0.25">
      <c r="A21" s="68" t="s">
        <v>23</v>
      </c>
      <c r="B21" s="69"/>
      <c r="C21" s="69"/>
      <c r="D21" s="69"/>
      <c r="E21" s="79"/>
      <c r="F21" s="138"/>
    </row>
    <row r="22" spans="1:15" s="18" customFormat="1" ht="120" x14ac:dyDescent="0.25">
      <c r="A22" s="54" t="s">
        <v>67</v>
      </c>
      <c r="B22" s="42"/>
      <c r="C22" s="43"/>
      <c r="D22" s="44"/>
      <c r="E22" s="80"/>
      <c r="F22" s="138"/>
    </row>
    <row r="23" spans="1:15" s="18" customFormat="1" x14ac:dyDescent="0.25">
      <c r="A23" s="55" t="s">
        <v>35</v>
      </c>
      <c r="B23" s="45"/>
      <c r="C23" s="45"/>
      <c r="D23" s="45"/>
      <c r="E23" s="81"/>
      <c r="F23" s="138"/>
    </row>
    <row r="24" spans="1:15" s="18" customFormat="1" x14ac:dyDescent="0.25">
      <c r="A24" s="56" t="s">
        <v>36</v>
      </c>
      <c r="B24" s="42" t="s">
        <v>54</v>
      </c>
      <c r="C24" s="42"/>
      <c r="D24" s="46"/>
      <c r="E24" s="82">
        <f>+D24*C24</f>
        <v>0</v>
      </c>
      <c r="F24" s="138"/>
    </row>
    <row r="25" spans="1:15" s="18" customFormat="1" x14ac:dyDescent="0.25">
      <c r="A25" s="56" t="s">
        <v>37</v>
      </c>
      <c r="B25" s="42" t="s">
        <v>54</v>
      </c>
      <c r="C25" s="42"/>
      <c r="D25" s="46"/>
      <c r="E25" s="82">
        <f t="shared" ref="E25:E26" si="0">+D25*C25</f>
        <v>0</v>
      </c>
      <c r="F25" s="138"/>
    </row>
    <row r="26" spans="1:15" s="18" customFormat="1" x14ac:dyDescent="0.25">
      <c r="A26" s="56" t="s">
        <v>38</v>
      </c>
      <c r="B26" s="42" t="s">
        <v>54</v>
      </c>
      <c r="C26" s="42"/>
      <c r="D26" s="46"/>
      <c r="E26" s="82">
        <f t="shared" si="0"/>
        <v>0</v>
      </c>
      <c r="F26" s="138"/>
    </row>
    <row r="27" spans="1:15" s="18" customFormat="1" x14ac:dyDescent="0.25">
      <c r="A27" s="55" t="s">
        <v>46</v>
      </c>
      <c r="B27" s="47"/>
      <c r="C27" s="47"/>
      <c r="D27" s="47"/>
      <c r="E27" s="83"/>
      <c r="F27" s="138"/>
    </row>
    <row r="28" spans="1:15" s="18" customFormat="1" x14ac:dyDescent="0.25">
      <c r="A28" s="56" t="s">
        <v>39</v>
      </c>
      <c r="B28" s="42" t="s">
        <v>54</v>
      </c>
      <c r="C28" s="42"/>
      <c r="D28" s="46"/>
      <c r="E28" s="82">
        <f>+D28*C28</f>
        <v>0</v>
      </c>
      <c r="F28" s="138"/>
    </row>
    <row r="29" spans="1:15" s="18" customFormat="1" x14ac:dyDescent="0.25">
      <c r="A29" s="56" t="s">
        <v>40</v>
      </c>
      <c r="B29" s="42" t="s">
        <v>54</v>
      </c>
      <c r="C29" s="42"/>
      <c r="D29" s="46"/>
      <c r="E29" s="82">
        <f t="shared" ref="E29:E30" si="1">+D29*C29</f>
        <v>0</v>
      </c>
      <c r="F29" s="138"/>
    </row>
    <row r="30" spans="1:15" s="18" customFormat="1" x14ac:dyDescent="0.25">
      <c r="A30" s="56" t="s">
        <v>41</v>
      </c>
      <c r="B30" s="42" t="s">
        <v>54</v>
      </c>
      <c r="C30" s="42"/>
      <c r="D30" s="46"/>
      <c r="E30" s="82">
        <f t="shared" si="1"/>
        <v>0</v>
      </c>
      <c r="F30" s="138"/>
      <c r="J30" s="36"/>
    </row>
    <row r="31" spans="1:15" s="18" customFormat="1" x14ac:dyDescent="0.25">
      <c r="A31" s="55" t="s">
        <v>42</v>
      </c>
      <c r="B31" s="47"/>
      <c r="C31" s="47"/>
      <c r="D31" s="47"/>
      <c r="E31" s="83"/>
      <c r="F31" s="138"/>
    </row>
    <row r="32" spans="1:15" s="18" customFormat="1" x14ac:dyDescent="0.25">
      <c r="A32" s="56" t="s">
        <v>43</v>
      </c>
      <c r="B32" s="42" t="s">
        <v>54</v>
      </c>
      <c r="C32" s="42"/>
      <c r="D32" s="46"/>
      <c r="E32" s="82">
        <f>+D32*C32</f>
        <v>0</v>
      </c>
      <c r="F32" s="138"/>
    </row>
    <row r="33" spans="1:6" s="18" customFormat="1" x14ac:dyDescent="0.25">
      <c r="A33" s="56" t="s">
        <v>44</v>
      </c>
      <c r="B33" s="42" t="s">
        <v>54</v>
      </c>
      <c r="C33" s="42"/>
      <c r="D33" s="46"/>
      <c r="E33" s="82">
        <f t="shared" ref="E33:E34" si="2">+D33*C33</f>
        <v>0</v>
      </c>
      <c r="F33" s="138"/>
    </row>
    <row r="34" spans="1:6" s="18" customFormat="1" x14ac:dyDescent="0.25">
      <c r="A34" s="56" t="s">
        <v>45</v>
      </c>
      <c r="B34" s="42" t="s">
        <v>54</v>
      </c>
      <c r="C34" s="42"/>
      <c r="D34" s="46"/>
      <c r="E34" s="82">
        <f t="shared" si="2"/>
        <v>0</v>
      </c>
      <c r="F34" s="138"/>
    </row>
    <row r="35" spans="1:6" s="18" customFormat="1" x14ac:dyDescent="0.25">
      <c r="A35" s="55" t="s">
        <v>47</v>
      </c>
      <c r="B35" s="47"/>
      <c r="C35" s="47"/>
      <c r="D35" s="47"/>
      <c r="E35" s="83"/>
      <c r="F35" s="138"/>
    </row>
    <row r="36" spans="1:6" s="18" customFormat="1" x14ac:dyDescent="0.25">
      <c r="A36" s="56" t="s">
        <v>48</v>
      </c>
      <c r="B36" s="42" t="s">
        <v>54</v>
      </c>
      <c r="C36" s="42"/>
      <c r="D36" s="46"/>
      <c r="E36" s="82">
        <f>+D36*C36</f>
        <v>0</v>
      </c>
      <c r="F36" s="138"/>
    </row>
    <row r="37" spans="1:6" s="18" customFormat="1" x14ac:dyDescent="0.25">
      <c r="A37" s="56" t="s">
        <v>49</v>
      </c>
      <c r="B37" s="42" t="s">
        <v>54</v>
      </c>
      <c r="C37" s="42"/>
      <c r="D37" s="46"/>
      <c r="E37" s="82">
        <f>+D37*C37</f>
        <v>0</v>
      </c>
      <c r="F37" s="138"/>
    </row>
    <row r="38" spans="1:6" s="18" customFormat="1" x14ac:dyDescent="0.25">
      <c r="A38" s="53" t="s">
        <v>24</v>
      </c>
      <c r="B38" s="41"/>
      <c r="C38" s="41"/>
      <c r="D38" s="41"/>
      <c r="E38" s="84"/>
      <c r="F38" s="138"/>
    </row>
    <row r="39" spans="1:6" s="18" customFormat="1" ht="105" x14ac:dyDescent="0.25">
      <c r="A39" s="57" t="s">
        <v>68</v>
      </c>
      <c r="B39" s="48"/>
      <c r="C39" s="48"/>
      <c r="D39" s="48"/>
      <c r="E39" s="85"/>
      <c r="F39" s="138"/>
    </row>
    <row r="40" spans="1:6" s="18" customFormat="1" x14ac:dyDescent="0.25">
      <c r="A40" s="55" t="s">
        <v>50</v>
      </c>
      <c r="B40" s="47"/>
      <c r="C40" s="47"/>
      <c r="D40" s="47"/>
      <c r="E40" s="83"/>
      <c r="F40" s="138"/>
    </row>
    <row r="41" spans="1:6" s="18" customFormat="1" x14ac:dyDescent="0.25">
      <c r="A41" s="58" t="s">
        <v>51</v>
      </c>
      <c r="B41" s="48" t="s">
        <v>54</v>
      </c>
      <c r="C41" s="48"/>
      <c r="D41" s="49"/>
      <c r="E41" s="86">
        <f>+D41*C41</f>
        <v>0</v>
      </c>
      <c r="F41" s="138"/>
    </row>
    <row r="42" spans="1:6" s="18" customFormat="1" x14ac:dyDescent="0.25">
      <c r="A42" s="58" t="s">
        <v>52</v>
      </c>
      <c r="B42" s="48" t="s">
        <v>54</v>
      </c>
      <c r="C42" s="48"/>
      <c r="D42" s="49"/>
      <c r="E42" s="86">
        <f t="shared" ref="E42:E43" si="3">+D42*C42</f>
        <v>0</v>
      </c>
      <c r="F42" s="138"/>
    </row>
    <row r="43" spans="1:6" s="18" customFormat="1" x14ac:dyDescent="0.25">
      <c r="A43" s="58" t="s">
        <v>53</v>
      </c>
      <c r="B43" s="48" t="s">
        <v>54</v>
      </c>
      <c r="C43" s="48"/>
      <c r="D43" s="49"/>
      <c r="E43" s="86">
        <f t="shared" si="3"/>
        <v>0</v>
      </c>
      <c r="F43" s="138"/>
    </row>
    <row r="44" spans="1:6" s="18" customFormat="1" x14ac:dyDescent="0.25">
      <c r="A44" s="53" t="s">
        <v>55</v>
      </c>
      <c r="B44" s="41"/>
      <c r="C44" s="41"/>
      <c r="D44" s="41"/>
      <c r="E44" s="84"/>
      <c r="F44" s="138"/>
    </row>
    <row r="45" spans="1:6" s="18" customFormat="1" ht="90" x14ac:dyDescent="0.25">
      <c r="A45" s="54" t="s">
        <v>69</v>
      </c>
      <c r="B45" s="42" t="s">
        <v>54</v>
      </c>
      <c r="C45" s="42"/>
      <c r="D45" s="46"/>
      <c r="E45" s="82">
        <f>+D45*C45</f>
        <v>0</v>
      </c>
      <c r="F45" s="138"/>
    </row>
    <row r="46" spans="1:6" s="18" customFormat="1" x14ac:dyDescent="0.25">
      <c r="A46" s="56" t="s">
        <v>56</v>
      </c>
      <c r="B46" s="42" t="s">
        <v>54</v>
      </c>
      <c r="C46" s="42"/>
      <c r="D46" s="46"/>
      <c r="E46" s="82">
        <f t="shared" ref="E46:E54" si="4">+D46*C46</f>
        <v>0</v>
      </c>
      <c r="F46" s="138"/>
    </row>
    <row r="47" spans="1:6" s="18" customFormat="1" x14ac:dyDescent="0.25">
      <c r="A47" s="56" t="s">
        <v>57</v>
      </c>
      <c r="B47" s="42" t="s">
        <v>54</v>
      </c>
      <c r="C47" s="42"/>
      <c r="D47" s="46"/>
      <c r="E47" s="82">
        <f t="shared" si="4"/>
        <v>0</v>
      </c>
      <c r="F47" s="138"/>
    </row>
    <row r="48" spans="1:6" s="18" customFormat="1" ht="30" x14ac:dyDescent="0.25">
      <c r="A48" s="54" t="s">
        <v>58</v>
      </c>
      <c r="B48" s="42" t="s">
        <v>54</v>
      </c>
      <c r="C48" s="42"/>
      <c r="D48" s="46"/>
      <c r="E48" s="82">
        <f t="shared" si="4"/>
        <v>0</v>
      </c>
      <c r="F48" s="138"/>
    </row>
    <row r="49" spans="1:6" s="18" customFormat="1" x14ac:dyDescent="0.25">
      <c r="A49" s="56" t="s">
        <v>59</v>
      </c>
      <c r="B49" s="42" t="s">
        <v>54</v>
      </c>
      <c r="C49" s="42"/>
      <c r="D49" s="46"/>
      <c r="E49" s="82">
        <f t="shared" si="4"/>
        <v>0</v>
      </c>
      <c r="F49" s="138"/>
    </row>
    <row r="50" spans="1:6" s="18" customFormat="1" x14ac:dyDescent="0.25">
      <c r="A50" s="56" t="s">
        <v>60</v>
      </c>
      <c r="B50" s="42" t="s">
        <v>54</v>
      </c>
      <c r="C50" s="42"/>
      <c r="D50" s="46"/>
      <c r="E50" s="82">
        <f t="shared" si="4"/>
        <v>0</v>
      </c>
      <c r="F50" s="138"/>
    </row>
    <row r="51" spans="1:6" s="18" customFormat="1" ht="30" x14ac:dyDescent="0.25">
      <c r="A51" s="54" t="s">
        <v>61</v>
      </c>
      <c r="B51" s="42" t="s">
        <v>54</v>
      </c>
      <c r="C51" s="42"/>
      <c r="D51" s="46"/>
      <c r="E51" s="82">
        <f t="shared" si="4"/>
        <v>0</v>
      </c>
      <c r="F51" s="138"/>
    </row>
    <row r="52" spans="1:6" s="18" customFormat="1" ht="45" x14ac:dyDescent="0.25">
      <c r="A52" s="57" t="s">
        <v>62</v>
      </c>
      <c r="B52" s="42" t="s">
        <v>54</v>
      </c>
      <c r="C52" s="42"/>
      <c r="D52" s="46"/>
      <c r="E52" s="82">
        <f t="shared" si="4"/>
        <v>0</v>
      </c>
      <c r="F52" s="138"/>
    </row>
    <row r="53" spans="1:6" s="18" customFormat="1" ht="45" x14ac:dyDescent="0.25">
      <c r="A53" s="57" t="s">
        <v>63</v>
      </c>
      <c r="B53" s="42" t="s">
        <v>54</v>
      </c>
      <c r="C53" s="42"/>
      <c r="D53" s="46"/>
      <c r="E53" s="82">
        <f t="shared" si="4"/>
        <v>0</v>
      </c>
      <c r="F53" s="138"/>
    </row>
    <row r="54" spans="1:6" s="18" customFormat="1" ht="30" x14ac:dyDescent="0.25">
      <c r="A54" s="57" t="s">
        <v>64</v>
      </c>
      <c r="B54" s="42" t="s">
        <v>54</v>
      </c>
      <c r="C54" s="42"/>
      <c r="D54" s="46"/>
      <c r="E54" s="82">
        <f t="shared" si="4"/>
        <v>0</v>
      </c>
      <c r="F54" s="138"/>
    </row>
    <row r="55" spans="1:6" s="18" customFormat="1" ht="45" x14ac:dyDescent="0.25">
      <c r="A55" s="57" t="s">
        <v>65</v>
      </c>
      <c r="B55" s="42" t="s">
        <v>54</v>
      </c>
      <c r="C55" s="42"/>
      <c r="D55" s="46"/>
      <c r="E55" s="82">
        <f>+D55*C55</f>
        <v>0</v>
      </c>
      <c r="F55" s="138"/>
    </row>
    <row r="56" spans="1:6" s="18" customFormat="1" x14ac:dyDescent="0.25">
      <c r="A56" s="53" t="s">
        <v>95</v>
      </c>
      <c r="B56" s="40"/>
      <c r="C56" s="40"/>
      <c r="D56" s="40"/>
      <c r="E56" s="87"/>
      <c r="F56" s="138"/>
    </row>
    <row r="57" spans="1:6" s="18" customFormat="1" x14ac:dyDescent="0.25">
      <c r="A57" s="59" t="s">
        <v>94</v>
      </c>
      <c r="B57" s="50" t="s">
        <v>54</v>
      </c>
      <c r="C57" s="50"/>
      <c r="D57" s="51"/>
      <c r="E57" s="88">
        <f>+D57*C57</f>
        <v>0</v>
      </c>
      <c r="F57" s="138"/>
    </row>
    <row r="58" spans="1:6" s="18" customFormat="1" x14ac:dyDescent="0.25">
      <c r="A58" s="53" t="s">
        <v>25</v>
      </c>
      <c r="B58" s="41"/>
      <c r="C58" s="41"/>
      <c r="D58" s="41"/>
      <c r="E58" s="84"/>
      <c r="F58" s="138"/>
    </row>
    <row r="59" spans="1:6" s="18" customFormat="1" ht="180" x14ac:dyDescent="0.25">
      <c r="A59" s="57" t="s">
        <v>66</v>
      </c>
      <c r="B59" s="42"/>
      <c r="C59" s="42"/>
      <c r="D59" s="42"/>
      <c r="E59" s="89"/>
      <c r="F59" s="138"/>
    </row>
    <row r="60" spans="1:6" s="18" customFormat="1" x14ac:dyDescent="0.25">
      <c r="A60" s="55" t="s">
        <v>35</v>
      </c>
      <c r="B60" s="47"/>
      <c r="C60" s="47"/>
      <c r="D60" s="47"/>
      <c r="E60" s="83"/>
      <c r="F60" s="138"/>
    </row>
    <row r="61" spans="1:6" s="18" customFormat="1" ht="30" x14ac:dyDescent="0.25">
      <c r="A61" s="57" t="s">
        <v>70</v>
      </c>
      <c r="B61" s="42" t="s">
        <v>54</v>
      </c>
      <c r="C61" s="42"/>
      <c r="D61" s="46"/>
      <c r="E61" s="82">
        <f>+D61*C61</f>
        <v>0</v>
      </c>
      <c r="F61" s="138"/>
    </row>
    <row r="62" spans="1:6" s="18" customFormat="1" ht="30" x14ac:dyDescent="0.25">
      <c r="A62" s="57" t="s">
        <v>71</v>
      </c>
      <c r="B62" s="42" t="s">
        <v>54</v>
      </c>
      <c r="C62" s="42"/>
      <c r="D62" s="46"/>
      <c r="E62" s="82">
        <f t="shared" ref="E62:E63" si="5">+D62*C62</f>
        <v>0</v>
      </c>
      <c r="F62" s="138"/>
    </row>
    <row r="63" spans="1:6" s="18" customFormat="1" ht="30" x14ac:dyDescent="0.25">
      <c r="A63" s="57" t="s">
        <v>72</v>
      </c>
      <c r="B63" s="42" t="s">
        <v>54</v>
      </c>
      <c r="C63" s="42"/>
      <c r="D63" s="46"/>
      <c r="E63" s="82">
        <f t="shared" si="5"/>
        <v>0</v>
      </c>
      <c r="F63" s="138"/>
    </row>
    <row r="64" spans="1:6" s="18" customFormat="1" x14ac:dyDescent="0.25">
      <c r="A64" s="55" t="s">
        <v>73</v>
      </c>
      <c r="B64" s="47"/>
      <c r="C64" s="47"/>
      <c r="D64" s="47"/>
      <c r="E64" s="83"/>
      <c r="F64" s="138"/>
    </row>
    <row r="65" spans="1:6" s="18" customFormat="1" ht="30" x14ac:dyDescent="0.25">
      <c r="A65" s="57" t="s">
        <v>74</v>
      </c>
      <c r="B65" s="42" t="s">
        <v>54</v>
      </c>
      <c r="C65" s="42"/>
      <c r="D65" s="46"/>
      <c r="E65" s="82">
        <f>+D65*C65</f>
        <v>0</v>
      </c>
      <c r="F65" s="138"/>
    </row>
    <row r="66" spans="1:6" s="18" customFormat="1" ht="30" x14ac:dyDescent="0.25">
      <c r="A66" s="57" t="s">
        <v>75</v>
      </c>
      <c r="B66" s="42" t="s">
        <v>54</v>
      </c>
      <c r="C66" s="42"/>
      <c r="D66" s="46"/>
      <c r="E66" s="82">
        <f t="shared" ref="E66:E67" si="6">+D66*C66</f>
        <v>0</v>
      </c>
      <c r="F66" s="138"/>
    </row>
    <row r="67" spans="1:6" s="18" customFormat="1" ht="30" x14ac:dyDescent="0.25">
      <c r="A67" s="57" t="s">
        <v>76</v>
      </c>
      <c r="B67" s="42" t="s">
        <v>54</v>
      </c>
      <c r="C67" s="42"/>
      <c r="D67" s="46"/>
      <c r="E67" s="82">
        <f t="shared" si="6"/>
        <v>0</v>
      </c>
      <c r="F67" s="138"/>
    </row>
    <row r="68" spans="1:6" s="18" customFormat="1" x14ac:dyDescent="0.25">
      <c r="A68" s="53" t="s">
        <v>77</v>
      </c>
      <c r="B68" s="41"/>
      <c r="C68" s="41"/>
      <c r="D68" s="41"/>
      <c r="E68" s="84"/>
      <c r="F68" s="138"/>
    </row>
    <row r="69" spans="1:6" s="18" customFormat="1" x14ac:dyDescent="0.25">
      <c r="A69" s="57" t="s">
        <v>78</v>
      </c>
      <c r="B69" s="42" t="s">
        <v>54</v>
      </c>
      <c r="C69" s="42"/>
      <c r="D69" s="46"/>
      <c r="E69" s="82">
        <f>+D69*C69</f>
        <v>0</v>
      </c>
      <c r="F69" s="138"/>
    </row>
    <row r="70" spans="1:6" s="18" customFormat="1" ht="60" x14ac:dyDescent="0.25">
      <c r="A70" s="57" t="s">
        <v>79</v>
      </c>
      <c r="B70" s="42" t="s">
        <v>54</v>
      </c>
      <c r="C70" s="42"/>
      <c r="D70" s="46"/>
      <c r="E70" s="82">
        <f t="shared" ref="E70:E71" si="7">+D70*C70</f>
        <v>0</v>
      </c>
      <c r="F70" s="138"/>
    </row>
    <row r="71" spans="1:6" s="18" customFormat="1" ht="45" x14ac:dyDescent="0.25">
      <c r="A71" s="57" t="s">
        <v>80</v>
      </c>
      <c r="B71" s="42" t="s">
        <v>54</v>
      </c>
      <c r="C71" s="42"/>
      <c r="D71" s="46"/>
      <c r="E71" s="82">
        <f t="shared" si="7"/>
        <v>0</v>
      </c>
      <c r="F71" s="138"/>
    </row>
    <row r="72" spans="1:6" s="18" customFormat="1" x14ac:dyDescent="0.25">
      <c r="A72" s="53" t="s">
        <v>96</v>
      </c>
      <c r="B72" s="40"/>
      <c r="C72" s="40"/>
      <c r="D72" s="40"/>
      <c r="E72" s="87"/>
      <c r="F72" s="138"/>
    </row>
    <row r="73" spans="1:6" s="18" customFormat="1" x14ac:dyDescent="0.25">
      <c r="A73" s="59" t="s">
        <v>97</v>
      </c>
      <c r="B73" s="50" t="s">
        <v>54</v>
      </c>
      <c r="C73" s="50"/>
      <c r="D73" s="51"/>
      <c r="E73" s="88">
        <f>+D73*C73</f>
        <v>0</v>
      </c>
      <c r="F73" s="138"/>
    </row>
    <row r="74" spans="1:6" x14ac:dyDescent="0.25">
      <c r="A74" s="53" t="s">
        <v>26</v>
      </c>
      <c r="B74" s="40"/>
      <c r="C74" s="40"/>
      <c r="D74" s="40"/>
      <c r="E74" s="87"/>
      <c r="F74" s="138"/>
    </row>
    <row r="75" spans="1:6" ht="225" x14ac:dyDescent="0.25">
      <c r="A75" s="54" t="s">
        <v>81</v>
      </c>
      <c r="B75" s="42"/>
      <c r="C75" s="42"/>
      <c r="D75" s="42"/>
      <c r="E75" s="89"/>
      <c r="F75" s="138"/>
    </row>
    <row r="76" spans="1:6" x14ac:dyDescent="0.25">
      <c r="A76" s="56" t="s">
        <v>82</v>
      </c>
      <c r="B76" s="42" t="s">
        <v>54</v>
      </c>
      <c r="C76" s="42"/>
      <c r="D76" s="46"/>
      <c r="E76" s="82">
        <f>+D76*C76</f>
        <v>0</v>
      </c>
      <c r="F76" s="138"/>
    </row>
    <row r="77" spans="1:6" x14ac:dyDescent="0.25">
      <c r="A77" s="56" t="s">
        <v>83</v>
      </c>
      <c r="B77" s="42" t="s">
        <v>54</v>
      </c>
      <c r="C77" s="42"/>
      <c r="D77" s="46"/>
      <c r="E77" s="82">
        <f t="shared" ref="E77:E79" si="8">+D77*C77</f>
        <v>0</v>
      </c>
      <c r="F77" s="138"/>
    </row>
    <row r="78" spans="1:6" x14ac:dyDescent="0.25">
      <c r="A78" s="60" t="s">
        <v>84</v>
      </c>
      <c r="B78" s="50" t="s">
        <v>54</v>
      </c>
      <c r="C78" s="50"/>
      <c r="D78" s="51"/>
      <c r="E78" s="82">
        <f t="shared" si="8"/>
        <v>0</v>
      </c>
      <c r="F78" s="138"/>
    </row>
    <row r="79" spans="1:6" x14ac:dyDescent="0.25">
      <c r="A79" s="60" t="s">
        <v>85</v>
      </c>
      <c r="B79" s="50" t="s">
        <v>54</v>
      </c>
      <c r="C79" s="50"/>
      <c r="D79" s="51"/>
      <c r="E79" s="82">
        <f t="shared" si="8"/>
        <v>0</v>
      </c>
      <c r="F79" s="138"/>
    </row>
    <row r="80" spans="1:6" x14ac:dyDescent="0.25">
      <c r="A80" s="53" t="s">
        <v>238</v>
      </c>
      <c r="B80" s="40"/>
      <c r="C80" s="40"/>
      <c r="D80" s="40"/>
      <c r="E80" s="87"/>
      <c r="F80" s="138"/>
    </row>
    <row r="81" spans="1:6" x14ac:dyDescent="0.25">
      <c r="A81" s="59" t="s">
        <v>56</v>
      </c>
      <c r="B81" s="42" t="s">
        <v>54</v>
      </c>
      <c r="C81" s="50"/>
      <c r="D81" s="46"/>
      <c r="E81" s="82">
        <f>+D81*C81</f>
        <v>0</v>
      </c>
      <c r="F81" s="138"/>
    </row>
    <row r="82" spans="1:6" x14ac:dyDescent="0.25">
      <c r="A82" s="59" t="s">
        <v>78</v>
      </c>
      <c r="B82" s="42" t="s">
        <v>54</v>
      </c>
      <c r="C82" s="50"/>
      <c r="D82" s="46"/>
      <c r="E82" s="82">
        <f t="shared" ref="E82:E91" si="9">+D82*C82</f>
        <v>0</v>
      </c>
      <c r="F82" s="138"/>
    </row>
    <row r="83" spans="1:6" ht="75" x14ac:dyDescent="0.25">
      <c r="A83" s="59" t="s">
        <v>86</v>
      </c>
      <c r="B83" s="42" t="s">
        <v>54</v>
      </c>
      <c r="C83" s="50"/>
      <c r="D83" s="46"/>
      <c r="E83" s="82">
        <f t="shared" si="9"/>
        <v>0</v>
      </c>
      <c r="F83" s="138"/>
    </row>
    <row r="84" spans="1:6" ht="30" x14ac:dyDescent="0.25">
      <c r="A84" s="59" t="s">
        <v>87</v>
      </c>
      <c r="B84" s="42" t="s">
        <v>54</v>
      </c>
      <c r="C84" s="50"/>
      <c r="D84" s="46"/>
      <c r="E84" s="82">
        <f t="shared" si="9"/>
        <v>0</v>
      </c>
      <c r="F84" s="138"/>
    </row>
    <row r="85" spans="1:6" ht="30" x14ac:dyDescent="0.25">
      <c r="A85" s="59" t="s">
        <v>88</v>
      </c>
      <c r="B85" s="42" t="s">
        <v>54</v>
      </c>
      <c r="C85" s="50"/>
      <c r="D85" s="46"/>
      <c r="E85" s="82">
        <f t="shared" si="9"/>
        <v>0</v>
      </c>
      <c r="F85" s="138"/>
    </row>
    <row r="86" spans="1:6" x14ac:dyDescent="0.25">
      <c r="A86" s="59" t="s">
        <v>89</v>
      </c>
      <c r="B86" s="42" t="s">
        <v>54</v>
      </c>
      <c r="C86" s="50"/>
      <c r="D86" s="46"/>
      <c r="E86" s="82">
        <f t="shared" si="9"/>
        <v>0</v>
      </c>
      <c r="F86" s="138"/>
    </row>
    <row r="87" spans="1:6" x14ac:dyDescent="0.25">
      <c r="A87" s="59" t="s">
        <v>90</v>
      </c>
      <c r="B87" s="42" t="s">
        <v>54</v>
      </c>
      <c r="C87" s="50"/>
      <c r="D87" s="46"/>
      <c r="E87" s="82">
        <f t="shared" si="9"/>
        <v>0</v>
      </c>
      <c r="F87" s="138"/>
    </row>
    <row r="88" spans="1:6" ht="30" x14ac:dyDescent="0.25">
      <c r="A88" s="59" t="s">
        <v>91</v>
      </c>
      <c r="B88" s="42" t="s">
        <v>54</v>
      </c>
      <c r="C88" s="50"/>
      <c r="D88" s="46"/>
      <c r="E88" s="82">
        <f t="shared" si="9"/>
        <v>0</v>
      </c>
      <c r="F88" s="138"/>
    </row>
    <row r="89" spans="1:6" ht="30" x14ac:dyDescent="0.25">
      <c r="A89" s="59" t="s">
        <v>92</v>
      </c>
      <c r="B89" s="42" t="s">
        <v>54</v>
      </c>
      <c r="C89" s="50"/>
      <c r="D89" s="46"/>
      <c r="E89" s="82">
        <f t="shared" si="9"/>
        <v>0</v>
      </c>
      <c r="F89" s="138"/>
    </row>
    <row r="90" spans="1:6" ht="30" x14ac:dyDescent="0.25">
      <c r="A90" s="59" t="s">
        <v>93</v>
      </c>
      <c r="B90" s="42" t="s">
        <v>54</v>
      </c>
      <c r="C90" s="50"/>
      <c r="D90" s="46"/>
      <c r="E90" s="82">
        <f t="shared" si="9"/>
        <v>0</v>
      </c>
      <c r="F90" s="138"/>
    </row>
    <row r="91" spans="1:6" ht="45" x14ac:dyDescent="0.25">
      <c r="A91" s="59" t="s">
        <v>65</v>
      </c>
      <c r="B91" s="42" t="s">
        <v>54</v>
      </c>
      <c r="C91" s="50"/>
      <c r="D91" s="46"/>
      <c r="E91" s="82">
        <f t="shared" si="9"/>
        <v>0</v>
      </c>
      <c r="F91" s="138"/>
    </row>
    <row r="92" spans="1:6" x14ac:dyDescent="0.25">
      <c r="A92" s="53" t="s">
        <v>98</v>
      </c>
      <c r="B92" s="40"/>
      <c r="C92" s="40"/>
      <c r="D92" s="40"/>
      <c r="E92" s="87"/>
      <c r="F92" s="138"/>
    </row>
    <row r="93" spans="1:6" ht="15.75" thickBot="1" x14ac:dyDescent="0.3">
      <c r="A93" s="65" t="s">
        <v>99</v>
      </c>
      <c r="B93" s="66" t="s">
        <v>54</v>
      </c>
      <c r="C93" s="66"/>
      <c r="D93" s="67"/>
      <c r="E93" s="90">
        <f>+D93*C93</f>
        <v>0</v>
      </c>
      <c r="F93" s="138"/>
    </row>
    <row r="94" spans="1:6" ht="23.25" customHeight="1" thickBot="1" x14ac:dyDescent="0.3">
      <c r="A94" s="70" t="s">
        <v>178</v>
      </c>
      <c r="B94" s="71"/>
      <c r="C94" s="71"/>
      <c r="D94" s="71"/>
      <c r="E94" s="91"/>
      <c r="F94" s="138"/>
    </row>
    <row r="95" spans="1:6" x14ac:dyDescent="0.25">
      <c r="A95" s="68" t="s">
        <v>101</v>
      </c>
      <c r="B95" s="69"/>
      <c r="C95" s="69"/>
      <c r="D95" s="69"/>
      <c r="E95" s="79"/>
      <c r="F95" s="138"/>
    </row>
    <row r="96" spans="1:6" ht="30" x14ac:dyDescent="0.25">
      <c r="A96" s="59" t="s">
        <v>102</v>
      </c>
      <c r="B96" s="42" t="s">
        <v>54</v>
      </c>
      <c r="C96" s="42"/>
      <c r="D96" s="46"/>
      <c r="E96" s="82">
        <f>+D96*C96</f>
        <v>0</v>
      </c>
      <c r="F96" s="138"/>
    </row>
    <row r="97" spans="1:6" x14ac:dyDescent="0.25">
      <c r="A97" s="59" t="s">
        <v>103</v>
      </c>
      <c r="B97" s="42" t="s">
        <v>54</v>
      </c>
      <c r="C97" s="42"/>
      <c r="D97" s="46"/>
      <c r="E97" s="82">
        <f t="shared" ref="E97:E101" si="10">+D97*C97</f>
        <v>0</v>
      </c>
      <c r="F97" s="138"/>
    </row>
    <row r="98" spans="1:6" ht="31.5" customHeight="1" x14ac:dyDescent="0.25">
      <c r="A98" s="59" t="s">
        <v>104</v>
      </c>
      <c r="B98" s="42" t="s">
        <v>54</v>
      </c>
      <c r="C98" s="42"/>
      <c r="D98" s="46"/>
      <c r="E98" s="82">
        <f t="shared" si="10"/>
        <v>0</v>
      </c>
      <c r="F98" s="138"/>
    </row>
    <row r="99" spans="1:6" ht="30" x14ac:dyDescent="0.25">
      <c r="A99" s="59" t="s">
        <v>105</v>
      </c>
      <c r="B99" s="42" t="s">
        <v>54</v>
      </c>
      <c r="C99" s="42"/>
      <c r="D99" s="46"/>
      <c r="E99" s="82">
        <f t="shared" si="10"/>
        <v>0</v>
      </c>
      <c r="F99" s="138"/>
    </row>
    <row r="100" spans="1:6" ht="30" x14ac:dyDescent="0.25">
      <c r="A100" s="59" t="s">
        <v>106</v>
      </c>
      <c r="B100" s="42" t="s">
        <v>54</v>
      </c>
      <c r="C100" s="42"/>
      <c r="D100" s="46"/>
      <c r="E100" s="82">
        <f t="shared" si="10"/>
        <v>0</v>
      </c>
      <c r="F100" s="138"/>
    </row>
    <row r="101" spans="1:6" ht="45" x14ac:dyDescent="0.25">
      <c r="A101" s="59" t="s">
        <v>107</v>
      </c>
      <c r="B101" s="42" t="s">
        <v>54</v>
      </c>
      <c r="C101" s="42"/>
      <c r="D101" s="46"/>
      <c r="E101" s="82">
        <f t="shared" si="10"/>
        <v>0</v>
      </c>
      <c r="F101" s="138"/>
    </row>
    <row r="102" spans="1:6" ht="45" x14ac:dyDescent="0.25">
      <c r="A102" s="59" t="s">
        <v>65</v>
      </c>
      <c r="B102" s="42" t="s">
        <v>54</v>
      </c>
      <c r="C102" s="42"/>
      <c r="D102" s="46"/>
      <c r="E102" s="82">
        <f>+D102*C102</f>
        <v>0</v>
      </c>
      <c r="F102" s="138"/>
    </row>
    <row r="103" spans="1:6" x14ac:dyDescent="0.25">
      <c r="A103" s="53" t="s">
        <v>108</v>
      </c>
      <c r="B103" s="41"/>
      <c r="C103" s="41"/>
      <c r="D103" s="41"/>
      <c r="E103" s="84"/>
      <c r="F103" s="138"/>
    </row>
    <row r="104" spans="1:6" ht="60" x14ac:dyDescent="0.25">
      <c r="A104" s="59" t="s">
        <v>109</v>
      </c>
      <c r="B104" s="42" t="s">
        <v>54</v>
      </c>
      <c r="C104" s="42"/>
      <c r="D104" s="46"/>
      <c r="E104" s="82">
        <f>+D104*C104</f>
        <v>0</v>
      </c>
      <c r="F104" s="138"/>
    </row>
    <row r="105" spans="1:6" ht="60" x14ac:dyDescent="0.25">
      <c r="A105" s="59" t="s">
        <v>110</v>
      </c>
      <c r="B105" s="42" t="s">
        <v>54</v>
      </c>
      <c r="C105" s="42"/>
      <c r="D105" s="46"/>
      <c r="E105" s="82">
        <f t="shared" ref="E105:E112" si="11">+D105*C105</f>
        <v>0</v>
      </c>
      <c r="F105" s="138"/>
    </row>
    <row r="106" spans="1:6" ht="60" x14ac:dyDescent="0.25">
      <c r="A106" s="59" t="s">
        <v>111</v>
      </c>
      <c r="B106" s="42" t="s">
        <v>54</v>
      </c>
      <c r="C106" s="42"/>
      <c r="D106" s="46"/>
      <c r="E106" s="82">
        <f t="shared" si="11"/>
        <v>0</v>
      </c>
      <c r="F106" s="138"/>
    </row>
    <row r="107" spans="1:6" x14ac:dyDescent="0.25">
      <c r="A107" s="59" t="s">
        <v>103</v>
      </c>
      <c r="B107" s="42" t="s">
        <v>54</v>
      </c>
      <c r="C107" s="42"/>
      <c r="D107" s="46"/>
      <c r="E107" s="82">
        <f t="shared" si="11"/>
        <v>0</v>
      </c>
      <c r="F107" s="138"/>
    </row>
    <row r="108" spans="1:6" ht="45" x14ac:dyDescent="0.25">
      <c r="A108" s="59" t="s">
        <v>104</v>
      </c>
      <c r="B108" s="42" t="s">
        <v>54</v>
      </c>
      <c r="C108" s="42"/>
      <c r="D108" s="46"/>
      <c r="E108" s="82">
        <f t="shared" si="11"/>
        <v>0</v>
      </c>
      <c r="F108" s="138"/>
    </row>
    <row r="109" spans="1:6" ht="30" x14ac:dyDescent="0.25">
      <c r="A109" s="59" t="s">
        <v>112</v>
      </c>
      <c r="B109" s="42" t="s">
        <v>54</v>
      </c>
      <c r="C109" s="42"/>
      <c r="D109" s="46"/>
      <c r="E109" s="82">
        <f t="shared" si="11"/>
        <v>0</v>
      </c>
      <c r="F109" s="138"/>
    </row>
    <row r="110" spans="1:6" ht="30" x14ac:dyDescent="0.25">
      <c r="A110" s="59" t="s">
        <v>113</v>
      </c>
      <c r="B110" s="42" t="s">
        <v>54</v>
      </c>
      <c r="C110" s="42"/>
      <c r="D110" s="46"/>
      <c r="E110" s="82">
        <f t="shared" si="11"/>
        <v>0</v>
      </c>
      <c r="F110" s="138"/>
    </row>
    <row r="111" spans="1:6" ht="30" x14ac:dyDescent="0.25">
      <c r="A111" s="59" t="s">
        <v>114</v>
      </c>
      <c r="B111" s="42" t="s">
        <v>54</v>
      </c>
      <c r="C111" s="42"/>
      <c r="D111" s="46"/>
      <c r="E111" s="82">
        <f t="shared" si="11"/>
        <v>0</v>
      </c>
      <c r="F111" s="138"/>
    </row>
    <row r="112" spans="1:6" ht="45" x14ac:dyDescent="0.25">
      <c r="A112" s="59" t="s">
        <v>65</v>
      </c>
      <c r="B112" s="42" t="s">
        <v>54</v>
      </c>
      <c r="C112" s="42"/>
      <c r="D112" s="46"/>
      <c r="E112" s="82">
        <f t="shared" si="11"/>
        <v>0</v>
      </c>
      <c r="F112" s="138"/>
    </row>
    <row r="113" spans="1:6" x14ac:dyDescent="0.25">
      <c r="A113" s="53" t="s">
        <v>115</v>
      </c>
      <c r="B113" s="41"/>
      <c r="C113" s="41"/>
      <c r="D113" s="41"/>
      <c r="E113" s="84"/>
      <c r="F113" s="138"/>
    </row>
    <row r="114" spans="1:6" ht="60" x14ac:dyDescent="0.25">
      <c r="A114" s="59" t="s">
        <v>116</v>
      </c>
      <c r="B114" s="42" t="s">
        <v>54</v>
      </c>
      <c r="C114" s="42"/>
      <c r="D114" s="46"/>
      <c r="E114" s="82">
        <f>+D114*C114</f>
        <v>0</v>
      </c>
      <c r="F114" s="138"/>
    </row>
    <row r="115" spans="1:6" ht="45" x14ac:dyDescent="0.25">
      <c r="A115" s="59" t="s">
        <v>117</v>
      </c>
      <c r="B115" s="42" t="s">
        <v>54</v>
      </c>
      <c r="C115" s="42"/>
      <c r="D115" s="46"/>
      <c r="E115" s="82">
        <f t="shared" ref="E115:E119" si="12">+D115*C115</f>
        <v>0</v>
      </c>
      <c r="F115" s="138"/>
    </row>
    <row r="116" spans="1:6" ht="30" x14ac:dyDescent="0.25">
      <c r="A116" s="59" t="s">
        <v>118</v>
      </c>
      <c r="B116" s="42" t="s">
        <v>54</v>
      </c>
      <c r="C116" s="42"/>
      <c r="D116" s="46"/>
      <c r="E116" s="82">
        <f t="shared" si="12"/>
        <v>0</v>
      </c>
      <c r="F116" s="138"/>
    </row>
    <row r="117" spans="1:6" ht="30" x14ac:dyDescent="0.25">
      <c r="A117" s="59" t="s">
        <v>119</v>
      </c>
      <c r="B117" s="42" t="s">
        <v>54</v>
      </c>
      <c r="C117" s="42"/>
      <c r="D117" s="46"/>
      <c r="E117" s="82">
        <f t="shared" si="12"/>
        <v>0</v>
      </c>
      <c r="F117" s="138"/>
    </row>
    <row r="118" spans="1:6" ht="45" x14ac:dyDescent="0.25">
      <c r="A118" s="59" t="s">
        <v>120</v>
      </c>
      <c r="B118" s="42" t="s">
        <v>54</v>
      </c>
      <c r="C118" s="42"/>
      <c r="D118" s="46"/>
      <c r="E118" s="82">
        <f t="shared" si="12"/>
        <v>0</v>
      </c>
      <c r="F118" s="138"/>
    </row>
    <row r="119" spans="1:6" ht="45" x14ac:dyDescent="0.25">
      <c r="A119" s="59" t="s">
        <v>65</v>
      </c>
      <c r="B119" s="42" t="s">
        <v>54</v>
      </c>
      <c r="C119" s="42"/>
      <c r="D119" s="46"/>
      <c r="E119" s="82">
        <f t="shared" si="12"/>
        <v>0</v>
      </c>
      <c r="F119" s="138"/>
    </row>
    <row r="120" spans="1:6" x14ac:dyDescent="0.25">
      <c r="A120" s="53" t="s">
        <v>121</v>
      </c>
      <c r="B120" s="41"/>
      <c r="C120" s="41"/>
      <c r="D120" s="41"/>
      <c r="E120" s="84"/>
      <c r="F120" s="138"/>
    </row>
    <row r="121" spans="1:6" ht="60" x14ac:dyDescent="0.25">
      <c r="A121" s="59" t="s">
        <v>122</v>
      </c>
      <c r="B121" s="42" t="s">
        <v>54</v>
      </c>
      <c r="C121" s="42"/>
      <c r="D121" s="46"/>
      <c r="E121" s="82">
        <f t="shared" ref="E121:E129" si="13">+D121*C121</f>
        <v>0</v>
      </c>
      <c r="F121" s="138"/>
    </row>
    <row r="122" spans="1:6" ht="60" x14ac:dyDescent="0.25">
      <c r="A122" s="59" t="s">
        <v>123</v>
      </c>
      <c r="B122" s="42" t="s">
        <v>54</v>
      </c>
      <c r="C122" s="42"/>
      <c r="D122" s="46"/>
      <c r="E122" s="82">
        <f t="shared" si="13"/>
        <v>0</v>
      </c>
      <c r="F122" s="138"/>
    </row>
    <row r="123" spans="1:6" ht="60" x14ac:dyDescent="0.25">
      <c r="A123" s="59" t="s">
        <v>124</v>
      </c>
      <c r="B123" s="42" t="s">
        <v>54</v>
      </c>
      <c r="C123" s="42"/>
      <c r="D123" s="46"/>
      <c r="E123" s="82">
        <f t="shared" si="13"/>
        <v>0</v>
      </c>
      <c r="F123" s="138"/>
    </row>
    <row r="124" spans="1:6" ht="60" x14ac:dyDescent="0.25">
      <c r="A124" s="59" t="s">
        <v>125</v>
      </c>
      <c r="B124" s="42" t="s">
        <v>54</v>
      </c>
      <c r="C124" s="42"/>
      <c r="D124" s="46"/>
      <c r="E124" s="82">
        <f t="shared" si="13"/>
        <v>0</v>
      </c>
      <c r="F124" s="138"/>
    </row>
    <row r="125" spans="1:6" ht="60" x14ac:dyDescent="0.25">
      <c r="A125" s="59" t="s">
        <v>126</v>
      </c>
      <c r="B125" s="42" t="s">
        <v>54</v>
      </c>
      <c r="C125" s="42"/>
      <c r="D125" s="46"/>
      <c r="E125" s="82">
        <f t="shared" si="13"/>
        <v>0</v>
      </c>
      <c r="F125" s="138"/>
    </row>
    <row r="126" spans="1:6" ht="60" x14ac:dyDescent="0.25">
      <c r="A126" s="59" t="s">
        <v>127</v>
      </c>
      <c r="B126" s="42" t="s">
        <v>54</v>
      </c>
      <c r="C126" s="42"/>
      <c r="D126" s="46"/>
      <c r="E126" s="82">
        <f t="shared" si="13"/>
        <v>0</v>
      </c>
      <c r="F126" s="138"/>
    </row>
    <row r="127" spans="1:6" ht="30" x14ac:dyDescent="0.25">
      <c r="A127" s="59" t="s">
        <v>128</v>
      </c>
      <c r="B127" s="42" t="s">
        <v>54</v>
      </c>
      <c r="C127" s="42"/>
      <c r="D127" s="46"/>
      <c r="E127" s="82">
        <f t="shared" si="13"/>
        <v>0</v>
      </c>
      <c r="F127" s="138"/>
    </row>
    <row r="128" spans="1:6" ht="30" x14ac:dyDescent="0.25">
      <c r="A128" s="59" t="s">
        <v>129</v>
      </c>
      <c r="B128" s="42" t="s">
        <v>54</v>
      </c>
      <c r="C128" s="42"/>
      <c r="D128" s="46"/>
      <c r="E128" s="82">
        <f t="shared" si="13"/>
        <v>0</v>
      </c>
      <c r="F128" s="138"/>
    </row>
    <row r="129" spans="1:6" ht="30" x14ac:dyDescent="0.25">
      <c r="A129" s="59" t="s">
        <v>130</v>
      </c>
      <c r="B129" s="42" t="s">
        <v>54</v>
      </c>
      <c r="C129" s="42"/>
      <c r="D129" s="46"/>
      <c r="E129" s="82">
        <f t="shared" si="13"/>
        <v>0</v>
      </c>
      <c r="F129" s="138"/>
    </row>
    <row r="130" spans="1:6" ht="45" x14ac:dyDescent="0.25">
      <c r="A130" s="59" t="s">
        <v>65</v>
      </c>
      <c r="B130" s="42" t="s">
        <v>54</v>
      </c>
      <c r="C130" s="42"/>
      <c r="D130" s="46"/>
      <c r="E130" s="82">
        <f>+D130*C130</f>
        <v>0</v>
      </c>
      <c r="F130" s="138"/>
    </row>
    <row r="131" spans="1:6" x14ac:dyDescent="0.25">
      <c r="A131" s="53" t="s">
        <v>146</v>
      </c>
      <c r="B131" s="41"/>
      <c r="C131" s="41"/>
      <c r="D131" s="41"/>
      <c r="E131" s="84"/>
      <c r="F131" s="138"/>
    </row>
    <row r="132" spans="1:6" ht="14.25" customHeight="1" x14ac:dyDescent="0.25">
      <c r="A132" s="59" t="s">
        <v>147</v>
      </c>
      <c r="B132" s="42" t="s">
        <v>54</v>
      </c>
      <c r="C132" s="42"/>
      <c r="D132" s="46"/>
      <c r="E132" s="82">
        <f>+D132*C132</f>
        <v>0</v>
      </c>
      <c r="F132" s="138"/>
    </row>
    <row r="133" spans="1:6" ht="30" x14ac:dyDescent="0.25">
      <c r="A133" s="59" t="s">
        <v>148</v>
      </c>
      <c r="B133" s="42" t="s">
        <v>54</v>
      </c>
      <c r="C133" s="42"/>
      <c r="D133" s="46"/>
      <c r="E133" s="82">
        <f t="shared" ref="E133:E138" si="14">+D133*C133</f>
        <v>0</v>
      </c>
      <c r="F133" s="138"/>
    </row>
    <row r="134" spans="1:6" ht="30" x14ac:dyDescent="0.25">
      <c r="A134" s="59" t="s">
        <v>149</v>
      </c>
      <c r="B134" s="42" t="s">
        <v>54</v>
      </c>
      <c r="C134" s="42"/>
      <c r="D134" s="46"/>
      <c r="E134" s="82">
        <f t="shared" si="14"/>
        <v>0</v>
      </c>
      <c r="F134" s="138"/>
    </row>
    <row r="135" spans="1:6" ht="30" x14ac:dyDescent="0.25">
      <c r="A135" s="59" t="s">
        <v>150</v>
      </c>
      <c r="B135" s="42" t="s">
        <v>54</v>
      </c>
      <c r="C135" s="42"/>
      <c r="D135" s="46"/>
      <c r="E135" s="82">
        <f t="shared" si="14"/>
        <v>0</v>
      </c>
      <c r="F135" s="138"/>
    </row>
    <row r="136" spans="1:6" ht="30" x14ac:dyDescent="0.25">
      <c r="A136" s="59" t="s">
        <v>151</v>
      </c>
      <c r="B136" s="42" t="s">
        <v>54</v>
      </c>
      <c r="C136" s="42"/>
      <c r="D136" s="46"/>
      <c r="E136" s="82">
        <f t="shared" si="14"/>
        <v>0</v>
      </c>
      <c r="F136" s="138"/>
    </row>
    <row r="137" spans="1:6" ht="45" x14ac:dyDescent="0.25">
      <c r="A137" s="59" t="s">
        <v>152</v>
      </c>
      <c r="B137" s="42" t="s">
        <v>54</v>
      </c>
      <c r="C137" s="42"/>
      <c r="D137" s="46"/>
      <c r="E137" s="82">
        <f t="shared" si="14"/>
        <v>0</v>
      </c>
      <c r="F137" s="138"/>
    </row>
    <row r="138" spans="1:6" ht="45" x14ac:dyDescent="0.25">
      <c r="A138" s="59" t="s">
        <v>65</v>
      </c>
      <c r="B138" s="42" t="s">
        <v>54</v>
      </c>
      <c r="C138" s="42"/>
      <c r="D138" s="46"/>
      <c r="E138" s="82">
        <f t="shared" si="14"/>
        <v>0</v>
      </c>
      <c r="F138" s="138"/>
    </row>
    <row r="139" spans="1:6" x14ac:dyDescent="0.25">
      <c r="A139" s="53" t="s">
        <v>131</v>
      </c>
      <c r="B139" s="41"/>
      <c r="C139" s="41"/>
      <c r="D139" s="41"/>
      <c r="E139" s="84"/>
      <c r="F139" s="138"/>
    </row>
    <row r="140" spans="1:6" ht="45" x14ac:dyDescent="0.25">
      <c r="A140" s="59" t="s">
        <v>132</v>
      </c>
      <c r="B140" s="42" t="s">
        <v>54</v>
      </c>
      <c r="C140" s="50"/>
      <c r="D140" s="46"/>
      <c r="E140" s="82">
        <f>+D140*C140</f>
        <v>0</v>
      </c>
      <c r="F140" s="138"/>
    </row>
    <row r="141" spans="1:6" ht="45" x14ac:dyDescent="0.25">
      <c r="A141" s="59" t="s">
        <v>133</v>
      </c>
      <c r="B141" s="42" t="s">
        <v>54</v>
      </c>
      <c r="C141" s="50"/>
      <c r="D141" s="46"/>
      <c r="E141" s="82">
        <f t="shared" ref="E141:E154" si="15">+D141*C141</f>
        <v>0</v>
      </c>
      <c r="F141" s="138"/>
    </row>
    <row r="142" spans="1:6" ht="45" x14ac:dyDescent="0.25">
      <c r="A142" s="59" t="s">
        <v>134</v>
      </c>
      <c r="B142" s="42" t="s">
        <v>54</v>
      </c>
      <c r="C142" s="50"/>
      <c r="D142" s="46"/>
      <c r="E142" s="82">
        <f t="shared" si="15"/>
        <v>0</v>
      </c>
      <c r="F142" s="138"/>
    </row>
    <row r="143" spans="1:6" ht="45" x14ac:dyDescent="0.25">
      <c r="A143" s="59" t="s">
        <v>135</v>
      </c>
      <c r="B143" s="42" t="s">
        <v>54</v>
      </c>
      <c r="C143" s="50"/>
      <c r="D143" s="46"/>
      <c r="E143" s="82">
        <f t="shared" si="15"/>
        <v>0</v>
      </c>
      <c r="F143" s="138"/>
    </row>
    <row r="144" spans="1:6" ht="45" x14ac:dyDescent="0.25">
      <c r="A144" s="59" t="s">
        <v>136</v>
      </c>
      <c r="B144" s="42" t="s">
        <v>54</v>
      </c>
      <c r="C144" s="50"/>
      <c r="D144" s="46"/>
      <c r="E144" s="82">
        <f t="shared" si="15"/>
        <v>0</v>
      </c>
      <c r="F144" s="138"/>
    </row>
    <row r="145" spans="1:6" ht="45" x14ac:dyDescent="0.25">
      <c r="A145" s="59" t="s">
        <v>137</v>
      </c>
      <c r="B145" s="42" t="s">
        <v>54</v>
      </c>
      <c r="C145" s="50"/>
      <c r="D145" s="46"/>
      <c r="E145" s="82">
        <f t="shared" si="15"/>
        <v>0</v>
      </c>
      <c r="F145" s="138"/>
    </row>
    <row r="146" spans="1:6" ht="45" x14ac:dyDescent="0.25">
      <c r="A146" s="59" t="s">
        <v>138</v>
      </c>
      <c r="B146" s="42" t="s">
        <v>54</v>
      </c>
      <c r="C146" s="50"/>
      <c r="D146" s="46"/>
      <c r="E146" s="82">
        <f t="shared" si="15"/>
        <v>0</v>
      </c>
      <c r="F146" s="138"/>
    </row>
    <row r="147" spans="1:6" ht="45" x14ac:dyDescent="0.25">
      <c r="A147" s="59" t="s">
        <v>139</v>
      </c>
      <c r="B147" s="42" t="s">
        <v>54</v>
      </c>
      <c r="C147" s="50"/>
      <c r="D147" s="46"/>
      <c r="E147" s="82">
        <f t="shared" si="15"/>
        <v>0</v>
      </c>
      <c r="F147" s="138"/>
    </row>
    <row r="148" spans="1:6" ht="15" customHeight="1" x14ac:dyDescent="0.25">
      <c r="A148" s="59" t="s">
        <v>140</v>
      </c>
      <c r="B148" s="42" t="s">
        <v>54</v>
      </c>
      <c r="C148" s="50"/>
      <c r="D148" s="46"/>
      <c r="E148" s="82">
        <f t="shared" si="15"/>
        <v>0</v>
      </c>
      <c r="F148" s="138"/>
    </row>
    <row r="149" spans="1:6" ht="30" x14ac:dyDescent="0.25">
      <c r="A149" s="59" t="s">
        <v>141</v>
      </c>
      <c r="B149" s="42" t="s">
        <v>54</v>
      </c>
      <c r="C149" s="50"/>
      <c r="D149" s="46"/>
      <c r="E149" s="82">
        <f t="shared" si="15"/>
        <v>0</v>
      </c>
      <c r="F149" s="138"/>
    </row>
    <row r="150" spans="1:6" ht="45" x14ac:dyDescent="0.25">
      <c r="A150" s="59" t="s">
        <v>142</v>
      </c>
      <c r="B150" s="42" t="s">
        <v>54</v>
      </c>
      <c r="C150" s="50"/>
      <c r="D150" s="46"/>
      <c r="E150" s="82">
        <f t="shared" si="15"/>
        <v>0</v>
      </c>
      <c r="F150" s="138"/>
    </row>
    <row r="151" spans="1:6" ht="30" x14ac:dyDescent="0.25">
      <c r="A151" s="59" t="s">
        <v>143</v>
      </c>
      <c r="B151" s="42" t="s">
        <v>54</v>
      </c>
      <c r="C151" s="50"/>
      <c r="D151" s="46"/>
      <c r="E151" s="82">
        <f t="shared" si="15"/>
        <v>0</v>
      </c>
      <c r="F151" s="138"/>
    </row>
    <row r="152" spans="1:6" ht="30" x14ac:dyDescent="0.25">
      <c r="A152" s="59" t="s">
        <v>144</v>
      </c>
      <c r="B152" s="42" t="s">
        <v>54</v>
      </c>
      <c r="C152" s="50"/>
      <c r="D152" s="46"/>
      <c r="E152" s="82">
        <f t="shared" si="15"/>
        <v>0</v>
      </c>
      <c r="F152" s="138"/>
    </row>
    <row r="153" spans="1:6" ht="32.25" customHeight="1" x14ac:dyDescent="0.25">
      <c r="A153" s="59" t="s">
        <v>145</v>
      </c>
      <c r="B153" s="42" t="s">
        <v>54</v>
      </c>
      <c r="C153" s="50"/>
      <c r="D153" s="46"/>
      <c r="E153" s="82">
        <f t="shared" si="15"/>
        <v>0</v>
      </c>
      <c r="F153" s="138"/>
    </row>
    <row r="154" spans="1:6" ht="45" x14ac:dyDescent="0.25">
      <c r="A154" s="59" t="s">
        <v>65</v>
      </c>
      <c r="B154" s="42" t="s">
        <v>54</v>
      </c>
      <c r="C154" s="50"/>
      <c r="D154" s="46"/>
      <c r="E154" s="82">
        <f t="shared" si="15"/>
        <v>0</v>
      </c>
      <c r="F154" s="138"/>
    </row>
    <row r="155" spans="1:6" x14ac:dyDescent="0.25">
      <c r="A155" s="53" t="s">
        <v>177</v>
      </c>
      <c r="B155" s="41"/>
      <c r="C155" s="41"/>
      <c r="D155" s="41"/>
      <c r="E155" s="84"/>
      <c r="F155" s="138"/>
    </row>
    <row r="156" spans="1:6" ht="30" x14ac:dyDescent="0.25">
      <c r="A156" s="59" t="s">
        <v>170</v>
      </c>
      <c r="B156" s="42" t="s">
        <v>54</v>
      </c>
      <c r="C156" s="50"/>
      <c r="D156" s="46"/>
      <c r="E156" s="82">
        <f>+D156*C156</f>
        <v>0</v>
      </c>
      <c r="F156" s="138"/>
    </row>
    <row r="157" spans="1:6" ht="45" x14ac:dyDescent="0.25">
      <c r="A157" s="59" t="s">
        <v>171</v>
      </c>
      <c r="B157" s="42" t="s">
        <v>54</v>
      </c>
      <c r="C157" s="50"/>
      <c r="D157" s="46"/>
      <c r="E157" s="82">
        <f t="shared" ref="E157:E162" si="16">+D157*C157</f>
        <v>0</v>
      </c>
      <c r="F157" s="138"/>
    </row>
    <row r="158" spans="1:6" x14ac:dyDescent="0.25">
      <c r="A158" s="59" t="s">
        <v>172</v>
      </c>
      <c r="B158" s="42" t="s">
        <v>54</v>
      </c>
      <c r="C158" s="50"/>
      <c r="D158" s="46"/>
      <c r="E158" s="82">
        <f t="shared" si="16"/>
        <v>0</v>
      </c>
      <c r="F158" s="138"/>
    </row>
    <row r="159" spans="1:6" x14ac:dyDescent="0.25">
      <c r="A159" s="59" t="s">
        <v>173</v>
      </c>
      <c r="B159" s="42" t="s">
        <v>54</v>
      </c>
      <c r="C159" s="50"/>
      <c r="D159" s="46"/>
      <c r="E159" s="82">
        <f t="shared" si="16"/>
        <v>0</v>
      </c>
      <c r="F159" s="138"/>
    </row>
    <row r="160" spans="1:6" x14ac:dyDescent="0.25">
      <c r="A160" s="59" t="s">
        <v>174</v>
      </c>
      <c r="B160" s="42" t="s">
        <v>54</v>
      </c>
      <c r="C160" s="50"/>
      <c r="D160" s="46"/>
      <c r="E160" s="82">
        <f t="shared" si="16"/>
        <v>0</v>
      </c>
      <c r="F160" s="138"/>
    </row>
    <row r="161" spans="1:6" x14ac:dyDescent="0.25">
      <c r="A161" s="59" t="s">
        <v>175</v>
      </c>
      <c r="B161" s="42" t="s">
        <v>54</v>
      </c>
      <c r="C161" s="50"/>
      <c r="D161" s="46"/>
      <c r="E161" s="82">
        <f t="shared" si="16"/>
        <v>0</v>
      </c>
      <c r="F161" s="138"/>
    </row>
    <row r="162" spans="1:6" x14ac:dyDescent="0.25">
      <c r="A162" s="59" t="s">
        <v>176</v>
      </c>
      <c r="B162" s="42" t="s">
        <v>54</v>
      </c>
      <c r="C162" s="50"/>
      <c r="D162" s="46"/>
      <c r="E162" s="82">
        <f t="shared" si="16"/>
        <v>0</v>
      </c>
      <c r="F162" s="138"/>
    </row>
    <row r="163" spans="1:6" x14ac:dyDescent="0.25">
      <c r="A163" s="53" t="s">
        <v>153</v>
      </c>
      <c r="B163" s="41"/>
      <c r="C163" s="41"/>
      <c r="D163" s="41"/>
      <c r="E163" s="84"/>
      <c r="F163" s="138"/>
    </row>
    <row r="164" spans="1:6" ht="105" x14ac:dyDescent="0.25">
      <c r="A164" s="59" t="s">
        <v>154</v>
      </c>
      <c r="B164" s="48" t="s">
        <v>54</v>
      </c>
      <c r="C164" s="52"/>
      <c r="D164" s="49"/>
      <c r="E164" s="82">
        <f t="shared" ref="E164:E171" si="17">+D164*C164</f>
        <v>0</v>
      </c>
      <c r="F164" s="138"/>
    </row>
    <row r="165" spans="1:6" ht="105" x14ac:dyDescent="0.25">
      <c r="A165" s="59" t="s">
        <v>155</v>
      </c>
      <c r="B165" s="48" t="s">
        <v>54</v>
      </c>
      <c r="C165" s="52"/>
      <c r="D165" s="49"/>
      <c r="E165" s="82">
        <f t="shared" si="17"/>
        <v>0</v>
      </c>
      <c r="F165" s="138"/>
    </row>
    <row r="166" spans="1:6" ht="105" x14ac:dyDescent="0.25">
      <c r="A166" s="59" t="s">
        <v>156</v>
      </c>
      <c r="B166" s="48" t="s">
        <v>54</v>
      </c>
      <c r="C166" s="52"/>
      <c r="D166" s="49"/>
      <c r="E166" s="82">
        <f t="shared" si="17"/>
        <v>0</v>
      </c>
      <c r="F166" s="138"/>
    </row>
    <row r="167" spans="1:6" ht="60" x14ac:dyDescent="0.25">
      <c r="A167" s="59" t="s">
        <v>127</v>
      </c>
      <c r="B167" s="48" t="s">
        <v>54</v>
      </c>
      <c r="C167" s="52"/>
      <c r="D167" s="49"/>
      <c r="E167" s="82">
        <f t="shared" si="17"/>
        <v>0</v>
      </c>
      <c r="F167" s="138"/>
    </row>
    <row r="168" spans="1:6" ht="30" x14ac:dyDescent="0.25">
      <c r="A168" s="59" t="s">
        <v>157</v>
      </c>
      <c r="B168" s="48" t="s">
        <v>54</v>
      </c>
      <c r="C168" s="52"/>
      <c r="D168" s="49"/>
      <c r="E168" s="82">
        <f t="shared" si="17"/>
        <v>0</v>
      </c>
      <c r="F168" s="138"/>
    </row>
    <row r="169" spans="1:6" ht="30" x14ac:dyDescent="0.25">
      <c r="A169" s="59" t="s">
        <v>158</v>
      </c>
      <c r="B169" s="48" t="s">
        <v>54</v>
      </c>
      <c r="C169" s="52"/>
      <c r="D169" s="49"/>
      <c r="E169" s="82">
        <f t="shared" si="17"/>
        <v>0</v>
      </c>
      <c r="F169" s="138"/>
    </row>
    <row r="170" spans="1:6" ht="45" x14ac:dyDescent="0.25">
      <c r="A170" s="59" t="s">
        <v>159</v>
      </c>
      <c r="B170" s="48" t="s">
        <v>54</v>
      </c>
      <c r="C170" s="50"/>
      <c r="D170" s="46"/>
      <c r="E170" s="82">
        <f t="shared" si="17"/>
        <v>0</v>
      </c>
      <c r="F170" s="138"/>
    </row>
    <row r="171" spans="1:6" ht="45" x14ac:dyDescent="0.25">
      <c r="A171" s="59" t="s">
        <v>65</v>
      </c>
      <c r="B171" s="48" t="s">
        <v>54</v>
      </c>
      <c r="C171" s="50"/>
      <c r="D171" s="46"/>
      <c r="E171" s="82">
        <f t="shared" si="17"/>
        <v>0</v>
      </c>
      <c r="F171" s="138"/>
    </row>
    <row r="172" spans="1:6" ht="45" x14ac:dyDescent="0.25">
      <c r="A172" s="59" t="s">
        <v>160</v>
      </c>
      <c r="B172" s="48" t="s">
        <v>54</v>
      </c>
      <c r="C172" s="50"/>
      <c r="D172" s="46"/>
      <c r="E172" s="82">
        <f>+D172*C172</f>
        <v>0</v>
      </c>
      <c r="F172" s="138"/>
    </row>
    <row r="173" spans="1:6" x14ac:dyDescent="0.25">
      <c r="A173" s="53" t="s">
        <v>161</v>
      </c>
      <c r="B173" s="41"/>
      <c r="C173" s="41"/>
      <c r="D173" s="41"/>
      <c r="E173" s="84"/>
      <c r="F173" s="138"/>
    </row>
    <row r="174" spans="1:6" ht="45" x14ac:dyDescent="0.25">
      <c r="A174" s="59" t="s">
        <v>162</v>
      </c>
      <c r="B174" s="42" t="s">
        <v>54</v>
      </c>
      <c r="C174" s="50"/>
      <c r="D174" s="46"/>
      <c r="E174" s="82">
        <f>+D174*C174</f>
        <v>0</v>
      </c>
      <c r="F174" s="138"/>
    </row>
    <row r="175" spans="1:6" ht="45" x14ac:dyDescent="0.25">
      <c r="A175" s="59" t="s">
        <v>163</v>
      </c>
      <c r="B175" s="42" t="s">
        <v>54</v>
      </c>
      <c r="C175" s="50"/>
      <c r="D175" s="46"/>
      <c r="E175" s="82">
        <f t="shared" ref="E175:E182" si="18">+D175*C175</f>
        <v>0</v>
      </c>
      <c r="F175" s="138"/>
    </row>
    <row r="176" spans="1:6" ht="45" x14ac:dyDescent="0.25">
      <c r="A176" s="59" t="s">
        <v>164</v>
      </c>
      <c r="B176" s="42" t="s">
        <v>54</v>
      </c>
      <c r="C176" s="50"/>
      <c r="D176" s="46"/>
      <c r="E176" s="82">
        <f t="shared" si="18"/>
        <v>0</v>
      </c>
      <c r="F176" s="138"/>
    </row>
    <row r="177" spans="1:6" ht="75" x14ac:dyDescent="0.25">
      <c r="A177" s="59" t="s">
        <v>165</v>
      </c>
      <c r="B177" s="42" t="s">
        <v>54</v>
      </c>
      <c r="C177" s="50"/>
      <c r="D177" s="46"/>
      <c r="E177" s="82">
        <f t="shared" si="18"/>
        <v>0</v>
      </c>
      <c r="F177" s="138"/>
    </row>
    <row r="178" spans="1:6" ht="45" x14ac:dyDescent="0.25">
      <c r="A178" s="59" t="s">
        <v>166</v>
      </c>
      <c r="B178" s="42" t="s">
        <v>54</v>
      </c>
      <c r="C178" s="50"/>
      <c r="D178" s="46"/>
      <c r="E178" s="82">
        <f t="shared" si="18"/>
        <v>0</v>
      </c>
      <c r="F178" s="138"/>
    </row>
    <row r="179" spans="1:6" ht="30" x14ac:dyDescent="0.25">
      <c r="A179" s="59" t="s">
        <v>167</v>
      </c>
      <c r="B179" s="42" t="s">
        <v>54</v>
      </c>
      <c r="C179" s="50"/>
      <c r="D179" s="46"/>
      <c r="E179" s="82">
        <f t="shared" si="18"/>
        <v>0</v>
      </c>
      <c r="F179" s="138"/>
    </row>
    <row r="180" spans="1:6" ht="30" x14ac:dyDescent="0.25">
      <c r="A180" s="59" t="s">
        <v>168</v>
      </c>
      <c r="B180" s="42" t="s">
        <v>54</v>
      </c>
      <c r="C180" s="50"/>
      <c r="D180" s="46"/>
      <c r="E180" s="82">
        <f t="shared" si="18"/>
        <v>0</v>
      </c>
      <c r="F180" s="138"/>
    </row>
    <row r="181" spans="1:6" ht="30" x14ac:dyDescent="0.25">
      <c r="A181" s="59" t="s">
        <v>169</v>
      </c>
      <c r="B181" s="42" t="s">
        <v>54</v>
      </c>
      <c r="C181" s="50"/>
      <c r="D181" s="46"/>
      <c r="E181" s="82">
        <f t="shared" si="18"/>
        <v>0</v>
      </c>
      <c r="F181" s="138"/>
    </row>
    <row r="182" spans="1:6" ht="45" x14ac:dyDescent="0.25">
      <c r="A182" s="59" t="s">
        <v>65</v>
      </c>
      <c r="B182" s="42" t="s">
        <v>54</v>
      </c>
      <c r="C182" s="50"/>
      <c r="D182" s="46"/>
      <c r="E182" s="82">
        <f t="shared" si="18"/>
        <v>0</v>
      </c>
      <c r="F182" s="138"/>
    </row>
    <row r="183" spans="1:6" x14ac:dyDescent="0.25">
      <c r="A183" s="53" t="s">
        <v>27</v>
      </c>
      <c r="B183" s="41"/>
      <c r="C183" s="41"/>
      <c r="D183" s="41"/>
      <c r="E183" s="84"/>
      <c r="F183" s="138"/>
    </row>
    <row r="184" spans="1:6" x14ac:dyDescent="0.25">
      <c r="A184" s="59" t="s">
        <v>78</v>
      </c>
      <c r="B184" s="42" t="s">
        <v>54</v>
      </c>
      <c r="C184" s="42"/>
      <c r="D184" s="46"/>
      <c r="E184" s="82">
        <f>+D184*C184</f>
        <v>0</v>
      </c>
      <c r="F184" s="138"/>
    </row>
    <row r="185" spans="1:6" ht="60" x14ac:dyDescent="0.25">
      <c r="A185" s="59" t="s">
        <v>79</v>
      </c>
      <c r="B185" s="42" t="s">
        <v>54</v>
      </c>
      <c r="C185" s="42"/>
      <c r="D185" s="46"/>
      <c r="E185" s="82">
        <f>+D185*C185</f>
        <v>0</v>
      </c>
      <c r="F185" s="138"/>
    </row>
    <row r="186" spans="1:6" x14ac:dyDescent="0.25">
      <c r="A186" s="53" t="s">
        <v>180</v>
      </c>
      <c r="B186" s="40"/>
      <c r="C186" s="40"/>
      <c r="D186" s="40"/>
      <c r="E186" s="87"/>
      <c r="F186" s="138"/>
    </row>
    <row r="187" spans="1:6" x14ac:dyDescent="0.25">
      <c r="A187" s="59" t="s">
        <v>181</v>
      </c>
      <c r="B187" s="50" t="s">
        <v>54</v>
      </c>
      <c r="C187" s="50"/>
      <c r="D187" s="51"/>
      <c r="E187" s="88">
        <f>+D187*C187</f>
        <v>0</v>
      </c>
      <c r="F187" s="138"/>
    </row>
    <row r="188" spans="1:6" x14ac:dyDescent="0.25">
      <c r="A188" s="59" t="s">
        <v>182</v>
      </c>
      <c r="B188" s="50" t="s">
        <v>54</v>
      </c>
      <c r="C188" s="50"/>
      <c r="D188" s="51"/>
      <c r="E188" s="88">
        <f t="shared" ref="E188:E194" si="19">+D188*C188</f>
        <v>0</v>
      </c>
      <c r="F188" s="138"/>
    </row>
    <row r="189" spans="1:6" x14ac:dyDescent="0.25">
      <c r="A189" s="59" t="s">
        <v>183</v>
      </c>
      <c r="B189" s="50" t="s">
        <v>54</v>
      </c>
      <c r="C189" s="50"/>
      <c r="D189" s="51"/>
      <c r="E189" s="88">
        <f t="shared" si="19"/>
        <v>0</v>
      </c>
      <c r="F189" s="138"/>
    </row>
    <row r="190" spans="1:6" x14ac:dyDescent="0.25">
      <c r="A190" s="59" t="s">
        <v>184</v>
      </c>
      <c r="B190" s="50" t="s">
        <v>54</v>
      </c>
      <c r="C190" s="50"/>
      <c r="D190" s="51"/>
      <c r="E190" s="88">
        <f t="shared" si="19"/>
        <v>0</v>
      </c>
      <c r="F190" s="138"/>
    </row>
    <row r="191" spans="1:6" x14ac:dyDescent="0.25">
      <c r="A191" s="59" t="s">
        <v>185</v>
      </c>
      <c r="B191" s="50" t="s">
        <v>54</v>
      </c>
      <c r="C191" s="50"/>
      <c r="D191" s="51"/>
      <c r="E191" s="88">
        <f t="shared" si="19"/>
        <v>0</v>
      </c>
      <c r="F191" s="138"/>
    </row>
    <row r="192" spans="1:6" x14ac:dyDescent="0.25">
      <c r="A192" s="59" t="s">
        <v>186</v>
      </c>
      <c r="B192" s="50" t="s">
        <v>54</v>
      </c>
      <c r="C192" s="50"/>
      <c r="D192" s="51"/>
      <c r="E192" s="88">
        <f t="shared" si="19"/>
        <v>0</v>
      </c>
      <c r="F192" s="138"/>
    </row>
    <row r="193" spans="1:6" x14ac:dyDescent="0.25">
      <c r="A193" s="59" t="s">
        <v>187</v>
      </c>
      <c r="B193" s="50" t="s">
        <v>54</v>
      </c>
      <c r="C193" s="50"/>
      <c r="D193" s="51"/>
      <c r="E193" s="88">
        <f t="shared" si="19"/>
        <v>0</v>
      </c>
      <c r="F193" s="138"/>
    </row>
    <row r="194" spans="1:6" ht="15.75" thickBot="1" x14ac:dyDescent="0.3">
      <c r="A194" s="65" t="s">
        <v>179</v>
      </c>
      <c r="B194" s="66" t="s">
        <v>54</v>
      </c>
      <c r="C194" s="66"/>
      <c r="D194" s="67"/>
      <c r="E194" s="90">
        <f t="shared" si="19"/>
        <v>0</v>
      </c>
      <c r="F194" s="138"/>
    </row>
    <row r="195" spans="1:6" ht="23.25" customHeight="1" thickBot="1" x14ac:dyDescent="0.3">
      <c r="A195" s="70" t="s">
        <v>188</v>
      </c>
      <c r="B195" s="71"/>
      <c r="C195" s="71"/>
      <c r="D195" s="71"/>
      <c r="E195" s="91"/>
      <c r="F195" s="138"/>
    </row>
    <row r="196" spans="1:6" x14ac:dyDescent="0.25">
      <c r="A196" s="68" t="s">
        <v>189</v>
      </c>
      <c r="B196" s="69"/>
      <c r="C196" s="69"/>
      <c r="D196" s="69"/>
      <c r="E196" s="79"/>
      <c r="F196" s="138"/>
    </row>
    <row r="197" spans="1:6" x14ac:dyDescent="0.25">
      <c r="A197" s="59" t="s">
        <v>190</v>
      </c>
      <c r="B197" s="50" t="s">
        <v>54</v>
      </c>
      <c r="C197" s="50"/>
      <c r="D197" s="51"/>
      <c r="E197" s="88">
        <f>+D197*C197</f>
        <v>0</v>
      </c>
      <c r="F197" s="138"/>
    </row>
    <row r="198" spans="1:6" x14ac:dyDescent="0.25">
      <c r="A198" s="59" t="s">
        <v>191</v>
      </c>
      <c r="B198" s="50" t="s">
        <v>54</v>
      </c>
      <c r="C198" s="50"/>
      <c r="D198" s="51"/>
      <c r="E198" s="88">
        <f t="shared" ref="E198:E204" si="20">+D198*C198</f>
        <v>0</v>
      </c>
      <c r="F198" s="138"/>
    </row>
    <row r="199" spans="1:6" x14ac:dyDescent="0.25">
      <c r="A199" s="53" t="s">
        <v>192</v>
      </c>
      <c r="B199" s="41"/>
      <c r="C199" s="41"/>
      <c r="D199" s="41"/>
      <c r="E199" s="84"/>
      <c r="F199" s="138"/>
    </row>
    <row r="200" spans="1:6" x14ac:dyDescent="0.25">
      <c r="A200" s="59" t="s">
        <v>193</v>
      </c>
      <c r="B200" s="50" t="s">
        <v>54</v>
      </c>
      <c r="C200" s="50"/>
      <c r="D200" s="51"/>
      <c r="E200" s="88">
        <f t="shared" si="20"/>
        <v>0</v>
      </c>
      <c r="F200" s="138"/>
    </row>
    <row r="201" spans="1:6" x14ac:dyDescent="0.25">
      <c r="A201" s="59" t="s">
        <v>194</v>
      </c>
      <c r="B201" s="50" t="s">
        <v>54</v>
      </c>
      <c r="C201" s="50"/>
      <c r="D201" s="51"/>
      <c r="E201" s="88">
        <f t="shared" si="20"/>
        <v>0</v>
      </c>
      <c r="F201" s="138"/>
    </row>
    <row r="202" spans="1:6" x14ac:dyDescent="0.25">
      <c r="A202" s="53" t="s">
        <v>195</v>
      </c>
      <c r="B202" s="41"/>
      <c r="C202" s="41"/>
      <c r="D202" s="41"/>
      <c r="E202" s="84"/>
      <c r="F202" s="138"/>
    </row>
    <row r="203" spans="1:6" x14ac:dyDescent="0.25">
      <c r="A203" s="59" t="s">
        <v>196</v>
      </c>
      <c r="B203" s="50" t="s">
        <v>54</v>
      </c>
      <c r="C203" s="50"/>
      <c r="D203" s="51"/>
      <c r="E203" s="88">
        <f t="shared" si="20"/>
        <v>0</v>
      </c>
      <c r="F203" s="138"/>
    </row>
    <row r="204" spans="1:6" x14ac:dyDescent="0.25">
      <c r="A204" s="59" t="s">
        <v>197</v>
      </c>
      <c r="B204" s="50" t="s">
        <v>54</v>
      </c>
      <c r="C204" s="50"/>
      <c r="D204" s="51"/>
      <c r="E204" s="88">
        <f t="shared" si="20"/>
        <v>0</v>
      </c>
      <c r="F204" s="138"/>
    </row>
    <row r="205" spans="1:6" x14ac:dyDescent="0.25">
      <c r="A205" s="53" t="s">
        <v>198</v>
      </c>
      <c r="B205" s="41"/>
      <c r="C205" s="41"/>
      <c r="D205" s="41"/>
      <c r="E205" s="84"/>
      <c r="F205" s="138"/>
    </row>
    <row r="206" spans="1:6" ht="45" x14ac:dyDescent="0.25">
      <c r="A206" s="59" t="s">
        <v>199</v>
      </c>
      <c r="B206" s="42" t="s">
        <v>54</v>
      </c>
      <c r="C206" s="42"/>
      <c r="D206" s="46"/>
      <c r="E206" s="82">
        <f>+D206*C206</f>
        <v>0</v>
      </c>
      <c r="F206" s="138"/>
    </row>
    <row r="207" spans="1:6" ht="45" x14ac:dyDescent="0.25">
      <c r="A207" s="59" t="s">
        <v>200</v>
      </c>
      <c r="B207" s="42" t="s">
        <v>54</v>
      </c>
      <c r="C207" s="42"/>
      <c r="D207" s="46"/>
      <c r="E207" s="82">
        <f>+D207*C207</f>
        <v>0</v>
      </c>
      <c r="F207" s="138"/>
    </row>
    <row r="208" spans="1:6" x14ac:dyDescent="0.25">
      <c r="A208" s="53" t="s">
        <v>240</v>
      </c>
      <c r="B208" s="41"/>
      <c r="C208" s="41"/>
      <c r="D208" s="41"/>
      <c r="E208" s="84"/>
      <c r="F208" s="138"/>
    </row>
    <row r="209" spans="1:6" ht="30" x14ac:dyDescent="0.25">
      <c r="A209" s="59" t="s">
        <v>201</v>
      </c>
      <c r="B209" s="42" t="s">
        <v>54</v>
      </c>
      <c r="C209" s="42"/>
      <c r="D209" s="46"/>
      <c r="E209" s="82">
        <f>+D209*C209</f>
        <v>0</v>
      </c>
      <c r="F209" s="138"/>
    </row>
    <row r="210" spans="1:6" ht="30" x14ac:dyDescent="0.25">
      <c r="A210" s="59" t="s">
        <v>202</v>
      </c>
      <c r="B210" s="42" t="s">
        <v>54</v>
      </c>
      <c r="C210" s="42"/>
      <c r="D210" s="46"/>
      <c r="E210" s="82">
        <f t="shared" ref="E210:E211" si="21">+D210*C210</f>
        <v>0</v>
      </c>
      <c r="F210" s="138"/>
    </row>
    <row r="211" spans="1:6" ht="29.25" customHeight="1" x14ac:dyDescent="0.25">
      <c r="A211" s="59" t="s">
        <v>203</v>
      </c>
      <c r="B211" s="42" t="s">
        <v>54</v>
      </c>
      <c r="C211" s="42"/>
      <c r="D211" s="46"/>
      <c r="E211" s="82">
        <f t="shared" si="21"/>
        <v>0</v>
      </c>
      <c r="F211" s="138"/>
    </row>
    <row r="212" spans="1:6" x14ac:dyDescent="0.25">
      <c r="A212" s="53" t="s">
        <v>204</v>
      </c>
      <c r="B212" s="41"/>
      <c r="C212" s="41"/>
      <c r="D212" s="41"/>
      <c r="E212" s="84"/>
      <c r="F212" s="138"/>
    </row>
    <row r="213" spans="1:6" x14ac:dyDescent="0.25">
      <c r="A213" s="59" t="s">
        <v>205</v>
      </c>
      <c r="B213" s="42" t="s">
        <v>54</v>
      </c>
      <c r="C213" s="42"/>
      <c r="D213" s="46"/>
      <c r="E213" s="82">
        <f>+D213*C213</f>
        <v>0</v>
      </c>
      <c r="F213" s="138"/>
    </row>
    <row r="214" spans="1:6" ht="30" x14ac:dyDescent="0.25">
      <c r="A214" s="59" t="s">
        <v>206</v>
      </c>
      <c r="B214" s="42" t="s">
        <v>54</v>
      </c>
      <c r="C214" s="42"/>
      <c r="D214" s="46"/>
      <c r="E214" s="82">
        <f t="shared" ref="E214:E221" si="22">+D214*C214</f>
        <v>0</v>
      </c>
      <c r="F214" s="138"/>
    </row>
    <row r="215" spans="1:6" x14ac:dyDescent="0.25">
      <c r="A215" s="59" t="s">
        <v>207</v>
      </c>
      <c r="B215" s="42" t="s">
        <v>54</v>
      </c>
      <c r="C215" s="42"/>
      <c r="D215" s="46"/>
      <c r="E215" s="82">
        <f t="shared" si="22"/>
        <v>0</v>
      </c>
      <c r="F215" s="138"/>
    </row>
    <row r="216" spans="1:6" x14ac:dyDescent="0.25">
      <c r="A216" s="59" t="s">
        <v>208</v>
      </c>
      <c r="B216" s="42" t="s">
        <v>54</v>
      </c>
      <c r="C216" s="42"/>
      <c r="D216" s="46"/>
      <c r="E216" s="82">
        <f t="shared" si="22"/>
        <v>0</v>
      </c>
      <c r="F216" s="138"/>
    </row>
    <row r="217" spans="1:6" x14ac:dyDescent="0.25">
      <c r="A217" s="59" t="s">
        <v>209</v>
      </c>
      <c r="B217" s="42" t="s">
        <v>54</v>
      </c>
      <c r="C217" s="42"/>
      <c r="D217" s="46"/>
      <c r="E217" s="82">
        <f t="shared" si="22"/>
        <v>0</v>
      </c>
      <c r="F217" s="138"/>
    </row>
    <row r="218" spans="1:6" ht="30" x14ac:dyDescent="0.25">
      <c r="A218" s="59" t="s">
        <v>210</v>
      </c>
      <c r="B218" s="42" t="s">
        <v>54</v>
      </c>
      <c r="C218" s="42"/>
      <c r="D218" s="46"/>
      <c r="E218" s="82">
        <f t="shared" si="22"/>
        <v>0</v>
      </c>
      <c r="F218" s="138"/>
    </row>
    <row r="219" spans="1:6" x14ac:dyDescent="0.25">
      <c r="A219" s="59" t="s">
        <v>211</v>
      </c>
      <c r="B219" s="42" t="s">
        <v>54</v>
      </c>
      <c r="C219" s="42"/>
      <c r="D219" s="46"/>
      <c r="E219" s="82">
        <f t="shared" si="22"/>
        <v>0</v>
      </c>
      <c r="F219" s="138"/>
    </row>
    <row r="220" spans="1:6" x14ac:dyDescent="0.25">
      <c r="A220" s="59" t="s">
        <v>212</v>
      </c>
      <c r="B220" s="42" t="s">
        <v>54</v>
      </c>
      <c r="C220" s="42"/>
      <c r="D220" s="46"/>
      <c r="E220" s="82">
        <f t="shared" si="22"/>
        <v>0</v>
      </c>
      <c r="F220" s="138"/>
    </row>
    <row r="221" spans="1:6" ht="30" x14ac:dyDescent="0.25">
      <c r="A221" s="59" t="s">
        <v>213</v>
      </c>
      <c r="B221" s="42" t="s">
        <v>54</v>
      </c>
      <c r="C221" s="42"/>
      <c r="D221" s="46"/>
      <c r="E221" s="82">
        <f t="shared" si="22"/>
        <v>0</v>
      </c>
      <c r="F221" s="138"/>
    </row>
    <row r="222" spans="1:6" x14ac:dyDescent="0.25">
      <c r="A222" s="53" t="s">
        <v>214</v>
      </c>
      <c r="B222" s="41"/>
      <c r="C222" s="41"/>
      <c r="D222" s="41"/>
      <c r="E222" s="84"/>
      <c r="F222" s="138"/>
    </row>
    <row r="223" spans="1:6" ht="15.75" thickBot="1" x14ac:dyDescent="0.3">
      <c r="A223" s="65" t="s">
        <v>215</v>
      </c>
      <c r="B223" s="66" t="s">
        <v>54</v>
      </c>
      <c r="C223" s="66"/>
      <c r="D223" s="67"/>
      <c r="E223" s="90">
        <f>+D223*C223</f>
        <v>0</v>
      </c>
      <c r="F223" s="138"/>
    </row>
    <row r="224" spans="1:6" ht="24" thickBot="1" x14ac:dyDescent="0.3">
      <c r="A224" s="70" t="s">
        <v>216</v>
      </c>
      <c r="B224" s="71"/>
      <c r="C224" s="71"/>
      <c r="D224" s="71"/>
      <c r="E224" s="91"/>
      <c r="F224" s="138"/>
    </row>
    <row r="225" spans="1:6" x14ac:dyDescent="0.25">
      <c r="A225" s="68" t="s">
        <v>28</v>
      </c>
      <c r="B225" s="69"/>
      <c r="C225" s="69"/>
      <c r="D225" s="69"/>
      <c r="E225" s="79"/>
      <c r="F225" s="138"/>
    </row>
    <row r="226" spans="1:6" ht="150" x14ac:dyDescent="0.25">
      <c r="A226" s="59" t="s">
        <v>217</v>
      </c>
      <c r="B226" s="42" t="s">
        <v>239</v>
      </c>
      <c r="C226" s="42"/>
      <c r="D226" s="46"/>
      <c r="E226" s="82">
        <f>+D226*C226</f>
        <v>0</v>
      </c>
      <c r="F226" s="138"/>
    </row>
    <row r="227" spans="1:6" ht="75" x14ac:dyDescent="0.25">
      <c r="A227" s="59" t="s">
        <v>218</v>
      </c>
      <c r="B227" s="42" t="s">
        <v>54</v>
      </c>
      <c r="C227" s="42"/>
      <c r="D227" s="46"/>
      <c r="E227" s="82">
        <f t="shared" ref="E227:E234" si="23">+D227*C227</f>
        <v>0</v>
      </c>
      <c r="F227" s="138"/>
    </row>
    <row r="228" spans="1:6" x14ac:dyDescent="0.25">
      <c r="A228" s="59" t="s">
        <v>78</v>
      </c>
      <c r="B228" s="42" t="s">
        <v>54</v>
      </c>
      <c r="C228" s="42"/>
      <c r="D228" s="46"/>
      <c r="E228" s="82">
        <f t="shared" si="23"/>
        <v>0</v>
      </c>
      <c r="F228" s="138"/>
    </row>
    <row r="229" spans="1:6" ht="75" x14ac:dyDescent="0.25">
      <c r="A229" s="61" t="s">
        <v>219</v>
      </c>
      <c r="B229" s="42" t="s">
        <v>54</v>
      </c>
      <c r="C229" s="42"/>
      <c r="D229" s="46"/>
      <c r="E229" s="82">
        <f t="shared" si="23"/>
        <v>0</v>
      </c>
      <c r="F229" s="138"/>
    </row>
    <row r="230" spans="1:6" x14ac:dyDescent="0.25">
      <c r="A230" s="59" t="s">
        <v>220</v>
      </c>
      <c r="B230" s="42" t="s">
        <v>54</v>
      </c>
      <c r="C230" s="42"/>
      <c r="D230" s="46"/>
      <c r="E230" s="82">
        <f t="shared" si="23"/>
        <v>0</v>
      </c>
      <c r="F230" s="138"/>
    </row>
    <row r="231" spans="1:6" x14ac:dyDescent="0.25">
      <c r="A231" s="59" t="s">
        <v>221</v>
      </c>
      <c r="B231" s="42" t="s">
        <v>54</v>
      </c>
      <c r="C231" s="42"/>
      <c r="D231" s="46"/>
      <c r="E231" s="82">
        <f t="shared" si="23"/>
        <v>0</v>
      </c>
      <c r="F231" s="138"/>
    </row>
    <row r="232" spans="1:6" x14ac:dyDescent="0.25">
      <c r="A232" s="59" t="s">
        <v>222</v>
      </c>
      <c r="B232" s="42" t="s">
        <v>54</v>
      </c>
      <c r="C232" s="42"/>
      <c r="D232" s="46"/>
      <c r="E232" s="82">
        <f t="shared" si="23"/>
        <v>0</v>
      </c>
      <c r="F232" s="138"/>
    </row>
    <row r="233" spans="1:6" x14ac:dyDescent="0.25">
      <c r="A233" s="59" t="s">
        <v>223</v>
      </c>
      <c r="B233" s="42" t="s">
        <v>54</v>
      </c>
      <c r="C233" s="42"/>
      <c r="D233" s="46"/>
      <c r="E233" s="82">
        <f t="shared" si="23"/>
        <v>0</v>
      </c>
      <c r="F233" s="138"/>
    </row>
    <row r="234" spans="1:6" ht="45" x14ac:dyDescent="0.25">
      <c r="A234" s="59" t="s">
        <v>224</v>
      </c>
      <c r="B234" s="42" t="s">
        <v>54</v>
      </c>
      <c r="C234" s="42"/>
      <c r="D234" s="46"/>
      <c r="E234" s="82">
        <f t="shared" si="23"/>
        <v>0</v>
      </c>
      <c r="F234" s="138"/>
    </row>
    <row r="235" spans="1:6" x14ac:dyDescent="0.25">
      <c r="A235" s="53" t="s">
        <v>232</v>
      </c>
      <c r="B235" s="41"/>
      <c r="C235" s="41"/>
      <c r="D235" s="41"/>
      <c r="E235" s="84"/>
      <c r="F235" s="138"/>
    </row>
    <row r="236" spans="1:6" x14ac:dyDescent="0.25">
      <c r="A236" s="55" t="s">
        <v>15</v>
      </c>
      <c r="B236" s="45"/>
      <c r="C236" s="45"/>
      <c r="D236" s="45"/>
      <c r="E236" s="81"/>
      <c r="F236" s="138"/>
    </row>
    <row r="237" spans="1:6" ht="105" x14ac:dyDescent="0.25">
      <c r="A237" s="59" t="s">
        <v>225</v>
      </c>
      <c r="B237" s="42" t="s">
        <v>54</v>
      </c>
      <c r="C237" s="42"/>
      <c r="D237" s="46"/>
      <c r="E237" s="82">
        <f>+D237*C237</f>
        <v>0</v>
      </c>
      <c r="F237" s="138"/>
    </row>
    <row r="238" spans="1:6" x14ac:dyDescent="0.25">
      <c r="A238" s="59" t="s">
        <v>226</v>
      </c>
      <c r="B238" s="42" t="s">
        <v>54</v>
      </c>
      <c r="C238" s="42"/>
      <c r="D238" s="46"/>
      <c r="E238" s="82">
        <f>+D238*C238</f>
        <v>0</v>
      </c>
      <c r="F238" s="138"/>
    </row>
    <row r="239" spans="1:6" x14ac:dyDescent="0.25">
      <c r="A239" s="55" t="s">
        <v>229</v>
      </c>
      <c r="B239" s="45"/>
      <c r="C239" s="45"/>
      <c r="D239" s="45"/>
      <c r="E239" s="81"/>
      <c r="F239" s="138"/>
    </row>
    <row r="240" spans="1:6" ht="90" x14ac:dyDescent="0.25">
      <c r="A240" s="59" t="s">
        <v>227</v>
      </c>
      <c r="B240" s="42" t="s">
        <v>54</v>
      </c>
      <c r="C240" s="42"/>
      <c r="D240" s="46"/>
      <c r="E240" s="82">
        <f>+D240*C240</f>
        <v>0</v>
      </c>
      <c r="F240" s="138"/>
    </row>
    <row r="241" spans="1:6" ht="90" x14ac:dyDescent="0.25">
      <c r="A241" s="59" t="s">
        <v>228</v>
      </c>
      <c r="B241" s="42" t="s">
        <v>54</v>
      </c>
      <c r="C241" s="42"/>
      <c r="D241" s="46"/>
      <c r="E241" s="82">
        <f>+D241*C241</f>
        <v>0</v>
      </c>
      <c r="F241" s="138"/>
    </row>
    <row r="242" spans="1:6" x14ac:dyDescent="0.25">
      <c r="A242" s="55" t="s">
        <v>230</v>
      </c>
      <c r="B242" s="45"/>
      <c r="C242" s="45"/>
      <c r="D242" s="45"/>
      <c r="E242" s="81"/>
      <c r="F242" s="138"/>
    </row>
    <row r="243" spans="1:6" ht="90" x14ac:dyDescent="0.25">
      <c r="A243" s="59" t="s">
        <v>231</v>
      </c>
      <c r="B243" s="42" t="s">
        <v>54</v>
      </c>
      <c r="C243" s="42"/>
      <c r="D243" s="46"/>
      <c r="E243" s="82">
        <f>+D243*C243</f>
        <v>0</v>
      </c>
      <c r="F243" s="138"/>
    </row>
    <row r="244" spans="1:6" x14ac:dyDescent="0.25">
      <c r="A244" s="55" t="s">
        <v>233</v>
      </c>
      <c r="B244" s="45"/>
      <c r="C244" s="45"/>
      <c r="D244" s="45"/>
      <c r="E244" s="81"/>
      <c r="F244" s="138"/>
    </row>
    <row r="245" spans="1:6" x14ac:dyDescent="0.25">
      <c r="A245" s="59" t="s">
        <v>234</v>
      </c>
      <c r="B245" s="42" t="s">
        <v>54</v>
      </c>
      <c r="C245" s="42"/>
      <c r="D245" s="46"/>
      <c r="E245" s="82">
        <f>+D245*C245</f>
        <v>0</v>
      </c>
      <c r="F245" s="138"/>
    </row>
    <row r="246" spans="1:6" ht="60" x14ac:dyDescent="0.25">
      <c r="A246" s="59" t="s">
        <v>235</v>
      </c>
      <c r="B246" s="42" t="s">
        <v>54</v>
      </c>
      <c r="C246" s="42"/>
      <c r="D246" s="46"/>
      <c r="E246" s="82">
        <f t="shared" ref="E246:E248" si="24">+D246*C246</f>
        <v>0</v>
      </c>
      <c r="F246" s="138"/>
    </row>
    <row r="247" spans="1:6" x14ac:dyDescent="0.25">
      <c r="A247" s="59" t="s">
        <v>236</v>
      </c>
      <c r="B247" s="42" t="s">
        <v>54</v>
      </c>
      <c r="C247" s="42"/>
      <c r="D247" s="46"/>
      <c r="E247" s="82">
        <f t="shared" si="24"/>
        <v>0</v>
      </c>
      <c r="F247" s="138"/>
    </row>
    <row r="248" spans="1:6" ht="15.75" thickBot="1" x14ac:dyDescent="0.3">
      <c r="A248" s="62" t="s">
        <v>237</v>
      </c>
      <c r="B248" s="63" t="s">
        <v>54</v>
      </c>
      <c r="C248" s="63"/>
      <c r="D248" s="64"/>
      <c r="E248" s="92">
        <f t="shared" si="24"/>
        <v>0</v>
      </c>
      <c r="F248" s="138"/>
    </row>
    <row r="249" spans="1:6" ht="15.75" thickBot="1" x14ac:dyDescent="0.3">
      <c r="A249" s="19"/>
      <c r="F249" s="138"/>
    </row>
    <row r="250" spans="1:6" x14ac:dyDescent="0.25">
      <c r="A250" s="19"/>
      <c r="C250" s="34" t="s">
        <v>243</v>
      </c>
      <c r="D250" s="37"/>
      <c r="E250" s="93">
        <f>SUM(E22:E248)</f>
        <v>0</v>
      </c>
      <c r="F250" s="138"/>
    </row>
    <row r="251" spans="1:6" x14ac:dyDescent="0.25">
      <c r="A251" s="19"/>
      <c r="C251" s="35" t="s">
        <v>244</v>
      </c>
      <c r="D251" s="38"/>
      <c r="E251" s="94">
        <f>E250*0.2</f>
        <v>0</v>
      </c>
      <c r="F251" s="138"/>
    </row>
    <row r="252" spans="1:6" ht="15.75" thickBot="1" x14ac:dyDescent="0.3">
      <c r="A252" s="19"/>
      <c r="C252" s="33" t="s">
        <v>245</v>
      </c>
      <c r="D252" s="39"/>
      <c r="E252" s="95">
        <f>E251+E250</f>
        <v>0</v>
      </c>
      <c r="F252" s="138"/>
    </row>
    <row r="253" spans="1:6" ht="15.75" thickBot="1" x14ac:dyDescent="0.3">
      <c r="A253" s="19"/>
      <c r="F253" s="138"/>
    </row>
    <row r="254" spans="1:6" ht="15" customHeight="1" x14ac:dyDescent="0.25">
      <c r="A254" s="76" t="s">
        <v>263</v>
      </c>
      <c r="F254" s="138"/>
    </row>
    <row r="255" spans="1:6" ht="15" customHeight="1" x14ac:dyDescent="0.25">
      <c r="A255" s="74"/>
      <c r="F255" s="138"/>
    </row>
    <row r="256" spans="1:6" ht="15" customHeight="1" x14ac:dyDescent="0.25">
      <c r="A256" s="74"/>
      <c r="F256" s="138"/>
    </row>
    <row r="257" spans="1:6" ht="15.75" customHeight="1" x14ac:dyDescent="0.25">
      <c r="A257" s="77" t="s">
        <v>6</v>
      </c>
      <c r="F257" s="138"/>
    </row>
    <row r="258" spans="1:6" ht="15.75" thickBot="1" x14ac:dyDescent="0.3">
      <c r="A258" s="75"/>
      <c r="F258" s="139"/>
    </row>
    <row r="259" spans="1:6" x14ac:dyDescent="0.25">
      <c r="A259" s="19"/>
    </row>
    <row r="260" spans="1:6" x14ac:dyDescent="0.25">
      <c r="A260" s="19"/>
    </row>
    <row r="261" spans="1:6" x14ac:dyDescent="0.25">
      <c r="A261" s="19"/>
    </row>
    <row r="262" spans="1:6" x14ac:dyDescent="0.25">
      <c r="A262" s="19"/>
    </row>
    <row r="263" spans="1:6" x14ac:dyDescent="0.25">
      <c r="A263" s="19"/>
    </row>
    <row r="264" spans="1:6" ht="15.75" thickBot="1" x14ac:dyDescent="0.3">
      <c r="A264" s="19"/>
    </row>
    <row r="265" spans="1:6" x14ac:dyDescent="0.25">
      <c r="A265" s="121"/>
      <c r="B265" s="103"/>
      <c r="C265" s="103"/>
      <c r="D265" s="103"/>
      <c r="E265" s="103"/>
      <c r="F265" s="104"/>
    </row>
    <row r="266" spans="1:6" ht="18.75" x14ac:dyDescent="0.3">
      <c r="A266" s="105"/>
      <c r="B266" s="28"/>
      <c r="C266" s="28"/>
      <c r="D266" s="28"/>
      <c r="E266" s="28"/>
      <c r="F266" s="30"/>
    </row>
    <row r="267" spans="1:6" ht="18.75" x14ac:dyDescent="0.3">
      <c r="A267" s="105"/>
      <c r="B267" s="28"/>
      <c r="C267" s="28"/>
      <c r="D267" s="28"/>
      <c r="E267" s="28"/>
      <c r="F267" s="30"/>
    </row>
    <row r="268" spans="1:6" ht="18.75" x14ac:dyDescent="0.3">
      <c r="A268" s="105"/>
      <c r="B268" s="28"/>
      <c r="C268" s="28"/>
      <c r="D268" s="28"/>
      <c r="E268" s="28"/>
      <c r="F268" s="30"/>
    </row>
    <row r="269" spans="1:6" ht="18.75" x14ac:dyDescent="0.3">
      <c r="A269" s="105"/>
      <c r="B269" s="28"/>
      <c r="D269" s="28"/>
      <c r="E269" s="28"/>
      <c r="F269" s="30"/>
    </row>
    <row r="270" spans="1:6" ht="15.75" x14ac:dyDescent="0.25">
      <c r="A270" s="27"/>
      <c r="B270" s="28"/>
      <c r="C270" s="106" t="str">
        <f>CHA_FOURNISSEUR</f>
        <v>FOURNISSEUR:</v>
      </c>
      <c r="D270" s="28"/>
      <c r="E270" s="28"/>
      <c r="F270" s="30"/>
    </row>
    <row r="271" spans="1:6" ht="15.75" x14ac:dyDescent="0.25">
      <c r="A271" s="27"/>
      <c r="B271" s="28"/>
      <c r="C271" s="106" t="str">
        <f>CHA_ADRESSE</f>
        <v>ADRESSE:</v>
      </c>
      <c r="D271" s="28"/>
      <c r="E271" s="28"/>
      <c r="F271" s="30"/>
    </row>
    <row r="272" spans="1:6" x14ac:dyDescent="0.25">
      <c r="A272" s="27"/>
      <c r="B272" s="28"/>
      <c r="C272" s="28"/>
      <c r="D272" s="28"/>
      <c r="E272" s="28"/>
      <c r="F272" s="30"/>
    </row>
    <row r="273" spans="1:6" x14ac:dyDescent="0.25">
      <c r="A273" s="27"/>
      <c r="B273" s="28"/>
      <c r="C273" s="28"/>
      <c r="D273" s="28"/>
      <c r="E273" s="28"/>
      <c r="F273" s="30"/>
    </row>
    <row r="274" spans="1:6" x14ac:dyDescent="0.25">
      <c r="A274" s="27"/>
      <c r="B274" s="28"/>
      <c r="C274" s="28"/>
      <c r="D274" s="28"/>
      <c r="E274" s="28"/>
      <c r="F274" s="30"/>
    </row>
    <row r="275" spans="1:6" x14ac:dyDescent="0.25">
      <c r="A275" s="27"/>
      <c r="B275" s="28"/>
      <c r="C275" s="28"/>
      <c r="D275" s="28"/>
      <c r="E275" s="28"/>
      <c r="F275" s="30"/>
    </row>
    <row r="276" spans="1:6" x14ac:dyDescent="0.25">
      <c r="A276" s="29"/>
      <c r="B276" s="28"/>
      <c r="C276" s="28"/>
      <c r="D276" s="28"/>
      <c r="E276" s="28"/>
      <c r="F276" s="30"/>
    </row>
    <row r="277" spans="1:6" x14ac:dyDescent="0.25">
      <c r="A277" s="27"/>
      <c r="B277" s="28"/>
      <c r="C277" s="28"/>
      <c r="D277" s="28"/>
      <c r="E277" s="28"/>
      <c r="F277" s="30"/>
    </row>
    <row r="278" spans="1:6" x14ac:dyDescent="0.25">
      <c r="A278" s="29"/>
      <c r="B278" s="28"/>
      <c r="C278" s="28"/>
      <c r="D278" s="28"/>
      <c r="E278" s="28"/>
      <c r="F278" s="30"/>
    </row>
    <row r="279" spans="1:6" ht="28.5" x14ac:dyDescent="0.45">
      <c r="A279" s="107" t="s">
        <v>250</v>
      </c>
      <c r="B279" s="108"/>
      <c r="C279" s="108"/>
      <c r="D279" s="108"/>
      <c r="E279" s="108"/>
      <c r="F279" s="109"/>
    </row>
    <row r="280" spans="1:6" x14ac:dyDescent="0.25">
      <c r="A280" s="29"/>
      <c r="B280" s="28"/>
      <c r="C280" s="28"/>
      <c r="D280" s="28"/>
      <c r="E280" s="28"/>
      <c r="F280" s="30"/>
    </row>
    <row r="281" spans="1:6" x14ac:dyDescent="0.25">
      <c r="A281" s="29"/>
      <c r="B281" s="28"/>
      <c r="C281" s="28"/>
      <c r="D281" s="28"/>
      <c r="E281" s="28"/>
      <c r="F281" s="30"/>
    </row>
    <row r="282" spans="1:6" x14ac:dyDescent="0.25">
      <c r="A282" s="27"/>
      <c r="B282" s="28"/>
      <c r="C282" s="28"/>
      <c r="D282" s="28"/>
      <c r="E282" s="28"/>
      <c r="F282" s="30"/>
    </row>
    <row r="283" spans="1:6" ht="18" customHeight="1" x14ac:dyDescent="0.25">
      <c r="A283" s="113" t="s">
        <v>258</v>
      </c>
      <c r="B283" s="28"/>
      <c r="C283" s="28"/>
      <c r="D283" s="28"/>
      <c r="E283" s="28"/>
      <c r="F283" s="30"/>
    </row>
    <row r="284" spans="1:6" x14ac:dyDescent="0.25">
      <c r="A284" s="110" t="s">
        <v>251</v>
      </c>
      <c r="B284" s="122">
        <f>CHA_METREUR</f>
        <v>0</v>
      </c>
      <c r="C284" s="123"/>
      <c r="D284" s="123"/>
      <c r="E284" s="124"/>
      <c r="F284" s="30"/>
    </row>
    <row r="285" spans="1:6" x14ac:dyDescent="0.25">
      <c r="A285" s="110" t="s">
        <v>252</v>
      </c>
      <c r="B285" s="125">
        <f>CHA_NUM</f>
        <v>0</v>
      </c>
      <c r="C285" s="126"/>
      <c r="D285" s="126"/>
      <c r="E285" s="127"/>
      <c r="F285" s="30"/>
    </row>
    <row r="286" spans="1:6" x14ac:dyDescent="0.25">
      <c r="A286" s="110" t="s">
        <v>253</v>
      </c>
      <c r="B286" s="98"/>
      <c r="C286" s="28"/>
      <c r="D286" s="28"/>
      <c r="E286" s="99"/>
      <c r="F286" s="30"/>
    </row>
    <row r="287" spans="1:6" x14ac:dyDescent="0.25">
      <c r="A287" s="27"/>
      <c r="B287" s="98"/>
      <c r="C287" s="28"/>
      <c r="D287" s="28"/>
      <c r="E287" s="99"/>
      <c r="F287" s="30"/>
    </row>
    <row r="288" spans="1:6" x14ac:dyDescent="0.25">
      <c r="A288" s="27"/>
      <c r="B288" s="98"/>
      <c r="C288" s="28"/>
      <c r="D288" s="28"/>
      <c r="E288" s="99"/>
      <c r="F288" s="30"/>
    </row>
    <row r="289" spans="1:6" x14ac:dyDescent="0.25">
      <c r="A289" s="27"/>
      <c r="B289" s="100"/>
      <c r="C289" s="101"/>
      <c r="D289" s="101"/>
      <c r="E289" s="102"/>
      <c r="F289" s="30"/>
    </row>
    <row r="290" spans="1:6" ht="15.75" customHeight="1" x14ac:dyDescent="0.25">
      <c r="A290" s="27"/>
      <c r="B290" s="28"/>
      <c r="C290" s="28"/>
      <c r="D290" s="28"/>
      <c r="E290" s="28"/>
      <c r="F290" s="30"/>
    </row>
    <row r="291" spans="1:6" ht="15.75" customHeight="1" x14ac:dyDescent="0.25">
      <c r="A291" s="27"/>
      <c r="B291" s="28"/>
      <c r="C291" s="28"/>
      <c r="D291" s="28"/>
      <c r="E291" s="28"/>
      <c r="F291" s="30"/>
    </row>
    <row r="292" spans="1:6" ht="15.75" customHeight="1" x14ac:dyDescent="0.25">
      <c r="A292" s="27"/>
      <c r="B292" s="28"/>
      <c r="C292" s="28"/>
      <c r="D292" s="28"/>
      <c r="E292" s="28"/>
      <c r="F292" s="30"/>
    </row>
    <row r="293" spans="1:6" x14ac:dyDescent="0.25">
      <c r="A293" s="29"/>
      <c r="B293" s="114" t="s">
        <v>246</v>
      </c>
      <c r="C293" s="115"/>
      <c r="D293" s="115"/>
      <c r="E293" s="116"/>
      <c r="F293" s="30"/>
    </row>
    <row r="294" spans="1:6" x14ac:dyDescent="0.25">
      <c r="A294" s="29"/>
      <c r="B294" s="134" t="s">
        <v>247</v>
      </c>
      <c r="C294" s="135"/>
      <c r="D294" s="135"/>
      <c r="E294" s="136"/>
      <c r="F294" s="30"/>
    </row>
    <row r="295" spans="1:6" x14ac:dyDescent="0.25">
      <c r="A295" s="29"/>
      <c r="B295" s="131" t="s">
        <v>248</v>
      </c>
      <c r="C295" s="132"/>
      <c r="D295" s="132"/>
      <c r="E295" s="133"/>
      <c r="F295" s="30"/>
    </row>
    <row r="296" spans="1:6" x14ac:dyDescent="0.25">
      <c r="A296" s="29"/>
      <c r="B296" s="128" t="s">
        <v>254</v>
      </c>
      <c r="C296" s="129"/>
      <c r="D296" s="129"/>
      <c r="E296" s="130"/>
      <c r="F296" s="30"/>
    </row>
    <row r="297" spans="1:6" x14ac:dyDescent="0.25">
      <c r="A297" s="27"/>
      <c r="B297" s="28"/>
      <c r="C297" s="28"/>
      <c r="D297" s="28"/>
      <c r="E297" s="28"/>
      <c r="F297" s="30"/>
    </row>
    <row r="298" spans="1:6" x14ac:dyDescent="0.25">
      <c r="A298" s="27"/>
      <c r="B298" s="28"/>
      <c r="C298" s="28"/>
      <c r="D298" s="28"/>
      <c r="E298" s="28"/>
      <c r="F298" s="30"/>
    </row>
    <row r="299" spans="1:6" x14ac:dyDescent="0.25">
      <c r="A299" s="27"/>
      <c r="B299" s="28"/>
      <c r="C299" s="28"/>
      <c r="D299" s="28"/>
      <c r="E299" s="28"/>
      <c r="F299" s="30"/>
    </row>
    <row r="300" spans="1:6" ht="19.5" x14ac:dyDescent="0.25">
      <c r="A300" s="96" t="s">
        <v>249</v>
      </c>
      <c r="B300" s="28"/>
      <c r="C300" s="28"/>
      <c r="D300" s="28"/>
      <c r="E300" s="28"/>
      <c r="F300" s="30"/>
    </row>
    <row r="301" spans="1:6" x14ac:dyDescent="0.25">
      <c r="A301" s="27">
        <f>+CHA_CONSTRUCTEUR</f>
        <v>0</v>
      </c>
      <c r="B301" s="28"/>
      <c r="C301" s="28"/>
      <c r="D301" s="28"/>
      <c r="E301" s="28"/>
      <c r="F301" s="30"/>
    </row>
    <row r="302" spans="1:6" x14ac:dyDescent="0.25">
      <c r="A302" s="27">
        <f>CHA_CT</f>
        <v>0</v>
      </c>
      <c r="B302" s="28"/>
      <c r="C302" s="28"/>
      <c r="D302" s="28"/>
      <c r="E302" s="28"/>
      <c r="F302" s="30"/>
    </row>
    <row r="303" spans="1:6" x14ac:dyDescent="0.25">
      <c r="A303" s="27" t="s">
        <v>255</v>
      </c>
      <c r="B303" s="28"/>
      <c r="C303" s="28"/>
      <c r="D303" s="28"/>
      <c r="E303" s="28"/>
      <c r="F303" s="30"/>
    </row>
    <row r="304" spans="1:6" x14ac:dyDescent="0.25">
      <c r="A304" s="27" t="s">
        <v>256</v>
      </c>
      <c r="B304" s="28"/>
      <c r="C304" s="28"/>
      <c r="D304" s="28"/>
      <c r="E304" s="28"/>
      <c r="F304" s="30"/>
    </row>
    <row r="305" spans="1:6" x14ac:dyDescent="0.25">
      <c r="A305" s="27" t="str">
        <f>"A l'attention de M. : " &amp; RIGHT(CHA_CONDUCTEUR,LEN(CHA_CONDUCTEUR))</f>
        <v>A l'attention de M. : Conducteur :</v>
      </c>
      <c r="B305" s="28"/>
      <c r="C305" s="28"/>
      <c r="D305" s="28"/>
      <c r="E305" s="28"/>
      <c r="F305" s="30"/>
    </row>
    <row r="306" spans="1:6" x14ac:dyDescent="0.25">
      <c r="A306" s="27" t="s">
        <v>257</v>
      </c>
      <c r="B306" s="28"/>
      <c r="C306" s="28"/>
      <c r="D306" s="28"/>
      <c r="E306" s="28"/>
      <c r="F306" s="30"/>
    </row>
    <row r="307" spans="1:6" x14ac:dyDescent="0.25">
      <c r="A307" s="27"/>
      <c r="B307" s="28"/>
      <c r="C307" s="28"/>
      <c r="D307" s="28"/>
      <c r="E307" s="28"/>
      <c r="F307" s="30"/>
    </row>
    <row r="308" spans="1:6" x14ac:dyDescent="0.25">
      <c r="A308" s="27"/>
      <c r="B308" s="28"/>
      <c r="C308" s="28"/>
      <c r="D308" s="28"/>
      <c r="E308" s="28"/>
      <c r="F308" s="30"/>
    </row>
    <row r="309" spans="1:6" x14ac:dyDescent="0.25">
      <c r="A309" s="27"/>
      <c r="B309" s="28"/>
      <c r="C309" s="28"/>
      <c r="D309" s="28"/>
      <c r="E309" s="28"/>
      <c r="F309" s="30"/>
    </row>
    <row r="310" spans="1:6" x14ac:dyDescent="0.25">
      <c r="A310" s="27"/>
      <c r="B310" s="117" t="s">
        <v>259</v>
      </c>
      <c r="C310" s="97"/>
      <c r="D310" s="118"/>
      <c r="E310" s="119"/>
      <c r="F310" s="30"/>
    </row>
    <row r="311" spans="1:6" x14ac:dyDescent="0.25">
      <c r="A311" s="27"/>
      <c r="B311" s="120"/>
      <c r="C311" s="28"/>
      <c r="D311" s="28"/>
      <c r="E311" s="99"/>
      <c r="F311" s="30"/>
    </row>
    <row r="312" spans="1:6" x14ac:dyDescent="0.25">
      <c r="A312" s="27"/>
      <c r="B312" s="98"/>
      <c r="C312" s="28"/>
      <c r="D312" s="28"/>
      <c r="E312" s="99"/>
      <c r="F312" s="30"/>
    </row>
    <row r="313" spans="1:6" x14ac:dyDescent="0.25">
      <c r="A313" s="27"/>
      <c r="B313" s="98"/>
      <c r="C313" s="28"/>
      <c r="D313" s="28"/>
      <c r="E313" s="99"/>
      <c r="F313" s="30"/>
    </row>
    <row r="314" spans="1:6" x14ac:dyDescent="0.25">
      <c r="A314" s="27"/>
      <c r="B314" s="98"/>
      <c r="C314" s="28"/>
      <c r="D314" s="28"/>
      <c r="E314" s="99"/>
      <c r="F314" s="30"/>
    </row>
    <row r="315" spans="1:6" x14ac:dyDescent="0.25">
      <c r="A315" s="27"/>
      <c r="B315" s="100"/>
      <c r="C315" s="101"/>
      <c r="D315" s="101"/>
      <c r="E315" s="102"/>
      <c r="F315" s="30"/>
    </row>
    <row r="316" spans="1:6" x14ac:dyDescent="0.25">
      <c r="A316" s="27"/>
      <c r="B316" s="28"/>
      <c r="C316" s="28"/>
      <c r="D316" s="28"/>
      <c r="E316" s="28"/>
      <c r="F316" s="30"/>
    </row>
    <row r="317" spans="1:6" x14ac:dyDescent="0.25">
      <c r="A317" s="27"/>
      <c r="B317" s="28"/>
      <c r="C317" s="28"/>
      <c r="D317" s="28"/>
      <c r="E317" s="28"/>
      <c r="F317" s="30"/>
    </row>
    <row r="318" spans="1:6" ht="15.75" thickBot="1" x14ac:dyDescent="0.3">
      <c r="A318" s="31"/>
      <c r="B318" s="111"/>
      <c r="C318" s="111"/>
      <c r="D318" s="111"/>
      <c r="E318" s="111"/>
      <c r="F318" s="112"/>
    </row>
    <row r="319" spans="1:6" x14ac:dyDescent="0.25">
      <c r="A319" s="19"/>
    </row>
    <row r="320" spans="1:6" x14ac:dyDescent="0.25">
      <c r="A320" s="19"/>
    </row>
    <row r="321" spans="1:1" x14ac:dyDescent="0.25">
      <c r="A321" s="19"/>
    </row>
    <row r="322" spans="1:1" x14ac:dyDescent="0.25">
      <c r="A322" s="19"/>
    </row>
    <row r="323" spans="1:1" x14ac:dyDescent="0.25">
      <c r="A323" s="19"/>
    </row>
    <row r="324" spans="1:1" x14ac:dyDescent="0.25">
      <c r="A324" s="19"/>
    </row>
    <row r="325" spans="1:1" x14ac:dyDescent="0.25">
      <c r="A325" s="19"/>
    </row>
    <row r="326" spans="1:1" x14ac:dyDescent="0.25">
      <c r="A326" s="19"/>
    </row>
    <row r="327" spans="1:1" x14ac:dyDescent="0.25">
      <c r="A327" s="19"/>
    </row>
    <row r="328" spans="1:1" x14ac:dyDescent="0.25">
      <c r="A328" s="19"/>
    </row>
    <row r="329" spans="1:1" x14ac:dyDescent="0.25">
      <c r="A329" s="19"/>
    </row>
    <row r="330" spans="1:1" x14ac:dyDescent="0.25">
      <c r="A330" s="19"/>
    </row>
    <row r="331" spans="1:1" x14ac:dyDescent="0.25">
      <c r="A331" s="19"/>
    </row>
    <row r="332" spans="1:1" x14ac:dyDescent="0.25">
      <c r="A332" s="19"/>
    </row>
    <row r="333" spans="1:1" x14ac:dyDescent="0.25">
      <c r="A333" s="19"/>
    </row>
    <row r="334" spans="1:1" x14ac:dyDescent="0.25">
      <c r="A334" s="19"/>
    </row>
    <row r="335" spans="1:1" x14ac:dyDescent="0.25">
      <c r="A335" s="19"/>
    </row>
    <row r="336" spans="1:1" x14ac:dyDescent="0.25">
      <c r="A336" s="19"/>
    </row>
    <row r="337" spans="1:1" x14ac:dyDescent="0.25">
      <c r="A337" s="19"/>
    </row>
    <row r="338" spans="1:1" x14ac:dyDescent="0.25">
      <c r="A338" s="19"/>
    </row>
    <row r="339" spans="1:1" x14ac:dyDescent="0.25">
      <c r="A339" s="19"/>
    </row>
    <row r="340" spans="1:1" x14ac:dyDescent="0.25">
      <c r="A340" s="19"/>
    </row>
    <row r="341" spans="1:1" x14ac:dyDescent="0.25">
      <c r="A341" s="19"/>
    </row>
    <row r="342" spans="1:1" x14ac:dyDescent="0.25">
      <c r="A342" s="19"/>
    </row>
    <row r="343" spans="1:1" x14ac:dyDescent="0.25">
      <c r="A343" s="19"/>
    </row>
    <row r="344" spans="1:1" x14ac:dyDescent="0.25">
      <c r="A344" s="19"/>
    </row>
    <row r="345" spans="1:1" x14ac:dyDescent="0.25">
      <c r="A345" s="19"/>
    </row>
    <row r="346" spans="1:1" x14ac:dyDescent="0.25">
      <c r="A346" s="19"/>
    </row>
    <row r="347" spans="1:1" x14ac:dyDescent="0.25">
      <c r="A347" s="19"/>
    </row>
    <row r="348" spans="1:1" x14ac:dyDescent="0.25">
      <c r="A348" s="19"/>
    </row>
    <row r="349" spans="1:1" x14ac:dyDescent="0.25">
      <c r="A349" s="19"/>
    </row>
    <row r="350" spans="1:1" x14ac:dyDescent="0.25">
      <c r="A350" s="19"/>
    </row>
    <row r="351" spans="1:1" x14ac:dyDescent="0.25">
      <c r="A351" s="19"/>
    </row>
    <row r="352" spans="1:1" x14ac:dyDescent="0.25">
      <c r="A352" s="19"/>
    </row>
    <row r="353" spans="1:1" x14ac:dyDescent="0.25">
      <c r="A353" s="19"/>
    </row>
    <row r="354" spans="1:1" x14ac:dyDescent="0.25">
      <c r="A354" s="19"/>
    </row>
    <row r="355" spans="1:1" x14ac:dyDescent="0.25">
      <c r="A355" s="19"/>
    </row>
    <row r="356" spans="1:1" x14ac:dyDescent="0.25">
      <c r="A356" s="19"/>
    </row>
    <row r="357" spans="1:1" x14ac:dyDescent="0.25">
      <c r="A357" s="19"/>
    </row>
    <row r="358" spans="1:1" x14ac:dyDescent="0.25">
      <c r="A358" s="19"/>
    </row>
    <row r="359" spans="1:1" x14ac:dyDescent="0.25">
      <c r="A359" s="19"/>
    </row>
    <row r="360" spans="1:1" x14ac:dyDescent="0.25">
      <c r="A360" s="19"/>
    </row>
  </sheetData>
  <sortState xmlns:xlrd2="http://schemas.microsoft.com/office/spreadsheetml/2017/richdata2" ref="O13:O17">
    <sortCondition ref="O13"/>
  </sortState>
  <mergeCells count="18">
    <mergeCell ref="F1:F258"/>
    <mergeCell ref="B17:E17"/>
    <mergeCell ref="C14:E15"/>
    <mergeCell ref="B16:E16"/>
    <mergeCell ref="C8:E8"/>
    <mergeCell ref="C9:E9"/>
    <mergeCell ref="C10:E10"/>
    <mergeCell ref="C11:E11"/>
    <mergeCell ref="C12:E12"/>
    <mergeCell ref="A1:E1"/>
    <mergeCell ref="C6:E6"/>
    <mergeCell ref="C7:E7"/>
    <mergeCell ref="B18:E18"/>
    <mergeCell ref="B284:E284"/>
    <mergeCell ref="B285:E285"/>
    <mergeCell ref="B296:E296"/>
    <mergeCell ref="B295:E295"/>
    <mergeCell ref="B294:E294"/>
  </mergeCells>
  <phoneticPr fontId="13" type="noConversion"/>
  <conditionalFormatting sqref="A9:A11">
    <cfRule type="cellIs" dxfId="0" priority="1" operator="equal">
      <formula>"PAVILLON BBC: portes isolantes avec joints et seuil à la suisse"</formula>
    </cfRule>
  </conditionalFormatting>
  <dataValidations count="3">
    <dataValidation type="list" allowBlank="1" showInputMessage="1" showErrorMessage="1" sqref="B16:E16" xr:uid="{1CE2DB58-CADE-44D8-95F3-54CDF4DF5E92}">
      <formula1>$O$2:$O$7</formula1>
    </dataValidation>
    <dataValidation type="list" allowBlank="1" showInputMessage="1" showErrorMessage="1" sqref="B17:E17" xr:uid="{CF7A2893-DD5F-4804-A789-28CF2D6725A2}">
      <formula1>$O$8:$O$11</formula1>
    </dataValidation>
    <dataValidation type="list" allowBlank="1" showInputMessage="1" showErrorMessage="1" sqref="B18:E18" xr:uid="{79C79FAD-DA6E-437F-B2A9-5C69EF70DE70}">
      <formula1>$O$13:$O$17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8" r:id="rId4" name="Check Box 73">
              <controlPr defaultSize="0" autoFill="0" autoLine="0" autoPict="0">
                <anchor moveWithCells="1">
                  <from>
                    <xdr:col>1</xdr:col>
                    <xdr:colOff>28575</xdr:colOff>
                    <xdr:row>292</xdr:row>
                    <xdr:rowOff>161925</xdr:rowOff>
                  </from>
                  <to>
                    <xdr:col>1</xdr:col>
                    <xdr:colOff>342900</xdr:colOff>
                    <xdr:row>294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5" name="Check Box 17">
              <controlPr defaultSize="0" autoFill="0" autoLine="0" autoPict="0">
                <anchor moveWithCells="1">
                  <from>
                    <xdr:col>1</xdr:col>
                    <xdr:colOff>28575</xdr:colOff>
                    <xdr:row>293</xdr:row>
                    <xdr:rowOff>171450</xdr:rowOff>
                  </from>
                  <to>
                    <xdr:col>1</xdr:col>
                    <xdr:colOff>342900</xdr:colOff>
                    <xdr:row>295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6" name="Check Box 18">
              <controlPr defaultSize="0" autoFill="0" autoLine="0" autoPict="0">
                <anchor moveWithCells="1">
                  <from>
                    <xdr:col>1</xdr:col>
                    <xdr:colOff>28575</xdr:colOff>
                    <xdr:row>294</xdr:row>
                    <xdr:rowOff>171450</xdr:rowOff>
                  </from>
                  <to>
                    <xdr:col>1</xdr:col>
                    <xdr:colOff>342900</xdr:colOff>
                    <xdr:row>296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54</vt:i4>
      </vt:variant>
    </vt:vector>
  </HeadingPairs>
  <TitlesOfParts>
    <vt:vector size="55" baseType="lpstr">
      <vt:lpstr>MINUTE CHA</vt:lpstr>
      <vt:lpstr>BEC</vt:lpstr>
      <vt:lpstr>BEC_ATLANTIC</vt:lpstr>
      <vt:lpstr>BEC_CHAFFOTEAUX</vt:lpstr>
      <vt:lpstr>BEC_COUPLE_CHAUD</vt:lpstr>
      <vt:lpstr>BEC_DIVERS</vt:lpstr>
      <vt:lpstr>BEC_SAUNIER_DUVAL</vt:lpstr>
      <vt:lpstr>CHA_ADRESSE</vt:lpstr>
      <vt:lpstr>CHA_CHANTIER</vt:lpstr>
      <vt:lpstr>CHA_CONDUC_MAIL</vt:lpstr>
      <vt:lpstr>CHA_CONDUCTEUR</vt:lpstr>
      <vt:lpstr>CHA_CONSTRUCTEUR</vt:lpstr>
      <vt:lpstr>CHA_CONTACT</vt:lpstr>
      <vt:lpstr>CHA_CT</vt:lpstr>
      <vt:lpstr>CHA_CT_ADRESSE</vt:lpstr>
      <vt:lpstr>CHA_CT_TEL</vt:lpstr>
      <vt:lpstr>CHA_DATE</vt:lpstr>
      <vt:lpstr>CHA_FOURNISSEUR</vt:lpstr>
      <vt:lpstr>CHA_MAIL</vt:lpstr>
      <vt:lpstr>CHA_METREUR</vt:lpstr>
      <vt:lpstr>CHA_NUM</vt:lpstr>
      <vt:lpstr>CHA_SIRET</vt:lpstr>
      <vt:lpstr>CHA_TEL</vt:lpstr>
      <vt:lpstr>CHAUDIERE_GAZ_CHAFFOTEAUX</vt:lpstr>
      <vt:lpstr>CHAUDIERE_GAZ_CHAPEE</vt:lpstr>
      <vt:lpstr>CHAUDIERE_GAZ_SAUNIER_DUVAL</vt:lpstr>
      <vt:lpstr>CHAUDIERE_HYBRIDE_ATLANTIC</vt:lpstr>
      <vt:lpstr>CHAUDIERE_HYBRIDE_CHAFFOTEAUX_chauffage___ECS</vt:lpstr>
      <vt:lpstr>CHAUDIERES</vt:lpstr>
      <vt:lpstr>DEVIS</vt:lpstr>
      <vt:lpstr>DIVERS_CHAUDIERE</vt:lpstr>
      <vt:lpstr>EQUIPEMENT</vt:lpstr>
      <vt:lpstr>EQUIPEMENTS</vt:lpstr>
      <vt:lpstr>hf</vt:lpstr>
      <vt:lpstr>MARQUE</vt:lpstr>
      <vt:lpstr>PAC</vt:lpstr>
      <vt:lpstr>PAC_ATLANTIC</vt:lpstr>
      <vt:lpstr>PAC_CHAFFOTEAUX</vt:lpstr>
      <vt:lpstr>PAC_DAIKIN</vt:lpstr>
      <vt:lpstr>PLANCHER_CHAUFFANT</vt:lpstr>
      <vt:lpstr>PLCH_RAD</vt:lpstr>
      <vt:lpstr>POMPE_A_CHALEUR_ATLANTIC</vt:lpstr>
      <vt:lpstr>POMPE_A_CHALEUR_CHAFFOTEAUX</vt:lpstr>
      <vt:lpstr>POMPE_A_CHALEUR_DAIKIN</vt:lpstr>
      <vt:lpstr>PR2_ADRESSE</vt:lpstr>
      <vt:lpstr>PR2_CHANTIER</vt:lpstr>
      <vt:lpstr>PR2_CONDUCTEUR</vt:lpstr>
      <vt:lpstr>PR2_CONSTRUCTEUR</vt:lpstr>
      <vt:lpstr>PR2_CT</vt:lpstr>
      <vt:lpstr>PR2_FOURNISSEUR</vt:lpstr>
      <vt:lpstr>PR2_METREUR</vt:lpstr>
      <vt:lpstr>PR2_NUM</vt:lpstr>
      <vt:lpstr>RADIATEURS_SS</vt:lpstr>
      <vt:lpstr>SYST_CHAUFF</vt:lpstr>
      <vt:lpstr>VENTOUSES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Lison MAEGHT</dc:creator>
  <cp:lastModifiedBy>Lison MAEGHT</cp:lastModifiedBy>
  <dcterms:created xsi:type="dcterms:W3CDTF">2020-08-05T14:45:40Z</dcterms:created>
  <dcterms:modified xsi:type="dcterms:W3CDTF">2020-08-10T13:08:10Z</dcterms:modified>
</cp:coreProperties>
</file>