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0" yWindow="60" windowWidth="20490" windowHeight="7695" activeTab="1"/>
  </bookViews>
  <sheets>
    <sheet name="2016" sheetId="2" r:id="rId1"/>
    <sheet name="2017" sheetId="1" r:id="rId2"/>
    <sheet name="2018" sheetId="3" r:id="rId3"/>
    <sheet name="Données" sheetId="4" r:id="rId4"/>
  </sheets>
  <calcPr calcId="145621"/>
</workbook>
</file>

<file path=xl/calcChain.xml><?xml version="1.0" encoding="utf-8"?>
<calcChain xmlns="http://schemas.openxmlformats.org/spreadsheetml/2006/main">
  <c r="F2" i="4" l="1"/>
  <c r="G2" i="4"/>
  <c r="H2" i="4"/>
  <c r="F3" i="4"/>
  <c r="G3" i="4"/>
  <c r="G4" i="4" s="1"/>
  <c r="G7" i="4" s="1"/>
  <c r="H3" i="4"/>
  <c r="H4" i="4" s="1"/>
  <c r="H7" i="4" s="1"/>
  <c r="F4" i="4"/>
  <c r="F7" i="4" s="1"/>
  <c r="F5" i="4"/>
  <c r="G5" i="4"/>
  <c r="H5" i="4"/>
  <c r="F6" i="4"/>
  <c r="G6" i="4"/>
  <c r="H6" i="4"/>
  <c r="F8" i="4"/>
  <c r="F9" i="4"/>
  <c r="G9" i="4"/>
  <c r="H9" i="4"/>
  <c r="F10" i="4"/>
  <c r="G10" i="4"/>
  <c r="H10" i="4"/>
  <c r="F11" i="4"/>
  <c r="G11" i="4"/>
  <c r="H11" i="4"/>
  <c r="F12" i="4"/>
  <c r="G12" i="4"/>
  <c r="H12" i="4"/>
  <c r="F13" i="4"/>
  <c r="G13" i="4"/>
  <c r="H13" i="4"/>
  <c r="I2" i="4"/>
  <c r="J2" i="4"/>
  <c r="K2" i="4"/>
  <c r="L2" i="4"/>
  <c r="I3" i="4"/>
  <c r="J3" i="4"/>
  <c r="J4" i="4" s="1"/>
  <c r="J7" i="4" s="1"/>
  <c r="K3" i="4"/>
  <c r="K4" i="4" s="1"/>
  <c r="K7" i="4" s="1"/>
  <c r="L3" i="4"/>
  <c r="I4" i="4"/>
  <c r="L4" i="4"/>
  <c r="I5" i="4"/>
  <c r="J5" i="4"/>
  <c r="K5" i="4"/>
  <c r="L5" i="4"/>
  <c r="I6" i="4"/>
  <c r="J6" i="4"/>
  <c r="K6" i="4"/>
  <c r="L6" i="4"/>
  <c r="I7" i="4"/>
  <c r="L7" i="4"/>
  <c r="I8" i="4"/>
  <c r="J8" i="4"/>
  <c r="L8" i="4"/>
  <c r="I9" i="4"/>
  <c r="J9" i="4"/>
  <c r="K9" i="4"/>
  <c r="L9" i="4"/>
  <c r="I10" i="4"/>
  <c r="J10" i="4"/>
  <c r="K10" i="4"/>
  <c r="L10" i="4"/>
  <c r="I11" i="4"/>
  <c r="J11" i="4"/>
  <c r="K11" i="4"/>
  <c r="L11" i="4"/>
  <c r="I12" i="4"/>
  <c r="J12" i="4"/>
  <c r="K12" i="4"/>
  <c r="L12" i="4"/>
  <c r="I13" i="4"/>
  <c r="J13" i="4"/>
  <c r="K13" i="4"/>
  <c r="L13" i="4"/>
  <c r="N2" i="4"/>
  <c r="N3" i="4"/>
  <c r="N4" i="4"/>
  <c r="N7" i="4" s="1"/>
  <c r="N5" i="4"/>
  <c r="N6" i="4"/>
  <c r="N8" i="4"/>
  <c r="N9" i="4"/>
  <c r="N10" i="4"/>
  <c r="N11" i="4"/>
  <c r="N12" i="4"/>
  <c r="N13" i="4"/>
  <c r="M13" i="4"/>
  <c r="M12" i="4"/>
  <c r="M11" i="4"/>
  <c r="M10" i="4"/>
  <c r="M9" i="4"/>
  <c r="M6" i="4"/>
  <c r="M5" i="4"/>
  <c r="M3" i="4"/>
  <c r="M8" i="4" s="1"/>
  <c r="M2" i="4"/>
  <c r="H8" i="4" l="1"/>
  <c r="G8" i="4"/>
  <c r="K8" i="4"/>
  <c r="M4" i="4"/>
  <c r="M7" i="4" s="1"/>
  <c r="AG229" i="1" l="1"/>
  <c r="AF229" i="1"/>
  <c r="AE229" i="1"/>
  <c r="AE228" i="1" s="1"/>
  <c r="AD229" i="1"/>
  <c r="AD228" i="1" s="1"/>
  <c r="AC229" i="1"/>
  <c r="AB229" i="1"/>
  <c r="AB228" i="1" s="1"/>
  <c r="AA229" i="1"/>
  <c r="AA228" i="1" s="1"/>
  <c r="Z229" i="1"/>
  <c r="Z228" i="1" s="1"/>
  <c r="Y229" i="1"/>
  <c r="Y228" i="1" s="1"/>
  <c r="X229" i="1"/>
  <c r="X228" i="1" s="1"/>
  <c r="W229" i="1"/>
  <c r="W228" i="1" s="1"/>
  <c r="V229" i="1"/>
  <c r="V228" i="1" s="1"/>
  <c r="U229" i="1"/>
  <c r="U228" i="1" s="1"/>
  <c r="T229" i="1"/>
  <c r="T228" i="1" s="1"/>
  <c r="S229" i="1"/>
  <c r="S228" i="1" s="1"/>
  <c r="R229" i="1"/>
  <c r="R228" i="1" s="1"/>
  <c r="Q229" i="1"/>
  <c r="Q228" i="1" s="1"/>
  <c r="P229" i="1"/>
  <c r="P228" i="1" s="1"/>
  <c r="O229" i="1"/>
  <c r="O228" i="1" s="1"/>
  <c r="N229" i="1"/>
  <c r="N228" i="1" s="1"/>
  <c r="M229" i="1"/>
  <c r="M228" i="1" s="1"/>
  <c r="L229" i="1"/>
  <c r="L228" i="1" s="1"/>
  <c r="K229" i="1"/>
  <c r="K228" i="1" s="1"/>
  <c r="J229" i="1"/>
  <c r="J228" i="1" s="1"/>
  <c r="I229" i="1"/>
  <c r="I228" i="1" s="1"/>
  <c r="H229" i="1"/>
  <c r="H228" i="1" s="1"/>
  <c r="G229" i="1"/>
  <c r="G228" i="1" s="1"/>
  <c r="F229" i="1"/>
  <c r="F228" i="1" s="1"/>
  <c r="E229" i="1"/>
  <c r="E228" i="1" s="1"/>
  <c r="D229" i="1"/>
  <c r="D228" i="1" s="1"/>
  <c r="C229" i="1"/>
  <c r="C228" i="1" s="1"/>
  <c r="C227" i="1"/>
  <c r="AG228" i="1"/>
  <c r="AF228" i="1"/>
  <c r="AC228" i="1"/>
  <c r="C206" i="1"/>
  <c r="AG208" i="1"/>
  <c r="AG207" i="1" s="1"/>
  <c r="AF208" i="1"/>
  <c r="AF207" i="1" s="1"/>
  <c r="AE208" i="1"/>
  <c r="AE207" i="1" s="1"/>
  <c r="AD208" i="1"/>
  <c r="AC208" i="1"/>
  <c r="AC207" i="1" s="1"/>
  <c r="AB208" i="1"/>
  <c r="AB207" i="1" s="1"/>
  <c r="AA208" i="1"/>
  <c r="AA207" i="1" s="1"/>
  <c r="Z208" i="1"/>
  <c r="Z207" i="1" s="1"/>
  <c r="Y208" i="1"/>
  <c r="Y207" i="1" s="1"/>
  <c r="X208" i="1"/>
  <c r="X207" i="1" s="1"/>
  <c r="W208" i="1"/>
  <c r="W207" i="1" s="1"/>
  <c r="V208" i="1"/>
  <c r="V207" i="1" s="1"/>
  <c r="U208" i="1"/>
  <c r="U207" i="1" s="1"/>
  <c r="T208" i="1"/>
  <c r="T207" i="1" s="1"/>
  <c r="S208" i="1"/>
  <c r="S207" i="1" s="1"/>
  <c r="R208" i="1"/>
  <c r="R207" i="1" s="1"/>
  <c r="Q208" i="1"/>
  <c r="Q207" i="1" s="1"/>
  <c r="P208" i="1"/>
  <c r="P207" i="1" s="1"/>
  <c r="O208" i="1"/>
  <c r="O207" i="1" s="1"/>
  <c r="N208" i="1"/>
  <c r="N207" i="1" s="1"/>
  <c r="M208" i="1"/>
  <c r="M207" i="1" s="1"/>
  <c r="L208" i="1"/>
  <c r="L207" i="1" s="1"/>
  <c r="K208" i="1"/>
  <c r="K207" i="1" s="1"/>
  <c r="J208" i="1"/>
  <c r="J207" i="1" s="1"/>
  <c r="I208" i="1"/>
  <c r="I207" i="1" s="1"/>
  <c r="H208" i="1"/>
  <c r="H207" i="1" s="1"/>
  <c r="G208" i="1"/>
  <c r="G207" i="1" s="1"/>
  <c r="F208" i="1"/>
  <c r="F207" i="1" s="1"/>
  <c r="E208" i="1"/>
  <c r="E207" i="1" s="1"/>
  <c r="D208" i="1"/>
  <c r="D207" i="1" s="1"/>
  <c r="C208" i="1"/>
  <c r="C207" i="1" s="1"/>
  <c r="AD207" i="1"/>
  <c r="AG187" i="1"/>
  <c r="AG186" i="1" s="1"/>
  <c r="AF187" i="1"/>
  <c r="AE187" i="1"/>
  <c r="AE186" i="1" s="1"/>
  <c r="AD187" i="1"/>
  <c r="AD186" i="1" s="1"/>
  <c r="AC187" i="1"/>
  <c r="AC186" i="1" s="1"/>
  <c r="AB187" i="1"/>
  <c r="AB186" i="1" s="1"/>
  <c r="AA187" i="1"/>
  <c r="AA186" i="1" s="1"/>
  <c r="Z187" i="1"/>
  <c r="Z186" i="1" s="1"/>
  <c r="Y187" i="1"/>
  <c r="Y186" i="1" s="1"/>
  <c r="X187" i="1"/>
  <c r="X186" i="1" s="1"/>
  <c r="W187" i="1"/>
  <c r="W186" i="1" s="1"/>
  <c r="V187" i="1"/>
  <c r="V186" i="1" s="1"/>
  <c r="U187" i="1"/>
  <c r="U186" i="1" s="1"/>
  <c r="T187" i="1"/>
  <c r="T186" i="1" s="1"/>
  <c r="S187" i="1"/>
  <c r="S186" i="1" s="1"/>
  <c r="R187" i="1"/>
  <c r="R186" i="1" s="1"/>
  <c r="Q187" i="1"/>
  <c r="Q186" i="1" s="1"/>
  <c r="E187" i="1"/>
  <c r="E186" i="1" s="1"/>
  <c r="D187" i="1"/>
  <c r="P187" i="1"/>
  <c r="P186" i="1" s="1"/>
  <c r="O187" i="1"/>
  <c r="O186" i="1" s="1"/>
  <c r="N187" i="1"/>
  <c r="N186" i="1" s="1"/>
  <c r="M187" i="1"/>
  <c r="M186" i="1" s="1"/>
  <c r="L187" i="1"/>
  <c r="L186" i="1" s="1"/>
  <c r="K187" i="1"/>
  <c r="K186" i="1" s="1"/>
  <c r="J187" i="1"/>
  <c r="J186" i="1" s="1"/>
  <c r="I187" i="1"/>
  <c r="I186" i="1" s="1"/>
  <c r="H187" i="1"/>
  <c r="H186" i="1" s="1"/>
  <c r="G187" i="1"/>
  <c r="G186" i="1" s="1"/>
  <c r="F187" i="1"/>
  <c r="F186" i="1" s="1"/>
  <c r="D186" i="1"/>
  <c r="C187" i="1"/>
  <c r="C186" i="1" s="1"/>
  <c r="C185" i="1"/>
  <c r="AF186" i="1"/>
  <c r="AG166" i="1" l="1"/>
  <c r="AF166" i="1"/>
  <c r="AF165" i="1" s="1"/>
  <c r="AE166" i="1"/>
  <c r="AD166" i="1"/>
  <c r="AD165" i="1" s="1"/>
  <c r="AC166" i="1"/>
  <c r="AC165" i="1" s="1"/>
  <c r="AB166" i="1"/>
  <c r="AB165" i="1" s="1"/>
  <c r="AE165" i="1"/>
  <c r="AA166" i="1"/>
  <c r="Z166" i="1"/>
  <c r="Z165" i="1" s="1"/>
  <c r="Y166" i="1"/>
  <c r="Y165" i="1" s="1"/>
  <c r="X166" i="1"/>
  <c r="X165" i="1" s="1"/>
  <c r="W166" i="1"/>
  <c r="V166" i="1"/>
  <c r="V165" i="1" s="1"/>
  <c r="U166" i="1"/>
  <c r="U165" i="1" s="1"/>
  <c r="T166" i="1"/>
  <c r="T165" i="1" s="1"/>
  <c r="S166" i="1"/>
  <c r="R166" i="1"/>
  <c r="R165" i="1" s="1"/>
  <c r="Q166" i="1"/>
  <c r="Q165" i="1" s="1"/>
  <c r="P166" i="1"/>
  <c r="P165" i="1" s="1"/>
  <c r="O166" i="1"/>
  <c r="O165" i="1" s="1"/>
  <c r="N166" i="1"/>
  <c r="N165" i="1" s="1"/>
  <c r="M166" i="1"/>
  <c r="M165" i="1" s="1"/>
  <c r="L166" i="1"/>
  <c r="L165" i="1" s="1"/>
  <c r="K166" i="1"/>
  <c r="J166" i="1"/>
  <c r="J165" i="1" s="1"/>
  <c r="I166" i="1"/>
  <c r="I165" i="1" s="1"/>
  <c r="H166" i="1"/>
  <c r="H165" i="1" s="1"/>
  <c r="G166" i="1"/>
  <c r="F166" i="1"/>
  <c r="F165" i="1" s="1"/>
  <c r="E166" i="1"/>
  <c r="E165" i="1" s="1"/>
  <c r="D166" i="1"/>
  <c r="D165" i="1" s="1"/>
  <c r="C166" i="1"/>
  <c r="C164" i="1"/>
  <c r="AG165" i="1"/>
  <c r="AA165" i="1"/>
  <c r="W165" i="1"/>
  <c r="S165" i="1"/>
  <c r="K165" i="1"/>
  <c r="G165" i="1"/>
  <c r="C165" i="1"/>
  <c r="AG145" i="1"/>
  <c r="AF145" i="1"/>
  <c r="AF144" i="1" s="1"/>
  <c r="AE145" i="1"/>
  <c r="AE144" i="1" s="1"/>
  <c r="AD145" i="1"/>
  <c r="AD144" i="1" s="1"/>
  <c r="AC145" i="1"/>
  <c r="AC144" i="1" s="1"/>
  <c r="AB145" i="1"/>
  <c r="AB144" i="1" s="1"/>
  <c r="AA145" i="1"/>
  <c r="AA144" i="1" s="1"/>
  <c r="Z145" i="1"/>
  <c r="Z144" i="1" s="1"/>
  <c r="Y145" i="1"/>
  <c r="Y144" i="1" s="1"/>
  <c r="X145" i="1"/>
  <c r="X144" i="1" s="1"/>
  <c r="W145" i="1"/>
  <c r="V145" i="1"/>
  <c r="V144" i="1" s="1"/>
  <c r="U145" i="1"/>
  <c r="U144" i="1" s="1"/>
  <c r="T145" i="1"/>
  <c r="T144" i="1" s="1"/>
  <c r="S145" i="1"/>
  <c r="S144" i="1" s="1"/>
  <c r="R145" i="1"/>
  <c r="R144" i="1" s="1"/>
  <c r="Q145" i="1"/>
  <c r="Q144" i="1" s="1"/>
  <c r="P145" i="1"/>
  <c r="P144" i="1" s="1"/>
  <c r="O145" i="1"/>
  <c r="O144" i="1" s="1"/>
  <c r="N145" i="1"/>
  <c r="N144" i="1" s="1"/>
  <c r="M145" i="1"/>
  <c r="M144" i="1" s="1"/>
  <c r="L145" i="1"/>
  <c r="L144" i="1" s="1"/>
  <c r="K145" i="1"/>
  <c r="K144" i="1" s="1"/>
  <c r="J145" i="1"/>
  <c r="J144" i="1" s="1"/>
  <c r="I145" i="1"/>
  <c r="I144" i="1" s="1"/>
  <c r="H145" i="1"/>
  <c r="H144" i="1" s="1"/>
  <c r="G145" i="1"/>
  <c r="G144" i="1" s="1"/>
  <c r="F145" i="1"/>
  <c r="F144" i="1" s="1"/>
  <c r="E145" i="1"/>
  <c r="E144" i="1" s="1"/>
  <c r="D145" i="1"/>
  <c r="D144" i="1" s="1"/>
  <c r="C145" i="1"/>
  <c r="C144" i="1" s="1"/>
  <c r="C143" i="1"/>
  <c r="AG144" i="1"/>
  <c r="W144" i="1"/>
  <c r="AG125" i="1"/>
  <c r="AF125" i="1"/>
  <c r="AF124" i="1" s="1"/>
  <c r="AE125" i="1"/>
  <c r="AE124" i="1" s="1"/>
  <c r="AD125" i="1"/>
  <c r="AD124" i="1" s="1"/>
  <c r="AC125" i="1"/>
  <c r="AB125" i="1"/>
  <c r="AB124" i="1" s="1"/>
  <c r="AA125" i="1"/>
  <c r="Z125" i="1"/>
  <c r="Z124" i="1" s="1"/>
  <c r="Y125" i="1"/>
  <c r="Y124" i="1" s="1"/>
  <c r="X125" i="1"/>
  <c r="X124" i="1" s="1"/>
  <c r="W125" i="1"/>
  <c r="W124" i="1" s="1"/>
  <c r="V125" i="1"/>
  <c r="V124" i="1" s="1"/>
  <c r="U125" i="1"/>
  <c r="U124" i="1" s="1"/>
  <c r="T125" i="1"/>
  <c r="T124" i="1" s="1"/>
  <c r="S125" i="1"/>
  <c r="S124" i="1" s="1"/>
  <c r="R125" i="1"/>
  <c r="R124" i="1" s="1"/>
  <c r="Q125" i="1"/>
  <c r="P125" i="1"/>
  <c r="P124" i="1" s="1"/>
  <c r="O125" i="1"/>
  <c r="O124" i="1" s="1"/>
  <c r="N125" i="1"/>
  <c r="N124" i="1" s="1"/>
  <c r="M125" i="1"/>
  <c r="M124" i="1" s="1"/>
  <c r="L125" i="1"/>
  <c r="L124" i="1" s="1"/>
  <c r="K125" i="1"/>
  <c r="K124" i="1" s="1"/>
  <c r="J125" i="1"/>
  <c r="J124" i="1" s="1"/>
  <c r="I125" i="1"/>
  <c r="I124" i="1" s="1"/>
  <c r="H125" i="1"/>
  <c r="H124" i="1" s="1"/>
  <c r="G125" i="1"/>
  <c r="G124" i="1" s="1"/>
  <c r="F125" i="1"/>
  <c r="F124" i="1" s="1"/>
  <c r="E125" i="1"/>
  <c r="D125" i="1"/>
  <c r="D124" i="1" s="1"/>
  <c r="C125" i="1"/>
  <c r="C124" i="1" s="1"/>
  <c r="C123" i="1"/>
  <c r="AG124" i="1"/>
  <c r="AC124" i="1"/>
  <c r="AA124" i="1"/>
  <c r="Q124" i="1"/>
  <c r="E124" i="1"/>
  <c r="AG105" i="1"/>
  <c r="AF105" i="1"/>
  <c r="AF104" i="1" s="1"/>
  <c r="AE105" i="1"/>
  <c r="AE104" i="1" s="1"/>
  <c r="AD105" i="1"/>
  <c r="AD104" i="1" s="1"/>
  <c r="AC105" i="1"/>
  <c r="AC104" i="1" s="1"/>
  <c r="AB105" i="1"/>
  <c r="AB104" i="1" s="1"/>
  <c r="AA105" i="1"/>
  <c r="AA104" i="1" s="1"/>
  <c r="Z105" i="1"/>
  <c r="Z104" i="1" s="1"/>
  <c r="Y105" i="1"/>
  <c r="Y104" i="1" s="1"/>
  <c r="X105" i="1"/>
  <c r="W105" i="1"/>
  <c r="W104" i="1" s="1"/>
  <c r="V105" i="1"/>
  <c r="V104" i="1" s="1"/>
  <c r="U105" i="1"/>
  <c r="U104" i="1" s="1"/>
  <c r="T105" i="1"/>
  <c r="T104" i="1" s="1"/>
  <c r="S105" i="1"/>
  <c r="S104" i="1" s="1"/>
  <c r="R105" i="1"/>
  <c r="R104" i="1" s="1"/>
  <c r="Q105" i="1"/>
  <c r="Q104" i="1" s="1"/>
  <c r="P105" i="1"/>
  <c r="P104" i="1" s="1"/>
  <c r="O105" i="1"/>
  <c r="O104" i="1" s="1"/>
  <c r="N105" i="1"/>
  <c r="M105" i="1"/>
  <c r="M104" i="1" s="1"/>
  <c r="L105" i="1"/>
  <c r="L104" i="1" s="1"/>
  <c r="K105" i="1"/>
  <c r="K104" i="1" s="1"/>
  <c r="J105" i="1"/>
  <c r="J104" i="1" s="1"/>
  <c r="I105" i="1"/>
  <c r="I104" i="1" s="1"/>
  <c r="H105" i="1"/>
  <c r="H104" i="1" s="1"/>
  <c r="G105" i="1"/>
  <c r="G104" i="1" s="1"/>
  <c r="F105" i="1"/>
  <c r="F104" i="1" s="1"/>
  <c r="E105" i="1"/>
  <c r="E104" i="1" s="1"/>
  <c r="D105" i="1"/>
  <c r="D104" i="1" s="1"/>
  <c r="C105" i="1"/>
  <c r="C104" i="1" s="1"/>
  <c r="C103" i="1"/>
  <c r="X104" i="1"/>
  <c r="N104" i="1"/>
  <c r="AG104" i="1"/>
  <c r="AG85" i="1"/>
  <c r="AF85" i="1"/>
  <c r="AF84" i="1" s="1"/>
  <c r="AE85" i="1"/>
  <c r="AD85" i="1"/>
  <c r="AD84" i="1" s="1"/>
  <c r="AC85" i="1"/>
  <c r="AC84" i="1" s="1"/>
  <c r="AB85" i="1"/>
  <c r="AB84" i="1" s="1"/>
  <c r="AA85" i="1"/>
  <c r="AA84" i="1" s="1"/>
  <c r="Z85" i="1"/>
  <c r="Z84" i="1" s="1"/>
  <c r="Y85" i="1"/>
  <c r="Y84" i="1" s="1"/>
  <c r="X85" i="1"/>
  <c r="X84" i="1" s="1"/>
  <c r="W85" i="1"/>
  <c r="V85" i="1"/>
  <c r="V84" i="1" s="1"/>
  <c r="U85" i="1"/>
  <c r="U84" i="1" s="1"/>
  <c r="T85" i="1"/>
  <c r="T84" i="1" s="1"/>
  <c r="S85" i="1"/>
  <c r="S84" i="1" s="1"/>
  <c r="R85" i="1"/>
  <c r="R84" i="1" s="1"/>
  <c r="Q85" i="1"/>
  <c r="Q84" i="1" s="1"/>
  <c r="P85" i="1"/>
  <c r="P84" i="1" s="1"/>
  <c r="O85" i="1"/>
  <c r="O84" i="1" s="1"/>
  <c r="N85" i="1"/>
  <c r="N84" i="1" s="1"/>
  <c r="M85" i="1"/>
  <c r="M84" i="1" s="1"/>
  <c r="L85" i="1"/>
  <c r="L84" i="1" s="1"/>
  <c r="K85" i="1"/>
  <c r="K84" i="1" s="1"/>
  <c r="J85" i="1"/>
  <c r="J84" i="1" s="1"/>
  <c r="I85" i="1"/>
  <c r="I84" i="1" s="1"/>
  <c r="H85" i="1"/>
  <c r="H84" i="1" s="1"/>
  <c r="G85" i="1"/>
  <c r="G84" i="1" s="1"/>
  <c r="F85" i="1"/>
  <c r="F84" i="1" s="1"/>
  <c r="E85" i="1"/>
  <c r="E84" i="1" s="1"/>
  <c r="D85" i="1"/>
  <c r="D84" i="1" s="1"/>
  <c r="C85" i="1"/>
  <c r="C84" i="1" s="1"/>
  <c r="C83" i="1"/>
  <c r="AG84" i="1"/>
  <c r="AE84" i="1"/>
  <c r="W84" i="1"/>
  <c r="AG65" i="1"/>
  <c r="AF65" i="1"/>
  <c r="AF64" i="1" s="1"/>
  <c r="AE65" i="1"/>
  <c r="AE64" i="1" s="1"/>
  <c r="AD65" i="1"/>
  <c r="AD64" i="1" s="1"/>
  <c r="AC65" i="1"/>
  <c r="AC64" i="1" s="1"/>
  <c r="AB65" i="1"/>
  <c r="AB64" i="1" s="1"/>
  <c r="AA65" i="1"/>
  <c r="AA64" i="1" s="1"/>
  <c r="Z65" i="1"/>
  <c r="Z64" i="1" s="1"/>
  <c r="Y65" i="1"/>
  <c r="Y64" i="1" s="1"/>
  <c r="X65" i="1"/>
  <c r="X64" i="1" s="1"/>
  <c r="W65" i="1"/>
  <c r="W64" i="1" s="1"/>
  <c r="V65" i="1"/>
  <c r="V64" i="1" s="1"/>
  <c r="U65" i="1"/>
  <c r="U64" i="1" s="1"/>
  <c r="T65" i="1"/>
  <c r="T64" i="1" s="1"/>
  <c r="S65" i="1"/>
  <c r="S64" i="1" s="1"/>
  <c r="R65" i="1"/>
  <c r="R64" i="1" s="1"/>
  <c r="Q65" i="1"/>
  <c r="Q64" i="1" s="1"/>
  <c r="P65" i="1"/>
  <c r="P64" i="1" s="1"/>
  <c r="O65" i="1"/>
  <c r="O64" i="1" s="1"/>
  <c r="N65" i="1"/>
  <c r="N64" i="1" s="1"/>
  <c r="M65" i="1"/>
  <c r="M64" i="1" s="1"/>
  <c r="L65" i="1"/>
  <c r="L64" i="1" s="1"/>
  <c r="K65" i="1"/>
  <c r="K64" i="1" s="1"/>
  <c r="J65" i="1"/>
  <c r="J64" i="1" s="1"/>
  <c r="I65" i="1"/>
  <c r="I64" i="1" s="1"/>
  <c r="H65" i="1"/>
  <c r="H64" i="1" s="1"/>
  <c r="G65" i="1"/>
  <c r="G64" i="1" s="1"/>
  <c r="F65" i="1"/>
  <c r="F64" i="1" s="1"/>
  <c r="E65" i="1"/>
  <c r="E64" i="1" s="1"/>
  <c r="D65" i="1"/>
  <c r="D64" i="1" s="1"/>
  <c r="C65" i="1"/>
  <c r="C64" i="1" s="1"/>
  <c r="C63" i="1"/>
  <c r="AG64" i="1"/>
  <c r="AG45" i="1"/>
  <c r="AG44" i="1" s="1"/>
  <c r="AF45" i="1"/>
  <c r="AF44" i="1" s="1"/>
  <c r="AE45" i="1"/>
  <c r="AE44" i="1" s="1"/>
  <c r="AD45" i="1"/>
  <c r="AD44" i="1" s="1"/>
  <c r="AC45" i="1"/>
  <c r="AC44" i="1" s="1"/>
  <c r="AB45" i="1"/>
  <c r="AB44" i="1" s="1"/>
  <c r="AA45" i="1"/>
  <c r="Z45" i="1"/>
  <c r="Z44" i="1" s="1"/>
  <c r="Y45" i="1"/>
  <c r="Y44" i="1" s="1"/>
  <c r="X45" i="1"/>
  <c r="X44" i="1" s="1"/>
  <c r="W45" i="1"/>
  <c r="W44" i="1" s="1"/>
  <c r="V45" i="1"/>
  <c r="V44" i="1" s="1"/>
  <c r="U45" i="1"/>
  <c r="U44" i="1" s="1"/>
  <c r="T45" i="1"/>
  <c r="T44" i="1" s="1"/>
  <c r="S45" i="1"/>
  <c r="S44" i="1" s="1"/>
  <c r="R45" i="1"/>
  <c r="R44" i="1" s="1"/>
  <c r="Q45" i="1"/>
  <c r="Q44" i="1" s="1"/>
  <c r="P45" i="1"/>
  <c r="P44" i="1" s="1"/>
  <c r="O45" i="1"/>
  <c r="N45" i="1"/>
  <c r="N44" i="1" s="1"/>
  <c r="M45" i="1"/>
  <c r="M44" i="1" s="1"/>
  <c r="L45" i="1"/>
  <c r="L44" i="1" s="1"/>
  <c r="K45" i="1"/>
  <c r="K44" i="1" s="1"/>
  <c r="J45" i="1"/>
  <c r="J44" i="1" s="1"/>
  <c r="I45" i="1"/>
  <c r="I44" i="1" s="1"/>
  <c r="H45" i="1"/>
  <c r="H44" i="1" s="1"/>
  <c r="G45" i="1"/>
  <c r="G44" i="1" s="1"/>
  <c r="F45" i="1"/>
  <c r="F44" i="1" s="1"/>
  <c r="E45" i="1"/>
  <c r="E44" i="1" s="1"/>
  <c r="D45" i="1"/>
  <c r="D44" i="1" s="1"/>
  <c r="C45" i="1"/>
  <c r="C43" i="1"/>
  <c r="AA44" i="1"/>
  <c r="O44" i="1"/>
  <c r="C44" i="1"/>
  <c r="AE25" i="1"/>
  <c r="AE24" i="1" s="1"/>
  <c r="AD25" i="1"/>
  <c r="AD24" i="1" s="1"/>
  <c r="AC25" i="1"/>
  <c r="AC24" i="1" s="1"/>
  <c r="AB25" i="1"/>
  <c r="AB24" i="1" s="1"/>
  <c r="AA25" i="1"/>
  <c r="AA24" i="1" s="1"/>
  <c r="Z25" i="1"/>
  <c r="Z24" i="1" s="1"/>
  <c r="Y25" i="1"/>
  <c r="Y24" i="1" s="1"/>
  <c r="X25" i="1"/>
  <c r="X24" i="1" s="1"/>
  <c r="W25" i="1"/>
  <c r="W24" i="1" s="1"/>
  <c r="V25" i="1"/>
  <c r="V24" i="1" s="1"/>
  <c r="U25" i="1"/>
  <c r="U24" i="1" s="1"/>
  <c r="T25" i="1"/>
  <c r="T24" i="1" s="1"/>
  <c r="S25" i="1"/>
  <c r="S24" i="1" s="1"/>
  <c r="R25" i="1"/>
  <c r="R24" i="1" s="1"/>
  <c r="Q25" i="1"/>
  <c r="Q24" i="1" s="1"/>
  <c r="P25" i="1"/>
  <c r="P24" i="1" s="1"/>
  <c r="O25" i="1"/>
  <c r="O24" i="1" s="1"/>
  <c r="N25" i="1"/>
  <c r="N24" i="1" s="1"/>
  <c r="M25" i="1"/>
  <c r="M24" i="1" s="1"/>
  <c r="L25" i="1"/>
  <c r="L24" i="1" s="1"/>
  <c r="K25" i="1"/>
  <c r="K24" i="1" s="1"/>
  <c r="J25" i="1"/>
  <c r="J24" i="1" s="1"/>
  <c r="I25" i="1"/>
  <c r="I24" i="1" s="1"/>
  <c r="H25" i="1"/>
  <c r="H24" i="1" s="1"/>
  <c r="G25" i="1"/>
  <c r="G24" i="1" s="1"/>
  <c r="F25" i="1"/>
  <c r="F24" i="1" s="1"/>
  <c r="E25" i="1"/>
  <c r="E24" i="1" s="1"/>
  <c r="D25" i="1"/>
  <c r="D24" i="1" s="1"/>
  <c r="C25" i="1"/>
  <c r="C24" i="1" s="1"/>
  <c r="C23" i="1"/>
  <c r="C5" i="1"/>
  <c r="C4" i="1" s="1"/>
  <c r="D5" i="1"/>
  <c r="D4" i="1" s="1"/>
  <c r="E5" i="1"/>
  <c r="E4" i="1" s="1"/>
  <c r="F5" i="1"/>
  <c r="F4" i="1" s="1"/>
  <c r="G5" i="1"/>
  <c r="G4" i="1" s="1"/>
  <c r="H5" i="1"/>
  <c r="H4" i="1" s="1"/>
  <c r="I5" i="1"/>
  <c r="I4" i="1" s="1"/>
  <c r="J5" i="1"/>
  <c r="J4" i="1" s="1"/>
  <c r="K5" i="1"/>
  <c r="K4" i="1" s="1"/>
  <c r="L5" i="1"/>
  <c r="L4" i="1" s="1"/>
  <c r="M5" i="1"/>
  <c r="M4" i="1" s="1"/>
  <c r="N5" i="1"/>
  <c r="N4" i="1" s="1"/>
  <c r="O5" i="1"/>
  <c r="O4" i="1" s="1"/>
  <c r="P5" i="1"/>
  <c r="P4" i="1" s="1"/>
  <c r="Q5" i="1"/>
  <c r="Q4" i="1" s="1"/>
  <c r="R5" i="1"/>
  <c r="R4" i="1" s="1"/>
  <c r="S5" i="1"/>
  <c r="S4" i="1" s="1"/>
  <c r="T5" i="1"/>
  <c r="T4" i="1" s="1"/>
  <c r="U5" i="1"/>
  <c r="U4" i="1" s="1"/>
  <c r="V5" i="1"/>
  <c r="V4" i="1" s="1"/>
  <c r="W5" i="1"/>
  <c r="W4" i="1" s="1"/>
  <c r="X5" i="1"/>
  <c r="X4" i="1" s="1"/>
  <c r="Y5" i="1"/>
  <c r="Y4" i="1" s="1"/>
  <c r="Z5" i="1"/>
  <c r="Z4" i="1" s="1"/>
  <c r="AA5" i="1"/>
  <c r="AA4" i="1" s="1"/>
  <c r="AB5" i="1"/>
  <c r="AB4" i="1" s="1"/>
  <c r="AC5" i="1"/>
  <c r="AC4" i="1" s="1"/>
  <c r="AD5" i="1"/>
  <c r="AD4" i="1" s="1"/>
  <c r="AE5" i="1"/>
  <c r="AE4" i="1" s="1"/>
  <c r="AF5" i="1"/>
  <c r="AF4" i="1" s="1"/>
  <c r="AG5" i="1"/>
  <c r="AG4" i="1" s="1"/>
  <c r="C3" i="1"/>
</calcChain>
</file>

<file path=xl/sharedStrings.xml><?xml version="1.0" encoding="utf-8"?>
<sst xmlns="http://schemas.openxmlformats.org/spreadsheetml/2006/main" count="194" uniqueCount="26">
  <si>
    <t>Mois</t>
  </si>
  <si>
    <t>Jours fermés</t>
  </si>
  <si>
    <t>S</t>
  </si>
  <si>
    <t>D</t>
  </si>
  <si>
    <r>
      <t>NOM</t>
    </r>
    <r>
      <rPr>
        <b/>
        <sz val="33"/>
        <color theme="6"/>
        <rFont val="Cambria"/>
        <family val="1"/>
        <scheme val="major"/>
      </rPr>
      <t>Société</t>
    </r>
  </si>
  <si>
    <t>Jumper</t>
  </si>
  <si>
    <t>Scudo</t>
  </si>
  <si>
    <t>Jumpy</t>
  </si>
  <si>
    <t>Tepee</t>
  </si>
  <si>
    <t>Traveller</t>
  </si>
  <si>
    <t>Boxer</t>
  </si>
  <si>
    <t>Sprinter</t>
  </si>
  <si>
    <t>Heure</t>
  </si>
  <si>
    <t>Minibus</t>
  </si>
  <si>
    <t>Jour de l'an</t>
  </si>
  <si>
    <t>Pâques</t>
  </si>
  <si>
    <t>Lundi de Pâques</t>
  </si>
  <si>
    <t>Fête du Travail</t>
  </si>
  <si>
    <t>08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</si>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</sst>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0"/>
      <name val="Cambria"/>
      <family val="1"/>
      <scheme val="major"/>
    </font>
    <font>
      <b/>
      <sz val="28"/>
      <color theme="0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1"/>
      <color theme="0" tint="-0.499984740745262"/>
      <name val="Cambria"/>
      <family val="1"/>
      <scheme val="major"/>
    </font>
    <font>
      <b/>
      <sz val="33"/>
      <color theme="0"/>
      <name val="Cambria"/>
      <family val="1"/>
      <scheme val="major"/>
    </font>
    <font>
      <b/>
      <sz val="33"/>
      <color theme="6"/>
      <name val="Cambria"/>
      <family val="1"/>
      <scheme val="major"/>
    </font>
    <font>
      <sz val="10"/>
      <color rgb="FF00206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165" fontId="4" fillId="0" borderId="2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5" fillId="0" borderId="6" xfId="0" applyFont="1" applyBorder="1" applyAlignment="1">
      <alignment horizontal="left"/>
    </xf>
    <xf numFmtId="0" fontId="0" fillId="0" borderId="6" xfId="0" applyBorder="1"/>
    <xf numFmtId="164" fontId="2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right" vertical="center"/>
    </xf>
    <xf numFmtId="20" fontId="0" fillId="0" borderId="0" xfId="0" applyNumberForma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9" fillId="0" borderId="0" xfId="0" quotePrefix="1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10" fillId="0" borderId="0" xfId="0" quotePrefix="1" applyNumberFormat="1" applyFont="1" applyFill="1" applyAlignment="1">
      <alignment horizontal="center" vertical="center"/>
    </xf>
    <xf numFmtId="15" fontId="0" fillId="0" borderId="0" xfId="0" quotePrefix="1" applyNumberFormat="1" applyFont="1" applyFill="1" applyAlignment="1">
      <alignment horizontal="center" vertical="center"/>
    </xf>
  </cellXfs>
  <cellStyles count="1">
    <cellStyle name="Normal" xfId="0" builtinId="0"/>
  </cellStyles>
  <dxfs count="24"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  <dxf>
      <fill>
        <patternFill patternType="lightUp">
          <f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3" Type="http://schemas.microsoft.com/office/2007/relationships/hdphoto" Target="../media/hdphoto1.wdp"/><Relationship Id="rId7" Type="http://schemas.openxmlformats.org/officeDocument/2006/relationships/image" Target="../media/image5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4.jpeg"/><Relationship Id="rId5" Type="http://schemas.microsoft.com/office/2007/relationships/hdphoto" Target="../media/hdphoto2.wdp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1648</xdr:colOff>
      <xdr:row>0</xdr:row>
      <xdr:rowOff>59837</xdr:rowOff>
    </xdr:from>
    <xdr:to>
      <xdr:col>27</xdr:col>
      <xdr:colOff>172554</xdr:colOff>
      <xdr:row>0</xdr:row>
      <xdr:rowOff>599837</xdr:rowOff>
    </xdr:to>
    <xdr:grpSp>
      <xdr:nvGrpSpPr>
        <xdr:cNvPr id="14" name="Groupe 13"/>
        <xdr:cNvGrpSpPr>
          <a:grpSpLocks noChangeAspect="1"/>
        </xdr:cNvGrpSpPr>
      </xdr:nvGrpSpPr>
      <xdr:grpSpPr>
        <a:xfrm>
          <a:off x="10843583" y="59837"/>
          <a:ext cx="543623" cy="540000"/>
          <a:chOff x="5162550" y="1181100"/>
          <a:chExt cx="5058481" cy="5039429"/>
        </a:xfrm>
      </xdr:grpSpPr>
      <xdr:pic macro="[0]!MsgBox_NewResa"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duotone>
              <a:schemeClr val="accent3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162550" y="1181100"/>
            <a:ext cx="5058481" cy="5039429"/>
          </a:xfrm>
          <a:prstGeom prst="rect">
            <a:avLst/>
          </a:prstGeom>
        </xdr:spPr>
      </xdr:pic>
      <xdr:grpSp>
        <xdr:nvGrpSpPr>
          <xdr:cNvPr id="16" name="Groupe 15"/>
          <xdr:cNvGrpSpPr>
            <a:grpSpLocks noChangeAspect="1"/>
          </xdr:cNvGrpSpPr>
        </xdr:nvGrpSpPr>
        <xdr:grpSpPr>
          <a:xfrm>
            <a:off x="8086725" y="4133850"/>
            <a:ext cx="1448868" cy="1368000"/>
            <a:chOff x="11306175" y="6515100"/>
            <a:chExt cx="2047875" cy="1933575"/>
          </a:xfrm>
        </xdr:grpSpPr>
        <xdr:pic macro="[0]!MsgBox_NewResa">
          <xdr:nvPicPr>
            <xdr:cNvPr id="17" name="Image 16"/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2" cstate="print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  <a:duotone>
                <a:schemeClr val="accent3">
                  <a:shade val="45000"/>
                  <a:satMod val="135000"/>
                </a:schemeClr>
                <a:prstClr val="white"/>
              </a:duotone>
              <a:extLst>
                <a:ext uri="{BEBA8EAE-BF5A-486C-A8C5-ECC9F3942E4B}">
                  <a14:imgProps xmlns:a14="http://schemas.microsoft.com/office/drawing/2010/main">
                    <a14:imgLayer r:embed="rId3">
                      <a14:imgEffect>
                        <a14:backgroundRemoval t="60689" b="78979" l="61667" r="74683"/>
                      </a14:imgEffect>
                      <a14:imgEffect>
                        <a14:saturation sat="40000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60410" t="59862" r="25346" b="19853"/>
            <a:stretch/>
          </xdr:blipFill>
          <xdr:spPr>
            <a:xfrm rot="16200000" flipH="1">
              <a:off x="11339513" y="7100887"/>
              <a:ext cx="1314450" cy="1381125"/>
            </a:xfrm>
            <a:prstGeom prst="rect">
              <a:avLst/>
            </a:prstGeom>
          </xdr:spPr>
        </xdr:pic>
        <xdr:pic macro="[0]!MsgBox_NewResa">
          <xdr:nvPicPr>
            <xdr:cNvPr id="18" name="Image 17"/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4" cstate="print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  <a:duotone>
                <a:schemeClr val="accent3">
                  <a:shade val="45000"/>
                  <a:satMod val="135000"/>
                </a:schemeClr>
                <a:prstClr val="white"/>
              </a:duotone>
              <a:extLst>
                <a:ext uri="{BEBA8EAE-BF5A-486C-A8C5-ECC9F3942E4B}">
                  <a14:imgProps xmlns:a14="http://schemas.microsoft.com/office/drawing/2010/main">
                    <a14:imgLayer r:embed="rId5">
                      <a14:imgEffect>
                        <a14:backgroundRemoval t="60333" b="79454" l="61905" r="74524"/>
                      </a14:imgEffect>
                      <a14:imgEffect>
                        <a14:saturation sat="400000"/>
                      </a14:imgEffect>
                    </a14:imgLayer>
                  </a14:imgProps>
                </a:ex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62670" t="59862" r="25346" b="21617"/>
            <a:stretch/>
          </xdr:blipFill>
          <xdr:spPr>
            <a:xfrm rot="10800000" flipH="1" flipV="1">
              <a:off x="12191998" y="6515100"/>
              <a:ext cx="1162052" cy="1200148"/>
            </a:xfrm>
            <a:prstGeom prst="rect">
              <a:avLst/>
            </a:prstGeom>
          </xdr:spPr>
        </xdr:pic>
      </xdr:grpSp>
    </xdr:grpSp>
    <xdr:clientData/>
  </xdr:twoCellAnchor>
  <xdr:twoCellAnchor editAs="oneCell">
    <xdr:from>
      <xdr:col>27</xdr:col>
      <xdr:colOff>260594</xdr:colOff>
      <xdr:row>0</xdr:row>
      <xdr:rowOff>81573</xdr:rowOff>
    </xdr:from>
    <xdr:to>
      <xdr:col>28</xdr:col>
      <xdr:colOff>359501</xdr:colOff>
      <xdr:row>0</xdr:row>
      <xdr:rowOff>549573</xdr:rowOff>
    </xdr:to>
    <xdr:pic>
      <xdr:nvPicPr>
        <xdr:cNvPr id="19" name="Image 18"/>
        <xdr:cNvPicPr>
          <a:picLocks/>
        </xdr:cNvPicPr>
      </xdr:nvPicPr>
      <xdr:blipFill>
        <a:blip xmlns:r="http://schemas.openxmlformats.org/officeDocument/2006/relationships" r:embed="rId6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81032" y="81573"/>
          <a:ext cx="468000" cy="468000"/>
        </a:xfrm>
        <a:prstGeom prst="rect">
          <a:avLst/>
        </a:prstGeom>
      </xdr:spPr>
    </xdr:pic>
    <xdr:clientData/>
  </xdr:twoCellAnchor>
  <xdr:twoCellAnchor>
    <xdr:from>
      <xdr:col>32</xdr:col>
      <xdr:colOff>76200</xdr:colOff>
      <xdr:row>0</xdr:row>
      <xdr:rowOff>114300</xdr:rowOff>
    </xdr:from>
    <xdr:to>
      <xdr:col>32</xdr:col>
      <xdr:colOff>292200</xdr:colOff>
      <xdr:row>0</xdr:row>
      <xdr:rowOff>546300</xdr:rowOff>
    </xdr:to>
    <xdr:grpSp>
      <xdr:nvGrpSpPr>
        <xdr:cNvPr id="4" name="Groupe 3"/>
        <xdr:cNvGrpSpPr/>
      </xdr:nvGrpSpPr>
      <xdr:grpSpPr>
        <a:xfrm>
          <a:off x="13154439" y="114300"/>
          <a:ext cx="216000" cy="432000"/>
          <a:chOff x="14875669" y="114300"/>
          <a:chExt cx="216000" cy="432000"/>
        </a:xfrm>
      </xdr:grpSpPr>
      <xdr:pic macro="[0]!Retour_2016">
        <xdr:nvPicPr>
          <xdr:cNvPr id="22" name="Image 21"/>
          <xdr:cNvPicPr>
            <a:picLocks noChangeAspect="1"/>
          </xdr:cNvPicPr>
        </xdr:nvPicPr>
        <xdr:blipFill rotWithShape="1">
          <a:blip xmlns:r="http://schemas.openxmlformats.org/officeDocument/2006/relationships" r:embed="rId7"/>
          <a:srcRect l="60841" t="31949" r="27231" b="46937"/>
          <a:stretch/>
        </xdr:blipFill>
        <xdr:spPr>
          <a:xfrm>
            <a:off x="14875669" y="114300"/>
            <a:ext cx="216000" cy="215057"/>
          </a:xfrm>
          <a:prstGeom prst="rect">
            <a:avLst/>
          </a:prstGeom>
        </xdr:spPr>
      </xdr:pic>
      <xdr:pic macro="[0]!Passage_2018">
        <xdr:nvPicPr>
          <xdr:cNvPr id="23" name="Image 22"/>
          <xdr:cNvPicPr>
            <a:picLocks noChangeAspect="1"/>
          </xdr:cNvPicPr>
        </xdr:nvPicPr>
        <xdr:blipFill rotWithShape="1">
          <a:blip xmlns:r="http://schemas.openxmlformats.org/officeDocument/2006/relationships" r:embed="rId7"/>
          <a:srcRect l="60840" t="53063" r="27232" b="25639"/>
          <a:stretch/>
        </xdr:blipFill>
        <xdr:spPr>
          <a:xfrm>
            <a:off x="14875669" y="329357"/>
            <a:ext cx="216000" cy="216943"/>
          </a:xfrm>
          <a:prstGeom prst="rect">
            <a:avLst/>
          </a:prstGeom>
        </xdr:spPr>
      </xdr:pic>
    </xdr:grpSp>
    <xdr:clientData/>
  </xdr:twoCellAnchor>
  <xdr:twoCellAnchor>
    <xdr:from>
      <xdr:col>31</xdr:col>
      <xdr:colOff>166686</xdr:colOff>
      <xdr:row>2</xdr:row>
      <xdr:rowOff>71440</xdr:rowOff>
    </xdr:from>
    <xdr:to>
      <xdr:col>32</xdr:col>
      <xdr:colOff>14867</xdr:colOff>
      <xdr:row>2</xdr:row>
      <xdr:rowOff>271109</xdr:rowOff>
    </xdr:to>
    <xdr:pic macro="[0]!Retour_2016"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37530" y="869159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14868</xdr:colOff>
      <xdr:row>2</xdr:row>
      <xdr:rowOff>73709</xdr:rowOff>
    </xdr:from>
    <xdr:to>
      <xdr:col>32</xdr:col>
      <xdr:colOff>278061</xdr:colOff>
      <xdr:row>2</xdr:row>
      <xdr:rowOff>273378</xdr:rowOff>
    </xdr:to>
    <xdr:pic macro="[0]!Passage_02Février">
      <xdr:nvPicPr>
        <xdr:cNvPr id="21" name="Image 20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14337" y="871428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22</xdr:row>
      <xdr:rowOff>71438</xdr:rowOff>
    </xdr:from>
    <xdr:to>
      <xdr:col>32</xdr:col>
      <xdr:colOff>2962</xdr:colOff>
      <xdr:row>22</xdr:row>
      <xdr:rowOff>271107</xdr:rowOff>
    </xdr:to>
    <xdr:pic macro="[0]!Retour_01Janvier">
      <xdr:nvPicPr>
        <xdr:cNvPr id="65" name="Image 64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25625" y="4988719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22</xdr:row>
      <xdr:rowOff>73707</xdr:rowOff>
    </xdr:from>
    <xdr:to>
      <xdr:col>32</xdr:col>
      <xdr:colOff>266156</xdr:colOff>
      <xdr:row>22</xdr:row>
      <xdr:rowOff>273376</xdr:rowOff>
    </xdr:to>
    <xdr:pic macro="[0]!Passage_03Mars">
      <xdr:nvPicPr>
        <xdr:cNvPr id="66" name="Image 65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02432" y="4990988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42</xdr:row>
      <xdr:rowOff>71438</xdr:rowOff>
    </xdr:from>
    <xdr:to>
      <xdr:col>32</xdr:col>
      <xdr:colOff>2962</xdr:colOff>
      <xdr:row>42</xdr:row>
      <xdr:rowOff>271107</xdr:rowOff>
    </xdr:to>
    <xdr:pic macro="[0]!Retour_02Fevrier">
      <xdr:nvPicPr>
        <xdr:cNvPr id="67" name="Image 66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25625" y="4988719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42</xdr:row>
      <xdr:rowOff>73707</xdr:rowOff>
    </xdr:from>
    <xdr:to>
      <xdr:col>32</xdr:col>
      <xdr:colOff>266156</xdr:colOff>
      <xdr:row>42</xdr:row>
      <xdr:rowOff>273376</xdr:rowOff>
    </xdr:to>
    <xdr:pic macro="[0]!Passage_04Avril">
      <xdr:nvPicPr>
        <xdr:cNvPr id="68" name="Image 67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02432" y="4990988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62</xdr:row>
      <xdr:rowOff>71438</xdr:rowOff>
    </xdr:from>
    <xdr:to>
      <xdr:col>32</xdr:col>
      <xdr:colOff>2962</xdr:colOff>
      <xdr:row>62</xdr:row>
      <xdr:rowOff>271107</xdr:rowOff>
    </xdr:to>
    <xdr:pic macro="[0]!Retour_03Mars">
      <xdr:nvPicPr>
        <xdr:cNvPr id="69" name="Image 68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25625" y="9108282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62</xdr:row>
      <xdr:rowOff>73707</xdr:rowOff>
    </xdr:from>
    <xdr:to>
      <xdr:col>32</xdr:col>
      <xdr:colOff>266156</xdr:colOff>
      <xdr:row>62</xdr:row>
      <xdr:rowOff>273376</xdr:rowOff>
    </xdr:to>
    <xdr:pic macro="[0]!Passage_05Mai">
      <xdr:nvPicPr>
        <xdr:cNvPr id="70" name="Image 69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02432" y="9110551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82</xdr:row>
      <xdr:rowOff>71438</xdr:rowOff>
    </xdr:from>
    <xdr:to>
      <xdr:col>32</xdr:col>
      <xdr:colOff>2962</xdr:colOff>
      <xdr:row>82</xdr:row>
      <xdr:rowOff>271107</xdr:rowOff>
    </xdr:to>
    <xdr:pic macro="[0]!Retour_04Avril">
      <xdr:nvPicPr>
        <xdr:cNvPr id="71" name="Image 70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25625" y="13823157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82</xdr:row>
      <xdr:rowOff>73707</xdr:rowOff>
    </xdr:from>
    <xdr:to>
      <xdr:col>32</xdr:col>
      <xdr:colOff>266156</xdr:colOff>
      <xdr:row>82</xdr:row>
      <xdr:rowOff>273376</xdr:rowOff>
    </xdr:to>
    <xdr:pic macro="[0]!Passage_06Juin">
      <xdr:nvPicPr>
        <xdr:cNvPr id="72" name="Image 71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02432" y="13825426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102</xdr:row>
      <xdr:rowOff>71438</xdr:rowOff>
    </xdr:from>
    <xdr:to>
      <xdr:col>32</xdr:col>
      <xdr:colOff>2962</xdr:colOff>
      <xdr:row>102</xdr:row>
      <xdr:rowOff>271107</xdr:rowOff>
    </xdr:to>
    <xdr:pic macro="[0]!Retour_05Mai">
      <xdr:nvPicPr>
        <xdr:cNvPr id="73" name="Image 72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25625" y="17395032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102</xdr:row>
      <xdr:rowOff>73707</xdr:rowOff>
    </xdr:from>
    <xdr:to>
      <xdr:col>32</xdr:col>
      <xdr:colOff>266156</xdr:colOff>
      <xdr:row>102</xdr:row>
      <xdr:rowOff>273376</xdr:rowOff>
    </xdr:to>
    <xdr:pic macro="[0]!Passage_07Juillet">
      <xdr:nvPicPr>
        <xdr:cNvPr id="74" name="Image 73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02432" y="17397301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122</xdr:row>
      <xdr:rowOff>71438</xdr:rowOff>
    </xdr:from>
    <xdr:to>
      <xdr:col>32</xdr:col>
      <xdr:colOff>2962</xdr:colOff>
      <xdr:row>122</xdr:row>
      <xdr:rowOff>271107</xdr:rowOff>
    </xdr:to>
    <xdr:pic macro="[0]!Passage_06Juin">
      <xdr:nvPicPr>
        <xdr:cNvPr id="75" name="Image 74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25625" y="21538407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122</xdr:row>
      <xdr:rowOff>73707</xdr:rowOff>
    </xdr:from>
    <xdr:to>
      <xdr:col>32</xdr:col>
      <xdr:colOff>266156</xdr:colOff>
      <xdr:row>122</xdr:row>
      <xdr:rowOff>273376</xdr:rowOff>
    </xdr:to>
    <xdr:pic macro="[0]!Passage_08Août">
      <xdr:nvPicPr>
        <xdr:cNvPr id="76" name="Image 75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02432" y="21540676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142</xdr:row>
      <xdr:rowOff>71438</xdr:rowOff>
    </xdr:from>
    <xdr:to>
      <xdr:col>32</xdr:col>
      <xdr:colOff>2962</xdr:colOff>
      <xdr:row>142</xdr:row>
      <xdr:rowOff>271107</xdr:rowOff>
    </xdr:to>
    <xdr:pic macro="[0]!Retour_07Juillet">
      <xdr:nvPicPr>
        <xdr:cNvPr id="77" name="Image 76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25625" y="25681782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142</xdr:row>
      <xdr:rowOff>73707</xdr:rowOff>
    </xdr:from>
    <xdr:to>
      <xdr:col>32</xdr:col>
      <xdr:colOff>266156</xdr:colOff>
      <xdr:row>142</xdr:row>
      <xdr:rowOff>273376</xdr:rowOff>
    </xdr:to>
    <xdr:pic macro="[0]!Passage_09Septembre">
      <xdr:nvPicPr>
        <xdr:cNvPr id="78" name="Image 77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02432" y="25684051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163</xdr:row>
      <xdr:rowOff>71438</xdr:rowOff>
    </xdr:from>
    <xdr:to>
      <xdr:col>32</xdr:col>
      <xdr:colOff>2962</xdr:colOff>
      <xdr:row>163</xdr:row>
      <xdr:rowOff>271107</xdr:rowOff>
    </xdr:to>
    <xdr:pic macro="[0]!Retour_08Aout">
      <xdr:nvPicPr>
        <xdr:cNvPr id="79" name="Image 78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4525625" y="29825157"/>
          <a:ext cx="276806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163</xdr:row>
      <xdr:rowOff>73707</xdr:rowOff>
    </xdr:from>
    <xdr:to>
      <xdr:col>32</xdr:col>
      <xdr:colOff>266156</xdr:colOff>
      <xdr:row>163</xdr:row>
      <xdr:rowOff>273376</xdr:rowOff>
    </xdr:to>
    <xdr:pic macro="[0]!Passage_10Octobre">
      <xdr:nvPicPr>
        <xdr:cNvPr id="80" name="Image 79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4802432" y="29827426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184</xdr:row>
      <xdr:rowOff>71438</xdr:rowOff>
    </xdr:from>
    <xdr:to>
      <xdr:col>32</xdr:col>
      <xdr:colOff>2962</xdr:colOff>
      <xdr:row>184</xdr:row>
      <xdr:rowOff>271107</xdr:rowOff>
    </xdr:to>
    <xdr:pic macro="[0]!Retour_Aout">
      <xdr:nvPicPr>
        <xdr:cNvPr id="29" name="Image 28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2860303" y="33508329"/>
          <a:ext cx="220898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184</xdr:row>
      <xdr:rowOff>73707</xdr:rowOff>
    </xdr:from>
    <xdr:to>
      <xdr:col>32</xdr:col>
      <xdr:colOff>266156</xdr:colOff>
      <xdr:row>184</xdr:row>
      <xdr:rowOff>273376</xdr:rowOff>
    </xdr:to>
    <xdr:pic macro="[0]!Passage_Juillet">
      <xdr:nvPicPr>
        <xdr:cNvPr id="30" name="Image 29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3081202" y="33510598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184</xdr:row>
      <xdr:rowOff>71438</xdr:rowOff>
    </xdr:from>
    <xdr:to>
      <xdr:col>32</xdr:col>
      <xdr:colOff>2962</xdr:colOff>
      <xdr:row>184</xdr:row>
      <xdr:rowOff>271107</xdr:rowOff>
    </xdr:to>
    <xdr:pic macro="[0]!Retour_09Septembre">
      <xdr:nvPicPr>
        <xdr:cNvPr id="31" name="Image 30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2860303" y="33508329"/>
          <a:ext cx="220898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184</xdr:row>
      <xdr:rowOff>73707</xdr:rowOff>
    </xdr:from>
    <xdr:to>
      <xdr:col>32</xdr:col>
      <xdr:colOff>266156</xdr:colOff>
      <xdr:row>184</xdr:row>
      <xdr:rowOff>273376</xdr:rowOff>
    </xdr:to>
    <xdr:pic macro="[0]!Passage_11Novembre">
      <xdr:nvPicPr>
        <xdr:cNvPr id="32" name="Image 31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3081202" y="33510598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205</xdr:row>
      <xdr:rowOff>71438</xdr:rowOff>
    </xdr:from>
    <xdr:to>
      <xdr:col>32</xdr:col>
      <xdr:colOff>2962</xdr:colOff>
      <xdr:row>205</xdr:row>
      <xdr:rowOff>271107</xdr:rowOff>
    </xdr:to>
    <xdr:pic macro="[0]!Retour_Aout">
      <xdr:nvPicPr>
        <xdr:cNvPr id="33" name="Image 32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2860303" y="37591655"/>
          <a:ext cx="220898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205</xdr:row>
      <xdr:rowOff>73707</xdr:rowOff>
    </xdr:from>
    <xdr:to>
      <xdr:col>32</xdr:col>
      <xdr:colOff>266156</xdr:colOff>
      <xdr:row>205</xdr:row>
      <xdr:rowOff>273376</xdr:rowOff>
    </xdr:to>
    <xdr:pic macro="[0]!Passage_Juillet">
      <xdr:nvPicPr>
        <xdr:cNvPr id="34" name="Image 33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3081202" y="37593924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205</xdr:row>
      <xdr:rowOff>71438</xdr:rowOff>
    </xdr:from>
    <xdr:to>
      <xdr:col>32</xdr:col>
      <xdr:colOff>2962</xdr:colOff>
      <xdr:row>205</xdr:row>
      <xdr:rowOff>271107</xdr:rowOff>
    </xdr:to>
    <xdr:pic macro="[0]!Retour_10Octobre">
      <xdr:nvPicPr>
        <xdr:cNvPr id="35" name="Image 34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2860303" y="37591655"/>
          <a:ext cx="220898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205</xdr:row>
      <xdr:rowOff>73707</xdr:rowOff>
    </xdr:from>
    <xdr:to>
      <xdr:col>32</xdr:col>
      <xdr:colOff>266156</xdr:colOff>
      <xdr:row>205</xdr:row>
      <xdr:rowOff>273376</xdr:rowOff>
    </xdr:to>
    <xdr:pic macro="[0]!Passage_12Décembre">
      <xdr:nvPicPr>
        <xdr:cNvPr id="36" name="Image 35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3081202" y="37593924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226</xdr:row>
      <xdr:rowOff>71438</xdr:rowOff>
    </xdr:from>
    <xdr:to>
      <xdr:col>32</xdr:col>
      <xdr:colOff>2962</xdr:colOff>
      <xdr:row>226</xdr:row>
      <xdr:rowOff>271107</xdr:rowOff>
    </xdr:to>
    <xdr:pic macro="[0]!Retour_Aout">
      <xdr:nvPicPr>
        <xdr:cNvPr id="37" name="Image 36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2860303" y="41674981"/>
          <a:ext cx="220898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226</xdr:row>
      <xdr:rowOff>73707</xdr:rowOff>
    </xdr:from>
    <xdr:to>
      <xdr:col>32</xdr:col>
      <xdr:colOff>266156</xdr:colOff>
      <xdr:row>226</xdr:row>
      <xdr:rowOff>273376</xdr:rowOff>
    </xdr:to>
    <xdr:pic macro="[0]!Passage_Juillet">
      <xdr:nvPicPr>
        <xdr:cNvPr id="38" name="Image 37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3081202" y="41677250"/>
          <a:ext cx="263193" cy="199669"/>
        </a:xfrm>
        <a:prstGeom prst="rect">
          <a:avLst/>
        </a:prstGeom>
      </xdr:spPr>
    </xdr:pic>
    <xdr:clientData/>
  </xdr:twoCellAnchor>
  <xdr:twoCellAnchor>
    <xdr:from>
      <xdr:col>31</xdr:col>
      <xdr:colOff>154781</xdr:colOff>
      <xdr:row>226</xdr:row>
      <xdr:rowOff>71438</xdr:rowOff>
    </xdr:from>
    <xdr:to>
      <xdr:col>32</xdr:col>
      <xdr:colOff>2962</xdr:colOff>
      <xdr:row>226</xdr:row>
      <xdr:rowOff>271107</xdr:rowOff>
    </xdr:to>
    <xdr:pic macro="[0]!Retour_11Novembre">
      <xdr:nvPicPr>
        <xdr:cNvPr id="39" name="Image 38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1195" t="3100" r="50231" b="5980"/>
        <a:stretch/>
      </xdr:blipFill>
      <xdr:spPr>
        <a:xfrm>
          <a:off x="12860303" y="41674981"/>
          <a:ext cx="220898" cy="199669"/>
        </a:xfrm>
        <a:prstGeom prst="rect">
          <a:avLst/>
        </a:prstGeom>
      </xdr:spPr>
    </xdr:pic>
    <xdr:clientData/>
  </xdr:twoCellAnchor>
  <xdr:twoCellAnchor>
    <xdr:from>
      <xdr:col>32</xdr:col>
      <xdr:colOff>2963</xdr:colOff>
      <xdr:row>226</xdr:row>
      <xdr:rowOff>73707</xdr:rowOff>
    </xdr:from>
    <xdr:to>
      <xdr:col>32</xdr:col>
      <xdr:colOff>266156</xdr:colOff>
      <xdr:row>226</xdr:row>
      <xdr:rowOff>273376</xdr:rowOff>
    </xdr:to>
    <xdr:pic macro="[0]!Passage_2018">
      <xdr:nvPicPr>
        <xdr:cNvPr id="40" name="Image 39"/>
        <xdr:cNvPicPr>
          <a:picLocks noChangeAspect="1"/>
        </xdr:cNvPicPr>
      </xdr:nvPicPr>
      <xdr:blipFill rotWithShape="1">
        <a:blip xmlns:r="http://schemas.openxmlformats.org/officeDocument/2006/relationships" r:embed="rId8"/>
        <a:srcRect l="50245" t="4340" r="3570" b="4740"/>
        <a:stretch/>
      </xdr:blipFill>
      <xdr:spPr>
        <a:xfrm>
          <a:off x="13081202" y="41677250"/>
          <a:ext cx="263193" cy="19966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45"/>
  <sheetViews>
    <sheetView tabSelected="1" zoomScale="115" zoomScaleNormal="115" workbookViewId="0">
      <pane ySplit="1" topLeftCell="A135" activePane="bottomLeft" state="frozen"/>
      <selection pane="bottomLeft" activeCell="X8" sqref="X8"/>
    </sheetView>
  </sheetViews>
  <sheetFormatPr baseColWidth="10" defaultRowHeight="15" x14ac:dyDescent="0.25"/>
  <cols>
    <col min="1" max="1" width="5" customWidth="1"/>
    <col min="2" max="2" width="23.42578125" style="5" bestFit="1" customWidth="1"/>
    <col min="3" max="33" width="5.5703125" customWidth="1"/>
    <col min="34" max="34" width="14.140625" bestFit="1" customWidth="1"/>
  </cols>
  <sheetData>
    <row r="1" spans="1:34" s="1" customFormat="1" ht="48" customHeight="1" x14ac:dyDescent="0.25">
      <c r="A1" s="2"/>
      <c r="B1" s="18" t="s">
        <v>4</v>
      </c>
      <c r="C1" s="18"/>
      <c r="D1" s="18"/>
      <c r="E1" s="18"/>
      <c r="F1" s="18"/>
      <c r="G1" s="18"/>
      <c r="H1" s="18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AA1" s="2"/>
      <c r="AB1" s="2"/>
      <c r="AC1" s="2"/>
      <c r="AD1" s="19">
        <v>2017</v>
      </c>
      <c r="AE1" s="19"/>
      <c r="AF1" s="19"/>
      <c r="AH1" s="2"/>
    </row>
    <row r="3" spans="1:34" ht="27" x14ac:dyDescent="0.25">
      <c r="C3" s="17">
        <f>DATE($AD$1,Données!B2,1)</f>
        <v>42736</v>
      </c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</row>
    <row r="4" spans="1:34" s="6" customFormat="1" ht="14.25" x14ac:dyDescent="0.25">
      <c r="C4" s="7" t="str">
        <f>CHOOSE(WEEKDAY(C5,2),"L","M","M","J","V","S","D")</f>
        <v>D</v>
      </c>
      <c r="D4" s="7" t="str">
        <f t="shared" ref="D4:AG4" si="0">CHOOSE(WEEKDAY(D5,2),"L","M","M","J","V","S","D")</f>
        <v>L</v>
      </c>
      <c r="E4" s="7" t="str">
        <f t="shared" si="0"/>
        <v>M</v>
      </c>
      <c r="F4" s="7" t="str">
        <f t="shared" si="0"/>
        <v>M</v>
      </c>
      <c r="G4" s="7" t="str">
        <f t="shared" si="0"/>
        <v>J</v>
      </c>
      <c r="H4" s="7" t="str">
        <f t="shared" si="0"/>
        <v>V</v>
      </c>
      <c r="I4" s="7" t="str">
        <f t="shared" si="0"/>
        <v>S</v>
      </c>
      <c r="J4" s="7" t="str">
        <f t="shared" si="0"/>
        <v>D</v>
      </c>
      <c r="K4" s="7" t="str">
        <f t="shared" si="0"/>
        <v>L</v>
      </c>
      <c r="L4" s="7" t="str">
        <f t="shared" si="0"/>
        <v>M</v>
      </c>
      <c r="M4" s="7" t="str">
        <f t="shared" si="0"/>
        <v>M</v>
      </c>
      <c r="N4" s="7" t="str">
        <f t="shared" si="0"/>
        <v>J</v>
      </c>
      <c r="O4" s="7" t="str">
        <f t="shared" si="0"/>
        <v>V</v>
      </c>
      <c r="P4" s="7" t="str">
        <f t="shared" si="0"/>
        <v>S</v>
      </c>
      <c r="Q4" s="7" t="str">
        <f t="shared" si="0"/>
        <v>D</v>
      </c>
      <c r="R4" s="7" t="str">
        <f t="shared" si="0"/>
        <v>L</v>
      </c>
      <c r="S4" s="7" t="str">
        <f t="shared" si="0"/>
        <v>M</v>
      </c>
      <c r="T4" s="7" t="str">
        <f t="shared" si="0"/>
        <v>M</v>
      </c>
      <c r="U4" s="7" t="str">
        <f t="shared" si="0"/>
        <v>J</v>
      </c>
      <c r="V4" s="7" t="str">
        <f t="shared" si="0"/>
        <v>V</v>
      </c>
      <c r="W4" s="7" t="str">
        <f t="shared" si="0"/>
        <v>S</v>
      </c>
      <c r="X4" s="7" t="str">
        <f t="shared" si="0"/>
        <v>D</v>
      </c>
      <c r="Y4" s="7" t="str">
        <f t="shared" si="0"/>
        <v>L</v>
      </c>
      <c r="Z4" s="7" t="str">
        <f t="shared" si="0"/>
        <v>M</v>
      </c>
      <c r="AA4" s="7" t="str">
        <f t="shared" si="0"/>
        <v>M</v>
      </c>
      <c r="AB4" s="7" t="str">
        <f t="shared" si="0"/>
        <v>J</v>
      </c>
      <c r="AC4" s="7" t="str">
        <f t="shared" si="0"/>
        <v>V</v>
      </c>
      <c r="AD4" s="7" t="str">
        <f t="shared" si="0"/>
        <v>S</v>
      </c>
      <c r="AE4" s="7" t="str">
        <f t="shared" si="0"/>
        <v>D</v>
      </c>
      <c r="AF4" s="7" t="str">
        <f t="shared" si="0"/>
        <v>L</v>
      </c>
      <c r="AG4" s="7" t="str">
        <f t="shared" si="0"/>
        <v>M</v>
      </c>
    </row>
    <row r="5" spans="1:34" s="6" customFormat="1" ht="14.25" x14ac:dyDescent="0.25">
      <c r="C5" s="8">
        <f>DATE($AD$1,Données!$B2,1)</f>
        <v>42736</v>
      </c>
      <c r="D5" s="8">
        <f>DATE($AD$1,Données!$B2,2)</f>
        <v>42737</v>
      </c>
      <c r="E5" s="8">
        <f>DATE($AD$1,Données!$B2,3)</f>
        <v>42738</v>
      </c>
      <c r="F5" s="8">
        <f>DATE($AD$1,Données!$B2,4)</f>
        <v>42739</v>
      </c>
      <c r="G5" s="8">
        <f>DATE($AD$1,Données!$B2,5)</f>
        <v>42740</v>
      </c>
      <c r="H5" s="8">
        <f>DATE($AD$1,Données!$B2,6)</f>
        <v>42741</v>
      </c>
      <c r="I5" s="8">
        <f>DATE($AD$1,Données!$B2,7)</f>
        <v>42742</v>
      </c>
      <c r="J5" s="8">
        <f>DATE($AD$1,Données!$B2,8)</f>
        <v>42743</v>
      </c>
      <c r="K5" s="8">
        <f>DATE($AD$1,Données!$B2,9)</f>
        <v>42744</v>
      </c>
      <c r="L5" s="8">
        <f>DATE($AD$1,Données!$B2,10)</f>
        <v>42745</v>
      </c>
      <c r="M5" s="8">
        <f>DATE($AD$1,Données!$B2,11)</f>
        <v>42746</v>
      </c>
      <c r="N5" s="8">
        <f>DATE($AD$1,Données!$B2,12)</f>
        <v>42747</v>
      </c>
      <c r="O5" s="8">
        <f>DATE($AD$1,Données!$B2,13)</f>
        <v>42748</v>
      </c>
      <c r="P5" s="8">
        <f>DATE($AD$1,Données!$B2,14)</f>
        <v>42749</v>
      </c>
      <c r="Q5" s="8">
        <f>DATE($AD$1,Données!$B2,15)</f>
        <v>42750</v>
      </c>
      <c r="R5" s="8">
        <f>DATE($AD$1,Données!$B2,16)</f>
        <v>42751</v>
      </c>
      <c r="S5" s="8">
        <f>DATE($AD$1,Données!$B2,17)</f>
        <v>42752</v>
      </c>
      <c r="T5" s="8">
        <f>DATE($AD$1,Données!$B2,18)</f>
        <v>42753</v>
      </c>
      <c r="U5" s="8">
        <f>DATE($AD$1,Données!$B2,19)</f>
        <v>42754</v>
      </c>
      <c r="V5" s="8">
        <f>DATE($AD$1,Données!$B2,20)</f>
        <v>42755</v>
      </c>
      <c r="W5" s="8">
        <f>DATE($AD$1,Données!$B2,21)</f>
        <v>42756</v>
      </c>
      <c r="X5" s="8">
        <f>DATE($AD$1,Données!$B2,22)</f>
        <v>42757</v>
      </c>
      <c r="Y5" s="8">
        <f>DATE($AD$1,Données!$B2,23)</f>
        <v>42758</v>
      </c>
      <c r="Z5" s="8">
        <f>DATE($AD$1,Données!$B2,24)</f>
        <v>42759</v>
      </c>
      <c r="AA5" s="8">
        <f>DATE($AD$1,Données!$B2,25)</f>
        <v>42760</v>
      </c>
      <c r="AB5" s="8">
        <f>DATE($AD$1,Données!$B2,26)</f>
        <v>42761</v>
      </c>
      <c r="AC5" s="8">
        <f>DATE($AD$1,Données!$B2,27)</f>
        <v>42762</v>
      </c>
      <c r="AD5" s="8">
        <f>DATE($AD$1,Données!$B2,28)</f>
        <v>42763</v>
      </c>
      <c r="AE5" s="8">
        <f>DATE($AD$1,Données!$B2,29)</f>
        <v>42764</v>
      </c>
      <c r="AF5" s="8">
        <f>DATE($AD$1,Données!$B2,30)</f>
        <v>42765</v>
      </c>
      <c r="AG5" s="8">
        <f>DATE($AD$1,Données!$B2,31)</f>
        <v>42766</v>
      </c>
    </row>
    <row r="6" spans="1:34" ht="15.75" x14ac:dyDescent="0.25">
      <c r="B6" s="9" t="s">
        <v>5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4" ht="15.75" x14ac:dyDescent="0.25">
      <c r="B7" s="10" t="s">
        <v>5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</row>
    <row r="8" spans="1:34" ht="15.75" x14ac:dyDescent="0.25">
      <c r="B8" s="10" t="s">
        <v>6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</row>
    <row r="9" spans="1:34" ht="15.75" x14ac:dyDescent="0.25">
      <c r="B9" s="10" t="s">
        <v>7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</row>
    <row r="10" spans="1:34" ht="15.75" x14ac:dyDescent="0.25">
      <c r="B10" s="10" t="s">
        <v>8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</row>
    <row r="11" spans="1:34" ht="15.75" x14ac:dyDescent="0.25">
      <c r="B11" s="10" t="s">
        <v>8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</row>
    <row r="12" spans="1:34" ht="15.75" x14ac:dyDescent="0.25">
      <c r="B12" s="10" t="s">
        <v>8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4" ht="15.75" x14ac:dyDescent="0.25">
      <c r="B13" s="10" t="s">
        <v>8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</row>
    <row r="14" spans="1:34" ht="15.75" x14ac:dyDescent="0.25">
      <c r="B14" s="10" t="s">
        <v>8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</row>
    <row r="15" spans="1:34" ht="15.75" x14ac:dyDescent="0.25">
      <c r="B15" s="10" t="s">
        <v>9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</row>
    <row r="16" spans="1:34" ht="15.75" x14ac:dyDescent="0.25">
      <c r="B16" s="10" t="s">
        <v>9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</row>
    <row r="17" spans="2:33" ht="15.75" x14ac:dyDescent="0.25">
      <c r="B17" s="10" t="s">
        <v>10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</row>
    <row r="18" spans="2:33" ht="15.75" x14ac:dyDescent="0.25">
      <c r="B18" s="10" t="s">
        <v>10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</row>
    <row r="19" spans="2:33" ht="15.75" x14ac:dyDescent="0.25">
      <c r="B19" s="10">
        <v>208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</row>
    <row r="20" spans="2:33" ht="15.75" x14ac:dyDescent="0.25">
      <c r="B20" s="11">
        <v>208</v>
      </c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</row>
    <row r="23" spans="2:33" ht="27" x14ac:dyDescent="0.25">
      <c r="C23" s="17">
        <f>DATE($AD$1,Données!B3,1)</f>
        <v>42767</v>
      </c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</row>
    <row r="24" spans="2:33" s="6" customFormat="1" ht="14.25" x14ac:dyDescent="0.25">
      <c r="C24" s="7" t="str">
        <f t="shared" ref="C24:AE24" si="1">CHOOSE(WEEKDAY(C25,2),"L","M","M","J","V","S","D")</f>
        <v>M</v>
      </c>
      <c r="D24" s="7" t="str">
        <f t="shared" si="1"/>
        <v>J</v>
      </c>
      <c r="E24" s="7" t="str">
        <f t="shared" si="1"/>
        <v>V</v>
      </c>
      <c r="F24" s="7" t="str">
        <f t="shared" si="1"/>
        <v>S</v>
      </c>
      <c r="G24" s="7" t="str">
        <f t="shared" si="1"/>
        <v>D</v>
      </c>
      <c r="H24" s="7" t="str">
        <f t="shared" si="1"/>
        <v>L</v>
      </c>
      <c r="I24" s="7" t="str">
        <f t="shared" si="1"/>
        <v>M</v>
      </c>
      <c r="J24" s="7" t="str">
        <f t="shared" si="1"/>
        <v>M</v>
      </c>
      <c r="K24" s="7" t="str">
        <f t="shared" si="1"/>
        <v>J</v>
      </c>
      <c r="L24" s="7" t="str">
        <f t="shared" si="1"/>
        <v>V</v>
      </c>
      <c r="M24" s="7" t="str">
        <f t="shared" si="1"/>
        <v>S</v>
      </c>
      <c r="N24" s="7" t="str">
        <f t="shared" si="1"/>
        <v>D</v>
      </c>
      <c r="O24" s="7" t="str">
        <f t="shared" si="1"/>
        <v>L</v>
      </c>
      <c r="P24" s="7" t="str">
        <f t="shared" si="1"/>
        <v>M</v>
      </c>
      <c r="Q24" s="7" t="str">
        <f t="shared" si="1"/>
        <v>M</v>
      </c>
      <c r="R24" s="7" t="str">
        <f t="shared" si="1"/>
        <v>J</v>
      </c>
      <c r="S24" s="7" t="str">
        <f t="shared" si="1"/>
        <v>V</v>
      </c>
      <c r="T24" s="7" t="str">
        <f t="shared" si="1"/>
        <v>S</v>
      </c>
      <c r="U24" s="7" t="str">
        <f t="shared" si="1"/>
        <v>D</v>
      </c>
      <c r="V24" s="7" t="str">
        <f t="shared" si="1"/>
        <v>L</v>
      </c>
      <c r="W24" s="7" t="str">
        <f t="shared" si="1"/>
        <v>M</v>
      </c>
      <c r="X24" s="7" t="str">
        <f t="shared" si="1"/>
        <v>M</v>
      </c>
      <c r="Y24" s="7" t="str">
        <f t="shared" si="1"/>
        <v>J</v>
      </c>
      <c r="Z24" s="7" t="str">
        <f t="shared" si="1"/>
        <v>V</v>
      </c>
      <c r="AA24" s="7" t="str">
        <f t="shared" si="1"/>
        <v>S</v>
      </c>
      <c r="AB24" s="7" t="str">
        <f t="shared" si="1"/>
        <v>D</v>
      </c>
      <c r="AC24" s="7" t="str">
        <f t="shared" si="1"/>
        <v>L</v>
      </c>
      <c r="AD24" s="7" t="str">
        <f t="shared" si="1"/>
        <v>M</v>
      </c>
      <c r="AE24" s="7" t="str">
        <f t="shared" si="1"/>
        <v>M</v>
      </c>
      <c r="AF24" s="7"/>
      <c r="AG24" s="7"/>
    </row>
    <row r="25" spans="2:33" s="6" customFormat="1" ht="14.25" x14ac:dyDescent="0.25">
      <c r="C25" s="8">
        <f>DATE($AD$1,Données!$B3,1)</f>
        <v>42767</v>
      </c>
      <c r="D25" s="8">
        <f>DATE($AD$1,Données!$B3,2)</f>
        <v>42768</v>
      </c>
      <c r="E25" s="8">
        <f>DATE($AD$1,Données!$B3,3)</f>
        <v>42769</v>
      </c>
      <c r="F25" s="8">
        <f>DATE($AD$1,Données!$B3,4)</f>
        <v>42770</v>
      </c>
      <c r="G25" s="8">
        <f>DATE($AD$1,Données!$B3,5)</f>
        <v>42771</v>
      </c>
      <c r="H25" s="8">
        <f>DATE($AD$1,Données!$B3,6)</f>
        <v>42772</v>
      </c>
      <c r="I25" s="8">
        <f>DATE($AD$1,Données!$B3,7)</f>
        <v>42773</v>
      </c>
      <c r="J25" s="8">
        <f>DATE($AD$1,Données!$B3,8)</f>
        <v>42774</v>
      </c>
      <c r="K25" s="8">
        <f>DATE($AD$1,Données!$B3,9)</f>
        <v>42775</v>
      </c>
      <c r="L25" s="8">
        <f>DATE($AD$1,Données!$B3,10)</f>
        <v>42776</v>
      </c>
      <c r="M25" s="8">
        <f>DATE($AD$1,Données!$B3,11)</f>
        <v>42777</v>
      </c>
      <c r="N25" s="8">
        <f>DATE($AD$1,Données!$B3,12)</f>
        <v>42778</v>
      </c>
      <c r="O25" s="8">
        <f>DATE($AD$1,Données!$B3,13)</f>
        <v>42779</v>
      </c>
      <c r="P25" s="8">
        <f>DATE($AD$1,Données!$B3,14)</f>
        <v>42780</v>
      </c>
      <c r="Q25" s="8">
        <f>DATE($AD$1,Données!$B3,15)</f>
        <v>42781</v>
      </c>
      <c r="R25" s="8">
        <f>DATE($AD$1,Données!$B3,16)</f>
        <v>42782</v>
      </c>
      <c r="S25" s="8">
        <f>DATE($AD$1,Données!$B3,17)</f>
        <v>42783</v>
      </c>
      <c r="T25" s="8">
        <f>DATE($AD$1,Données!$B3,18)</f>
        <v>42784</v>
      </c>
      <c r="U25" s="8">
        <f>DATE($AD$1,Données!$B3,19)</f>
        <v>42785</v>
      </c>
      <c r="V25" s="8">
        <f>DATE($AD$1,Données!$B3,20)</f>
        <v>42786</v>
      </c>
      <c r="W25" s="8">
        <f>DATE($AD$1,Données!$B3,21)</f>
        <v>42787</v>
      </c>
      <c r="X25" s="8">
        <f>DATE($AD$1,Données!$B3,22)</f>
        <v>42788</v>
      </c>
      <c r="Y25" s="8">
        <f>DATE($AD$1,Données!$B3,23)</f>
        <v>42789</v>
      </c>
      <c r="Z25" s="8">
        <f>DATE($AD$1,Données!$B3,24)</f>
        <v>42790</v>
      </c>
      <c r="AA25" s="8">
        <f>DATE($AD$1,Données!$B3,25)</f>
        <v>42791</v>
      </c>
      <c r="AB25" s="8">
        <f>DATE($AD$1,Données!$B3,26)</f>
        <v>42792</v>
      </c>
      <c r="AC25" s="8">
        <f>DATE($AD$1,Données!$B3,27)</f>
        <v>42793</v>
      </c>
      <c r="AD25" s="8">
        <f>DATE($AD$1,Données!$B3,28)</f>
        <v>42794</v>
      </c>
      <c r="AE25" s="8">
        <f>DATE($AD$1,Données!$B3,29)</f>
        <v>42795</v>
      </c>
      <c r="AF25" s="8"/>
      <c r="AG25" s="8"/>
    </row>
    <row r="26" spans="2:33" ht="15.75" x14ac:dyDescent="0.25">
      <c r="B26" s="9" t="s">
        <v>5</v>
      </c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</row>
    <row r="27" spans="2:33" ht="15.75" x14ac:dyDescent="0.25">
      <c r="B27" s="10" t="s">
        <v>5</v>
      </c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</row>
    <row r="28" spans="2:33" ht="15.75" x14ac:dyDescent="0.25">
      <c r="B28" s="10" t="s">
        <v>6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</row>
    <row r="29" spans="2:33" ht="15.75" x14ac:dyDescent="0.25">
      <c r="B29" s="10" t="s">
        <v>7</v>
      </c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</row>
    <row r="30" spans="2:33" ht="15.75" x14ac:dyDescent="0.25">
      <c r="B30" s="10" t="s">
        <v>8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</row>
    <row r="31" spans="2:33" ht="15.75" x14ac:dyDescent="0.25">
      <c r="B31" s="10" t="s">
        <v>8</v>
      </c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</row>
    <row r="32" spans="2:33" ht="15.75" x14ac:dyDescent="0.25">
      <c r="B32" s="10" t="s">
        <v>8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</row>
    <row r="33" spans="1:33" ht="15.75" x14ac:dyDescent="0.25">
      <c r="B33" s="10" t="s">
        <v>8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</row>
    <row r="34" spans="1:33" ht="15.75" x14ac:dyDescent="0.25">
      <c r="B34" s="10" t="s">
        <v>8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</row>
    <row r="35" spans="1:33" ht="15.75" x14ac:dyDescent="0.25">
      <c r="B35" s="10" t="s">
        <v>9</v>
      </c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</row>
    <row r="36" spans="1:33" ht="15.75" x14ac:dyDescent="0.25">
      <c r="B36" s="10" t="s">
        <v>9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</row>
    <row r="37" spans="1:33" ht="15.75" x14ac:dyDescent="0.25">
      <c r="B37" s="10" t="s">
        <v>10</v>
      </c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</row>
    <row r="38" spans="1:33" ht="15.75" x14ac:dyDescent="0.25">
      <c r="B38" s="10" t="s">
        <v>10</v>
      </c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</row>
    <row r="39" spans="1:33" ht="15.75" x14ac:dyDescent="0.25">
      <c r="B39" s="10">
        <v>208</v>
      </c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</row>
    <row r="40" spans="1:33" ht="15.75" x14ac:dyDescent="0.25">
      <c r="B40" s="11">
        <v>208</v>
      </c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</row>
    <row r="43" spans="1:33" s="6" customFormat="1" ht="27" x14ac:dyDescent="0.25">
      <c r="A43"/>
      <c r="B43" s="5"/>
      <c r="C43" s="17">
        <f>DATE($AD$1,Données!B4,1)</f>
        <v>42795</v>
      </c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</row>
    <row r="44" spans="1:33" x14ac:dyDescent="0.25">
      <c r="A44" s="6"/>
      <c r="B44" s="6"/>
      <c r="C44" s="7" t="str">
        <f t="shared" ref="C44:AE44" si="2">CHOOSE(WEEKDAY(C45,2),"L","M","M","J","V","S","D")</f>
        <v>M</v>
      </c>
      <c r="D44" s="7" t="str">
        <f t="shared" si="2"/>
        <v>J</v>
      </c>
      <c r="E44" s="7" t="str">
        <f t="shared" si="2"/>
        <v>V</v>
      </c>
      <c r="F44" s="7" t="str">
        <f t="shared" si="2"/>
        <v>S</v>
      </c>
      <c r="G44" s="7" t="str">
        <f t="shared" si="2"/>
        <v>D</v>
      </c>
      <c r="H44" s="7" t="str">
        <f t="shared" si="2"/>
        <v>L</v>
      </c>
      <c r="I44" s="7" t="str">
        <f t="shared" si="2"/>
        <v>M</v>
      </c>
      <c r="J44" s="7" t="str">
        <f t="shared" si="2"/>
        <v>M</v>
      </c>
      <c r="K44" s="7" t="str">
        <f t="shared" si="2"/>
        <v>J</v>
      </c>
      <c r="L44" s="7" t="str">
        <f t="shared" si="2"/>
        <v>V</v>
      </c>
      <c r="M44" s="7" t="str">
        <f t="shared" si="2"/>
        <v>S</v>
      </c>
      <c r="N44" s="7" t="str">
        <f t="shared" si="2"/>
        <v>D</v>
      </c>
      <c r="O44" s="7" t="str">
        <f t="shared" si="2"/>
        <v>L</v>
      </c>
      <c r="P44" s="7" t="str">
        <f t="shared" si="2"/>
        <v>M</v>
      </c>
      <c r="Q44" s="7" t="str">
        <f t="shared" si="2"/>
        <v>M</v>
      </c>
      <c r="R44" s="7" t="str">
        <f t="shared" si="2"/>
        <v>J</v>
      </c>
      <c r="S44" s="7" t="str">
        <f t="shared" si="2"/>
        <v>V</v>
      </c>
      <c r="T44" s="7" t="str">
        <f t="shared" si="2"/>
        <v>S</v>
      </c>
      <c r="U44" s="7" t="str">
        <f t="shared" si="2"/>
        <v>D</v>
      </c>
      <c r="V44" s="7" t="str">
        <f t="shared" si="2"/>
        <v>L</v>
      </c>
      <c r="W44" s="7" t="str">
        <f t="shared" si="2"/>
        <v>M</v>
      </c>
      <c r="X44" s="7" t="str">
        <f t="shared" si="2"/>
        <v>M</v>
      </c>
      <c r="Y44" s="7" t="str">
        <f t="shared" si="2"/>
        <v>J</v>
      </c>
      <c r="Z44" s="7" t="str">
        <f t="shared" si="2"/>
        <v>V</v>
      </c>
      <c r="AA44" s="7" t="str">
        <f t="shared" si="2"/>
        <v>S</v>
      </c>
      <c r="AB44" s="7" t="str">
        <f t="shared" si="2"/>
        <v>D</v>
      </c>
      <c r="AC44" s="7" t="str">
        <f t="shared" si="2"/>
        <v>L</v>
      </c>
      <c r="AD44" s="7" t="str">
        <f t="shared" si="2"/>
        <v>M</v>
      </c>
      <c r="AE44" s="7" t="str">
        <f t="shared" si="2"/>
        <v>M</v>
      </c>
      <c r="AF44" s="7" t="str">
        <f t="shared" ref="AF44" si="3">CHOOSE(WEEKDAY(AF45,2),"L","M","M","J","V","S","D")</f>
        <v>J</v>
      </c>
      <c r="AG44" s="7" t="str">
        <f t="shared" ref="AG44" si="4">CHOOSE(WEEKDAY(AG45,2),"L","M","M","J","V","S","D")</f>
        <v>V</v>
      </c>
    </row>
    <row r="45" spans="1:33" x14ac:dyDescent="0.25">
      <c r="A45" s="6"/>
      <c r="B45" s="6"/>
      <c r="C45" s="8">
        <f>DATE($AD$1,Données!$B4,1)</f>
        <v>42795</v>
      </c>
      <c r="D45" s="8">
        <f>DATE($AD$1,Données!$B4,2)</f>
        <v>42796</v>
      </c>
      <c r="E45" s="8">
        <f>DATE($AD$1,Données!$B4,3)</f>
        <v>42797</v>
      </c>
      <c r="F45" s="8">
        <f>DATE($AD$1,Données!$B4,4)</f>
        <v>42798</v>
      </c>
      <c r="G45" s="8">
        <f>DATE($AD$1,Données!$B4,5)</f>
        <v>42799</v>
      </c>
      <c r="H45" s="8">
        <f>DATE($AD$1,Données!$B4,6)</f>
        <v>42800</v>
      </c>
      <c r="I45" s="8">
        <f>DATE($AD$1,Données!$B4,7)</f>
        <v>42801</v>
      </c>
      <c r="J45" s="8">
        <f>DATE($AD$1,Données!$B4,8)</f>
        <v>42802</v>
      </c>
      <c r="K45" s="8">
        <f>DATE($AD$1,Données!$B4,9)</f>
        <v>42803</v>
      </c>
      <c r="L45" s="8">
        <f>DATE($AD$1,Données!$B4,10)</f>
        <v>42804</v>
      </c>
      <c r="M45" s="8">
        <f>DATE($AD$1,Données!$B4,11)</f>
        <v>42805</v>
      </c>
      <c r="N45" s="8">
        <f>DATE($AD$1,Données!$B4,12)</f>
        <v>42806</v>
      </c>
      <c r="O45" s="8">
        <f>DATE($AD$1,Données!$B4,13)</f>
        <v>42807</v>
      </c>
      <c r="P45" s="8">
        <f>DATE($AD$1,Données!$B4,14)</f>
        <v>42808</v>
      </c>
      <c r="Q45" s="8">
        <f>DATE($AD$1,Données!$B4,15)</f>
        <v>42809</v>
      </c>
      <c r="R45" s="8">
        <f>DATE($AD$1,Données!$B4,16)</f>
        <v>42810</v>
      </c>
      <c r="S45" s="8">
        <f>DATE($AD$1,Données!$B4,17)</f>
        <v>42811</v>
      </c>
      <c r="T45" s="8">
        <f>DATE($AD$1,Données!$B4,18)</f>
        <v>42812</v>
      </c>
      <c r="U45" s="8">
        <f>DATE($AD$1,Données!$B4,19)</f>
        <v>42813</v>
      </c>
      <c r="V45" s="8">
        <f>DATE($AD$1,Données!$B4,20)</f>
        <v>42814</v>
      </c>
      <c r="W45" s="8">
        <f>DATE($AD$1,Données!$B4,21)</f>
        <v>42815</v>
      </c>
      <c r="X45" s="8">
        <f>DATE($AD$1,Données!$B4,22)</f>
        <v>42816</v>
      </c>
      <c r="Y45" s="8">
        <f>DATE($AD$1,Données!$B4,23)</f>
        <v>42817</v>
      </c>
      <c r="Z45" s="8">
        <f>DATE($AD$1,Données!$B4,24)</f>
        <v>42818</v>
      </c>
      <c r="AA45" s="8">
        <f>DATE($AD$1,Données!$B4,25)</f>
        <v>42819</v>
      </c>
      <c r="AB45" s="8">
        <f>DATE($AD$1,Données!$B4,26)</f>
        <v>42820</v>
      </c>
      <c r="AC45" s="8">
        <f>DATE($AD$1,Données!$B4,27)</f>
        <v>42821</v>
      </c>
      <c r="AD45" s="8">
        <f>DATE($AD$1,Données!$B4,28)</f>
        <v>42822</v>
      </c>
      <c r="AE45" s="8">
        <f>DATE($AD$1,Données!$B4,29)</f>
        <v>42823</v>
      </c>
      <c r="AF45" s="8">
        <f>DATE($AD$1,Données!$B4,30)</f>
        <v>42824</v>
      </c>
      <c r="AG45" s="8">
        <f>DATE($AD$1,Données!$B4,31)</f>
        <v>42825</v>
      </c>
    </row>
    <row r="46" spans="1:33" ht="15.75" x14ac:dyDescent="0.25">
      <c r="B46" s="9" t="s">
        <v>5</v>
      </c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</row>
    <row r="47" spans="1:33" ht="15.75" x14ac:dyDescent="0.25">
      <c r="B47" s="10" t="s">
        <v>5</v>
      </c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</row>
    <row r="48" spans="1:33" ht="15.75" x14ac:dyDescent="0.25">
      <c r="B48" s="10" t="s">
        <v>6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</row>
    <row r="49" spans="1:33" ht="15.75" x14ac:dyDescent="0.25">
      <c r="B49" s="10" t="s">
        <v>7</v>
      </c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</row>
    <row r="50" spans="1:33" ht="15.75" x14ac:dyDescent="0.25">
      <c r="B50" s="10" t="s">
        <v>8</v>
      </c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</row>
    <row r="51" spans="1:33" ht="15.75" x14ac:dyDescent="0.25">
      <c r="B51" s="10" t="s">
        <v>8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</row>
    <row r="52" spans="1:33" ht="15.75" x14ac:dyDescent="0.25">
      <c r="B52" s="10" t="s">
        <v>8</v>
      </c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</row>
    <row r="53" spans="1:33" ht="15.75" x14ac:dyDescent="0.25">
      <c r="B53" s="10" t="s">
        <v>8</v>
      </c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</row>
    <row r="54" spans="1:33" ht="15.75" x14ac:dyDescent="0.25">
      <c r="B54" s="10" t="s">
        <v>8</v>
      </c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</row>
    <row r="55" spans="1:33" ht="15.75" x14ac:dyDescent="0.25">
      <c r="B55" s="10" t="s">
        <v>9</v>
      </c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</row>
    <row r="56" spans="1:33" ht="15.75" x14ac:dyDescent="0.25">
      <c r="B56" s="10" t="s">
        <v>9</v>
      </c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</row>
    <row r="57" spans="1:33" ht="15.75" x14ac:dyDescent="0.25">
      <c r="B57" s="10" t="s">
        <v>10</v>
      </c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</row>
    <row r="58" spans="1:33" ht="15.75" x14ac:dyDescent="0.25">
      <c r="B58" s="10" t="s">
        <v>10</v>
      </c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</row>
    <row r="59" spans="1:33" ht="15.75" x14ac:dyDescent="0.25">
      <c r="B59" s="10">
        <v>208</v>
      </c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</row>
    <row r="60" spans="1:33" ht="15.75" x14ac:dyDescent="0.25">
      <c r="B60" s="11">
        <v>208</v>
      </c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</row>
    <row r="63" spans="1:33" ht="27" x14ac:dyDescent="0.25">
      <c r="C63" s="17">
        <f>DATE($AD$1,Données!B5,1)</f>
        <v>42826</v>
      </c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</row>
    <row r="64" spans="1:33" x14ac:dyDescent="0.25">
      <c r="A64" s="6"/>
      <c r="B64" s="6"/>
      <c r="C64" s="7" t="str">
        <f t="shared" ref="C64:AE64" si="5">CHOOSE(WEEKDAY(C65,2),"L","M","M","J","V","S","D")</f>
        <v>S</v>
      </c>
      <c r="D64" s="7" t="str">
        <f t="shared" si="5"/>
        <v>D</v>
      </c>
      <c r="E64" s="7" t="str">
        <f t="shared" si="5"/>
        <v>L</v>
      </c>
      <c r="F64" s="7" t="str">
        <f t="shared" si="5"/>
        <v>M</v>
      </c>
      <c r="G64" s="7" t="str">
        <f t="shared" si="5"/>
        <v>M</v>
      </c>
      <c r="H64" s="7" t="str">
        <f t="shared" si="5"/>
        <v>J</v>
      </c>
      <c r="I64" s="7" t="str">
        <f t="shared" si="5"/>
        <v>V</v>
      </c>
      <c r="J64" s="7" t="str">
        <f t="shared" si="5"/>
        <v>S</v>
      </c>
      <c r="K64" s="7" t="str">
        <f t="shared" si="5"/>
        <v>D</v>
      </c>
      <c r="L64" s="7" t="str">
        <f t="shared" si="5"/>
        <v>L</v>
      </c>
      <c r="M64" s="7" t="str">
        <f t="shared" si="5"/>
        <v>M</v>
      </c>
      <c r="N64" s="7" t="str">
        <f t="shared" si="5"/>
        <v>M</v>
      </c>
      <c r="O64" s="7" t="str">
        <f t="shared" si="5"/>
        <v>J</v>
      </c>
      <c r="P64" s="7" t="str">
        <f t="shared" si="5"/>
        <v>V</v>
      </c>
      <c r="Q64" s="7" t="str">
        <f t="shared" si="5"/>
        <v>S</v>
      </c>
      <c r="R64" s="7" t="str">
        <f t="shared" si="5"/>
        <v>D</v>
      </c>
      <c r="S64" s="7" t="str">
        <f t="shared" si="5"/>
        <v>L</v>
      </c>
      <c r="T64" s="7" t="str">
        <f t="shared" si="5"/>
        <v>M</v>
      </c>
      <c r="U64" s="7" t="str">
        <f t="shared" si="5"/>
        <v>M</v>
      </c>
      <c r="V64" s="7" t="str">
        <f t="shared" si="5"/>
        <v>J</v>
      </c>
      <c r="W64" s="7" t="str">
        <f t="shared" si="5"/>
        <v>V</v>
      </c>
      <c r="X64" s="7" t="str">
        <f t="shared" si="5"/>
        <v>S</v>
      </c>
      <c r="Y64" s="7" t="str">
        <f t="shared" si="5"/>
        <v>D</v>
      </c>
      <c r="Z64" s="7" t="str">
        <f t="shared" si="5"/>
        <v>L</v>
      </c>
      <c r="AA64" s="7" t="str">
        <f t="shared" si="5"/>
        <v>M</v>
      </c>
      <c r="AB64" s="7" t="str">
        <f t="shared" si="5"/>
        <v>M</v>
      </c>
      <c r="AC64" s="7" t="str">
        <f t="shared" si="5"/>
        <v>J</v>
      </c>
      <c r="AD64" s="7" t="str">
        <f t="shared" si="5"/>
        <v>V</v>
      </c>
      <c r="AE64" s="7" t="str">
        <f t="shared" si="5"/>
        <v>S</v>
      </c>
      <c r="AF64" s="7" t="str">
        <f t="shared" ref="AF64" si="6">CHOOSE(WEEKDAY(AF65,2),"L","M","M","J","V","S","D")</f>
        <v>D</v>
      </c>
      <c r="AG64" s="7" t="str">
        <f t="shared" ref="AG64" si="7">CHOOSE(WEEKDAY(AG65,2),"L","M","M","J","V","S","D")</f>
        <v>L</v>
      </c>
    </row>
    <row r="65" spans="1:33" x14ac:dyDescent="0.25">
      <c r="A65" s="6"/>
      <c r="B65" s="6"/>
      <c r="C65" s="8">
        <f>DATE($AD$1,Données!$B5,1)</f>
        <v>42826</v>
      </c>
      <c r="D65" s="8">
        <f>DATE($AD$1,Données!$B5,2)</f>
        <v>42827</v>
      </c>
      <c r="E65" s="8">
        <f>DATE($AD$1,Données!$B5,3)</f>
        <v>42828</v>
      </c>
      <c r="F65" s="8">
        <f>DATE($AD$1,Données!$B5,4)</f>
        <v>42829</v>
      </c>
      <c r="G65" s="8">
        <f>DATE($AD$1,Données!$B5,5)</f>
        <v>42830</v>
      </c>
      <c r="H65" s="8">
        <f>DATE($AD$1,Données!$B5,6)</f>
        <v>42831</v>
      </c>
      <c r="I65" s="8">
        <f>DATE($AD$1,Données!$B5,7)</f>
        <v>42832</v>
      </c>
      <c r="J65" s="8">
        <f>DATE($AD$1,Données!$B5,8)</f>
        <v>42833</v>
      </c>
      <c r="K65" s="8">
        <f>DATE($AD$1,Données!$B5,9)</f>
        <v>42834</v>
      </c>
      <c r="L65" s="8">
        <f>DATE($AD$1,Données!$B5,10)</f>
        <v>42835</v>
      </c>
      <c r="M65" s="8">
        <f>DATE($AD$1,Données!$B5,11)</f>
        <v>42836</v>
      </c>
      <c r="N65" s="8">
        <f>DATE($AD$1,Données!$B5,12)</f>
        <v>42837</v>
      </c>
      <c r="O65" s="8">
        <f>DATE($AD$1,Données!$B5,13)</f>
        <v>42838</v>
      </c>
      <c r="P65" s="8">
        <f>DATE($AD$1,Données!$B5,14)</f>
        <v>42839</v>
      </c>
      <c r="Q65" s="8">
        <f>DATE($AD$1,Données!$B5,15)</f>
        <v>42840</v>
      </c>
      <c r="R65" s="8">
        <f>DATE($AD$1,Données!$B5,16)</f>
        <v>42841</v>
      </c>
      <c r="S65" s="8">
        <f>DATE($AD$1,Données!$B5,17)</f>
        <v>42842</v>
      </c>
      <c r="T65" s="8">
        <f>DATE($AD$1,Données!$B5,18)</f>
        <v>42843</v>
      </c>
      <c r="U65" s="8">
        <f>DATE($AD$1,Données!$B5,19)</f>
        <v>42844</v>
      </c>
      <c r="V65" s="8">
        <f>DATE($AD$1,Données!$B5,20)</f>
        <v>42845</v>
      </c>
      <c r="W65" s="8">
        <f>DATE($AD$1,Données!$B5,21)</f>
        <v>42846</v>
      </c>
      <c r="X65" s="8">
        <f>DATE($AD$1,Données!$B5,22)</f>
        <v>42847</v>
      </c>
      <c r="Y65" s="8">
        <f>DATE($AD$1,Données!$B5,23)</f>
        <v>42848</v>
      </c>
      <c r="Z65" s="8">
        <f>DATE($AD$1,Données!$B5,24)</f>
        <v>42849</v>
      </c>
      <c r="AA65" s="8">
        <f>DATE($AD$1,Données!$B5,25)</f>
        <v>42850</v>
      </c>
      <c r="AB65" s="8">
        <f>DATE($AD$1,Données!$B5,26)</f>
        <v>42851</v>
      </c>
      <c r="AC65" s="8">
        <f>DATE($AD$1,Données!$B5,27)</f>
        <v>42852</v>
      </c>
      <c r="AD65" s="8">
        <f>DATE($AD$1,Données!$B5,28)</f>
        <v>42853</v>
      </c>
      <c r="AE65" s="8">
        <f>DATE($AD$1,Données!$B5,29)</f>
        <v>42854</v>
      </c>
      <c r="AF65" s="8">
        <f>DATE($AD$1,Données!$B5,30)</f>
        <v>42855</v>
      </c>
      <c r="AG65" s="8">
        <f>DATE($AD$1,Données!$B5,31)</f>
        <v>42856</v>
      </c>
    </row>
    <row r="66" spans="1:33" ht="15.75" x14ac:dyDescent="0.25">
      <c r="B66" s="9" t="s">
        <v>5</v>
      </c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</row>
    <row r="67" spans="1:33" ht="15.75" x14ac:dyDescent="0.25">
      <c r="B67" s="10" t="s">
        <v>5</v>
      </c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</row>
    <row r="68" spans="1:33" ht="15.75" x14ac:dyDescent="0.25">
      <c r="B68" s="10" t="s">
        <v>6</v>
      </c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</row>
    <row r="69" spans="1:33" ht="15.75" x14ac:dyDescent="0.25">
      <c r="B69" s="10" t="s">
        <v>7</v>
      </c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</row>
    <row r="70" spans="1:33" ht="15.75" x14ac:dyDescent="0.25">
      <c r="B70" s="10" t="s">
        <v>8</v>
      </c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</row>
    <row r="71" spans="1:33" ht="15.75" x14ac:dyDescent="0.25">
      <c r="B71" s="10" t="s">
        <v>8</v>
      </c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</row>
    <row r="72" spans="1:33" ht="15.75" x14ac:dyDescent="0.25">
      <c r="B72" s="10" t="s">
        <v>8</v>
      </c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</row>
    <row r="73" spans="1:33" ht="15.75" x14ac:dyDescent="0.25">
      <c r="B73" s="10" t="s">
        <v>8</v>
      </c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</row>
    <row r="74" spans="1:33" ht="15.75" x14ac:dyDescent="0.25">
      <c r="B74" s="10" t="s">
        <v>8</v>
      </c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</row>
    <row r="75" spans="1:33" ht="15.75" x14ac:dyDescent="0.25">
      <c r="B75" s="10" t="s">
        <v>9</v>
      </c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</row>
    <row r="76" spans="1:33" ht="15.75" x14ac:dyDescent="0.25">
      <c r="B76" s="10" t="s">
        <v>9</v>
      </c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</row>
    <row r="77" spans="1:33" ht="15.75" x14ac:dyDescent="0.25">
      <c r="B77" s="10" t="s">
        <v>10</v>
      </c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</row>
    <row r="78" spans="1:33" ht="15.75" x14ac:dyDescent="0.25">
      <c r="B78" s="10" t="s">
        <v>10</v>
      </c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</row>
    <row r="79" spans="1:33" ht="15.75" x14ac:dyDescent="0.25">
      <c r="B79" s="10">
        <v>208</v>
      </c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</row>
    <row r="80" spans="1:33" ht="15.75" x14ac:dyDescent="0.25">
      <c r="B80" s="11">
        <v>208</v>
      </c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</row>
    <row r="83" spans="1:33" ht="27" x14ac:dyDescent="0.25">
      <c r="C83" s="17">
        <f>DATE($AD$1,Données!B6,1)</f>
        <v>42856</v>
      </c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</row>
    <row r="84" spans="1:33" x14ac:dyDescent="0.25">
      <c r="A84" s="6"/>
      <c r="B84" s="6"/>
      <c r="C84" s="7" t="str">
        <f t="shared" ref="C84:AE84" si="8">CHOOSE(WEEKDAY(C85,2),"L","M","M","J","V","S","D")</f>
        <v>L</v>
      </c>
      <c r="D84" s="7" t="str">
        <f t="shared" si="8"/>
        <v>M</v>
      </c>
      <c r="E84" s="7" t="str">
        <f t="shared" si="8"/>
        <v>M</v>
      </c>
      <c r="F84" s="7" t="str">
        <f t="shared" si="8"/>
        <v>J</v>
      </c>
      <c r="G84" s="7" t="str">
        <f t="shared" si="8"/>
        <v>V</v>
      </c>
      <c r="H84" s="7" t="str">
        <f t="shared" si="8"/>
        <v>S</v>
      </c>
      <c r="I84" s="7" t="str">
        <f t="shared" si="8"/>
        <v>D</v>
      </c>
      <c r="J84" s="7" t="str">
        <f t="shared" si="8"/>
        <v>L</v>
      </c>
      <c r="K84" s="7" t="str">
        <f t="shared" si="8"/>
        <v>M</v>
      </c>
      <c r="L84" s="7" t="str">
        <f t="shared" si="8"/>
        <v>M</v>
      </c>
      <c r="M84" s="7" t="str">
        <f t="shared" si="8"/>
        <v>J</v>
      </c>
      <c r="N84" s="7" t="str">
        <f t="shared" si="8"/>
        <v>V</v>
      </c>
      <c r="O84" s="7" t="str">
        <f t="shared" si="8"/>
        <v>S</v>
      </c>
      <c r="P84" s="7" t="str">
        <f t="shared" si="8"/>
        <v>D</v>
      </c>
      <c r="Q84" s="7" t="str">
        <f t="shared" si="8"/>
        <v>L</v>
      </c>
      <c r="R84" s="7" t="str">
        <f t="shared" si="8"/>
        <v>M</v>
      </c>
      <c r="S84" s="7" t="str">
        <f t="shared" si="8"/>
        <v>M</v>
      </c>
      <c r="T84" s="7" t="str">
        <f t="shared" si="8"/>
        <v>J</v>
      </c>
      <c r="U84" s="7" t="str">
        <f t="shared" si="8"/>
        <v>V</v>
      </c>
      <c r="V84" s="7" t="str">
        <f t="shared" si="8"/>
        <v>S</v>
      </c>
      <c r="W84" s="7" t="str">
        <f t="shared" si="8"/>
        <v>D</v>
      </c>
      <c r="X84" s="7" t="str">
        <f t="shared" si="8"/>
        <v>L</v>
      </c>
      <c r="Y84" s="7" t="str">
        <f t="shared" si="8"/>
        <v>M</v>
      </c>
      <c r="Z84" s="7" t="str">
        <f t="shared" si="8"/>
        <v>M</v>
      </c>
      <c r="AA84" s="7" t="str">
        <f t="shared" si="8"/>
        <v>J</v>
      </c>
      <c r="AB84" s="7" t="str">
        <f t="shared" si="8"/>
        <v>V</v>
      </c>
      <c r="AC84" s="7" t="str">
        <f t="shared" si="8"/>
        <v>S</v>
      </c>
      <c r="AD84" s="7" t="str">
        <f t="shared" si="8"/>
        <v>D</v>
      </c>
      <c r="AE84" s="7" t="str">
        <f t="shared" si="8"/>
        <v>L</v>
      </c>
      <c r="AF84" s="7" t="str">
        <f t="shared" ref="AF84" si="9">CHOOSE(WEEKDAY(AF85,2),"L","M","M","J","V","S","D")</f>
        <v>M</v>
      </c>
      <c r="AG84" s="7" t="str">
        <f t="shared" ref="AG84" si="10">CHOOSE(WEEKDAY(AG85,2),"L","M","M","J","V","S","D")</f>
        <v>M</v>
      </c>
    </row>
    <row r="85" spans="1:33" x14ac:dyDescent="0.25">
      <c r="A85" s="6"/>
      <c r="B85" s="6"/>
      <c r="C85" s="8">
        <f>DATE($AD$1,Données!$B6,1)</f>
        <v>42856</v>
      </c>
      <c r="D85" s="8">
        <f>DATE($AD$1,Données!$B6,2)</f>
        <v>42857</v>
      </c>
      <c r="E85" s="8">
        <f>DATE($AD$1,Données!$B6,3)</f>
        <v>42858</v>
      </c>
      <c r="F85" s="8">
        <f>DATE($AD$1,Données!$B6,4)</f>
        <v>42859</v>
      </c>
      <c r="G85" s="8">
        <f>DATE($AD$1,Données!$B6,5)</f>
        <v>42860</v>
      </c>
      <c r="H85" s="8">
        <f>DATE($AD$1,Données!$B6,6)</f>
        <v>42861</v>
      </c>
      <c r="I85" s="8">
        <f>DATE($AD$1,Données!$B6,7)</f>
        <v>42862</v>
      </c>
      <c r="J85" s="8">
        <f>DATE($AD$1,Données!$B6,8)</f>
        <v>42863</v>
      </c>
      <c r="K85" s="8">
        <f>DATE($AD$1,Données!$B6,9)</f>
        <v>42864</v>
      </c>
      <c r="L85" s="8">
        <f>DATE($AD$1,Données!$B6,10)</f>
        <v>42865</v>
      </c>
      <c r="M85" s="8">
        <f>DATE($AD$1,Données!$B6,11)</f>
        <v>42866</v>
      </c>
      <c r="N85" s="8">
        <f>DATE($AD$1,Données!$B6,12)</f>
        <v>42867</v>
      </c>
      <c r="O85" s="8">
        <f>DATE($AD$1,Données!$B6,13)</f>
        <v>42868</v>
      </c>
      <c r="P85" s="8">
        <f>DATE($AD$1,Données!$B6,14)</f>
        <v>42869</v>
      </c>
      <c r="Q85" s="8">
        <f>DATE($AD$1,Données!$B6,15)</f>
        <v>42870</v>
      </c>
      <c r="R85" s="8">
        <f>DATE($AD$1,Données!$B6,16)</f>
        <v>42871</v>
      </c>
      <c r="S85" s="8">
        <f>DATE($AD$1,Données!$B6,17)</f>
        <v>42872</v>
      </c>
      <c r="T85" s="8">
        <f>DATE($AD$1,Données!$B6,18)</f>
        <v>42873</v>
      </c>
      <c r="U85" s="8">
        <f>DATE($AD$1,Données!$B6,19)</f>
        <v>42874</v>
      </c>
      <c r="V85" s="8">
        <f>DATE($AD$1,Données!$B6,20)</f>
        <v>42875</v>
      </c>
      <c r="W85" s="8">
        <f>DATE($AD$1,Données!$B6,21)</f>
        <v>42876</v>
      </c>
      <c r="X85" s="8">
        <f>DATE($AD$1,Données!$B6,22)</f>
        <v>42877</v>
      </c>
      <c r="Y85" s="8">
        <f>DATE($AD$1,Données!$B6,23)</f>
        <v>42878</v>
      </c>
      <c r="Z85" s="8">
        <f>DATE($AD$1,Données!$B6,24)</f>
        <v>42879</v>
      </c>
      <c r="AA85" s="8">
        <f>DATE($AD$1,Données!$B6,25)</f>
        <v>42880</v>
      </c>
      <c r="AB85" s="8">
        <f>DATE($AD$1,Données!$B6,26)</f>
        <v>42881</v>
      </c>
      <c r="AC85" s="8">
        <f>DATE($AD$1,Données!$B6,27)</f>
        <v>42882</v>
      </c>
      <c r="AD85" s="8">
        <f>DATE($AD$1,Données!$B6,28)</f>
        <v>42883</v>
      </c>
      <c r="AE85" s="8">
        <f>DATE($AD$1,Données!$B6,29)</f>
        <v>42884</v>
      </c>
      <c r="AF85" s="8">
        <f>DATE($AD$1,Données!$B6,30)</f>
        <v>42885</v>
      </c>
      <c r="AG85" s="8">
        <f>DATE($AD$1,Données!$B6,31)</f>
        <v>42886</v>
      </c>
    </row>
    <row r="86" spans="1:33" ht="15.75" x14ac:dyDescent="0.25">
      <c r="B86" s="9" t="s">
        <v>5</v>
      </c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</row>
    <row r="87" spans="1:33" ht="15.75" x14ac:dyDescent="0.25">
      <c r="B87" s="10" t="s">
        <v>5</v>
      </c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</row>
    <row r="88" spans="1:33" ht="15.75" x14ac:dyDescent="0.25">
      <c r="B88" s="10" t="s">
        <v>6</v>
      </c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</row>
    <row r="89" spans="1:33" ht="15.75" x14ac:dyDescent="0.25">
      <c r="B89" s="10" t="s">
        <v>7</v>
      </c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</row>
    <row r="90" spans="1:33" ht="15.75" x14ac:dyDescent="0.25">
      <c r="B90" s="10" t="s">
        <v>8</v>
      </c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</row>
    <row r="91" spans="1:33" ht="15.75" x14ac:dyDescent="0.25">
      <c r="B91" s="10" t="s">
        <v>8</v>
      </c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</row>
    <row r="92" spans="1:33" ht="15.75" x14ac:dyDescent="0.25">
      <c r="B92" s="10" t="s">
        <v>8</v>
      </c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</row>
    <row r="93" spans="1:33" ht="15.75" x14ac:dyDescent="0.25">
      <c r="B93" s="10" t="s">
        <v>8</v>
      </c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</row>
    <row r="94" spans="1:33" ht="15.75" x14ac:dyDescent="0.25">
      <c r="B94" s="10" t="s">
        <v>8</v>
      </c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</row>
    <row r="95" spans="1:33" ht="15.75" x14ac:dyDescent="0.25">
      <c r="B95" s="10" t="s">
        <v>9</v>
      </c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</row>
    <row r="96" spans="1:33" ht="15.75" x14ac:dyDescent="0.25">
      <c r="B96" s="10" t="s">
        <v>9</v>
      </c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</row>
    <row r="97" spans="1:33" ht="15.75" x14ac:dyDescent="0.25">
      <c r="B97" s="10" t="s">
        <v>10</v>
      </c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</row>
    <row r="98" spans="1:33" ht="15.75" x14ac:dyDescent="0.25">
      <c r="B98" s="10" t="s">
        <v>10</v>
      </c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</row>
    <row r="99" spans="1:33" ht="15.75" x14ac:dyDescent="0.25">
      <c r="B99" s="10">
        <v>208</v>
      </c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</row>
    <row r="100" spans="1:33" ht="15.75" x14ac:dyDescent="0.25">
      <c r="B100" s="11">
        <v>208</v>
      </c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</row>
    <row r="103" spans="1:33" ht="27" x14ac:dyDescent="0.25">
      <c r="C103" s="17">
        <f>DATE($AD$1,Données!B7,1)</f>
        <v>42887</v>
      </c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</row>
    <row r="104" spans="1:33" x14ac:dyDescent="0.25">
      <c r="A104" s="6"/>
      <c r="B104" s="6"/>
      <c r="C104" s="7" t="str">
        <f t="shared" ref="C104:AE104" si="11">CHOOSE(WEEKDAY(C105,2),"L","M","M","J","V","S","D")</f>
        <v>J</v>
      </c>
      <c r="D104" s="7" t="str">
        <f t="shared" si="11"/>
        <v>V</v>
      </c>
      <c r="E104" s="7" t="str">
        <f t="shared" si="11"/>
        <v>S</v>
      </c>
      <c r="F104" s="7" t="str">
        <f t="shared" si="11"/>
        <v>D</v>
      </c>
      <c r="G104" s="7" t="str">
        <f t="shared" si="11"/>
        <v>L</v>
      </c>
      <c r="H104" s="7" t="str">
        <f t="shared" si="11"/>
        <v>M</v>
      </c>
      <c r="I104" s="7" t="str">
        <f t="shared" si="11"/>
        <v>M</v>
      </c>
      <c r="J104" s="7" t="str">
        <f t="shared" si="11"/>
        <v>J</v>
      </c>
      <c r="K104" s="7" t="str">
        <f t="shared" si="11"/>
        <v>V</v>
      </c>
      <c r="L104" s="7" t="str">
        <f t="shared" si="11"/>
        <v>S</v>
      </c>
      <c r="M104" s="7" t="str">
        <f t="shared" si="11"/>
        <v>D</v>
      </c>
      <c r="N104" s="7" t="str">
        <f t="shared" si="11"/>
        <v>L</v>
      </c>
      <c r="O104" s="7" t="str">
        <f t="shared" si="11"/>
        <v>M</v>
      </c>
      <c r="P104" s="7" t="str">
        <f t="shared" si="11"/>
        <v>M</v>
      </c>
      <c r="Q104" s="7" t="str">
        <f t="shared" si="11"/>
        <v>J</v>
      </c>
      <c r="R104" s="7" t="str">
        <f t="shared" si="11"/>
        <v>V</v>
      </c>
      <c r="S104" s="7" t="str">
        <f t="shared" si="11"/>
        <v>S</v>
      </c>
      <c r="T104" s="7" t="str">
        <f t="shared" si="11"/>
        <v>D</v>
      </c>
      <c r="U104" s="7" t="str">
        <f t="shared" si="11"/>
        <v>L</v>
      </c>
      <c r="V104" s="7" t="str">
        <f t="shared" si="11"/>
        <v>M</v>
      </c>
      <c r="W104" s="7" t="str">
        <f t="shared" si="11"/>
        <v>M</v>
      </c>
      <c r="X104" s="7" t="str">
        <f t="shared" si="11"/>
        <v>J</v>
      </c>
      <c r="Y104" s="7" t="str">
        <f t="shared" si="11"/>
        <v>V</v>
      </c>
      <c r="Z104" s="7" t="str">
        <f t="shared" si="11"/>
        <v>S</v>
      </c>
      <c r="AA104" s="7" t="str">
        <f t="shared" si="11"/>
        <v>D</v>
      </c>
      <c r="AB104" s="7" t="str">
        <f t="shared" si="11"/>
        <v>L</v>
      </c>
      <c r="AC104" s="7" t="str">
        <f t="shared" si="11"/>
        <v>M</v>
      </c>
      <c r="AD104" s="7" t="str">
        <f t="shared" si="11"/>
        <v>M</v>
      </c>
      <c r="AE104" s="7" t="str">
        <f t="shared" si="11"/>
        <v>J</v>
      </c>
      <c r="AF104" s="7" t="str">
        <f t="shared" ref="AF104" si="12">CHOOSE(WEEKDAY(AF105,2),"L","M","M","J","V","S","D")</f>
        <v>V</v>
      </c>
      <c r="AG104" s="7" t="str">
        <f t="shared" ref="AG104" si="13">CHOOSE(WEEKDAY(AG105,2),"L","M","M","J","V","S","D")</f>
        <v>S</v>
      </c>
    </row>
    <row r="105" spans="1:33" x14ac:dyDescent="0.25">
      <c r="A105" s="6"/>
      <c r="B105" s="6"/>
      <c r="C105" s="8">
        <f>DATE($AD$1,Données!$B7,1)</f>
        <v>42887</v>
      </c>
      <c r="D105" s="8">
        <f>DATE($AD$1,Données!$B7,2)</f>
        <v>42888</v>
      </c>
      <c r="E105" s="8">
        <f>DATE($AD$1,Données!$B7,3)</f>
        <v>42889</v>
      </c>
      <c r="F105" s="8">
        <f>DATE($AD$1,Données!$B7,4)</f>
        <v>42890</v>
      </c>
      <c r="G105" s="8">
        <f>DATE($AD$1,Données!$B7,5)</f>
        <v>42891</v>
      </c>
      <c r="H105" s="8">
        <f>DATE($AD$1,Données!$B7,6)</f>
        <v>42892</v>
      </c>
      <c r="I105" s="8">
        <f>DATE($AD$1,Données!$B7,7)</f>
        <v>42893</v>
      </c>
      <c r="J105" s="8">
        <f>DATE($AD$1,Données!$B7,8)</f>
        <v>42894</v>
      </c>
      <c r="K105" s="8">
        <f>DATE($AD$1,Données!$B7,9)</f>
        <v>42895</v>
      </c>
      <c r="L105" s="8">
        <f>DATE($AD$1,Données!$B7,10)</f>
        <v>42896</v>
      </c>
      <c r="M105" s="8">
        <f>DATE($AD$1,Données!$B7,11)</f>
        <v>42897</v>
      </c>
      <c r="N105" s="8">
        <f>DATE($AD$1,Données!$B7,12)</f>
        <v>42898</v>
      </c>
      <c r="O105" s="8">
        <f>DATE($AD$1,Données!$B7,13)</f>
        <v>42899</v>
      </c>
      <c r="P105" s="8">
        <f>DATE($AD$1,Données!$B7,14)</f>
        <v>42900</v>
      </c>
      <c r="Q105" s="8">
        <f>DATE($AD$1,Données!$B7,15)</f>
        <v>42901</v>
      </c>
      <c r="R105" s="8">
        <f>DATE($AD$1,Données!$B7,16)</f>
        <v>42902</v>
      </c>
      <c r="S105" s="8">
        <f>DATE($AD$1,Données!$B7,17)</f>
        <v>42903</v>
      </c>
      <c r="T105" s="8">
        <f>DATE($AD$1,Données!$B7,18)</f>
        <v>42904</v>
      </c>
      <c r="U105" s="8">
        <f>DATE($AD$1,Données!$B7,19)</f>
        <v>42905</v>
      </c>
      <c r="V105" s="8">
        <f>DATE($AD$1,Données!$B7,20)</f>
        <v>42906</v>
      </c>
      <c r="W105" s="8">
        <f>DATE($AD$1,Données!$B7,21)</f>
        <v>42907</v>
      </c>
      <c r="X105" s="8">
        <f>DATE($AD$1,Données!$B7,22)</f>
        <v>42908</v>
      </c>
      <c r="Y105" s="8">
        <f>DATE($AD$1,Données!$B7,23)</f>
        <v>42909</v>
      </c>
      <c r="Z105" s="8">
        <f>DATE($AD$1,Données!$B7,24)</f>
        <v>42910</v>
      </c>
      <c r="AA105" s="8">
        <f>DATE($AD$1,Données!$B7,25)</f>
        <v>42911</v>
      </c>
      <c r="AB105" s="8">
        <f>DATE($AD$1,Données!$B7,26)</f>
        <v>42912</v>
      </c>
      <c r="AC105" s="8">
        <f>DATE($AD$1,Données!$B7,27)</f>
        <v>42913</v>
      </c>
      <c r="AD105" s="8">
        <f>DATE($AD$1,Données!$B7,28)</f>
        <v>42914</v>
      </c>
      <c r="AE105" s="8">
        <f>DATE($AD$1,Données!$B7,29)</f>
        <v>42915</v>
      </c>
      <c r="AF105" s="8">
        <f>DATE($AD$1,Données!$B7,30)</f>
        <v>42916</v>
      </c>
      <c r="AG105" s="8">
        <f>DATE($AD$1,Données!$B7,31)</f>
        <v>42917</v>
      </c>
    </row>
    <row r="106" spans="1:33" ht="15.75" x14ac:dyDescent="0.25">
      <c r="B106" s="9" t="s">
        <v>5</v>
      </c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</row>
    <row r="107" spans="1:33" ht="15.75" x14ac:dyDescent="0.25">
      <c r="B107" s="10" t="s">
        <v>5</v>
      </c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</row>
    <row r="108" spans="1:33" ht="15.75" x14ac:dyDescent="0.25">
      <c r="B108" s="10" t="s">
        <v>6</v>
      </c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</row>
    <row r="109" spans="1:33" ht="15.75" x14ac:dyDescent="0.25">
      <c r="B109" s="10" t="s">
        <v>7</v>
      </c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</row>
    <row r="110" spans="1:33" ht="15.75" x14ac:dyDescent="0.25">
      <c r="B110" s="10" t="s">
        <v>8</v>
      </c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</row>
    <row r="111" spans="1:33" ht="15.75" x14ac:dyDescent="0.25">
      <c r="B111" s="10" t="s">
        <v>8</v>
      </c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</row>
    <row r="112" spans="1:33" ht="15.75" x14ac:dyDescent="0.25">
      <c r="B112" s="10" t="s">
        <v>8</v>
      </c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</row>
    <row r="113" spans="1:33" ht="15.75" x14ac:dyDescent="0.25">
      <c r="B113" s="10" t="s">
        <v>8</v>
      </c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</row>
    <row r="114" spans="1:33" ht="15.75" x14ac:dyDescent="0.25">
      <c r="B114" s="10" t="s">
        <v>8</v>
      </c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</row>
    <row r="115" spans="1:33" ht="15.75" x14ac:dyDescent="0.25">
      <c r="B115" s="10" t="s">
        <v>9</v>
      </c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</row>
    <row r="116" spans="1:33" ht="15.75" x14ac:dyDescent="0.25">
      <c r="B116" s="10" t="s">
        <v>9</v>
      </c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</row>
    <row r="117" spans="1:33" ht="15.75" x14ac:dyDescent="0.25">
      <c r="B117" s="10" t="s">
        <v>10</v>
      </c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</row>
    <row r="118" spans="1:33" ht="15.75" x14ac:dyDescent="0.25">
      <c r="B118" s="10" t="s">
        <v>10</v>
      </c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</row>
    <row r="119" spans="1:33" ht="15.75" x14ac:dyDescent="0.25">
      <c r="B119" s="10">
        <v>208</v>
      </c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</row>
    <row r="120" spans="1:33" ht="15.75" x14ac:dyDescent="0.25">
      <c r="B120" s="11">
        <v>208</v>
      </c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</row>
    <row r="123" spans="1:33" ht="27" x14ac:dyDescent="0.25">
      <c r="C123" s="17">
        <f>DATE($AD$1,Données!B8,1)</f>
        <v>42917</v>
      </c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</row>
    <row r="124" spans="1:33" x14ac:dyDescent="0.25">
      <c r="A124" s="6"/>
      <c r="B124" s="6"/>
      <c r="C124" s="7" t="str">
        <f t="shared" ref="C124:AE124" si="14">CHOOSE(WEEKDAY(C125,2),"L","M","M","J","V","S","D")</f>
        <v>S</v>
      </c>
      <c r="D124" s="7" t="str">
        <f t="shared" si="14"/>
        <v>D</v>
      </c>
      <c r="E124" s="7" t="str">
        <f t="shared" si="14"/>
        <v>L</v>
      </c>
      <c r="F124" s="7" t="str">
        <f t="shared" si="14"/>
        <v>M</v>
      </c>
      <c r="G124" s="7" t="str">
        <f t="shared" si="14"/>
        <v>M</v>
      </c>
      <c r="H124" s="7" t="str">
        <f t="shared" si="14"/>
        <v>J</v>
      </c>
      <c r="I124" s="7" t="str">
        <f t="shared" si="14"/>
        <v>V</v>
      </c>
      <c r="J124" s="7" t="str">
        <f t="shared" si="14"/>
        <v>S</v>
      </c>
      <c r="K124" s="7" t="str">
        <f t="shared" si="14"/>
        <v>D</v>
      </c>
      <c r="L124" s="7" t="str">
        <f t="shared" si="14"/>
        <v>L</v>
      </c>
      <c r="M124" s="7" t="str">
        <f t="shared" si="14"/>
        <v>M</v>
      </c>
      <c r="N124" s="7" t="str">
        <f t="shared" si="14"/>
        <v>M</v>
      </c>
      <c r="O124" s="7" t="str">
        <f t="shared" si="14"/>
        <v>J</v>
      </c>
      <c r="P124" s="7" t="str">
        <f t="shared" si="14"/>
        <v>V</v>
      </c>
      <c r="Q124" s="7" t="str">
        <f t="shared" si="14"/>
        <v>S</v>
      </c>
      <c r="R124" s="7" t="str">
        <f t="shared" si="14"/>
        <v>D</v>
      </c>
      <c r="S124" s="7" t="str">
        <f t="shared" si="14"/>
        <v>L</v>
      </c>
      <c r="T124" s="7" t="str">
        <f t="shared" si="14"/>
        <v>M</v>
      </c>
      <c r="U124" s="7" t="str">
        <f t="shared" si="14"/>
        <v>M</v>
      </c>
      <c r="V124" s="7" t="str">
        <f t="shared" si="14"/>
        <v>J</v>
      </c>
      <c r="W124" s="7" t="str">
        <f t="shared" si="14"/>
        <v>V</v>
      </c>
      <c r="X124" s="7" t="str">
        <f t="shared" si="14"/>
        <v>S</v>
      </c>
      <c r="Y124" s="7" t="str">
        <f t="shared" si="14"/>
        <v>D</v>
      </c>
      <c r="Z124" s="7" t="str">
        <f t="shared" si="14"/>
        <v>L</v>
      </c>
      <c r="AA124" s="7" t="str">
        <f t="shared" si="14"/>
        <v>M</v>
      </c>
      <c r="AB124" s="7" t="str">
        <f t="shared" si="14"/>
        <v>M</v>
      </c>
      <c r="AC124" s="7" t="str">
        <f t="shared" si="14"/>
        <v>J</v>
      </c>
      <c r="AD124" s="7" t="str">
        <f t="shared" si="14"/>
        <v>V</v>
      </c>
      <c r="AE124" s="7" t="str">
        <f t="shared" si="14"/>
        <v>S</v>
      </c>
      <c r="AF124" s="7" t="str">
        <f t="shared" ref="AF124" si="15">CHOOSE(WEEKDAY(AF125,2),"L","M","M","J","V","S","D")</f>
        <v>D</v>
      </c>
      <c r="AG124" s="7" t="str">
        <f t="shared" ref="AG124" si="16">CHOOSE(WEEKDAY(AG125,2),"L","M","M","J","V","S","D")</f>
        <v>L</v>
      </c>
    </row>
    <row r="125" spans="1:33" x14ac:dyDescent="0.25">
      <c r="A125" s="6"/>
      <c r="B125" s="6"/>
      <c r="C125" s="8">
        <f>DATE($AD$1,Données!$B8,1)</f>
        <v>42917</v>
      </c>
      <c r="D125" s="8">
        <f>DATE($AD$1,Données!$B8,2)</f>
        <v>42918</v>
      </c>
      <c r="E125" s="8">
        <f>DATE($AD$1,Données!$B8,3)</f>
        <v>42919</v>
      </c>
      <c r="F125" s="8">
        <f>DATE($AD$1,Données!$B8,4)</f>
        <v>42920</v>
      </c>
      <c r="G125" s="8">
        <f>DATE($AD$1,Données!$B8,5)</f>
        <v>42921</v>
      </c>
      <c r="H125" s="8">
        <f>DATE($AD$1,Données!$B8,6)</f>
        <v>42922</v>
      </c>
      <c r="I125" s="8">
        <f>DATE($AD$1,Données!$B8,7)</f>
        <v>42923</v>
      </c>
      <c r="J125" s="8">
        <f>DATE($AD$1,Données!$B8,8)</f>
        <v>42924</v>
      </c>
      <c r="K125" s="8">
        <f>DATE($AD$1,Données!$B8,9)</f>
        <v>42925</v>
      </c>
      <c r="L125" s="8">
        <f>DATE($AD$1,Données!$B8,10)</f>
        <v>42926</v>
      </c>
      <c r="M125" s="8">
        <f>DATE($AD$1,Données!$B8,11)</f>
        <v>42927</v>
      </c>
      <c r="N125" s="8">
        <f>DATE($AD$1,Données!$B8,12)</f>
        <v>42928</v>
      </c>
      <c r="O125" s="8">
        <f>DATE($AD$1,Données!$B8,13)</f>
        <v>42929</v>
      </c>
      <c r="P125" s="8">
        <f>DATE($AD$1,Données!$B8,14)</f>
        <v>42930</v>
      </c>
      <c r="Q125" s="8">
        <f>DATE($AD$1,Données!$B8,15)</f>
        <v>42931</v>
      </c>
      <c r="R125" s="8">
        <f>DATE($AD$1,Données!$B8,16)</f>
        <v>42932</v>
      </c>
      <c r="S125" s="8">
        <f>DATE($AD$1,Données!$B8,17)</f>
        <v>42933</v>
      </c>
      <c r="T125" s="8">
        <f>DATE($AD$1,Données!$B8,18)</f>
        <v>42934</v>
      </c>
      <c r="U125" s="8">
        <f>DATE($AD$1,Données!$B8,19)</f>
        <v>42935</v>
      </c>
      <c r="V125" s="8">
        <f>DATE($AD$1,Données!$B8,20)</f>
        <v>42936</v>
      </c>
      <c r="W125" s="8">
        <f>DATE($AD$1,Données!$B8,21)</f>
        <v>42937</v>
      </c>
      <c r="X125" s="8">
        <f>DATE($AD$1,Données!$B8,22)</f>
        <v>42938</v>
      </c>
      <c r="Y125" s="8">
        <f>DATE($AD$1,Données!$B8,23)</f>
        <v>42939</v>
      </c>
      <c r="Z125" s="8">
        <f>DATE($AD$1,Données!$B8,24)</f>
        <v>42940</v>
      </c>
      <c r="AA125" s="8">
        <f>DATE($AD$1,Données!$B8,25)</f>
        <v>42941</v>
      </c>
      <c r="AB125" s="8">
        <f>DATE($AD$1,Données!$B8,26)</f>
        <v>42942</v>
      </c>
      <c r="AC125" s="8">
        <f>DATE($AD$1,Données!$B8,27)</f>
        <v>42943</v>
      </c>
      <c r="AD125" s="8">
        <f>DATE($AD$1,Données!$B8,28)</f>
        <v>42944</v>
      </c>
      <c r="AE125" s="8">
        <f>DATE($AD$1,Données!$B8,29)</f>
        <v>42945</v>
      </c>
      <c r="AF125" s="8">
        <f>DATE($AD$1,Données!$B8,30)</f>
        <v>42946</v>
      </c>
      <c r="AG125" s="8">
        <f>DATE($AD$1,Données!$B8,31)</f>
        <v>42947</v>
      </c>
    </row>
    <row r="126" spans="1:33" ht="15.75" x14ac:dyDescent="0.25">
      <c r="B126" s="9" t="s">
        <v>5</v>
      </c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</row>
    <row r="127" spans="1:33" ht="15.75" x14ac:dyDescent="0.25">
      <c r="B127" s="10" t="s">
        <v>5</v>
      </c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</row>
    <row r="128" spans="1:33" ht="15.75" x14ac:dyDescent="0.25">
      <c r="B128" s="10" t="s">
        <v>6</v>
      </c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</row>
    <row r="129" spans="1:33" ht="15.75" x14ac:dyDescent="0.25">
      <c r="B129" s="10" t="s">
        <v>7</v>
      </c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</row>
    <row r="130" spans="1:33" ht="15.75" x14ac:dyDescent="0.25">
      <c r="B130" s="10" t="s">
        <v>8</v>
      </c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</row>
    <row r="131" spans="1:33" ht="15.75" x14ac:dyDescent="0.25">
      <c r="B131" s="10" t="s">
        <v>8</v>
      </c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</row>
    <row r="132" spans="1:33" ht="15.75" x14ac:dyDescent="0.25">
      <c r="B132" s="10" t="s">
        <v>8</v>
      </c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</row>
    <row r="133" spans="1:33" ht="15.75" x14ac:dyDescent="0.25">
      <c r="B133" s="10" t="s">
        <v>8</v>
      </c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</row>
    <row r="134" spans="1:33" ht="15.75" x14ac:dyDescent="0.25">
      <c r="B134" s="10" t="s">
        <v>8</v>
      </c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</row>
    <row r="135" spans="1:33" ht="15.75" x14ac:dyDescent="0.25">
      <c r="B135" s="10" t="s">
        <v>9</v>
      </c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</row>
    <row r="136" spans="1:33" ht="15.75" x14ac:dyDescent="0.25">
      <c r="B136" s="10" t="s">
        <v>9</v>
      </c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</row>
    <row r="137" spans="1:33" ht="15.75" x14ac:dyDescent="0.25">
      <c r="B137" s="10" t="s">
        <v>10</v>
      </c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</row>
    <row r="138" spans="1:33" ht="15.75" x14ac:dyDescent="0.25">
      <c r="B138" s="10" t="s">
        <v>10</v>
      </c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</row>
    <row r="139" spans="1:33" ht="15.75" x14ac:dyDescent="0.25">
      <c r="B139" s="10">
        <v>208</v>
      </c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</row>
    <row r="140" spans="1:33" ht="15.75" x14ac:dyDescent="0.25">
      <c r="B140" s="11">
        <v>208</v>
      </c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</row>
    <row r="143" spans="1:33" ht="27" x14ac:dyDescent="0.25">
      <c r="C143" s="17">
        <f>DATE($AD$1,Données!B9,1)</f>
        <v>42948</v>
      </c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</row>
    <row r="144" spans="1:33" x14ac:dyDescent="0.25">
      <c r="A144" s="6"/>
      <c r="B144" s="6"/>
      <c r="C144" s="7" t="str">
        <f t="shared" ref="C144:AE144" si="17">CHOOSE(WEEKDAY(C145,2),"L","M","M","J","V","S","D")</f>
        <v>M</v>
      </c>
      <c r="D144" s="7" t="str">
        <f t="shared" si="17"/>
        <v>M</v>
      </c>
      <c r="E144" s="7" t="str">
        <f t="shared" si="17"/>
        <v>J</v>
      </c>
      <c r="F144" s="7" t="str">
        <f t="shared" si="17"/>
        <v>V</v>
      </c>
      <c r="G144" s="7" t="str">
        <f t="shared" si="17"/>
        <v>S</v>
      </c>
      <c r="H144" s="7" t="str">
        <f t="shared" si="17"/>
        <v>D</v>
      </c>
      <c r="I144" s="7" t="str">
        <f t="shared" si="17"/>
        <v>L</v>
      </c>
      <c r="J144" s="7" t="str">
        <f t="shared" si="17"/>
        <v>M</v>
      </c>
      <c r="K144" s="7" t="str">
        <f t="shared" si="17"/>
        <v>M</v>
      </c>
      <c r="L144" s="7" t="str">
        <f t="shared" si="17"/>
        <v>J</v>
      </c>
      <c r="M144" s="7" t="str">
        <f t="shared" si="17"/>
        <v>V</v>
      </c>
      <c r="N144" s="7" t="str">
        <f t="shared" si="17"/>
        <v>S</v>
      </c>
      <c r="O144" s="7" t="str">
        <f t="shared" si="17"/>
        <v>D</v>
      </c>
      <c r="P144" s="7" t="str">
        <f t="shared" si="17"/>
        <v>L</v>
      </c>
      <c r="Q144" s="7" t="str">
        <f t="shared" si="17"/>
        <v>M</v>
      </c>
      <c r="R144" s="7" t="str">
        <f t="shared" si="17"/>
        <v>M</v>
      </c>
      <c r="S144" s="7" t="str">
        <f t="shared" si="17"/>
        <v>J</v>
      </c>
      <c r="T144" s="7" t="str">
        <f t="shared" si="17"/>
        <v>V</v>
      </c>
      <c r="U144" s="7" t="str">
        <f t="shared" si="17"/>
        <v>S</v>
      </c>
      <c r="V144" s="7" t="str">
        <f t="shared" si="17"/>
        <v>D</v>
      </c>
      <c r="W144" s="7" t="str">
        <f t="shared" si="17"/>
        <v>L</v>
      </c>
      <c r="X144" s="7" t="str">
        <f t="shared" si="17"/>
        <v>M</v>
      </c>
      <c r="Y144" s="7" t="str">
        <f t="shared" si="17"/>
        <v>M</v>
      </c>
      <c r="Z144" s="7" t="str">
        <f t="shared" si="17"/>
        <v>J</v>
      </c>
      <c r="AA144" s="7" t="str">
        <f t="shared" si="17"/>
        <v>V</v>
      </c>
      <c r="AB144" s="7" t="str">
        <f t="shared" si="17"/>
        <v>S</v>
      </c>
      <c r="AC144" s="7" t="str">
        <f t="shared" si="17"/>
        <v>D</v>
      </c>
      <c r="AD144" s="7" t="str">
        <f t="shared" si="17"/>
        <v>L</v>
      </c>
      <c r="AE144" s="7" t="str">
        <f t="shared" si="17"/>
        <v>M</v>
      </c>
      <c r="AF144" s="7" t="str">
        <f t="shared" ref="AF144" si="18">CHOOSE(WEEKDAY(AF145,2),"L","M","M","J","V","S","D")</f>
        <v>M</v>
      </c>
      <c r="AG144" s="7" t="str">
        <f t="shared" ref="AG144" si="19">CHOOSE(WEEKDAY(AG145,2),"L","M","M","J","V","S","D")</f>
        <v>J</v>
      </c>
    </row>
    <row r="145" spans="1:33" x14ac:dyDescent="0.25">
      <c r="A145" s="6"/>
      <c r="B145" s="6"/>
      <c r="C145" s="8">
        <f>DATE($AD$1,Données!$B9,1)</f>
        <v>42948</v>
      </c>
      <c r="D145" s="8">
        <f>DATE($AD$1,Données!$B9,2)</f>
        <v>42949</v>
      </c>
      <c r="E145" s="8">
        <f>DATE($AD$1,Données!$B9,3)</f>
        <v>42950</v>
      </c>
      <c r="F145" s="8">
        <f>DATE($AD$1,Données!$B9,4)</f>
        <v>42951</v>
      </c>
      <c r="G145" s="8">
        <f>DATE($AD$1,Données!$B9,5)</f>
        <v>42952</v>
      </c>
      <c r="H145" s="8">
        <f>DATE($AD$1,Données!$B9,6)</f>
        <v>42953</v>
      </c>
      <c r="I145" s="8">
        <f>DATE($AD$1,Données!$B9,7)</f>
        <v>42954</v>
      </c>
      <c r="J145" s="8">
        <f>DATE($AD$1,Données!$B9,8)</f>
        <v>42955</v>
      </c>
      <c r="K145" s="8">
        <f>DATE($AD$1,Données!$B9,9)</f>
        <v>42956</v>
      </c>
      <c r="L145" s="8">
        <f>DATE($AD$1,Données!$B9,10)</f>
        <v>42957</v>
      </c>
      <c r="M145" s="8">
        <f>DATE($AD$1,Données!$B9,11)</f>
        <v>42958</v>
      </c>
      <c r="N145" s="8">
        <f>DATE($AD$1,Données!$B9,12)</f>
        <v>42959</v>
      </c>
      <c r="O145" s="8">
        <f>DATE($AD$1,Données!$B9,13)</f>
        <v>42960</v>
      </c>
      <c r="P145" s="8">
        <f>DATE($AD$1,Données!$B9,14)</f>
        <v>42961</v>
      </c>
      <c r="Q145" s="8">
        <f>DATE($AD$1,Données!$B9,15)</f>
        <v>42962</v>
      </c>
      <c r="R145" s="8">
        <f>DATE($AD$1,Données!$B9,16)</f>
        <v>42963</v>
      </c>
      <c r="S145" s="8">
        <f>DATE($AD$1,Données!$B9,17)</f>
        <v>42964</v>
      </c>
      <c r="T145" s="8">
        <f>DATE($AD$1,Données!$B9,18)</f>
        <v>42965</v>
      </c>
      <c r="U145" s="8">
        <f>DATE($AD$1,Données!$B9,19)</f>
        <v>42966</v>
      </c>
      <c r="V145" s="8">
        <f>DATE($AD$1,Données!$B9,20)</f>
        <v>42967</v>
      </c>
      <c r="W145" s="8">
        <f>DATE($AD$1,Données!$B9,21)</f>
        <v>42968</v>
      </c>
      <c r="X145" s="8">
        <f>DATE($AD$1,Données!$B9,22)</f>
        <v>42969</v>
      </c>
      <c r="Y145" s="8">
        <f>DATE($AD$1,Données!$B9,23)</f>
        <v>42970</v>
      </c>
      <c r="Z145" s="8">
        <f>DATE($AD$1,Données!$B9,24)</f>
        <v>42971</v>
      </c>
      <c r="AA145" s="8">
        <f>DATE($AD$1,Données!$B9,25)</f>
        <v>42972</v>
      </c>
      <c r="AB145" s="8">
        <f>DATE($AD$1,Données!$B9,26)</f>
        <v>42973</v>
      </c>
      <c r="AC145" s="8">
        <f>DATE($AD$1,Données!$B9,27)</f>
        <v>42974</v>
      </c>
      <c r="AD145" s="8">
        <f>DATE($AD$1,Données!$B9,28)</f>
        <v>42975</v>
      </c>
      <c r="AE145" s="8">
        <f>DATE($AD$1,Données!$B9,29)</f>
        <v>42976</v>
      </c>
      <c r="AF145" s="8">
        <f>DATE($AD$1,Données!$B9,30)</f>
        <v>42977</v>
      </c>
      <c r="AG145" s="8">
        <f>DATE($AD$1,Données!$B9,31)</f>
        <v>42978</v>
      </c>
    </row>
    <row r="146" spans="1:33" ht="15.75" x14ac:dyDescent="0.25">
      <c r="B146" s="9" t="s">
        <v>5</v>
      </c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</row>
    <row r="147" spans="1:33" ht="15.75" x14ac:dyDescent="0.25">
      <c r="B147" s="10" t="s">
        <v>5</v>
      </c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</row>
    <row r="148" spans="1:33" ht="15.75" x14ac:dyDescent="0.25">
      <c r="B148" s="10" t="s">
        <v>6</v>
      </c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</row>
    <row r="149" spans="1:33" ht="15.75" x14ac:dyDescent="0.25">
      <c r="B149" s="10" t="s">
        <v>7</v>
      </c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</row>
    <row r="150" spans="1:33" ht="15.75" x14ac:dyDescent="0.25">
      <c r="B150" s="10" t="s">
        <v>8</v>
      </c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</row>
    <row r="151" spans="1:33" ht="15.75" x14ac:dyDescent="0.25">
      <c r="B151" s="10" t="s">
        <v>8</v>
      </c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</row>
    <row r="152" spans="1:33" ht="15.75" x14ac:dyDescent="0.25">
      <c r="B152" s="10" t="s">
        <v>8</v>
      </c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</row>
    <row r="153" spans="1:33" ht="15.75" x14ac:dyDescent="0.25">
      <c r="B153" s="10" t="s">
        <v>8</v>
      </c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</row>
    <row r="154" spans="1:33" ht="15.75" x14ac:dyDescent="0.25">
      <c r="B154" s="10" t="s">
        <v>8</v>
      </c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</row>
    <row r="155" spans="1:33" ht="15.75" x14ac:dyDescent="0.25">
      <c r="B155" s="10" t="s">
        <v>9</v>
      </c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</row>
    <row r="156" spans="1:33" ht="15.75" x14ac:dyDescent="0.25">
      <c r="B156" s="10" t="s">
        <v>9</v>
      </c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</row>
    <row r="157" spans="1:33" ht="15.75" x14ac:dyDescent="0.25">
      <c r="B157" s="10" t="s">
        <v>10</v>
      </c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</row>
    <row r="158" spans="1:33" ht="15.75" x14ac:dyDescent="0.25">
      <c r="B158" s="10" t="s">
        <v>10</v>
      </c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</row>
    <row r="159" spans="1:33" ht="15.75" x14ac:dyDescent="0.25">
      <c r="B159" s="10">
        <v>208</v>
      </c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</row>
    <row r="160" spans="1:33" ht="15.75" x14ac:dyDescent="0.25">
      <c r="B160" s="15">
        <v>208</v>
      </c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</row>
    <row r="161" spans="1:33" ht="15.75" x14ac:dyDescent="0.25">
      <c r="B161" s="11" t="s">
        <v>11</v>
      </c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</row>
    <row r="164" spans="1:33" ht="27" x14ac:dyDescent="0.25">
      <c r="C164" s="17">
        <f>DATE($AD$1,Données!B10,1)</f>
        <v>42979</v>
      </c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</row>
    <row r="165" spans="1:33" x14ac:dyDescent="0.25">
      <c r="A165" s="6"/>
      <c r="B165" s="6"/>
      <c r="C165" s="7" t="str">
        <f t="shared" ref="C165:AE165" si="20">CHOOSE(WEEKDAY(C166,2),"L","M","M","J","V","S","D")</f>
        <v>V</v>
      </c>
      <c r="D165" s="7" t="str">
        <f t="shared" si="20"/>
        <v>S</v>
      </c>
      <c r="E165" s="7" t="str">
        <f t="shared" si="20"/>
        <v>D</v>
      </c>
      <c r="F165" s="7" t="str">
        <f t="shared" si="20"/>
        <v>L</v>
      </c>
      <c r="G165" s="7" t="str">
        <f t="shared" si="20"/>
        <v>M</v>
      </c>
      <c r="H165" s="7" t="str">
        <f t="shared" si="20"/>
        <v>M</v>
      </c>
      <c r="I165" s="7" t="str">
        <f t="shared" si="20"/>
        <v>J</v>
      </c>
      <c r="J165" s="7" t="str">
        <f t="shared" si="20"/>
        <v>V</v>
      </c>
      <c r="K165" s="7" t="str">
        <f t="shared" si="20"/>
        <v>S</v>
      </c>
      <c r="L165" s="7" t="str">
        <f t="shared" si="20"/>
        <v>D</v>
      </c>
      <c r="M165" s="7" t="str">
        <f t="shared" si="20"/>
        <v>L</v>
      </c>
      <c r="N165" s="7" t="str">
        <f t="shared" si="20"/>
        <v>M</v>
      </c>
      <c r="O165" s="7" t="str">
        <f t="shared" si="20"/>
        <v>M</v>
      </c>
      <c r="P165" s="7" t="str">
        <f t="shared" si="20"/>
        <v>J</v>
      </c>
      <c r="Q165" s="7" t="str">
        <f t="shared" si="20"/>
        <v>V</v>
      </c>
      <c r="R165" s="7" t="str">
        <f t="shared" si="20"/>
        <v>S</v>
      </c>
      <c r="S165" s="7" t="str">
        <f t="shared" si="20"/>
        <v>D</v>
      </c>
      <c r="T165" s="7" t="str">
        <f t="shared" si="20"/>
        <v>L</v>
      </c>
      <c r="U165" s="7" t="str">
        <f t="shared" si="20"/>
        <v>M</v>
      </c>
      <c r="V165" s="7" t="str">
        <f t="shared" si="20"/>
        <v>M</v>
      </c>
      <c r="W165" s="7" t="str">
        <f t="shared" si="20"/>
        <v>J</v>
      </c>
      <c r="X165" s="7" t="str">
        <f t="shared" si="20"/>
        <v>V</v>
      </c>
      <c r="Y165" s="7" t="str">
        <f t="shared" si="20"/>
        <v>S</v>
      </c>
      <c r="Z165" s="7" t="str">
        <f t="shared" si="20"/>
        <v>D</v>
      </c>
      <c r="AA165" s="7" t="str">
        <f t="shared" si="20"/>
        <v>L</v>
      </c>
      <c r="AB165" s="7" t="str">
        <f t="shared" si="20"/>
        <v>M</v>
      </c>
      <c r="AC165" s="7" t="str">
        <f t="shared" si="20"/>
        <v>M</v>
      </c>
      <c r="AD165" s="7" t="str">
        <f t="shared" si="20"/>
        <v>J</v>
      </c>
      <c r="AE165" s="7" t="str">
        <f t="shared" si="20"/>
        <v>V</v>
      </c>
      <c r="AF165" s="7" t="str">
        <f t="shared" ref="AF165" si="21">CHOOSE(WEEKDAY(AF166,2),"L","M","M","J","V","S","D")</f>
        <v>S</v>
      </c>
      <c r="AG165" s="7" t="str">
        <f t="shared" ref="AG165" si="22">CHOOSE(WEEKDAY(AG166,2),"L","M","M","J","V","S","D")</f>
        <v>D</v>
      </c>
    </row>
    <row r="166" spans="1:33" x14ac:dyDescent="0.25">
      <c r="A166" s="6"/>
      <c r="B166" s="6"/>
      <c r="C166" s="8">
        <f>DATE($AD$1,Données!$B10,1)</f>
        <v>42979</v>
      </c>
      <c r="D166" s="8">
        <f>DATE($AD$1,Données!$B10,2)</f>
        <v>42980</v>
      </c>
      <c r="E166" s="8">
        <f>DATE($AD$1,Données!$B10,3)</f>
        <v>42981</v>
      </c>
      <c r="F166" s="8">
        <f>DATE($AD$1,Données!$B10,4)</f>
        <v>42982</v>
      </c>
      <c r="G166" s="8">
        <f>DATE($AD$1,Données!$B10,5)</f>
        <v>42983</v>
      </c>
      <c r="H166" s="8">
        <f>DATE($AD$1,Données!$B10,6)</f>
        <v>42984</v>
      </c>
      <c r="I166" s="8">
        <f>DATE($AD$1,Données!$B10,7)</f>
        <v>42985</v>
      </c>
      <c r="J166" s="8">
        <f>DATE($AD$1,Données!$B10,8)</f>
        <v>42986</v>
      </c>
      <c r="K166" s="8">
        <f>DATE($AD$1,Données!$B10,9)</f>
        <v>42987</v>
      </c>
      <c r="L166" s="8">
        <f>DATE($AD$1,Données!$B10,10)</f>
        <v>42988</v>
      </c>
      <c r="M166" s="8">
        <f>DATE($AD$1,Données!$B10,11)</f>
        <v>42989</v>
      </c>
      <c r="N166" s="8">
        <f>DATE($AD$1,Données!$B10,12)</f>
        <v>42990</v>
      </c>
      <c r="O166" s="8">
        <f>DATE($AD$1,Données!$B10,13)</f>
        <v>42991</v>
      </c>
      <c r="P166" s="8">
        <f>DATE($AD$1,Données!$B10,14)</f>
        <v>42992</v>
      </c>
      <c r="Q166" s="8">
        <f>DATE($AD$1,Données!$B10,15)</f>
        <v>42993</v>
      </c>
      <c r="R166" s="8">
        <f>DATE($AD$1,Données!$B10,16)</f>
        <v>42994</v>
      </c>
      <c r="S166" s="8">
        <f>DATE($AD$1,Données!$B10,17)</f>
        <v>42995</v>
      </c>
      <c r="T166" s="8">
        <f>DATE($AD$1,Données!$B10,18)</f>
        <v>42996</v>
      </c>
      <c r="U166" s="8">
        <f>DATE($AD$1,Données!$B10,19)</f>
        <v>42997</v>
      </c>
      <c r="V166" s="8">
        <f>DATE($AD$1,Données!$B10,20)</f>
        <v>42998</v>
      </c>
      <c r="W166" s="8">
        <f>DATE($AD$1,Données!$B10,21)</f>
        <v>42999</v>
      </c>
      <c r="X166" s="8">
        <f>DATE($AD$1,Données!$B10,22)</f>
        <v>43000</v>
      </c>
      <c r="Y166" s="8">
        <f>DATE($AD$1,Données!$B10,23)</f>
        <v>43001</v>
      </c>
      <c r="Z166" s="8">
        <f>DATE($AD$1,Données!$B10,24)</f>
        <v>43002</v>
      </c>
      <c r="AA166" s="8">
        <f>DATE($AD$1,Données!$B$10,25)</f>
        <v>43003</v>
      </c>
      <c r="AB166" s="8">
        <f>DATE($AD$1,Données!$B10,26)</f>
        <v>43004</v>
      </c>
      <c r="AC166" s="8">
        <f>DATE($AD$1,Données!$B10,27)</f>
        <v>43005</v>
      </c>
      <c r="AD166" s="8">
        <f>DATE($AD$1,Données!$B10,28)</f>
        <v>43006</v>
      </c>
      <c r="AE166" s="8">
        <f>DATE($AD$1,Données!$B10,29)</f>
        <v>43007</v>
      </c>
      <c r="AF166" s="8">
        <f>DATE($AD$1,Données!$B10,30)</f>
        <v>43008</v>
      </c>
      <c r="AG166" s="8">
        <f>DATE($AD$1,Données!$B10,31)</f>
        <v>43009</v>
      </c>
    </row>
    <row r="167" spans="1:33" ht="15.75" x14ac:dyDescent="0.25">
      <c r="B167" s="9" t="s">
        <v>5</v>
      </c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</row>
    <row r="168" spans="1:33" ht="15.75" x14ac:dyDescent="0.25">
      <c r="B168" s="10" t="s">
        <v>5</v>
      </c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</row>
    <row r="169" spans="1:33" ht="15.75" x14ac:dyDescent="0.25">
      <c r="B169" s="10" t="s">
        <v>6</v>
      </c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</row>
    <row r="170" spans="1:33" ht="15.75" x14ac:dyDescent="0.25">
      <c r="B170" s="10" t="s">
        <v>7</v>
      </c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</row>
    <row r="171" spans="1:33" ht="15.75" x14ac:dyDescent="0.25">
      <c r="B171" s="10" t="s">
        <v>8</v>
      </c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</row>
    <row r="172" spans="1:33" ht="15.75" x14ac:dyDescent="0.25">
      <c r="B172" s="10" t="s">
        <v>8</v>
      </c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</row>
    <row r="173" spans="1:33" ht="15.75" x14ac:dyDescent="0.25">
      <c r="B173" s="10" t="s">
        <v>8</v>
      </c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</row>
    <row r="174" spans="1:33" ht="15.75" x14ac:dyDescent="0.25">
      <c r="B174" s="10" t="s">
        <v>8</v>
      </c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</row>
    <row r="175" spans="1:33" ht="15.75" x14ac:dyDescent="0.25">
      <c r="B175" s="10" t="s">
        <v>8</v>
      </c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</row>
    <row r="176" spans="1:33" ht="15.75" x14ac:dyDescent="0.25">
      <c r="B176" s="10" t="s">
        <v>9</v>
      </c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</row>
    <row r="177" spans="1:33" ht="15.75" x14ac:dyDescent="0.25">
      <c r="B177" s="10" t="s">
        <v>9</v>
      </c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</row>
    <row r="178" spans="1:33" ht="15.75" x14ac:dyDescent="0.25">
      <c r="B178" s="10" t="s">
        <v>10</v>
      </c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</row>
    <row r="179" spans="1:33" ht="15.75" x14ac:dyDescent="0.25">
      <c r="B179" s="10" t="s">
        <v>10</v>
      </c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</row>
    <row r="180" spans="1:33" ht="15.75" x14ac:dyDescent="0.25">
      <c r="B180" s="10">
        <v>208</v>
      </c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</row>
    <row r="181" spans="1:33" ht="15.75" x14ac:dyDescent="0.25">
      <c r="B181" s="15">
        <v>208</v>
      </c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</row>
    <row r="182" spans="1:33" ht="15.75" x14ac:dyDescent="0.25">
      <c r="B182" s="11" t="s">
        <v>11</v>
      </c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</row>
    <row r="185" spans="1:33" ht="27" x14ac:dyDescent="0.25">
      <c r="C185" s="17">
        <f>DATE($AD$1,Données!B11,1)</f>
        <v>43009</v>
      </c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</row>
    <row r="186" spans="1:33" x14ac:dyDescent="0.25">
      <c r="A186" s="6"/>
      <c r="B186" s="6"/>
      <c r="C186" s="7" t="str">
        <f t="shared" ref="C186" si="23">CHOOSE(WEEKDAY(C187,2),"L","M","M","J","V","S","D")</f>
        <v>D</v>
      </c>
      <c r="D186" s="7" t="str">
        <f t="shared" ref="D186" si="24">CHOOSE(WEEKDAY(D187,2),"L","M","M","J","V","S","D")</f>
        <v>L</v>
      </c>
      <c r="E186" s="7" t="str">
        <f t="shared" ref="E186" si="25">CHOOSE(WEEKDAY(E187,2),"L","M","M","J","V","S","D")</f>
        <v>M</v>
      </c>
      <c r="F186" s="7" t="str">
        <f t="shared" ref="F186" si="26">CHOOSE(WEEKDAY(F187,2),"L","M","M","J","V","S","D")</f>
        <v>M</v>
      </c>
      <c r="G186" s="7" t="str">
        <f t="shared" ref="G186" si="27">CHOOSE(WEEKDAY(G187,2),"L","M","M","J","V","S","D")</f>
        <v>J</v>
      </c>
      <c r="H186" s="7" t="str">
        <f t="shared" ref="H186" si="28">CHOOSE(WEEKDAY(H187,2),"L","M","M","J","V","S","D")</f>
        <v>V</v>
      </c>
      <c r="I186" s="7" t="str">
        <f t="shared" ref="I186" si="29">CHOOSE(WEEKDAY(I187,2),"L","M","M","J","V","S","D")</f>
        <v>S</v>
      </c>
      <c r="J186" s="7" t="str">
        <f t="shared" ref="J186" si="30">CHOOSE(WEEKDAY(J187,2),"L","M","M","J","V","S","D")</f>
        <v>D</v>
      </c>
      <c r="K186" s="7" t="str">
        <f t="shared" ref="K186" si="31">CHOOSE(WEEKDAY(K187,2),"L","M","M","J","V","S","D")</f>
        <v>L</v>
      </c>
      <c r="L186" s="7" t="str">
        <f t="shared" ref="L186" si="32">CHOOSE(WEEKDAY(L187,2),"L","M","M","J","V","S","D")</f>
        <v>M</v>
      </c>
      <c r="M186" s="7" t="str">
        <f t="shared" ref="M186" si="33">CHOOSE(WEEKDAY(M187,2),"L","M","M","J","V","S","D")</f>
        <v>M</v>
      </c>
      <c r="N186" s="7" t="str">
        <f t="shared" ref="N186" si="34">CHOOSE(WEEKDAY(N187,2),"L","M","M","J","V","S","D")</f>
        <v>J</v>
      </c>
      <c r="O186" s="7" t="str">
        <f t="shared" ref="O186" si="35">CHOOSE(WEEKDAY(O187,2),"L","M","M","J","V","S","D")</f>
        <v>V</v>
      </c>
      <c r="P186" s="7" t="str">
        <f t="shared" ref="P186" si="36">CHOOSE(WEEKDAY(P187,2),"L","M","M","J","V","S","D")</f>
        <v>S</v>
      </c>
      <c r="Q186" s="7" t="str">
        <f t="shared" ref="Q186" si="37">CHOOSE(WEEKDAY(Q187,2),"L","M","M","J","V","S","D")</f>
        <v>D</v>
      </c>
      <c r="R186" s="7" t="str">
        <f t="shared" ref="R186" si="38">CHOOSE(WEEKDAY(R187,2),"L","M","M","J","V","S","D")</f>
        <v>L</v>
      </c>
      <c r="S186" s="7" t="str">
        <f t="shared" ref="S186" si="39">CHOOSE(WEEKDAY(S187,2),"L","M","M","J","V","S","D")</f>
        <v>M</v>
      </c>
      <c r="T186" s="7" t="str">
        <f t="shared" ref="T186" si="40">CHOOSE(WEEKDAY(T187,2),"L","M","M","J","V","S","D")</f>
        <v>M</v>
      </c>
      <c r="U186" s="7" t="str">
        <f t="shared" ref="U186" si="41">CHOOSE(WEEKDAY(U187,2),"L","M","M","J","V","S","D")</f>
        <v>J</v>
      </c>
      <c r="V186" s="7" t="str">
        <f t="shared" ref="V186" si="42">CHOOSE(WEEKDAY(V187,2),"L","M","M","J","V","S","D")</f>
        <v>V</v>
      </c>
      <c r="W186" s="7" t="str">
        <f t="shared" ref="W186" si="43">CHOOSE(WEEKDAY(W187,2),"L","M","M","J","V","S","D")</f>
        <v>S</v>
      </c>
      <c r="X186" s="7" t="str">
        <f t="shared" ref="X186" si="44">CHOOSE(WEEKDAY(X187,2),"L","M","M","J","V","S","D")</f>
        <v>D</v>
      </c>
      <c r="Y186" s="7" t="str">
        <f t="shared" ref="Y186" si="45">CHOOSE(WEEKDAY(Y187,2),"L","M","M","J","V","S","D")</f>
        <v>L</v>
      </c>
      <c r="Z186" s="7" t="str">
        <f t="shared" ref="Z186" si="46">CHOOSE(WEEKDAY(Z187,2),"L","M","M","J","V","S","D")</f>
        <v>M</v>
      </c>
      <c r="AA186" s="7" t="str">
        <f t="shared" ref="AA186" si="47">CHOOSE(WEEKDAY(AA187,2),"L","M","M","J","V","S","D")</f>
        <v>M</v>
      </c>
      <c r="AB186" s="7" t="str">
        <f t="shared" ref="AB186" si="48">CHOOSE(WEEKDAY(AB187,2),"L","M","M","J","V","S","D")</f>
        <v>J</v>
      </c>
      <c r="AC186" s="7" t="str">
        <f t="shared" ref="AC186" si="49">CHOOSE(WEEKDAY(AC187,2),"L","M","M","J","V","S","D")</f>
        <v>V</v>
      </c>
      <c r="AD186" s="7" t="str">
        <f t="shared" ref="AD186" si="50">CHOOSE(WEEKDAY(AD187,2),"L","M","M","J","V","S","D")</f>
        <v>S</v>
      </c>
      <c r="AE186" s="7" t="str">
        <f t="shared" ref="AE186:AG186" si="51">CHOOSE(WEEKDAY(AE187,2),"L","M","M","J","V","S","D")</f>
        <v>D</v>
      </c>
      <c r="AF186" s="7" t="str">
        <f t="shared" si="51"/>
        <v>L</v>
      </c>
      <c r="AG186" s="7" t="str">
        <f t="shared" si="51"/>
        <v>M</v>
      </c>
    </row>
    <row r="187" spans="1:33" x14ac:dyDescent="0.25">
      <c r="A187" s="6"/>
      <c r="B187" s="6"/>
      <c r="C187" s="8">
        <f>DATE($AD$1,Données!$B11,1)</f>
        <v>43009</v>
      </c>
      <c r="D187" s="8">
        <f>DATE($AD$1,Données!$B11,2)</f>
        <v>43010</v>
      </c>
      <c r="E187" s="8">
        <f>DATE($AD$1,Données!$B11,3)</f>
        <v>43011</v>
      </c>
      <c r="F187" s="8">
        <f>DATE($AD$1,Données!$B11,4)</f>
        <v>43012</v>
      </c>
      <c r="G187" s="8">
        <f>DATE($AD$1,Données!$B11,5)</f>
        <v>43013</v>
      </c>
      <c r="H187" s="8">
        <f>DATE($AD$1,Données!$B11,6)</f>
        <v>43014</v>
      </c>
      <c r="I187" s="8">
        <f>DATE($AD$1,Données!$B11,7)</f>
        <v>43015</v>
      </c>
      <c r="J187" s="8">
        <f>DATE($AD$1,Données!$B11,8)</f>
        <v>43016</v>
      </c>
      <c r="K187" s="8">
        <f>DATE($AD$1,Données!$B11,9)</f>
        <v>43017</v>
      </c>
      <c r="L187" s="8">
        <f>DATE($AD$1,Données!$B11,10)</f>
        <v>43018</v>
      </c>
      <c r="M187" s="8">
        <f>DATE($AD$1,Données!$B11,11)</f>
        <v>43019</v>
      </c>
      <c r="N187" s="8">
        <f>DATE($AD$1,Données!$B11,12)</f>
        <v>43020</v>
      </c>
      <c r="O187" s="8">
        <f>DATE($AD$1,Données!$B11,13)</f>
        <v>43021</v>
      </c>
      <c r="P187" s="8">
        <f>DATE($AD$1,Données!$B11,14)</f>
        <v>43022</v>
      </c>
      <c r="Q187" s="8">
        <f>DATE($AD$1,Données!$B11,15)</f>
        <v>43023</v>
      </c>
      <c r="R187" s="8">
        <f>DATE($AD$1,Données!$B11,16)</f>
        <v>43024</v>
      </c>
      <c r="S187" s="8">
        <f>DATE($AD$1,Données!$B11,17)</f>
        <v>43025</v>
      </c>
      <c r="T187" s="8">
        <f>DATE($AD$1,Données!$B11,18)</f>
        <v>43026</v>
      </c>
      <c r="U187" s="8">
        <f>DATE($AD$1,Données!$B11,19)</f>
        <v>43027</v>
      </c>
      <c r="V187" s="8">
        <f>DATE($AD$1,Données!$B11,20)</f>
        <v>43028</v>
      </c>
      <c r="W187" s="8">
        <f>DATE($AD$1,Données!$B11,21)</f>
        <v>43029</v>
      </c>
      <c r="X187" s="8">
        <f>DATE($AD$1,Données!$B11,22)</f>
        <v>43030</v>
      </c>
      <c r="Y187" s="8">
        <f>DATE($AD$1,Données!$B11,23)</f>
        <v>43031</v>
      </c>
      <c r="Z187" s="8">
        <f>DATE($AD$1,Données!$B11,24)</f>
        <v>43032</v>
      </c>
      <c r="AA187" s="8">
        <f>DATE($AD$1,Données!$B11,25)</f>
        <v>43033</v>
      </c>
      <c r="AB187" s="8">
        <f>DATE($AD$1,Données!$B11,26)</f>
        <v>43034</v>
      </c>
      <c r="AC187" s="8">
        <f>DATE($AD$1,Données!$B11,27)</f>
        <v>43035</v>
      </c>
      <c r="AD187" s="8">
        <f>DATE($AD$1,Données!$B11,28)</f>
        <v>43036</v>
      </c>
      <c r="AE187" s="8">
        <f>DATE($AD$1,Données!$B11,29)</f>
        <v>43037</v>
      </c>
      <c r="AF187" s="8">
        <f>DATE($AD$1,Données!$B11,30)</f>
        <v>43038</v>
      </c>
      <c r="AG187" s="8">
        <f>DATE($AD$1,Données!$B11,31)</f>
        <v>43039</v>
      </c>
    </row>
    <row r="188" spans="1:33" ht="15.75" x14ac:dyDescent="0.25">
      <c r="B188" s="9" t="s">
        <v>5</v>
      </c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</row>
    <row r="189" spans="1:33" ht="15.75" x14ac:dyDescent="0.25">
      <c r="B189" s="10" t="s">
        <v>5</v>
      </c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</row>
    <row r="190" spans="1:33" ht="15.75" x14ac:dyDescent="0.25">
      <c r="B190" s="10" t="s">
        <v>6</v>
      </c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</row>
    <row r="191" spans="1:33" ht="15.75" x14ac:dyDescent="0.25">
      <c r="B191" s="10" t="s">
        <v>7</v>
      </c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</row>
    <row r="192" spans="1:33" ht="15.75" x14ac:dyDescent="0.25">
      <c r="B192" s="10" t="s">
        <v>8</v>
      </c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</row>
    <row r="193" spans="1:33" ht="15.75" x14ac:dyDescent="0.25">
      <c r="B193" s="10" t="s">
        <v>8</v>
      </c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</row>
    <row r="194" spans="1:33" ht="15.75" x14ac:dyDescent="0.25">
      <c r="B194" s="10" t="s">
        <v>8</v>
      </c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</row>
    <row r="195" spans="1:33" ht="15.75" x14ac:dyDescent="0.25">
      <c r="B195" s="10" t="s">
        <v>8</v>
      </c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</row>
    <row r="196" spans="1:33" ht="15.75" x14ac:dyDescent="0.25">
      <c r="B196" s="10" t="s">
        <v>8</v>
      </c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</row>
    <row r="197" spans="1:33" ht="15.75" x14ac:dyDescent="0.25">
      <c r="B197" s="10" t="s">
        <v>9</v>
      </c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</row>
    <row r="198" spans="1:33" ht="15.75" x14ac:dyDescent="0.25">
      <c r="B198" s="10" t="s">
        <v>9</v>
      </c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</row>
    <row r="199" spans="1:33" ht="15.75" x14ac:dyDescent="0.25">
      <c r="B199" s="10" t="s">
        <v>10</v>
      </c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</row>
    <row r="200" spans="1:33" ht="15.75" x14ac:dyDescent="0.25">
      <c r="B200" s="10" t="s">
        <v>10</v>
      </c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</row>
    <row r="201" spans="1:33" ht="15.75" x14ac:dyDescent="0.25">
      <c r="B201" s="10">
        <v>208</v>
      </c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</row>
    <row r="202" spans="1:33" ht="15.75" x14ac:dyDescent="0.25">
      <c r="B202" s="15">
        <v>208</v>
      </c>
      <c r="C202" s="16"/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</row>
    <row r="203" spans="1:33" ht="15.75" x14ac:dyDescent="0.25">
      <c r="B203" s="11" t="s">
        <v>11</v>
      </c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</row>
    <row r="206" spans="1:33" ht="27" x14ac:dyDescent="0.25">
      <c r="C206" s="17">
        <f>DATE($AD$1,Données!B12,1)</f>
        <v>43040</v>
      </c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</row>
    <row r="207" spans="1:33" x14ac:dyDescent="0.25">
      <c r="A207" s="6"/>
      <c r="B207" s="6"/>
      <c r="C207" s="7" t="str">
        <f t="shared" ref="C207" si="52">CHOOSE(WEEKDAY(C208,2),"L","M","M","J","V","S","D")</f>
        <v>J</v>
      </c>
      <c r="D207" s="7" t="str">
        <f t="shared" ref="D207" si="53">CHOOSE(WEEKDAY(D208,2),"L","M","M","J","V","S","D")</f>
        <v>V</v>
      </c>
      <c r="E207" s="7" t="str">
        <f t="shared" ref="E207" si="54">CHOOSE(WEEKDAY(E208,2),"L","M","M","J","V","S","D")</f>
        <v>S</v>
      </c>
      <c r="F207" s="7" t="str">
        <f t="shared" ref="F207" si="55">CHOOSE(WEEKDAY(F208,2),"L","M","M","J","V","S","D")</f>
        <v>D</v>
      </c>
      <c r="G207" s="7" t="str">
        <f t="shared" ref="G207" si="56">CHOOSE(WEEKDAY(G208,2),"L","M","M","J","V","S","D")</f>
        <v>L</v>
      </c>
      <c r="H207" s="7" t="str">
        <f t="shared" ref="H207" si="57">CHOOSE(WEEKDAY(H208,2),"L","M","M","J","V","S","D")</f>
        <v>M</v>
      </c>
      <c r="I207" s="7" t="str">
        <f t="shared" ref="I207" si="58">CHOOSE(WEEKDAY(I208,2),"L","M","M","J","V","S","D")</f>
        <v>M</v>
      </c>
      <c r="J207" s="7" t="str">
        <f t="shared" ref="J207" si="59">CHOOSE(WEEKDAY(J208,2),"L","M","M","J","V","S","D")</f>
        <v>J</v>
      </c>
      <c r="K207" s="7" t="str">
        <f t="shared" ref="K207" si="60">CHOOSE(WEEKDAY(K208,2),"L","M","M","J","V","S","D")</f>
        <v>V</v>
      </c>
      <c r="L207" s="7" t="str">
        <f t="shared" ref="L207" si="61">CHOOSE(WEEKDAY(L208,2),"L","M","M","J","V","S","D")</f>
        <v>S</v>
      </c>
      <c r="M207" s="7" t="str">
        <f t="shared" ref="M207" si="62">CHOOSE(WEEKDAY(M208,2),"L","M","M","J","V","S","D")</f>
        <v>D</v>
      </c>
      <c r="N207" s="7" t="str">
        <f t="shared" ref="N207" si="63">CHOOSE(WEEKDAY(N208,2),"L","M","M","J","V","S","D")</f>
        <v>L</v>
      </c>
      <c r="O207" s="7" t="str">
        <f t="shared" ref="O207" si="64">CHOOSE(WEEKDAY(O208,2),"L","M","M","J","V","S","D")</f>
        <v>M</v>
      </c>
      <c r="P207" s="7" t="str">
        <f t="shared" ref="P207" si="65">CHOOSE(WEEKDAY(P208,2),"L","M","M","J","V","S","D")</f>
        <v>M</v>
      </c>
      <c r="Q207" s="7" t="str">
        <f t="shared" ref="Q207" si="66">CHOOSE(WEEKDAY(Q208,2),"L","M","M","J","V","S","D")</f>
        <v>J</v>
      </c>
      <c r="R207" s="7" t="str">
        <f t="shared" ref="R207" si="67">CHOOSE(WEEKDAY(R208,2),"L","M","M","J","V","S","D")</f>
        <v>V</v>
      </c>
      <c r="S207" s="7" t="str">
        <f t="shared" ref="S207" si="68">CHOOSE(WEEKDAY(S208,2),"L","M","M","J","V","S","D")</f>
        <v>S</v>
      </c>
      <c r="T207" s="7" t="str">
        <f t="shared" ref="T207" si="69">CHOOSE(WEEKDAY(T208,2),"L","M","M","J","V","S","D")</f>
        <v>D</v>
      </c>
      <c r="U207" s="7" t="str">
        <f t="shared" ref="U207" si="70">CHOOSE(WEEKDAY(U208,2),"L","M","M","J","V","S","D")</f>
        <v>L</v>
      </c>
      <c r="V207" s="7" t="str">
        <f t="shared" ref="V207" si="71">CHOOSE(WEEKDAY(V208,2),"L","M","M","J","V","S","D")</f>
        <v>M</v>
      </c>
      <c r="W207" s="7" t="str">
        <f t="shared" ref="W207" si="72">CHOOSE(WEEKDAY(W208,2),"L","M","M","J","V","S","D")</f>
        <v>M</v>
      </c>
      <c r="X207" s="7" t="str">
        <f t="shared" ref="X207" si="73">CHOOSE(WEEKDAY(X208,2),"L","M","M","J","V","S","D")</f>
        <v>J</v>
      </c>
      <c r="Y207" s="7" t="str">
        <f t="shared" ref="Y207" si="74">CHOOSE(WEEKDAY(Y208,2),"L","M","M","J","V","S","D")</f>
        <v>V</v>
      </c>
      <c r="Z207" s="7" t="str">
        <f t="shared" ref="Z207" si="75">CHOOSE(WEEKDAY(Z208,2),"L","M","M","J","V","S","D")</f>
        <v>S</v>
      </c>
      <c r="AA207" s="7" t="str">
        <f t="shared" ref="AA207" si="76">CHOOSE(WEEKDAY(AA208,2),"L","M","M","J","V","S","D")</f>
        <v>D</v>
      </c>
      <c r="AB207" s="7" t="str">
        <f t="shared" ref="AB207" si="77">CHOOSE(WEEKDAY(AB208,2),"L","M","M","J","V","S","D")</f>
        <v>L</v>
      </c>
      <c r="AC207" s="7" t="str">
        <f t="shared" ref="AC207" si="78">CHOOSE(WEEKDAY(AC208,2),"L","M","M","J","V","S","D")</f>
        <v>M</v>
      </c>
      <c r="AD207" s="7" t="str">
        <f t="shared" ref="AD207" si="79">CHOOSE(WEEKDAY(AD208,2),"L","M","M","J","V","S","D")</f>
        <v>M</v>
      </c>
      <c r="AE207" s="7" t="str">
        <f t="shared" ref="AE207" si="80">CHOOSE(WEEKDAY(AE208,2),"L","M","M","J","V","S","D")</f>
        <v>J</v>
      </c>
      <c r="AF207" s="7" t="str">
        <f t="shared" ref="AF207" si="81">CHOOSE(WEEKDAY(AF208,2),"L","M","M","J","V","S","D")</f>
        <v>V</v>
      </c>
      <c r="AG207" s="7" t="str">
        <f t="shared" ref="AG207" si="82">CHOOSE(WEEKDAY(AG208,2),"L","M","M","J","V","S","D")</f>
        <v>S</v>
      </c>
    </row>
    <row r="208" spans="1:33" x14ac:dyDescent="0.25">
      <c r="A208" s="6"/>
      <c r="B208" s="6"/>
      <c r="C208" s="8">
        <f>DATE($AD$1,Données!$B31,1)</f>
        <v>42705</v>
      </c>
      <c r="D208" s="8">
        <f>DATE($AD$1,Données!$B31,2)</f>
        <v>42706</v>
      </c>
      <c r="E208" s="8">
        <f>DATE($AD$1,Données!$B31,3)</f>
        <v>42707</v>
      </c>
      <c r="F208" s="8">
        <f>DATE($AD$1,Données!$B31,4)</f>
        <v>42708</v>
      </c>
      <c r="G208" s="8">
        <f>DATE($AD$1,Données!$B31,5)</f>
        <v>42709</v>
      </c>
      <c r="H208" s="8">
        <f>DATE($AD$1,Données!$B31,6)</f>
        <v>42710</v>
      </c>
      <c r="I208" s="8">
        <f>DATE($AD$1,Données!$B31,7)</f>
        <v>42711</v>
      </c>
      <c r="J208" s="8">
        <f>DATE($AD$1,Données!$B31,8)</f>
        <v>42712</v>
      </c>
      <c r="K208" s="8">
        <f>DATE($AD$1,Données!$B31,9)</f>
        <v>42713</v>
      </c>
      <c r="L208" s="8">
        <f>DATE($AD$1,Données!$B31,10)</f>
        <v>42714</v>
      </c>
      <c r="M208" s="8">
        <f>DATE($AD$1,Données!$B31,11)</f>
        <v>42715</v>
      </c>
      <c r="N208" s="8">
        <f>DATE($AD$1,Données!$B31,12)</f>
        <v>42716</v>
      </c>
      <c r="O208" s="8">
        <f>DATE($AD$1,Données!$B31,13)</f>
        <v>42717</v>
      </c>
      <c r="P208" s="8">
        <f>DATE($AD$1,Données!$B31,14)</f>
        <v>42718</v>
      </c>
      <c r="Q208" s="8">
        <f>DATE($AD$1,Données!$B31,15)</f>
        <v>42719</v>
      </c>
      <c r="R208" s="8">
        <f>DATE($AD$1,Données!$B31,16)</f>
        <v>42720</v>
      </c>
      <c r="S208" s="8">
        <f>DATE($AD$1,Données!$B31,17)</f>
        <v>42721</v>
      </c>
      <c r="T208" s="8">
        <f>DATE($AD$1,Données!$B31,18)</f>
        <v>42722</v>
      </c>
      <c r="U208" s="8">
        <f>DATE($AD$1,Données!$B31,19)</f>
        <v>42723</v>
      </c>
      <c r="V208" s="8">
        <f>DATE($AD$1,Données!$B31,20)</f>
        <v>42724</v>
      </c>
      <c r="W208" s="8">
        <f>DATE($AD$1,Données!$B31,21)</f>
        <v>42725</v>
      </c>
      <c r="X208" s="8">
        <f>DATE($AD$1,Données!$B31,22)</f>
        <v>42726</v>
      </c>
      <c r="Y208" s="8">
        <f>DATE($AD$1,Données!$B31,23)</f>
        <v>42727</v>
      </c>
      <c r="Z208" s="8">
        <f>DATE($AD$1,Données!$B31,24)</f>
        <v>42728</v>
      </c>
      <c r="AA208" s="8">
        <f>DATE($AD$1,Données!$B31,25)</f>
        <v>42729</v>
      </c>
      <c r="AB208" s="8">
        <f>DATE($AD$1,Données!$B31,26)</f>
        <v>42730</v>
      </c>
      <c r="AC208" s="8">
        <f>DATE($AD$1,Données!$B31,27)</f>
        <v>42731</v>
      </c>
      <c r="AD208" s="8">
        <f>DATE($AD$1,Données!$B31,28)</f>
        <v>42732</v>
      </c>
      <c r="AE208" s="8">
        <f>DATE($AD$1,Données!$B31,29)</f>
        <v>42733</v>
      </c>
      <c r="AF208" s="8">
        <f>DATE($AD$1,Données!$B31,30)</f>
        <v>42734</v>
      </c>
      <c r="AG208" s="8">
        <f>DATE($AD$1,Données!$B31,31)</f>
        <v>42735</v>
      </c>
    </row>
    <row r="209" spans="2:33" ht="15.75" x14ac:dyDescent="0.25">
      <c r="B209" s="9" t="s">
        <v>5</v>
      </c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</row>
    <row r="210" spans="2:33" ht="15.75" x14ac:dyDescent="0.25">
      <c r="B210" s="10" t="s">
        <v>5</v>
      </c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</row>
    <row r="211" spans="2:33" ht="15.75" x14ac:dyDescent="0.25">
      <c r="B211" s="10" t="s">
        <v>6</v>
      </c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</row>
    <row r="212" spans="2:33" ht="15.75" x14ac:dyDescent="0.25">
      <c r="B212" s="10" t="s">
        <v>7</v>
      </c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</row>
    <row r="213" spans="2:33" ht="15.75" x14ac:dyDescent="0.25">
      <c r="B213" s="10" t="s">
        <v>8</v>
      </c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</row>
    <row r="214" spans="2:33" ht="15.75" x14ac:dyDescent="0.25">
      <c r="B214" s="10" t="s">
        <v>8</v>
      </c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</row>
    <row r="215" spans="2:33" ht="15.75" x14ac:dyDescent="0.25">
      <c r="B215" s="10" t="s">
        <v>8</v>
      </c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</row>
    <row r="216" spans="2:33" ht="15.75" x14ac:dyDescent="0.25">
      <c r="B216" s="10" t="s">
        <v>8</v>
      </c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</row>
    <row r="217" spans="2:33" ht="15.75" x14ac:dyDescent="0.25">
      <c r="B217" s="10" t="s">
        <v>8</v>
      </c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</row>
    <row r="218" spans="2:33" ht="15.75" x14ac:dyDescent="0.25">
      <c r="B218" s="10" t="s">
        <v>9</v>
      </c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</row>
    <row r="219" spans="2:33" ht="15.75" x14ac:dyDescent="0.25">
      <c r="B219" s="10" t="s">
        <v>9</v>
      </c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</row>
    <row r="220" spans="2:33" ht="15.75" x14ac:dyDescent="0.25">
      <c r="B220" s="10" t="s">
        <v>10</v>
      </c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</row>
    <row r="221" spans="2:33" ht="15.75" x14ac:dyDescent="0.25">
      <c r="B221" s="10" t="s">
        <v>10</v>
      </c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</row>
    <row r="222" spans="2:33" ht="15.75" x14ac:dyDescent="0.25">
      <c r="B222" s="10">
        <v>208</v>
      </c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</row>
    <row r="223" spans="2:33" ht="15.75" x14ac:dyDescent="0.25">
      <c r="B223" s="15">
        <v>208</v>
      </c>
      <c r="C223" s="16"/>
      <c r="D223" s="16"/>
      <c r="E223" s="16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</row>
    <row r="224" spans="2:33" ht="15.75" x14ac:dyDescent="0.25">
      <c r="B224" s="11" t="s">
        <v>11</v>
      </c>
      <c r="C224" s="14"/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</row>
    <row r="227" spans="1:33" ht="27" x14ac:dyDescent="0.25">
      <c r="C227" s="17">
        <f>DATE($AD$1,Données!B13,1)</f>
        <v>43070</v>
      </c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</row>
    <row r="228" spans="1:33" x14ac:dyDescent="0.25">
      <c r="A228" s="6"/>
      <c r="B228" s="6"/>
      <c r="C228" s="7" t="str">
        <f t="shared" ref="C228" si="83">CHOOSE(WEEKDAY(C229,2),"L","M","M","J","V","S","D")</f>
        <v>V</v>
      </c>
      <c r="D228" s="7" t="str">
        <f t="shared" ref="D228" si="84">CHOOSE(WEEKDAY(D229,2),"L","M","M","J","V","S","D")</f>
        <v>S</v>
      </c>
      <c r="E228" s="7" t="str">
        <f t="shared" ref="E228" si="85">CHOOSE(WEEKDAY(E229,2),"L","M","M","J","V","S","D")</f>
        <v>D</v>
      </c>
      <c r="F228" s="7" t="str">
        <f t="shared" ref="F228" si="86">CHOOSE(WEEKDAY(F229,2),"L","M","M","J","V","S","D")</f>
        <v>L</v>
      </c>
      <c r="G228" s="7" t="str">
        <f t="shared" ref="G228" si="87">CHOOSE(WEEKDAY(G229,2),"L","M","M","J","V","S","D")</f>
        <v>M</v>
      </c>
      <c r="H228" s="7" t="str">
        <f t="shared" ref="H228" si="88">CHOOSE(WEEKDAY(H229,2),"L","M","M","J","V","S","D")</f>
        <v>M</v>
      </c>
      <c r="I228" s="7" t="str">
        <f t="shared" ref="I228" si="89">CHOOSE(WEEKDAY(I229,2),"L","M","M","J","V","S","D")</f>
        <v>J</v>
      </c>
      <c r="J228" s="7" t="str">
        <f t="shared" ref="J228" si="90">CHOOSE(WEEKDAY(J229,2),"L","M","M","J","V","S","D")</f>
        <v>V</v>
      </c>
      <c r="K228" s="7" t="str">
        <f t="shared" ref="K228" si="91">CHOOSE(WEEKDAY(K229,2),"L","M","M","J","V","S","D")</f>
        <v>S</v>
      </c>
      <c r="L228" s="7" t="str">
        <f t="shared" ref="L228" si="92">CHOOSE(WEEKDAY(L229,2),"L","M","M","J","V","S","D")</f>
        <v>D</v>
      </c>
      <c r="M228" s="7" t="str">
        <f t="shared" ref="M228" si="93">CHOOSE(WEEKDAY(M229,2),"L","M","M","J","V","S","D")</f>
        <v>L</v>
      </c>
      <c r="N228" s="7" t="str">
        <f t="shared" ref="N228" si="94">CHOOSE(WEEKDAY(N229,2),"L","M","M","J","V","S","D")</f>
        <v>M</v>
      </c>
      <c r="O228" s="7" t="str">
        <f t="shared" ref="O228" si="95">CHOOSE(WEEKDAY(O229,2),"L","M","M","J","V","S","D")</f>
        <v>M</v>
      </c>
      <c r="P228" s="7" t="str">
        <f t="shared" ref="P228" si="96">CHOOSE(WEEKDAY(P229,2),"L","M","M","J","V","S","D")</f>
        <v>J</v>
      </c>
      <c r="Q228" s="7" t="str">
        <f t="shared" ref="Q228" si="97">CHOOSE(WEEKDAY(Q229,2),"L","M","M","J","V","S","D")</f>
        <v>V</v>
      </c>
      <c r="R228" s="7" t="str">
        <f t="shared" ref="R228" si="98">CHOOSE(WEEKDAY(R229,2),"L","M","M","J","V","S","D")</f>
        <v>S</v>
      </c>
      <c r="S228" s="7" t="str">
        <f t="shared" ref="S228" si="99">CHOOSE(WEEKDAY(S229,2),"L","M","M","J","V","S","D")</f>
        <v>D</v>
      </c>
      <c r="T228" s="7" t="str">
        <f t="shared" ref="T228" si="100">CHOOSE(WEEKDAY(T229,2),"L","M","M","J","V","S","D")</f>
        <v>L</v>
      </c>
      <c r="U228" s="7" t="str">
        <f t="shared" ref="U228" si="101">CHOOSE(WEEKDAY(U229,2),"L","M","M","J","V","S","D")</f>
        <v>M</v>
      </c>
      <c r="V228" s="7" t="str">
        <f t="shared" ref="V228" si="102">CHOOSE(WEEKDAY(V229,2),"L","M","M","J","V","S","D")</f>
        <v>M</v>
      </c>
      <c r="W228" s="7" t="str">
        <f t="shared" ref="W228" si="103">CHOOSE(WEEKDAY(W229,2),"L","M","M","J","V","S","D")</f>
        <v>J</v>
      </c>
      <c r="X228" s="7" t="str">
        <f t="shared" ref="X228" si="104">CHOOSE(WEEKDAY(X229,2),"L","M","M","J","V","S","D")</f>
        <v>V</v>
      </c>
      <c r="Y228" s="7" t="str">
        <f t="shared" ref="Y228" si="105">CHOOSE(WEEKDAY(Y229,2),"L","M","M","J","V","S","D")</f>
        <v>S</v>
      </c>
      <c r="Z228" s="7" t="str">
        <f t="shared" ref="Z228" si="106">CHOOSE(WEEKDAY(Z229,2),"L","M","M","J","V","S","D")</f>
        <v>D</v>
      </c>
      <c r="AA228" s="7" t="str">
        <f t="shared" ref="AA228" si="107">CHOOSE(WEEKDAY(AA229,2),"L","M","M","J","V","S","D")</f>
        <v>L</v>
      </c>
      <c r="AB228" s="7" t="str">
        <f t="shared" ref="AB228" si="108">CHOOSE(WEEKDAY(AB229,2),"L","M","M","J","V","S","D")</f>
        <v>M</v>
      </c>
      <c r="AC228" s="7" t="str">
        <f t="shared" ref="AC228" si="109">CHOOSE(WEEKDAY(AC229,2),"L","M","M","J","V","S","D")</f>
        <v>M</v>
      </c>
      <c r="AD228" s="7" t="str">
        <f t="shared" ref="AD228" si="110">CHOOSE(WEEKDAY(AD229,2),"L","M","M","J","V","S","D")</f>
        <v>J</v>
      </c>
      <c r="AE228" s="7" t="str">
        <f t="shared" ref="AE228" si="111">CHOOSE(WEEKDAY(AE229,2),"L","M","M","J","V","S","D")</f>
        <v>V</v>
      </c>
      <c r="AF228" s="7" t="str">
        <f t="shared" ref="AF228" si="112">CHOOSE(WEEKDAY(AF229,2),"L","M","M","J","V","S","D")</f>
        <v>S</v>
      </c>
      <c r="AG228" s="7" t="str">
        <f t="shared" ref="AG228" si="113">CHOOSE(WEEKDAY(AG229,2),"L","M","M","J","V","S","D")</f>
        <v>D</v>
      </c>
    </row>
    <row r="229" spans="1:33" x14ac:dyDescent="0.25">
      <c r="A229" s="6"/>
      <c r="B229" s="6"/>
      <c r="C229" s="8">
        <f>DATE($AD$1,Données!$B13,1)</f>
        <v>43070</v>
      </c>
      <c r="D229" s="8">
        <f>DATE($AD$1,Données!$B13,2)</f>
        <v>43071</v>
      </c>
      <c r="E229" s="8">
        <f>DATE($AD$1,Données!$B13,3)</f>
        <v>43072</v>
      </c>
      <c r="F229" s="8">
        <f>DATE($AD$1,Données!$B13,4)</f>
        <v>43073</v>
      </c>
      <c r="G229" s="8">
        <f>DATE($AD$1,Données!$B13,5)</f>
        <v>43074</v>
      </c>
      <c r="H229" s="8">
        <f>DATE($AD$1,Données!$B13,6)</f>
        <v>43075</v>
      </c>
      <c r="I229" s="8">
        <f>DATE($AD$1,Données!$B13,7)</f>
        <v>43076</v>
      </c>
      <c r="J229" s="8">
        <f>DATE($AD$1,Données!$B13,8)</f>
        <v>43077</v>
      </c>
      <c r="K229" s="8">
        <f>DATE($AD$1,Données!$B13,9)</f>
        <v>43078</v>
      </c>
      <c r="L229" s="8">
        <f>DATE($AD$1,Données!$B13,10)</f>
        <v>43079</v>
      </c>
      <c r="M229" s="8">
        <f>DATE($AD$1,Données!$B13,11)</f>
        <v>43080</v>
      </c>
      <c r="N229" s="8">
        <f>DATE($AD$1,Données!$B13,12)</f>
        <v>43081</v>
      </c>
      <c r="O229" s="8">
        <f>DATE($AD$1,Données!$B13,13)</f>
        <v>43082</v>
      </c>
      <c r="P229" s="8">
        <f>DATE($AD$1,Données!$B13,14)</f>
        <v>43083</v>
      </c>
      <c r="Q229" s="8">
        <f>DATE($AD$1,Données!$B13,15)</f>
        <v>43084</v>
      </c>
      <c r="R229" s="8">
        <f>DATE($AD$1,Données!$B13,16)</f>
        <v>43085</v>
      </c>
      <c r="S229" s="8">
        <f>DATE($AD$1,Données!$B13,17)</f>
        <v>43086</v>
      </c>
      <c r="T229" s="8">
        <f>DATE($AD$1,Données!$B13,18)</f>
        <v>43087</v>
      </c>
      <c r="U229" s="8">
        <f>DATE($AD$1,Données!$B13,19)</f>
        <v>43088</v>
      </c>
      <c r="V229" s="8">
        <f>DATE($AD$1,Données!$B13,20)</f>
        <v>43089</v>
      </c>
      <c r="W229" s="8">
        <f>DATE($AD$1,Données!$B13,21)</f>
        <v>43090</v>
      </c>
      <c r="X229" s="8">
        <f>DATE($AD$1,Données!$B13,22)</f>
        <v>43091</v>
      </c>
      <c r="Y229" s="8">
        <f>DATE($AD$1,Données!$B13,23)</f>
        <v>43092</v>
      </c>
      <c r="Z229" s="8">
        <f>DATE($AD$1,Données!$B13,24)</f>
        <v>43093</v>
      </c>
      <c r="AA229" s="8">
        <f>DATE($AD$1,Données!$B13,25)</f>
        <v>43094</v>
      </c>
      <c r="AB229" s="8">
        <f>DATE($AD$1,Données!$B13,26)</f>
        <v>43095</v>
      </c>
      <c r="AC229" s="8">
        <f>DATE($AD$1,Données!$B13,27)</f>
        <v>43096</v>
      </c>
      <c r="AD229" s="8">
        <f>DATE($AD$1,Données!$B13,28)</f>
        <v>43097</v>
      </c>
      <c r="AE229" s="8">
        <f>DATE($AD$1,Données!$B13,29)</f>
        <v>43098</v>
      </c>
      <c r="AF229" s="8">
        <f>DATE($AD$1,Données!$B13,30)</f>
        <v>43099</v>
      </c>
      <c r="AG229" s="8">
        <f>DATE($AD$1,Données!$B13,31)</f>
        <v>43100</v>
      </c>
    </row>
    <row r="230" spans="1:33" ht="15.75" x14ac:dyDescent="0.25">
      <c r="B230" s="9" t="s">
        <v>5</v>
      </c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</row>
    <row r="231" spans="1:33" ht="15.75" x14ac:dyDescent="0.25">
      <c r="B231" s="10" t="s">
        <v>5</v>
      </c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</row>
    <row r="232" spans="1:33" ht="15.75" x14ac:dyDescent="0.25">
      <c r="B232" s="10" t="s">
        <v>6</v>
      </c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</row>
    <row r="233" spans="1:33" ht="15.75" x14ac:dyDescent="0.25">
      <c r="B233" s="10" t="s">
        <v>7</v>
      </c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</row>
    <row r="234" spans="1:33" ht="15.75" x14ac:dyDescent="0.25">
      <c r="B234" s="10" t="s">
        <v>8</v>
      </c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</row>
    <row r="235" spans="1:33" ht="15.75" x14ac:dyDescent="0.25">
      <c r="B235" s="10" t="s">
        <v>8</v>
      </c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</row>
    <row r="236" spans="1:33" ht="15.75" x14ac:dyDescent="0.25">
      <c r="B236" s="10" t="s">
        <v>8</v>
      </c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</row>
    <row r="237" spans="1:33" ht="15.75" x14ac:dyDescent="0.25">
      <c r="B237" s="10" t="s">
        <v>8</v>
      </c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</row>
    <row r="238" spans="1:33" ht="15.75" x14ac:dyDescent="0.25">
      <c r="B238" s="10" t="s">
        <v>8</v>
      </c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</row>
    <row r="239" spans="1:33" ht="15.75" x14ac:dyDescent="0.25">
      <c r="B239" s="10" t="s">
        <v>9</v>
      </c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</row>
    <row r="240" spans="1:33" ht="15.75" x14ac:dyDescent="0.25">
      <c r="B240" s="10" t="s">
        <v>9</v>
      </c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</row>
    <row r="241" spans="2:33" ht="15.75" x14ac:dyDescent="0.25">
      <c r="B241" s="10" t="s">
        <v>10</v>
      </c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</row>
    <row r="242" spans="2:33" ht="15.75" x14ac:dyDescent="0.25">
      <c r="B242" s="10" t="s">
        <v>10</v>
      </c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</row>
    <row r="243" spans="2:33" ht="15.75" x14ac:dyDescent="0.25">
      <c r="B243" s="10">
        <v>208</v>
      </c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</row>
    <row r="244" spans="2:33" ht="15.75" x14ac:dyDescent="0.25">
      <c r="B244" s="15">
        <v>208</v>
      </c>
      <c r="C244" s="16"/>
      <c r="D244" s="16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</row>
    <row r="245" spans="2:33" ht="15.75" x14ac:dyDescent="0.25">
      <c r="B245" s="11" t="s">
        <v>11</v>
      </c>
      <c r="C245" s="14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</row>
  </sheetData>
  <mergeCells count="14">
    <mergeCell ref="B1:H1"/>
    <mergeCell ref="C23:AG23"/>
    <mergeCell ref="AD1:AF1"/>
    <mergeCell ref="C3:AG3"/>
    <mergeCell ref="C63:AG63"/>
    <mergeCell ref="C185:AG185"/>
    <mergeCell ref="C206:AG206"/>
    <mergeCell ref="C227:AG227"/>
    <mergeCell ref="C164:AG164"/>
    <mergeCell ref="C43:AG43"/>
    <mergeCell ref="C83:AG83"/>
    <mergeCell ref="C103:AG103"/>
    <mergeCell ref="C123:AG123"/>
    <mergeCell ref="C143:AG143"/>
  </mergeCell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id="{AB5628AC-4FE1-408E-88C8-8180182B393A}">
            <xm:f>C$4=Données!$C$3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34" id="{1CAFEF8F-8760-4347-BEEB-09C1C2217616}">
            <xm:f>C$4=Données!$C$2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C4:AG20</xm:sqref>
        </x14:conditionalFormatting>
        <x14:conditionalFormatting xmlns:xm="http://schemas.microsoft.com/office/excel/2006/main">
          <x14:cfRule type="expression" priority="31" id="{1BC7BEEA-AF15-47AA-869C-7F6273917DBC}">
            <xm:f>C$24=Données!$C$3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32" id="{82A1BCB0-3CC7-43ED-9536-E04792A78953}">
            <xm:f>C$24=Données!$C$2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C24:AG40</xm:sqref>
        </x14:conditionalFormatting>
        <x14:conditionalFormatting xmlns:xm="http://schemas.microsoft.com/office/excel/2006/main">
          <x14:cfRule type="expression" priority="29" id="{F08C79F1-5EF7-4DC8-B582-A38415F74772}">
            <xm:f>C$44=Données!$C$3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30" id="{C70867B7-DE9C-42E1-8C1A-31876A1EF50F}">
            <xm:f>C$44=Données!$C$2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C44:AG60</xm:sqref>
        </x14:conditionalFormatting>
        <x14:conditionalFormatting xmlns:xm="http://schemas.microsoft.com/office/excel/2006/main">
          <x14:cfRule type="expression" priority="25" id="{82E8512D-7FD4-44CF-B3C1-74963E914223}">
            <xm:f>C$64=Données!$C$3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26" id="{38939F1F-EAFA-48B4-A9E7-40C6F670DCF8}">
            <xm:f>C$64=Données!$C$2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C64:AG80</xm:sqref>
        </x14:conditionalFormatting>
        <x14:conditionalFormatting xmlns:xm="http://schemas.microsoft.com/office/excel/2006/main">
          <x14:cfRule type="expression" priority="23" id="{42689B31-0ED6-40FF-A84B-1ECD224E5052}">
            <xm:f>C$84=Données!$C$3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24" id="{B0A55C16-BEA8-4A7D-A655-1100C6F35AE0}">
            <xm:f>C$84=Données!$C$2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C84:AG100</xm:sqref>
        </x14:conditionalFormatting>
        <x14:conditionalFormatting xmlns:xm="http://schemas.microsoft.com/office/excel/2006/main">
          <x14:cfRule type="expression" priority="21" id="{9B42F2CE-98AE-437B-A5FB-EABED8390679}">
            <xm:f>C$104=Données!$C$3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22" id="{F016FC70-15F6-4AD7-A5BD-B454EDC679CD}">
            <xm:f>C$104=Données!$C$2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C104:AG120</xm:sqref>
        </x14:conditionalFormatting>
        <x14:conditionalFormatting xmlns:xm="http://schemas.microsoft.com/office/excel/2006/main">
          <x14:cfRule type="expression" priority="19" id="{2E250067-CCA3-4F9D-A29C-B47B22623188}">
            <xm:f>C$124=Données!$C$3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20" id="{2B75FC89-1FF8-4261-A3D3-315DE5BE8349}">
            <xm:f>C$124=Données!$C$2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C124:AG140</xm:sqref>
        </x14:conditionalFormatting>
        <x14:conditionalFormatting xmlns:xm="http://schemas.microsoft.com/office/excel/2006/main">
          <x14:cfRule type="expression" priority="17" id="{BE4FCEF8-7D12-49D4-9666-66A58CEE1C2A}">
            <xm:f>C$144=Données!$C$3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18" id="{DBE12534-E0C9-43AF-A8DD-CEF7F58F8008}">
            <xm:f>C$144=Données!$C$2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C144:AG161</xm:sqref>
        </x14:conditionalFormatting>
        <x14:conditionalFormatting xmlns:xm="http://schemas.microsoft.com/office/excel/2006/main">
          <x14:cfRule type="expression" priority="15" id="{52087383-EB52-459B-9B00-E5B5E12CEAC2}">
            <xm:f>C$165=Données!$C$3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16" id="{09CCB65C-FDF6-4B15-964E-6D0294033B25}">
            <xm:f>C$165=Données!$C$2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C165:AG182</xm:sqref>
        </x14:conditionalFormatting>
        <x14:conditionalFormatting xmlns:xm="http://schemas.microsoft.com/office/excel/2006/main">
          <x14:cfRule type="expression" priority="13" id="{F1EC5E2C-DEA0-43E2-8432-5C3CED303C6D}">
            <xm:f>C$186=Données!$C$3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14" id="{C7E4DEB4-2D5D-431D-BA65-98D077A738DA}">
            <xm:f>C$186=Données!$C$2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C186:AG203</xm:sqref>
        </x14:conditionalFormatting>
        <x14:conditionalFormatting xmlns:xm="http://schemas.microsoft.com/office/excel/2006/main">
          <x14:cfRule type="expression" priority="11" id="{3AFE79FF-F10E-41FF-B8EB-4B03116AB807}">
            <xm:f>C$207=Données!$C$3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12" id="{DAE897D1-569D-4CED-B3FC-15B6485E1C28}">
            <xm:f>C$207=Données!$C$2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C207:AG224</xm:sqref>
        </x14:conditionalFormatting>
        <x14:conditionalFormatting xmlns:xm="http://schemas.microsoft.com/office/excel/2006/main">
          <x14:cfRule type="expression" priority="9" id="{A33CF9B4-6D88-40F9-A02D-DC89946CEE47}">
            <xm:f>C$228=Données!$C$3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14:cfRule type="expression" priority="10" id="{744BABE8-16F4-4411-9F83-549A7AF83FA1}">
            <xm:f>C$228=Données!$C$2</xm:f>
            <x14:dxf>
              <fill>
                <patternFill patternType="lightUp">
                  <fgColor theme="0" tint="-0.24994659260841701"/>
                </patternFill>
              </fill>
            </x14:dxf>
          </x14:cfRule>
          <xm:sqref>C228:AG245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2"/>
  <sheetViews>
    <sheetView workbookViewId="0">
      <selection activeCell="O19" sqref="O19"/>
    </sheetView>
  </sheetViews>
  <sheetFormatPr baseColWidth="10" defaultColWidth="11" defaultRowHeight="15" x14ac:dyDescent="0.25"/>
  <cols>
    <col min="1" max="2" width="11" style="3"/>
    <col min="3" max="3" width="12.28515625" style="3" bestFit="1" customWidth="1"/>
    <col min="4" max="4" width="11" style="3"/>
    <col min="5" max="5" width="18.7109375" style="3" bestFit="1" customWidth="1"/>
    <col min="6" max="12" width="10.140625" style="3" bestFit="1" customWidth="1"/>
    <col min="13" max="16384" width="11" style="3"/>
  </cols>
  <sheetData>
    <row r="1" spans="1:14" s="4" customFormat="1" x14ac:dyDescent="0.25">
      <c r="A1" s="4" t="s">
        <v>13</v>
      </c>
      <c r="B1" s="4" t="s">
        <v>0</v>
      </c>
      <c r="C1" s="4" t="s">
        <v>1</v>
      </c>
      <c r="D1" s="4" t="s">
        <v>12</v>
      </c>
      <c r="E1" s="21"/>
      <c r="F1" s="21">
        <v>2010</v>
      </c>
      <c r="G1" s="21">
        <v>2011</v>
      </c>
      <c r="H1" s="21">
        <v>2012</v>
      </c>
      <c r="I1" s="21">
        <v>2013</v>
      </c>
      <c r="J1" s="21">
        <v>2014</v>
      </c>
      <c r="K1" s="21">
        <v>2015</v>
      </c>
      <c r="L1" s="21">
        <v>2016</v>
      </c>
      <c r="M1" s="21">
        <v>2017</v>
      </c>
      <c r="N1" s="21">
        <v>2018</v>
      </c>
    </row>
    <row r="2" spans="1:14" x14ac:dyDescent="0.25">
      <c r="A2" s="3" t="s">
        <v>5</v>
      </c>
      <c r="B2" s="3">
        <v>1</v>
      </c>
      <c r="C2" s="3" t="s">
        <v>2</v>
      </c>
      <c r="D2" s="20">
        <v>0.33333333333333331</v>
      </c>
      <c r="E2" s="24" t="s">
        <v>14</v>
      </c>
      <c r="F2" s="25">
        <f t="shared" ref="F2" si="0">DATE(F1,1,1)</f>
        <v>40179</v>
      </c>
      <c r="G2" s="25">
        <f t="shared" ref="G2" si="1">DATE(G1,1,1)</f>
        <v>40544</v>
      </c>
      <c r="H2" s="25">
        <f t="shared" ref="H2" si="2">DATE(H1,1,1)</f>
        <v>40909</v>
      </c>
      <c r="I2" s="25">
        <f t="shared" ref="I2:L2" si="3">DATE(I1,1,1)</f>
        <v>41275</v>
      </c>
      <c r="J2" s="25">
        <f t="shared" si="3"/>
        <v>41640</v>
      </c>
      <c r="K2" s="25">
        <f t="shared" si="3"/>
        <v>42005</v>
      </c>
      <c r="L2" s="25">
        <f t="shared" si="3"/>
        <v>42370</v>
      </c>
      <c r="M2" s="25">
        <f>DATE(M1,1,1)</f>
        <v>42736</v>
      </c>
      <c r="N2" s="25">
        <f>DATE(N1,1,1)</f>
        <v>43101</v>
      </c>
    </row>
    <row r="3" spans="1:14" x14ac:dyDescent="0.25">
      <c r="A3" s="3" t="s">
        <v>5</v>
      </c>
      <c r="B3" s="3">
        <v>2</v>
      </c>
      <c r="C3" s="3" t="s">
        <v>3</v>
      </c>
      <c r="D3" s="20">
        <v>0.35416666666666669</v>
      </c>
      <c r="E3" s="25" t="s">
        <v>15</v>
      </c>
      <c r="F3" s="25">
        <f t="shared" ref="F3:H3" si="4">ROUND(DATE(F1,4,MOD(234-11*MOD(F1,19),30))/7,0)*7-6</f>
        <v>40272</v>
      </c>
      <c r="G3" s="25">
        <f t="shared" si="4"/>
        <v>40657</v>
      </c>
      <c r="H3" s="25">
        <f t="shared" si="4"/>
        <v>41007</v>
      </c>
      <c r="I3" s="25">
        <f t="shared" ref="I3:L3" si="5">ROUND(DATE(I1,4,MOD(234-11*MOD(I1,19),30))/7,0)*7-6</f>
        <v>41364</v>
      </c>
      <c r="J3" s="25">
        <f t="shared" si="5"/>
        <v>41749</v>
      </c>
      <c r="K3" s="25">
        <f t="shared" si="5"/>
        <v>42099</v>
      </c>
      <c r="L3" s="25">
        <f t="shared" si="5"/>
        <v>42456</v>
      </c>
      <c r="M3" s="25">
        <f>ROUND(DATE(M1,4,MOD(234-11*MOD(M1,19),30))/7,0)*7-6</f>
        <v>42841</v>
      </c>
      <c r="N3" s="25">
        <f>ROUND(DATE(N1,4,MOD(234-11*MOD(N1,19),30))/7,0)*7-6</f>
        <v>43191</v>
      </c>
    </row>
    <row r="4" spans="1:14" x14ac:dyDescent="0.25">
      <c r="A4" s="3" t="s">
        <v>6</v>
      </c>
      <c r="B4" s="3">
        <v>3</v>
      </c>
      <c r="D4" s="20">
        <v>0.375</v>
      </c>
      <c r="E4" s="24" t="s">
        <v>16</v>
      </c>
      <c r="F4" s="25">
        <f t="shared" ref="F4" si="6">F3+1</f>
        <v>40273</v>
      </c>
      <c r="G4" s="25">
        <f t="shared" ref="G4" si="7">G3+1</f>
        <v>40658</v>
      </c>
      <c r="H4" s="25">
        <f t="shared" ref="H4" si="8">H3+1</f>
        <v>41008</v>
      </c>
      <c r="I4" s="25">
        <f t="shared" ref="I4:L4" si="9">I3+1</f>
        <v>41365</v>
      </c>
      <c r="J4" s="25">
        <f t="shared" si="9"/>
        <v>41750</v>
      </c>
      <c r="K4" s="25">
        <f t="shared" si="9"/>
        <v>42100</v>
      </c>
      <c r="L4" s="25">
        <f t="shared" si="9"/>
        <v>42457</v>
      </c>
      <c r="M4" s="25">
        <f>M3+1</f>
        <v>42842</v>
      </c>
      <c r="N4" s="25">
        <f>N3+1</f>
        <v>43192</v>
      </c>
    </row>
    <row r="5" spans="1:14" x14ac:dyDescent="0.25">
      <c r="A5" s="3" t="s">
        <v>7</v>
      </c>
      <c r="B5" s="3">
        <v>4</v>
      </c>
      <c r="D5" s="20">
        <v>0.39583333333333298</v>
      </c>
      <c r="E5" s="24" t="s">
        <v>17</v>
      </c>
      <c r="F5" s="25">
        <f t="shared" ref="F5:H5" si="10">DATE(F1,5,1)</f>
        <v>40299</v>
      </c>
      <c r="G5" s="25">
        <f t="shared" si="10"/>
        <v>40664</v>
      </c>
      <c r="H5" s="25">
        <f t="shared" si="10"/>
        <v>41030</v>
      </c>
      <c r="I5" s="25">
        <f t="shared" ref="I5:L5" si="11">DATE(I1,5,1)</f>
        <v>41395</v>
      </c>
      <c r="J5" s="25">
        <f t="shared" si="11"/>
        <v>41760</v>
      </c>
      <c r="K5" s="25">
        <f t="shared" si="11"/>
        <v>42125</v>
      </c>
      <c r="L5" s="25">
        <f t="shared" si="11"/>
        <v>42491</v>
      </c>
      <c r="M5" s="25">
        <f>DATE(M1,5,1)</f>
        <v>42856</v>
      </c>
      <c r="N5" s="25">
        <f>DATE(N1,5,1)</f>
        <v>43221</v>
      </c>
    </row>
    <row r="6" spans="1:14" x14ac:dyDescent="0.25">
      <c r="A6" s="3" t="s">
        <v>8</v>
      </c>
      <c r="B6" s="3">
        <v>5</v>
      </c>
      <c r="D6" s="20">
        <v>0.41666666666666702</v>
      </c>
      <c r="E6" s="26" t="s">
        <v>18</v>
      </c>
      <c r="F6" s="25">
        <f t="shared" ref="F6:H6" si="12">DATE(F1,5,8)</f>
        <v>40306</v>
      </c>
      <c r="G6" s="25">
        <f t="shared" si="12"/>
        <v>40671</v>
      </c>
      <c r="H6" s="25">
        <f t="shared" si="12"/>
        <v>41037</v>
      </c>
      <c r="I6" s="25">
        <f t="shared" ref="I6:L6" si="13">DATE(I1,5,8)</f>
        <v>41402</v>
      </c>
      <c r="J6" s="25">
        <f t="shared" si="13"/>
        <v>41767</v>
      </c>
      <c r="K6" s="25">
        <f t="shared" si="13"/>
        <v>42132</v>
      </c>
      <c r="L6" s="25">
        <f t="shared" si="13"/>
        <v>42498</v>
      </c>
      <c r="M6" s="25">
        <f>DATE(M1,5,8)</f>
        <v>42863</v>
      </c>
      <c r="N6" s="25">
        <f>DATE(N1,5,8)</f>
        <v>43228</v>
      </c>
    </row>
    <row r="7" spans="1:14" x14ac:dyDescent="0.25">
      <c r="A7" s="3" t="s">
        <v>8</v>
      </c>
      <c r="B7" s="3">
        <v>6</v>
      </c>
      <c r="D7" s="20">
        <v>0.4375</v>
      </c>
      <c r="E7" s="24" t="s">
        <v>19</v>
      </c>
      <c r="F7" s="25">
        <f t="shared" ref="F7:H7" si="14">F4+38</f>
        <v>40311</v>
      </c>
      <c r="G7" s="25">
        <f t="shared" si="14"/>
        <v>40696</v>
      </c>
      <c r="H7" s="25">
        <f t="shared" si="14"/>
        <v>41046</v>
      </c>
      <c r="I7" s="25">
        <f t="shared" ref="I7:L7" si="15">I4+38</f>
        <v>41403</v>
      </c>
      <c r="J7" s="25">
        <f t="shared" si="15"/>
        <v>41788</v>
      </c>
      <c r="K7" s="25">
        <f t="shared" si="15"/>
        <v>42138</v>
      </c>
      <c r="L7" s="25">
        <f t="shared" si="15"/>
        <v>42495</v>
      </c>
      <c r="M7" s="25">
        <f>M4+38</f>
        <v>42880</v>
      </c>
      <c r="N7" s="25">
        <f>N4+38</f>
        <v>43230</v>
      </c>
    </row>
    <row r="8" spans="1:14" x14ac:dyDescent="0.25">
      <c r="A8" s="3" t="s">
        <v>8</v>
      </c>
      <c r="B8" s="3">
        <v>7</v>
      </c>
      <c r="D8" s="20">
        <v>0.45833333333333298</v>
      </c>
      <c r="E8" s="24" t="s">
        <v>20</v>
      </c>
      <c r="F8" s="25">
        <f t="shared" ref="F8:H8" si="16">F3+49</f>
        <v>40321</v>
      </c>
      <c r="G8" s="25">
        <f t="shared" si="16"/>
        <v>40706</v>
      </c>
      <c r="H8" s="25">
        <f t="shared" si="16"/>
        <v>41056</v>
      </c>
      <c r="I8" s="25">
        <f t="shared" ref="I8:L8" si="17">I3+49</f>
        <v>41413</v>
      </c>
      <c r="J8" s="25">
        <f t="shared" si="17"/>
        <v>41798</v>
      </c>
      <c r="K8" s="25">
        <f t="shared" si="17"/>
        <v>42148</v>
      </c>
      <c r="L8" s="25">
        <f t="shared" si="17"/>
        <v>42505</v>
      </c>
      <c r="M8" s="25">
        <f>M3+49</f>
        <v>42890</v>
      </c>
      <c r="N8" s="25">
        <f>N3+49</f>
        <v>43240</v>
      </c>
    </row>
    <row r="9" spans="1:14" x14ac:dyDescent="0.25">
      <c r="A9" s="3" t="s">
        <v>8</v>
      </c>
      <c r="B9" s="3">
        <v>8</v>
      </c>
      <c r="D9" s="20">
        <v>0.47916666666666602</v>
      </c>
      <c r="E9" s="24" t="s">
        <v>21</v>
      </c>
      <c r="F9" s="25">
        <f t="shared" ref="F9:H9" si="18">DATE(F1,7,14)</f>
        <v>40373</v>
      </c>
      <c r="G9" s="25">
        <f t="shared" si="18"/>
        <v>40738</v>
      </c>
      <c r="H9" s="25">
        <f t="shared" si="18"/>
        <v>41104</v>
      </c>
      <c r="I9" s="25">
        <f t="shared" ref="I9:L9" si="19">DATE(I1,7,14)</f>
        <v>41469</v>
      </c>
      <c r="J9" s="25">
        <f t="shared" si="19"/>
        <v>41834</v>
      </c>
      <c r="K9" s="25">
        <f t="shared" si="19"/>
        <v>42199</v>
      </c>
      <c r="L9" s="25">
        <f t="shared" si="19"/>
        <v>42565</v>
      </c>
      <c r="M9" s="25">
        <f>DATE(M1,7,14)</f>
        <v>42930</v>
      </c>
      <c r="N9" s="25">
        <f>DATE(N1,7,14)</f>
        <v>43295</v>
      </c>
    </row>
    <row r="10" spans="1:14" x14ac:dyDescent="0.25">
      <c r="A10" s="3" t="s">
        <v>8</v>
      </c>
      <c r="B10" s="3">
        <v>9</v>
      </c>
      <c r="D10" s="20">
        <v>0.499999999999999</v>
      </c>
      <c r="E10" s="24" t="s">
        <v>22</v>
      </c>
      <c r="F10" s="25">
        <f t="shared" ref="F10:H10" si="20">DATE(F1,8,15)</f>
        <v>40405</v>
      </c>
      <c r="G10" s="25">
        <f t="shared" si="20"/>
        <v>40770</v>
      </c>
      <c r="H10" s="25">
        <f t="shared" si="20"/>
        <v>41136</v>
      </c>
      <c r="I10" s="25">
        <f t="shared" ref="I10:L10" si="21">DATE(I1,8,15)</f>
        <v>41501</v>
      </c>
      <c r="J10" s="25">
        <f t="shared" si="21"/>
        <v>41866</v>
      </c>
      <c r="K10" s="25">
        <f t="shared" si="21"/>
        <v>42231</v>
      </c>
      <c r="L10" s="25">
        <f t="shared" si="21"/>
        <v>42597</v>
      </c>
      <c r="M10" s="25">
        <f>DATE(M1,8,15)</f>
        <v>42962</v>
      </c>
      <c r="N10" s="25">
        <f>DATE(N1,8,15)</f>
        <v>43327</v>
      </c>
    </row>
    <row r="11" spans="1:14" x14ac:dyDescent="0.25">
      <c r="A11" s="3" t="s">
        <v>9</v>
      </c>
      <c r="B11" s="3">
        <v>10</v>
      </c>
      <c r="D11" s="20">
        <v>0.52083333333333204</v>
      </c>
      <c r="E11" s="24" t="s">
        <v>23</v>
      </c>
      <c r="F11" s="25">
        <f t="shared" ref="F11:H11" si="22">DATE(F1,11,1)</f>
        <v>40483</v>
      </c>
      <c r="G11" s="25">
        <f t="shared" si="22"/>
        <v>40848</v>
      </c>
      <c r="H11" s="25">
        <f t="shared" si="22"/>
        <v>41214</v>
      </c>
      <c r="I11" s="25">
        <f t="shared" ref="I11:L11" si="23">DATE(I1,11,1)</f>
        <v>41579</v>
      </c>
      <c r="J11" s="25">
        <f t="shared" si="23"/>
        <v>41944</v>
      </c>
      <c r="K11" s="25">
        <f t="shared" si="23"/>
        <v>42309</v>
      </c>
      <c r="L11" s="25">
        <f t="shared" si="23"/>
        <v>42675</v>
      </c>
      <c r="M11" s="25">
        <f>DATE(M1,11,1)</f>
        <v>43040</v>
      </c>
      <c r="N11" s="25">
        <f>DATE(N1,11,1)</f>
        <v>43405</v>
      </c>
    </row>
    <row r="12" spans="1:14" x14ac:dyDescent="0.25">
      <c r="A12" s="3" t="s">
        <v>9</v>
      </c>
      <c r="B12" s="3">
        <v>11</v>
      </c>
      <c r="D12" s="20">
        <v>0.54166666666666496</v>
      </c>
      <c r="E12" s="24" t="s">
        <v>24</v>
      </c>
      <c r="F12" s="25">
        <f t="shared" ref="F12:H12" si="24">DATE(F1,11,11)</f>
        <v>40493</v>
      </c>
      <c r="G12" s="25">
        <f t="shared" si="24"/>
        <v>40858</v>
      </c>
      <c r="H12" s="25">
        <f t="shared" si="24"/>
        <v>41224</v>
      </c>
      <c r="I12" s="25">
        <f t="shared" ref="I12:L12" si="25">DATE(I1,11,11)</f>
        <v>41589</v>
      </c>
      <c r="J12" s="25">
        <f t="shared" si="25"/>
        <v>41954</v>
      </c>
      <c r="K12" s="25">
        <f t="shared" si="25"/>
        <v>42319</v>
      </c>
      <c r="L12" s="25">
        <f t="shared" si="25"/>
        <v>42685</v>
      </c>
      <c r="M12" s="25">
        <f>DATE(M1,11,11)</f>
        <v>43050</v>
      </c>
      <c r="N12" s="25">
        <f>DATE(N1,11,11)</f>
        <v>43415</v>
      </c>
    </row>
    <row r="13" spans="1:14" x14ac:dyDescent="0.25">
      <c r="A13" s="3" t="s">
        <v>10</v>
      </c>
      <c r="B13" s="3">
        <v>12</v>
      </c>
      <c r="D13" s="20">
        <v>0.562499999999998</v>
      </c>
      <c r="E13" s="24" t="s">
        <v>25</v>
      </c>
      <c r="F13" s="25">
        <f t="shared" ref="F13:H13" si="26">DATE(F1,12,25)</f>
        <v>40537</v>
      </c>
      <c r="G13" s="25">
        <f t="shared" si="26"/>
        <v>40902</v>
      </c>
      <c r="H13" s="25">
        <f t="shared" si="26"/>
        <v>41268</v>
      </c>
      <c r="I13" s="25">
        <f t="shared" ref="I13:L13" si="27">DATE(I1,12,25)</f>
        <v>41633</v>
      </c>
      <c r="J13" s="25">
        <f t="shared" si="27"/>
        <v>41998</v>
      </c>
      <c r="K13" s="25">
        <f t="shared" si="27"/>
        <v>42363</v>
      </c>
      <c r="L13" s="25">
        <f t="shared" si="27"/>
        <v>42729</v>
      </c>
      <c r="M13" s="25">
        <f>DATE(M1,12,25)</f>
        <v>43094</v>
      </c>
      <c r="N13" s="25">
        <f>DATE(N1,12,25)</f>
        <v>43459</v>
      </c>
    </row>
    <row r="14" spans="1:14" x14ac:dyDescent="0.25">
      <c r="A14" s="3" t="s">
        <v>10</v>
      </c>
      <c r="D14" s="20">
        <v>0.58333333333333104</v>
      </c>
      <c r="E14" s="22"/>
      <c r="F14" s="22"/>
      <c r="G14" s="22"/>
      <c r="H14" s="22"/>
      <c r="I14" s="22"/>
      <c r="J14" s="22"/>
      <c r="K14" s="22"/>
      <c r="L14" s="22"/>
      <c r="M14" s="23"/>
      <c r="N14" s="22"/>
    </row>
    <row r="15" spans="1:14" x14ac:dyDescent="0.25">
      <c r="A15" s="3">
        <v>208</v>
      </c>
      <c r="D15" s="20">
        <v>0.60416666666666397</v>
      </c>
      <c r="E15" s="22"/>
      <c r="F15" s="22"/>
      <c r="G15" s="22"/>
      <c r="H15" s="22"/>
      <c r="I15" s="22"/>
      <c r="J15" s="22"/>
      <c r="K15" s="22"/>
      <c r="L15" s="22"/>
      <c r="M15" s="23"/>
      <c r="N15" s="22"/>
    </row>
    <row r="16" spans="1:14" x14ac:dyDescent="0.25">
      <c r="A16" s="3">
        <v>208</v>
      </c>
      <c r="D16" s="20">
        <v>0.624999999999997</v>
      </c>
      <c r="E16" s="22"/>
      <c r="F16" s="22"/>
      <c r="G16" s="22"/>
      <c r="H16" s="22"/>
      <c r="I16" s="22"/>
      <c r="J16" s="22"/>
      <c r="K16" s="22"/>
      <c r="L16" s="22"/>
      <c r="M16" s="23"/>
      <c r="N16" s="22"/>
    </row>
    <row r="17" spans="1:14" x14ac:dyDescent="0.25">
      <c r="A17" s="3" t="s">
        <v>11</v>
      </c>
      <c r="D17" s="20">
        <v>0.64583333333333004</v>
      </c>
      <c r="E17" s="22"/>
      <c r="F17" s="22"/>
      <c r="G17" s="22"/>
      <c r="H17" s="22"/>
      <c r="I17" s="22"/>
      <c r="J17" s="22"/>
      <c r="K17" s="22"/>
      <c r="L17" s="22"/>
      <c r="M17" s="23"/>
      <c r="N17" s="22"/>
    </row>
    <row r="18" spans="1:14" x14ac:dyDescent="0.25">
      <c r="D18" s="20">
        <v>0.66666666666666297</v>
      </c>
      <c r="E18" s="22"/>
      <c r="F18" s="22"/>
      <c r="G18" s="22"/>
      <c r="H18" s="22"/>
      <c r="I18" s="22"/>
      <c r="J18" s="22"/>
      <c r="K18" s="22"/>
      <c r="L18" s="22"/>
      <c r="M18" s="23"/>
      <c r="N18" s="22"/>
    </row>
    <row r="19" spans="1:14" x14ac:dyDescent="0.25">
      <c r="D19" s="20">
        <v>0.687499999999996</v>
      </c>
      <c r="E19" s="22"/>
      <c r="F19" s="22"/>
      <c r="G19" s="22"/>
      <c r="H19" s="22"/>
      <c r="I19" s="22"/>
      <c r="J19" s="22"/>
      <c r="K19" s="22"/>
      <c r="L19" s="22"/>
      <c r="M19" s="23"/>
      <c r="N19" s="22"/>
    </row>
    <row r="20" spans="1:14" x14ac:dyDescent="0.25">
      <c r="D20" s="20">
        <v>0.70833333333332904</v>
      </c>
      <c r="E20" s="22"/>
      <c r="F20" s="22"/>
      <c r="G20" s="22"/>
      <c r="H20" s="22"/>
      <c r="I20" s="22"/>
      <c r="J20" s="22"/>
      <c r="K20" s="22"/>
      <c r="L20" s="22"/>
      <c r="M20" s="23"/>
      <c r="N20" s="22"/>
    </row>
    <row r="21" spans="1:14" x14ac:dyDescent="0.25">
      <c r="D21" s="20">
        <v>0.72916666666666197</v>
      </c>
      <c r="E21" s="22"/>
      <c r="F21" s="22"/>
      <c r="G21" s="22"/>
      <c r="H21" s="22"/>
      <c r="I21" s="22"/>
      <c r="J21" s="22"/>
      <c r="K21" s="22"/>
      <c r="L21" s="22"/>
      <c r="M21" s="23"/>
      <c r="N21" s="22"/>
    </row>
    <row r="22" spans="1:14" x14ac:dyDescent="0.25">
      <c r="D22" s="20">
        <v>0.749999999999995</v>
      </c>
      <c r="E22" s="22"/>
      <c r="F22" s="22"/>
      <c r="G22" s="22"/>
      <c r="H22" s="22"/>
      <c r="I22" s="22"/>
      <c r="J22" s="22"/>
      <c r="K22" s="22"/>
      <c r="L22" s="22"/>
      <c r="M22" s="23"/>
      <c r="N22" s="22"/>
    </row>
    <row r="23" spans="1:14" x14ac:dyDescent="0.25">
      <c r="D23" s="20">
        <v>0.77083333333332804</v>
      </c>
      <c r="E23" s="22"/>
      <c r="F23" s="22"/>
      <c r="G23" s="22"/>
      <c r="H23" s="22"/>
      <c r="I23" s="22"/>
      <c r="J23" s="22"/>
      <c r="K23" s="22"/>
      <c r="L23" s="22"/>
      <c r="M23" s="23"/>
      <c r="N23" s="22"/>
    </row>
    <row r="24" spans="1:14" x14ac:dyDescent="0.25">
      <c r="D24" s="20">
        <v>0.79166666666666097</v>
      </c>
      <c r="E24" s="22"/>
      <c r="F24" s="22"/>
      <c r="G24" s="22"/>
      <c r="H24" s="22"/>
      <c r="I24" s="22"/>
      <c r="J24" s="22"/>
      <c r="K24" s="22"/>
      <c r="L24" s="22"/>
      <c r="M24" s="23"/>
      <c r="N24" s="22"/>
    </row>
    <row r="25" spans="1:14" x14ac:dyDescent="0.25">
      <c r="E25" s="22"/>
      <c r="F25" s="22"/>
      <c r="G25" s="22"/>
      <c r="H25" s="22"/>
      <c r="I25" s="22"/>
      <c r="J25" s="22"/>
      <c r="K25" s="22"/>
      <c r="L25" s="22"/>
      <c r="M25" s="23"/>
      <c r="N25" s="22"/>
    </row>
    <row r="26" spans="1:14" x14ac:dyDescent="0.25">
      <c r="E26" s="22"/>
      <c r="F26" s="22"/>
      <c r="G26" s="22"/>
      <c r="H26" s="22"/>
      <c r="I26" s="22"/>
      <c r="J26" s="22"/>
      <c r="K26" s="22"/>
      <c r="L26" s="22"/>
      <c r="M26" s="22"/>
      <c r="N26" s="22"/>
    </row>
    <row r="27" spans="1:14" x14ac:dyDescent="0.25">
      <c r="E27" s="22"/>
      <c r="F27" s="22"/>
      <c r="G27" s="22"/>
      <c r="H27" s="22"/>
      <c r="I27" s="22"/>
      <c r="J27" s="22"/>
      <c r="K27" s="22"/>
      <c r="L27" s="22"/>
      <c r="M27" s="22"/>
      <c r="N27" s="22"/>
    </row>
    <row r="28" spans="1:14" x14ac:dyDescent="0.25">
      <c r="E28" s="22"/>
      <c r="F28" s="22"/>
      <c r="G28" s="22"/>
      <c r="H28" s="22"/>
      <c r="I28" s="22"/>
      <c r="J28" s="22"/>
      <c r="K28" s="22"/>
      <c r="L28" s="22"/>
      <c r="M28" s="22"/>
      <c r="N28" s="22"/>
    </row>
    <row r="29" spans="1:14" x14ac:dyDescent="0.25">
      <c r="E29" s="22"/>
      <c r="F29" s="22"/>
      <c r="G29" s="22"/>
      <c r="H29" s="22"/>
      <c r="I29" s="22"/>
      <c r="J29" s="22"/>
      <c r="K29" s="22"/>
      <c r="L29" s="22"/>
      <c r="M29" s="22"/>
      <c r="N29" s="22"/>
    </row>
    <row r="30" spans="1:14" x14ac:dyDescent="0.25">
      <c r="E30" s="22"/>
      <c r="F30" s="22"/>
      <c r="G30" s="22"/>
      <c r="H30" s="22"/>
      <c r="I30" s="22"/>
      <c r="J30" s="22"/>
      <c r="K30" s="22"/>
      <c r="L30" s="22"/>
      <c r="M30" s="22"/>
      <c r="N30" s="22"/>
    </row>
    <row r="31" spans="1:14" x14ac:dyDescent="0.25">
      <c r="E31" s="22"/>
      <c r="F31" s="22"/>
      <c r="G31" s="22"/>
      <c r="H31" s="22"/>
      <c r="I31" s="22"/>
      <c r="J31" s="22"/>
      <c r="K31" s="22"/>
      <c r="L31" s="22"/>
      <c r="M31" s="22"/>
      <c r="N31" s="22"/>
    </row>
    <row r="32" spans="1:14" x14ac:dyDescent="0.25">
      <c r="E32" s="22"/>
      <c r="F32" s="22"/>
      <c r="G32" s="22"/>
      <c r="H32" s="22"/>
      <c r="I32" s="22"/>
      <c r="J32" s="22"/>
      <c r="K32" s="22"/>
      <c r="L32" s="22"/>
      <c r="M32" s="22"/>
      <c r="N32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2016</vt:lpstr>
      <vt:lpstr>2017</vt:lpstr>
      <vt:lpstr>2018</vt:lpstr>
      <vt:lpstr>Données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Anthea GARREAU</dc:creator>
  <cp:lastModifiedBy>Anthea GARREAU</cp:lastModifiedBy>
  <dcterms:created xsi:type="dcterms:W3CDTF">2017-08-25T17:18:28Z</dcterms:created>
  <dcterms:modified xsi:type="dcterms:W3CDTF">2017-08-30T09:56:40Z</dcterms:modified>
</cp:coreProperties>
</file>