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l.domergue\Desktop\"/>
    </mc:Choice>
  </mc:AlternateContent>
  <bookViews>
    <workbookView xWindow="0" yWindow="60" windowWidth="15600" windowHeight="7695"/>
  </bookViews>
  <sheets>
    <sheet name="tableau" sheetId="5" r:id="rId1"/>
    <sheet name="FT " sheetId="6" state="hidden" r:id="rId2"/>
    <sheet name="index" sheetId="7" r:id="rId3"/>
  </sheets>
  <externalReferences>
    <externalReference r:id="rId4"/>
  </externalReferences>
  <definedNames>
    <definedName name="_xlnm._FilterDatabase" localSheetId="0" hidden="1">tableau!$I$4:$I$8</definedName>
    <definedName name="autorisation_production">tableau!#REF!</definedName>
    <definedName name="cdc">tableau!#REF!</definedName>
    <definedName name="dcr">tableau!#REF!</definedName>
    <definedName name="description_produit">tableau!#REF!</definedName>
    <definedName name="fiche_technique">tableau!$B$5:$F$8</definedName>
    <definedName name="fichetechnique">'FT '!$A$1:$H$37</definedName>
    <definedName name="marquage">tableau!#REF!</definedName>
    <definedName name="marque_boîte">tableau!#REF!</definedName>
    <definedName name="production">tableau!#REF!</definedName>
    <definedName name="tableau">tableau!$B$5:$F$8</definedName>
    <definedName name="tableau1">[1]tableau!$A$1:$AE$155</definedName>
    <definedName name="_xlnm.Print_Area" localSheetId="1">'FT '!$A$1:$H$37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" i="7" l="1"/>
  <c r="N1" i="7"/>
  <c r="P1" i="7" s="1"/>
  <c r="M1" i="7"/>
  <c r="E27" i="6" l="1"/>
  <c r="C6" i="6"/>
  <c r="C25" i="6"/>
  <c r="E12" i="6"/>
  <c r="E25" i="6"/>
  <c r="C22" i="6"/>
  <c r="E10" i="6"/>
  <c r="F4" i="6"/>
  <c r="D3" i="6"/>
  <c r="E15" i="6"/>
  <c r="E18" i="6"/>
  <c r="C24" i="6"/>
  <c r="E28" i="6"/>
  <c r="E26" i="6"/>
  <c r="F37" i="6"/>
  <c r="E37" i="6"/>
  <c r="D4" i="6"/>
  <c r="E16" i="6"/>
  <c r="E24" i="6"/>
  <c r="E36" i="6"/>
  <c r="C23" i="6"/>
  <c r="E22" i="6"/>
  <c r="E11" i="6"/>
  <c r="F5" i="6"/>
  <c r="D5" i="6"/>
  <c r="E17" i="6"/>
  <c r="E31" i="6"/>
  <c r="E23" i="6"/>
  <c r="F3" i="6"/>
</calcChain>
</file>

<file path=xl/comments1.xml><?xml version="1.0" encoding="utf-8"?>
<comments xmlns="http://schemas.openxmlformats.org/spreadsheetml/2006/main">
  <authors>
    <author>assistante qualité odnv</author>
    <author>Propriétaire</author>
  </authors>
  <commentList>
    <comment ref="A2" authorId="0" shapeId="0">
      <text>
        <r>
          <rPr>
            <sz val="8"/>
            <color indexed="81"/>
            <rFont val="Tahoma"/>
            <family val="2"/>
          </rPr>
          <t xml:space="preserve">Rajouter des lignes: 
- il faut rajouter un objet ‘case à cocher’ en colonne A pour la nouvelle ligne  (onglet développeur puis option Insérer puis )
- cliquer avec le bouton droit sur l’objet ‘case à cocher’ puis choisir Format de Contrôle =&gt; aller dans l’onglet Contrôle =&gt; dans la case Cellule liée mettre $AI$xx  où xx correspond au numéro de la ligne
</t>
        </r>
      </text>
    </comment>
    <comment ref="A3" authorId="1" shapeId="0">
      <text>
        <r>
          <rPr>
            <sz val="10"/>
            <color indexed="81"/>
            <rFont val="Tahoma"/>
            <family val="2"/>
          </rPr>
          <t>Pour l’utilisation :
- cocher les lignes des fiches à imprimer puis cliquer sur le bouton imprimante
- ouverture boîte de dialogue pour le choix de l’imprimante =&gt; si on valide par OK : il imprime une à une les fiches sélectionner / il redécoche les lignes sélectionnées</t>
        </r>
      </text>
    </comment>
  </commentList>
</comments>
</file>

<file path=xl/comments2.xml><?xml version="1.0" encoding="utf-8"?>
<comments xmlns="http://schemas.openxmlformats.org/spreadsheetml/2006/main">
  <authors>
    <author>assistante qualité odnv</author>
  </authors>
  <commentList>
    <comment ref="A6" authorId="0" shapeId="0">
      <text>
        <r>
          <rPr>
            <sz val="9"/>
            <color indexed="81"/>
            <rFont val="Tahoma"/>
            <family val="2"/>
          </rPr>
          <t xml:space="preserve">les motifs apparaissent automatiquement quand inscrit dans la colonne du tableau
</t>
        </r>
      </text>
    </comment>
  </commentList>
</comments>
</file>

<file path=xl/sharedStrings.xml><?xml version="1.0" encoding="utf-8"?>
<sst xmlns="http://schemas.openxmlformats.org/spreadsheetml/2006/main" count="185" uniqueCount="167">
  <si>
    <t>FICHE TECHNIQUE</t>
  </si>
  <si>
    <t>1. PRODUCTION / CONDITIONNEMENT</t>
  </si>
  <si>
    <t>Catégorie</t>
  </si>
  <si>
    <t>Mode d'élevage des pondeuses</t>
  </si>
  <si>
    <t>Origine des œufs</t>
  </si>
  <si>
    <t>2. AUTORISATION DE PRODUCTION</t>
  </si>
  <si>
    <t>Age limite des poules</t>
  </si>
  <si>
    <t>Coloration du jaune</t>
  </si>
  <si>
    <t>Unité Haugh</t>
  </si>
  <si>
    <t>Calibre</t>
  </si>
  <si>
    <t>3. MARQUAGE</t>
  </si>
  <si>
    <t>Version</t>
  </si>
  <si>
    <t>ODNV</t>
  </si>
  <si>
    <t>Entrepôt / Magasin</t>
  </si>
  <si>
    <t>ENSEIGNE</t>
  </si>
  <si>
    <t>MARQUE</t>
  </si>
  <si>
    <t>GAMME</t>
  </si>
  <si>
    <t>DJP</t>
  </si>
  <si>
    <t>Frais</t>
  </si>
  <si>
    <t>Enseigne</t>
  </si>
  <si>
    <t>Spécification aliment</t>
  </si>
  <si>
    <t>marque</t>
  </si>
  <si>
    <t>Cod référence marque</t>
  </si>
  <si>
    <t>AUCHAN</t>
  </si>
  <si>
    <t>CARREFOUR</t>
  </si>
  <si>
    <t>DIA</t>
  </si>
  <si>
    <t>FRANCAP</t>
  </si>
  <si>
    <t>METRO</t>
  </si>
  <si>
    <t>SCAMARK</t>
  </si>
  <si>
    <t>SYSTÈME U</t>
  </si>
  <si>
    <t>CASINO</t>
  </si>
  <si>
    <t>INTERMARCHE</t>
  </si>
  <si>
    <t>ECOPRIX</t>
  </si>
  <si>
    <t>BELLE France</t>
  </si>
  <si>
    <t>REPERE</t>
  </si>
  <si>
    <t>ECO +</t>
  </si>
  <si>
    <t>U</t>
  </si>
  <si>
    <t>BIEN VU</t>
  </si>
  <si>
    <t>ROCHAMBEAU</t>
  </si>
  <si>
    <t>MOISSON</t>
  </si>
  <si>
    <t>NETTO</t>
  </si>
  <si>
    <t>TOP BUDGET</t>
  </si>
  <si>
    <t>MOISS</t>
  </si>
  <si>
    <t>NETT</t>
  </si>
  <si>
    <t>TOPB</t>
  </si>
  <si>
    <t>ECO+</t>
  </si>
  <si>
    <t>SU</t>
  </si>
  <si>
    <t>BVU</t>
  </si>
  <si>
    <t>ECOPx</t>
  </si>
  <si>
    <t>AUCHA</t>
  </si>
  <si>
    <t>BELLE</t>
  </si>
  <si>
    <t>ROCHA</t>
  </si>
  <si>
    <t>REPER</t>
  </si>
  <si>
    <t>DCR</t>
  </si>
  <si>
    <t>PA</t>
  </si>
  <si>
    <t>LR</t>
  </si>
  <si>
    <t>BIO</t>
  </si>
  <si>
    <t>PAEE</t>
  </si>
  <si>
    <t>Plein Air</t>
  </si>
  <si>
    <t>Label Rouge</t>
  </si>
  <si>
    <t>Bio</t>
  </si>
  <si>
    <t>Sol</t>
  </si>
  <si>
    <t>Extra Frais</t>
  </si>
  <si>
    <t>SOL</t>
  </si>
  <si>
    <t>EXTRA</t>
  </si>
  <si>
    <t>Sur l'ŒUF</t>
  </si>
  <si>
    <t>Sur l'UVC</t>
  </si>
  <si>
    <t>ARO</t>
  </si>
  <si>
    <t>MONOPRIX</t>
  </si>
  <si>
    <t>Parole d'éleveurs</t>
  </si>
  <si>
    <t>PA Eleveurs engagés</t>
  </si>
  <si>
    <t>Promesse d'éleveurs</t>
  </si>
  <si>
    <t>modifications</t>
  </si>
  <si>
    <t>PA Saveur Champêtre</t>
  </si>
  <si>
    <t>MONOP</t>
  </si>
  <si>
    <t>ParolElev</t>
  </si>
  <si>
    <t>POUCE</t>
  </si>
  <si>
    <t>FRAIS</t>
  </si>
  <si>
    <t>BioVrac</t>
  </si>
  <si>
    <t>PAVrac</t>
  </si>
  <si>
    <t>Fiche technique</t>
  </si>
  <si>
    <t>DJP sol</t>
  </si>
  <si>
    <t>Frais sol</t>
  </si>
  <si>
    <t>Neutre</t>
  </si>
  <si>
    <t>DJPSol</t>
  </si>
  <si>
    <t>BELLESol</t>
  </si>
  <si>
    <t>BELLE France sol</t>
  </si>
  <si>
    <t>FRAISol</t>
  </si>
  <si>
    <t>ECOPRIX Sol</t>
  </si>
  <si>
    <t>CRF</t>
  </si>
  <si>
    <t>CRFne</t>
  </si>
  <si>
    <t>ProElev</t>
  </si>
  <si>
    <t>Produits blancs</t>
  </si>
  <si>
    <t>A</t>
  </si>
  <si>
    <t>Version:</t>
  </si>
  <si>
    <t xml:space="preserve">Réf : </t>
  </si>
  <si>
    <t>Emett:</t>
  </si>
  <si>
    <t>Date :</t>
  </si>
  <si>
    <t xml:space="preserve">5. REFERENCE CDC </t>
  </si>
  <si>
    <t>Nom</t>
  </si>
  <si>
    <t>PS</t>
  </si>
  <si>
    <t>IN.FT.01</t>
  </si>
  <si>
    <t xml:space="preserve">Réf  FT: </t>
  </si>
  <si>
    <t>Plein air sans OGM</t>
  </si>
  <si>
    <t>Bio vrac emballé</t>
  </si>
  <si>
    <t>Datés DCR</t>
  </si>
  <si>
    <t>DatDCR</t>
  </si>
  <si>
    <t>VRAC</t>
  </si>
  <si>
    <t>Vrac</t>
  </si>
  <si>
    <t>ECOPxSol</t>
  </si>
  <si>
    <t>PAsOGM</t>
  </si>
  <si>
    <t>L'ŒUF DE…</t>
  </si>
  <si>
    <t>LOEUFDE</t>
  </si>
  <si>
    <t>DJP Très Gros</t>
  </si>
  <si>
    <t>DJPTG</t>
  </si>
  <si>
    <t>Motifs dernière révision:</t>
  </si>
  <si>
    <t>CLOS DES PRES</t>
  </si>
  <si>
    <t>CLOSPRES</t>
  </si>
  <si>
    <t>06//15</t>
  </si>
  <si>
    <t xml:space="preserve">date version V-1 de la FT </t>
  </si>
  <si>
    <t>macro</t>
  </si>
  <si>
    <t>motifs modification version V-1</t>
  </si>
  <si>
    <r>
      <t>4. DCR RESIDUELLE</t>
    </r>
    <r>
      <rPr>
        <sz val="11"/>
        <color theme="1"/>
        <rFont val="Calibri"/>
        <family val="2"/>
        <scheme val="minor"/>
      </rPr>
      <t xml:space="preserve"> </t>
    </r>
  </si>
  <si>
    <t>Parole d'éleveurs TG</t>
  </si>
  <si>
    <t>ParolElevTG</t>
  </si>
  <si>
    <t>Maxi Gourmand</t>
  </si>
  <si>
    <t>MaxGour</t>
  </si>
  <si>
    <t>OMEGA</t>
  </si>
  <si>
    <t>OMEG</t>
  </si>
  <si>
    <t>Petit Panier</t>
  </si>
  <si>
    <t>PetitPan</t>
  </si>
  <si>
    <t>ELEVEURS DE BRETAGNE</t>
  </si>
  <si>
    <t>ELEVBRET</t>
  </si>
  <si>
    <t>ALDI</t>
  </si>
  <si>
    <t>AUCHAN Bio</t>
  </si>
  <si>
    <t>Parole d'éleveurs pour EMC</t>
  </si>
  <si>
    <t>ParolElevEMC</t>
  </si>
  <si>
    <t>Bio pour EMC</t>
  </si>
  <si>
    <t>BIOEMC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</si>
  <si>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</si>
  <si>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</si>
  <si>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</si>
  <si>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</si>
  <si>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</si>
  <si>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</si>
  <si>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</si>
  <si>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</si>
  <si>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</si>
  <si>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</si>
  <si>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</si>
  <si>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</si>
  <si>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</si>
  <si>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du 1er lundi du mois :</t>
  </si>
  <si>
    <t>Date du 1er jour du mois :</t>
  </si>
  <si>
    <t>Intitulé du document</t>
  </si>
  <si>
    <t>Destinataire</t>
  </si>
  <si>
    <t>Relevés des opérations de nettoyages et d'entretien</t>
  </si>
  <si>
    <t>Fréquence</t>
  </si>
  <si>
    <t>Mensuelle</t>
  </si>
  <si>
    <t>Nombre de pages</t>
  </si>
  <si>
    <t>x</t>
  </si>
  <si>
    <t>y</t>
  </si>
  <si>
    <t>z</t>
  </si>
  <si>
    <t>aa</t>
  </si>
  <si>
    <t>Relevés des consommations</t>
  </si>
  <si>
    <t>Relevés mensuel Ramassage</t>
  </si>
  <si>
    <t>Enregistrements ramassages ext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</si>
</sst>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indexed="81"/>
      <name val="Tahoma"/>
      <family val="2"/>
    </font>
    <font>
      <u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indexed="81"/>
      <name val="Tahoma"/>
      <family val="2"/>
    </font>
    <font>
      <sz val="10"/>
      <color indexed="81"/>
      <name val="Tahoma"/>
      <family val="2"/>
    </font>
    <font>
      <b/>
      <u/>
      <sz val="10"/>
      <color indexed="17"/>
      <name val="Comic Sans MS"/>
      <family val="4"/>
    </font>
    <font>
      <sz val="9.35"/>
      <color rgb="FF303030"/>
      <name val="Consolas"/>
      <family val="3"/>
    </font>
    <font>
      <u/>
      <sz val="10"/>
      <color indexed="12"/>
      <name val="Arial"/>
      <family val="2"/>
    </font>
    <font>
      <sz val="11"/>
      <color theme="0"/>
      <name val="Calibri"/>
      <family val="2"/>
      <scheme val="minor"/>
    </font>
    <font>
      <sz val="12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CC6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rgb="FFC00000"/>
      </left>
      <right style="thick">
        <color rgb="FFC00000"/>
      </right>
      <top style="thick">
        <color rgb="FFC00000"/>
      </top>
      <bottom style="thick">
        <color rgb="FFC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</cellStyleXfs>
  <cellXfs count="120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1" xfId="0" applyFill="1" applyBorder="1"/>
    <xf numFmtId="0" fontId="0" fillId="0" borderId="10" xfId="0" applyBorder="1"/>
    <xf numFmtId="0" fontId="1" fillId="0" borderId="1" xfId="0" applyFont="1" applyBorder="1"/>
    <xf numFmtId="0" fontId="0" fillId="0" borderId="0" xfId="0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0" borderId="2" xfId="0" applyFont="1" applyFill="1" applyBorder="1" applyAlignment="1" applyProtection="1">
      <alignment vertical="center" wrapText="1"/>
    </xf>
    <xf numFmtId="0" fontId="0" fillId="0" borderId="5" xfId="0" applyFill="1" applyBorder="1" applyAlignment="1" applyProtection="1">
      <alignment vertical="center" wrapText="1"/>
    </xf>
    <xf numFmtId="0" fontId="2" fillId="0" borderId="0" xfId="0" applyFont="1" applyBorder="1" applyAlignment="1" applyProtection="1">
      <alignment horizontal="left" vertical="center" wrapText="1"/>
    </xf>
    <xf numFmtId="0" fontId="1" fillId="0" borderId="2" xfId="0" applyFont="1" applyFill="1" applyBorder="1" applyAlignment="1" applyProtection="1">
      <alignment horizontal="left" vertical="center" wrapText="1"/>
    </xf>
    <xf numFmtId="0" fontId="1" fillId="0" borderId="4" xfId="0" applyFont="1" applyFill="1" applyBorder="1" applyAlignment="1" applyProtection="1">
      <alignment horizontal="left" vertical="center" wrapText="1"/>
    </xf>
    <xf numFmtId="14" fontId="8" fillId="0" borderId="6" xfId="0" applyNumberFormat="1" applyFont="1" applyFill="1" applyBorder="1" applyAlignment="1" applyProtection="1">
      <alignment horizontal="center" vertical="center" wrapText="1"/>
    </xf>
    <xf numFmtId="0" fontId="0" fillId="0" borderId="5" xfId="0" applyFill="1" applyBorder="1" applyAlignment="1" applyProtection="1">
      <alignment horizontal="left" vertical="center" wrapText="1"/>
    </xf>
    <xf numFmtId="14" fontId="0" fillId="0" borderId="6" xfId="0" applyNumberFormat="1" applyFill="1" applyBorder="1" applyAlignment="1" applyProtection="1">
      <alignment horizontal="left" vertical="center" wrapText="1"/>
    </xf>
    <xf numFmtId="0" fontId="0" fillId="0" borderId="7" xfId="0" applyFill="1" applyBorder="1" applyAlignment="1" applyProtection="1">
      <alignment horizontal="left" vertical="center" wrapText="1"/>
    </xf>
    <xf numFmtId="0" fontId="0" fillId="0" borderId="9" xfId="0" applyFill="1" applyBorder="1" applyAlignment="1" applyProtection="1">
      <alignment horizontal="left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Border="1" applyAlignment="1" applyProtection="1">
      <alignment vertical="center" wrapText="1"/>
    </xf>
    <xf numFmtId="0" fontId="2" fillId="0" borderId="0" xfId="0" applyFont="1" applyAlignment="1" applyProtection="1">
      <alignment vertical="center" wrapText="1"/>
    </xf>
    <xf numFmtId="0" fontId="2" fillId="0" borderId="0" xfId="0" applyFont="1" applyAlignment="1" applyProtection="1">
      <alignment horizontal="center" vertical="center" wrapText="1"/>
    </xf>
    <xf numFmtId="0" fontId="0" fillId="0" borderId="10" xfId="0" applyFont="1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1" fillId="0" borderId="0" xfId="0" applyFont="1" applyBorder="1" applyAlignment="1" applyProtection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 applyProtection="1">
      <alignment vertical="center"/>
      <protection locked="0"/>
    </xf>
    <xf numFmtId="0" fontId="0" fillId="2" borderId="0" xfId="0" applyFill="1" applyAlignment="1" applyProtection="1">
      <alignment vertical="center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4" borderId="18" xfId="0" applyFill="1" applyBorder="1" applyAlignment="1" applyProtection="1">
      <alignment horizontal="center" vertical="center"/>
      <protection hidden="1"/>
    </xf>
    <xf numFmtId="0" fontId="0" fillId="4" borderId="4" xfId="0" applyFill="1" applyBorder="1" applyAlignment="1" applyProtection="1">
      <alignment horizontal="center" vertical="center" wrapText="1"/>
      <protection hidden="1"/>
    </xf>
    <xf numFmtId="0" fontId="0" fillId="4" borderId="3" xfId="0" applyFill="1" applyBorder="1" applyAlignment="1" applyProtection="1">
      <alignment horizontal="center" vertical="center" wrapText="1"/>
      <protection hidden="1"/>
    </xf>
    <xf numFmtId="0" fontId="0" fillId="0" borderId="20" xfId="0" applyBorder="1" applyAlignment="1" applyProtection="1">
      <alignment vertical="center"/>
      <protection hidden="1"/>
    </xf>
    <xf numFmtId="0" fontId="0" fillId="0" borderId="20" xfId="0" applyBorder="1" applyAlignment="1" applyProtection="1">
      <alignment horizontal="center" vertical="center" wrapText="1"/>
      <protection hidden="1"/>
    </xf>
    <xf numFmtId="14" fontId="0" fillId="0" borderId="20" xfId="0" applyNumberFormat="1" applyBorder="1" applyAlignment="1" applyProtection="1">
      <alignment horizontal="center" vertical="center" wrapText="1"/>
      <protection hidden="1"/>
    </xf>
    <xf numFmtId="14" fontId="0" fillId="0" borderId="21" xfId="0" applyNumberFormat="1" applyBorder="1" applyAlignment="1" applyProtection="1">
      <alignment horizontal="center" vertical="center" wrapText="1"/>
      <protection hidden="1"/>
    </xf>
    <xf numFmtId="0" fontId="0" fillId="0" borderId="6" xfId="0" applyFill="1" applyBorder="1" applyAlignment="1" applyProtection="1">
      <alignment horizontal="center" vertical="center" wrapText="1"/>
    </xf>
    <xf numFmtId="0" fontId="1" fillId="0" borderId="4" xfId="0" applyFont="1" applyFill="1" applyBorder="1" applyAlignment="1" applyProtection="1">
      <alignment horizontal="center" vertical="center" wrapText="1"/>
    </xf>
    <xf numFmtId="0" fontId="5" fillId="0" borderId="5" xfId="0" applyFont="1" applyFill="1" applyBorder="1" applyAlignment="1" applyProtection="1">
      <alignment vertical="center" wrapText="1"/>
    </xf>
    <xf numFmtId="0" fontId="0" fillId="0" borderId="7" xfId="0" applyFill="1" applyBorder="1" applyAlignment="1" applyProtection="1">
      <alignment vertical="center" wrapText="1"/>
    </xf>
    <xf numFmtId="0" fontId="0" fillId="0" borderId="9" xfId="0" applyFill="1" applyBorder="1" applyAlignment="1" applyProtection="1">
      <alignment vertical="center" wrapText="1"/>
    </xf>
    <xf numFmtId="0" fontId="11" fillId="7" borderId="0" xfId="0" applyFont="1" applyFill="1" applyAlignment="1">
      <alignment horizontal="right" vertical="center" wrapText="1"/>
    </xf>
    <xf numFmtId="14" fontId="0" fillId="0" borderId="22" xfId="0" applyNumberFormat="1" applyBorder="1" applyAlignment="1" applyProtection="1">
      <alignment vertical="center"/>
      <protection locked="0"/>
    </xf>
    <xf numFmtId="0" fontId="12" fillId="0" borderId="23" xfId="0" applyFont="1" applyBorder="1" applyAlignment="1">
      <alignment horizontal="left" vertical="center" indent="3"/>
    </xf>
    <xf numFmtId="0" fontId="1" fillId="6" borderId="21" xfId="0" applyFont="1" applyFill="1" applyBorder="1" applyAlignment="1" applyProtection="1">
      <alignment horizontal="center" vertical="center" wrapText="1"/>
      <protection hidden="1"/>
    </xf>
    <xf numFmtId="0" fontId="0" fillId="6" borderId="20" xfId="0" applyFill="1" applyBorder="1" applyAlignment="1" applyProtection="1">
      <alignment horizontal="center" vertical="center" wrapText="1"/>
      <protection hidden="1"/>
    </xf>
    <xf numFmtId="0" fontId="0" fillId="2" borderId="12" xfId="0" applyFill="1" applyBorder="1" applyAlignment="1" applyProtection="1">
      <alignment horizontal="center" vertical="center"/>
      <protection hidden="1"/>
    </xf>
    <xf numFmtId="0" fontId="0" fillId="2" borderId="13" xfId="0" applyFill="1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locked="0"/>
    </xf>
    <xf numFmtId="0" fontId="1" fillId="6" borderId="17" xfId="0" applyFont="1" applyFill="1" applyBorder="1" applyAlignment="1" applyProtection="1">
      <alignment horizontal="center" vertical="center" wrapText="1"/>
      <protection hidden="1"/>
    </xf>
    <xf numFmtId="0" fontId="0" fillId="6" borderId="16" xfId="0" applyFill="1" applyBorder="1" applyAlignment="1" applyProtection="1">
      <alignment horizontal="center" vertical="center" wrapText="1"/>
      <protection hidden="1"/>
    </xf>
    <xf numFmtId="0" fontId="0" fillId="0" borderId="5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0" fillId="0" borderId="10" xfId="0" applyBorder="1" applyAlignment="1" applyProtection="1">
      <alignment horizontal="center" vertical="center" wrapText="1" shrinkToFit="1"/>
    </xf>
    <xf numFmtId="0" fontId="0" fillId="0" borderId="19" xfId="0" applyBorder="1" applyAlignment="1" applyProtection="1">
      <alignment horizontal="center" vertical="center" wrapText="1" shrinkToFit="1"/>
    </xf>
    <xf numFmtId="0" fontId="0" fillId="0" borderId="11" xfId="0" applyBorder="1" applyAlignment="1" applyProtection="1">
      <alignment horizontal="center" vertical="center" wrapText="1" shrinkToFit="1"/>
    </xf>
    <xf numFmtId="0" fontId="0" fillId="0" borderId="10" xfId="0" applyBorder="1" applyAlignment="1" applyProtection="1">
      <alignment horizontal="left" vertical="center" wrapText="1"/>
    </xf>
    <xf numFmtId="0" fontId="0" fillId="0" borderId="11" xfId="0" applyBorder="1" applyAlignment="1" applyProtection="1">
      <alignment horizontal="left" vertical="center" wrapText="1"/>
    </xf>
    <xf numFmtId="0" fontId="1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6" xfId="0" applyBorder="1" applyAlignment="1" applyProtection="1">
      <alignment horizontal="center" vertical="center" wrapText="1"/>
    </xf>
    <xf numFmtId="0" fontId="4" fillId="0" borderId="2" xfId="0" applyFont="1" applyBorder="1" applyAlignment="1" applyProtection="1">
      <alignment horizontal="center" vertical="center" wrapText="1"/>
    </xf>
    <xf numFmtId="0" fontId="4" fillId="0" borderId="3" xfId="0" applyFont="1" applyBorder="1" applyAlignment="1" applyProtection="1">
      <alignment horizontal="center" vertical="center" wrapText="1"/>
    </xf>
    <xf numFmtId="0" fontId="4" fillId="0" borderId="4" xfId="0" applyFont="1" applyBorder="1" applyAlignment="1" applyProtection="1">
      <alignment horizontal="center" vertical="center" wrapText="1"/>
    </xf>
    <xf numFmtId="0" fontId="4" fillId="0" borderId="7" xfId="0" applyFont="1" applyBorder="1" applyAlignment="1" applyProtection="1">
      <alignment horizontal="center" vertical="center" wrapText="1"/>
    </xf>
    <xf numFmtId="0" fontId="4" fillId="0" borderId="8" xfId="0" applyFont="1" applyBorder="1" applyAlignment="1" applyProtection="1">
      <alignment horizontal="center" vertical="center" wrapText="1"/>
    </xf>
    <xf numFmtId="0" fontId="4" fillId="0" borderId="9" xfId="0" applyFont="1" applyBorder="1" applyAlignment="1" applyProtection="1">
      <alignment horizontal="center" vertical="center" wrapText="1"/>
    </xf>
    <xf numFmtId="0" fontId="1" fillId="3" borderId="10" xfId="0" applyFont="1" applyFill="1" applyBorder="1" applyAlignment="1" applyProtection="1">
      <alignment horizontal="center" vertical="center" wrapText="1"/>
      <protection locked="0"/>
    </xf>
    <xf numFmtId="0" fontId="1" fillId="3" borderId="19" xfId="0" applyFont="1" applyFill="1" applyBorder="1" applyAlignment="1" applyProtection="1">
      <alignment horizontal="center" vertical="center" wrapText="1"/>
      <protection locked="0"/>
    </xf>
    <xf numFmtId="0" fontId="1" fillId="3" borderId="11" xfId="0" applyFont="1" applyFill="1" applyBorder="1" applyAlignment="1" applyProtection="1">
      <alignment horizontal="center" vertical="center" wrapText="1"/>
      <protection locked="0"/>
    </xf>
    <xf numFmtId="0" fontId="0" fillId="0" borderId="10" xfId="0" applyFont="1" applyBorder="1" applyAlignment="1" applyProtection="1">
      <alignment horizontal="center" vertical="top" wrapText="1" shrinkToFit="1"/>
    </xf>
    <xf numFmtId="0" fontId="0" fillId="0" borderId="19" xfId="0" applyFont="1" applyBorder="1" applyAlignment="1" applyProtection="1">
      <alignment horizontal="center" vertical="top" wrapText="1" shrinkToFit="1"/>
    </xf>
    <xf numFmtId="0" fontId="0" fillId="0" borderId="11" xfId="0" applyFont="1" applyBorder="1" applyAlignment="1" applyProtection="1">
      <alignment horizontal="center" vertical="top" wrapText="1" shrinkToFit="1"/>
    </xf>
    <xf numFmtId="0" fontId="0" fillId="0" borderId="10" xfId="0" applyBorder="1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 vertical="center" wrapText="1"/>
    </xf>
    <xf numFmtId="0" fontId="0" fillId="0" borderId="11" xfId="0" applyBorder="1" applyAlignment="1" applyProtection="1">
      <alignment horizontal="center" vertical="center" wrapText="1"/>
    </xf>
    <xf numFmtId="0" fontId="3" fillId="0" borderId="10" xfId="0" applyFont="1" applyBorder="1" applyAlignment="1" applyProtection="1">
      <alignment horizontal="center" vertical="center" wrapText="1"/>
    </xf>
    <xf numFmtId="0" fontId="3" fillId="0" borderId="11" xfId="0" applyFont="1" applyBorder="1" applyAlignment="1" applyProtection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</xf>
    <xf numFmtId="0" fontId="0" fillId="0" borderId="3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0" fontId="3" fillId="0" borderId="3" xfId="0" applyFont="1" applyBorder="1" applyAlignment="1" applyProtection="1">
      <alignment horizontal="center" vertical="center" wrapText="1"/>
    </xf>
    <xf numFmtId="0" fontId="3" fillId="0" borderId="4" xfId="0" applyFont="1" applyBorder="1" applyAlignment="1" applyProtection="1">
      <alignment horizontal="center" vertical="center" wrapText="1"/>
    </xf>
    <xf numFmtId="0" fontId="0" fillId="0" borderId="4" xfId="0" applyBorder="1" applyAlignment="1" applyProtection="1">
      <alignment horizontal="center" vertical="center" wrapText="1"/>
    </xf>
    <xf numFmtId="0" fontId="1" fillId="0" borderId="2" xfId="0" applyFont="1" applyBorder="1" applyAlignment="1" applyProtection="1">
      <alignment horizontal="center" vertical="center" wrapText="1"/>
    </xf>
    <xf numFmtId="0" fontId="1" fillId="0" borderId="4" xfId="0" applyFont="1" applyBorder="1" applyAlignment="1" applyProtection="1">
      <alignment horizontal="center" vertical="center" wrapText="1"/>
    </xf>
    <xf numFmtId="0" fontId="1" fillId="0" borderId="5" xfId="0" applyFont="1" applyBorder="1" applyAlignment="1" applyProtection="1">
      <alignment horizontal="center" vertical="center" wrapText="1"/>
    </xf>
    <xf numFmtId="0" fontId="1" fillId="0" borderId="6" xfId="0" applyFont="1" applyBorder="1" applyAlignment="1" applyProtection="1">
      <alignment horizontal="center" vertical="center" wrapText="1"/>
    </xf>
    <xf numFmtId="0" fontId="7" fillId="0" borderId="3" xfId="0" applyFont="1" applyBorder="1" applyAlignment="1" applyProtection="1">
      <alignment horizontal="center" vertical="center" wrapText="1"/>
    </xf>
    <xf numFmtId="0" fontId="8" fillId="0" borderId="3" xfId="0" applyFont="1" applyBorder="1" applyAlignment="1" applyProtection="1">
      <alignment horizontal="center" vertical="center" wrapText="1"/>
    </xf>
    <xf numFmtId="0" fontId="0" fillId="0" borderId="10" xfId="0" applyFont="1" applyBorder="1" applyAlignment="1" applyProtection="1">
      <alignment horizontal="left" vertical="center" wrapText="1"/>
    </xf>
    <xf numFmtId="0" fontId="0" fillId="0" borderId="11" xfId="0" applyFont="1" applyBorder="1" applyAlignment="1" applyProtection="1">
      <alignment horizontal="left" vertical="center" wrapText="1"/>
    </xf>
    <xf numFmtId="0" fontId="8" fillId="5" borderId="3" xfId="0" applyFont="1" applyFill="1" applyBorder="1" applyAlignment="1" applyProtection="1">
      <alignment horizontal="left" vertical="center" wrapText="1"/>
    </xf>
    <xf numFmtId="0" fontId="8" fillId="5" borderId="0" xfId="0" applyFont="1" applyFill="1" applyBorder="1" applyAlignment="1" applyProtection="1">
      <alignment horizontal="left" vertical="center" wrapText="1"/>
    </xf>
    <xf numFmtId="0" fontId="0" fillId="0" borderId="2" xfId="0" applyFont="1" applyFill="1" applyBorder="1" applyAlignment="1" applyProtection="1">
      <alignment horizontal="center" vertical="center" wrapText="1"/>
    </xf>
    <xf numFmtId="0" fontId="0" fillId="0" borderId="3" xfId="0" applyFont="1" applyFill="1" applyBorder="1" applyAlignment="1" applyProtection="1">
      <alignment horizontal="center" vertical="center" wrapText="1"/>
    </xf>
    <xf numFmtId="0" fontId="0" fillId="0" borderId="4" xfId="0" applyFont="1" applyFill="1" applyBorder="1" applyAlignment="1" applyProtection="1">
      <alignment horizontal="center" vertical="center" wrapText="1"/>
    </xf>
    <xf numFmtId="0" fontId="0" fillId="0" borderId="10" xfId="0" applyFill="1" applyBorder="1" applyAlignment="1" applyProtection="1">
      <alignment horizontal="left" vertical="center" wrapText="1"/>
    </xf>
    <xf numFmtId="0" fontId="0" fillId="0" borderId="11" xfId="0" applyFill="1" applyBorder="1" applyAlignment="1" applyProtection="1">
      <alignment horizontal="left" vertical="center" wrapText="1"/>
    </xf>
    <xf numFmtId="0" fontId="0" fillId="0" borderId="19" xfId="0" applyFill="1" applyBorder="1" applyAlignment="1" applyProtection="1">
      <alignment horizontal="left" vertical="center" wrapText="1"/>
    </xf>
    <xf numFmtId="0" fontId="0" fillId="0" borderId="5" xfId="0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6" xfId="0" applyFill="1" applyBorder="1" applyAlignment="1" applyProtection="1">
      <alignment horizontal="center" vertical="center" wrapText="1"/>
    </xf>
    <xf numFmtId="0" fontId="1" fillId="0" borderId="7" xfId="0" applyFont="1" applyBorder="1" applyAlignment="1" applyProtection="1">
      <alignment horizontal="center" vertical="center" wrapText="1"/>
    </xf>
    <xf numFmtId="0" fontId="1" fillId="0" borderId="8" xfId="0" applyFont="1" applyBorder="1" applyAlignment="1" applyProtection="1">
      <alignment horizontal="center" vertical="center" wrapText="1"/>
    </xf>
    <xf numFmtId="0" fontId="1" fillId="0" borderId="9" xfId="0" applyFont="1" applyBorder="1" applyAlignment="1" applyProtection="1">
      <alignment horizontal="center" vertical="center" wrapText="1"/>
    </xf>
    <xf numFmtId="0" fontId="0" fillId="0" borderId="7" xfId="0" applyBorder="1" applyAlignment="1" applyProtection="1">
      <alignment horizontal="center" vertical="center" wrapText="1"/>
    </xf>
    <xf numFmtId="0" fontId="0" fillId="0" borderId="8" xfId="0" applyBorder="1" applyAlignment="1" applyProtection="1">
      <alignment horizontal="center" vertical="center" wrapText="1"/>
    </xf>
    <xf numFmtId="0" fontId="1" fillId="0" borderId="3" xfId="0" applyFont="1" applyBorder="1" applyAlignment="1" applyProtection="1">
      <alignment horizontal="center" vertical="center" wrapText="1"/>
    </xf>
    <xf numFmtId="0" fontId="1" fillId="0" borderId="0" xfId="0" applyFont="1" applyBorder="1" applyAlignment="1" applyProtection="1">
      <alignment horizontal="center" vertical="center" wrapText="1"/>
    </xf>
    <xf numFmtId="14" fontId="5" fillId="0" borderId="19" xfId="0" applyNumberFormat="1" applyFont="1" applyFill="1" applyBorder="1" applyAlignment="1" applyProtection="1">
      <alignment horizontal="center" vertical="center" wrapText="1"/>
    </xf>
    <xf numFmtId="14" fontId="5" fillId="0" borderId="11" xfId="0" applyNumberFormat="1" applyFont="1" applyFill="1" applyBorder="1" applyAlignment="1" applyProtection="1">
      <alignment horizontal="center" vertical="center" wrapText="1"/>
    </xf>
    <xf numFmtId="0" fontId="14" fillId="8" borderId="14" xfId="0" applyFont="1" applyFill="1" applyBorder="1" applyAlignment="1" applyProtection="1">
      <alignment vertical="center"/>
      <protection hidden="1"/>
    </xf>
    <xf numFmtId="14" fontId="14" fillId="8" borderId="1" xfId="0" applyNumberFormat="1" applyFont="1" applyFill="1" applyBorder="1" applyAlignment="1" applyProtection="1">
      <alignment vertical="center" wrapText="1"/>
      <protection hidden="1"/>
    </xf>
    <xf numFmtId="0" fontId="14" fillId="8" borderId="15" xfId="0" applyFont="1" applyFill="1" applyBorder="1" applyAlignment="1" applyProtection="1">
      <alignment horizontal="left" vertical="center" wrapText="1"/>
      <protection hidden="1"/>
    </xf>
    <xf numFmtId="0" fontId="15" fillId="8" borderId="24" xfId="1" applyFont="1" applyFill="1" applyBorder="1" applyAlignment="1" applyProtection="1">
      <alignment horizontal="left" vertical="center"/>
    </xf>
    <xf numFmtId="0" fontId="15" fillId="8" borderId="20" xfId="1" applyFont="1" applyFill="1" applyBorder="1" applyAlignment="1" applyProtection="1">
      <alignment horizontal="left" vertical="center"/>
    </xf>
    <xf numFmtId="0" fontId="15" fillId="8" borderId="20" xfId="1" applyFont="1" applyFill="1" applyBorder="1" applyAlignment="1" applyProtection="1">
      <alignment vertical="center"/>
    </xf>
    <xf numFmtId="1" fontId="14" fillId="8" borderId="1" xfId="0" applyNumberFormat="1" applyFont="1" applyFill="1" applyBorder="1" applyAlignment="1" applyProtection="1">
      <alignment horizontal="center" vertical="center" wrapText="1"/>
      <protection hidden="1"/>
    </xf>
  </cellXfs>
  <cellStyles count="2">
    <cellStyle name="Lien hypertexte" xfId="1" builtinId="8"/>
    <cellStyle name="Normal" xfId="0" builtinId="0"/>
  </cellStyles>
  <dxfs count="9"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#REF!" lockText="1" noThreeD="1"/>
</file>

<file path=xl/ctrlProps/ctrlProp2.xml><?xml version="1.0" encoding="utf-8"?>
<formControlPr xmlns="http://schemas.microsoft.com/office/spreadsheetml/2009/9/main" objectType="CheckBox" fmlaLink="#REF!" lockText="1" noThreeD="1"/>
</file>

<file path=xl/ctrlProps/ctrlProp3.xml><?xml version="1.0" encoding="utf-8"?>
<formControlPr xmlns="http://schemas.microsoft.com/office/spreadsheetml/2009/9/main" objectType="CheckBox" fmlaLink="#REF!" lockText="1" noThreeD="1"/>
</file>

<file path=xl/ctrlProps/ctrlProp4.xml><?xml version="1.0" encoding="utf-8"?>
<formControlPr xmlns="http://schemas.microsoft.com/office/spreadsheetml/2009/9/main" objectType="CheckBox" fmlaLink="#REF!" lockText="1" noThreeD="1"/>
</file>

<file path=xl/ctrlProps/ctrlProp5.xml><?xml version="1.0" encoding="utf-8"?>
<formControlPr xmlns="http://schemas.microsoft.com/office/spreadsheetml/2009/9/main" objectType="CheckBox" fmlaLink="#REF!" lockText="1" noThreeD="1"/>
</file>

<file path=xl/ctrlProps/ctrlProp6.xml><?xml version="1.0" encoding="utf-8"?>
<formControlPr xmlns="http://schemas.microsoft.com/office/spreadsheetml/2009/9/main" objectType="CheckBox" fmlaLink="#REF!" lockText="1" noThreeD="1"/>
</file>

<file path=xl/ctrlProps/ctrlProp7.xml><?xml version="1.0" encoding="utf-8"?>
<formControlPr xmlns="http://schemas.microsoft.com/office/spreadsheetml/2009/9/main" objectType="CheckBox" fmlaLink="#REF!" lockText="1" noThreeD="1"/>
</file>

<file path=xl/ctrlProps/ctrlProp8.xml><?xml version="1.0" encoding="utf-8"?>
<formControlPr xmlns="http://schemas.microsoft.com/office/spreadsheetml/2009/9/main" objectType="CheckBox" fmlaLink="#REF!" lockText="1" noThreeD="1"/>
</file>

<file path=xl/ctrlProps/ctrlProp9.xml><?xml version="1.0" encoding="utf-8"?>
<formControlPr xmlns="http://schemas.microsoft.com/office/spreadsheetml/2009/9/main" objectType="CheckBox" fmlaLink="#REF!" lockText="1" noThreeD="1"/>
</file>

<file path=xl/ctrlProps/ctrlProp10.xml><?xml version="1.0" encoding="utf-8"?>
<formControlPr xmlns="http://schemas.microsoft.com/office/spreadsheetml/2009/9/main" objectType="CheckBox" fmlaLink="#REF!" lockText="1" noThreeD="1"/>
</file>

<file path=xl/ctrlProps/ctrlProp11.xml><?xml version="1.0" encoding="utf-8"?>
<formControlPr xmlns="http://schemas.microsoft.com/office/spreadsheetml/2009/9/main" objectType="CheckBox" fmlaLink="#REF!" lockText="1" noThreeD="1"/>
</file>

<file path=xl/ctrlProps/ctrlProp12.xml><?xml version="1.0" encoding="utf-8"?>
<formControlPr xmlns="http://schemas.microsoft.com/office/spreadsheetml/2009/9/main" objectType="CheckBox" fmlaLink="#REF!" lockText="1" noThreeD="1"/>
</file>

<file path=xl/ctrlProps/ctrlProp13.xml><?xml version="1.0" encoding="utf-8"?>
<formControlPr xmlns="http://schemas.microsoft.com/office/spreadsheetml/2009/9/main" objectType="CheckBox" fmlaLink="#REF!" lockText="1" noThreeD="1"/>
</file>

<file path=xl/ctrlProps/ctrlProp14.xml><?xml version="1.0" encoding="utf-8"?>
<formControlPr xmlns="http://schemas.microsoft.com/office/spreadsheetml/2009/9/main" objectType="CheckBox" fmlaLink="#REF!" lockText="1" noThreeD="1"/>
</file>

<file path=xl/ctrlProps/ctrlProp15.xml><?xml version="1.0" encoding="utf-8"?>
<formControlPr xmlns="http://schemas.microsoft.com/office/spreadsheetml/2009/9/main" objectType="CheckBox" fmlaLink="#REF!" lockText="1" noThreeD="1"/>
</file>

<file path=xl/ctrlProps/ctrlProp16.xml><?xml version="1.0" encoding="utf-8"?>
<formControlPr xmlns="http://schemas.microsoft.com/office/spreadsheetml/2009/9/main" objectType="CheckBox" fmlaLink="#REF!" lockText="1" noThreeD="1"/>
</file>

<file path=xl/ctrlProps/ctrlProp17.xml><?xml version="1.0" encoding="utf-8"?>
<formControlPr xmlns="http://schemas.microsoft.com/office/spreadsheetml/2009/9/main" objectType="CheckBox" fmlaLink="#REF!" lockText="1" noThreeD="1"/>
</file>

<file path=xl/ctrlProps/ctrlProp18.xml><?xml version="1.0" encoding="utf-8"?>
<formControlPr xmlns="http://schemas.microsoft.com/office/spreadsheetml/2009/9/main" objectType="CheckBox" fmlaLink="#REF!" lockText="1" noThreeD="1"/>
</file>

<file path=xl/ctrlProps/ctrlProp19.xml><?xml version="1.0" encoding="utf-8"?>
<formControlPr xmlns="http://schemas.microsoft.com/office/spreadsheetml/2009/9/main" objectType="CheckBox" fmlaLink="#REF!" lockText="1" noThreeD="1"/>
</file>

<file path=xl/ctrlProps/ctrlProp20.xml><?xml version="1.0" encoding="utf-8"?>
<formControlPr xmlns="http://schemas.microsoft.com/office/spreadsheetml/2009/9/main" objectType="CheckBox" fmlaLink="#REF!" lockText="1" noThreeD="1"/>
</file>

<file path=xl/ctrlProps/ctrlProp21.xml><?xml version="1.0" encoding="utf-8"?>
<formControlPr xmlns="http://schemas.microsoft.com/office/spreadsheetml/2009/9/main" objectType="CheckBox" fmlaLink="#REF!" lockText="1" noThreeD="1"/>
</file>

<file path=xl/ctrlProps/ctrlProp22.xml><?xml version="1.0" encoding="utf-8"?>
<formControlPr xmlns="http://schemas.microsoft.com/office/spreadsheetml/2009/9/main" objectType="CheckBox" fmlaLink="#REF!" lockText="1" noThreeD="1"/>
</file>

<file path=xl/ctrlProps/ctrlProp23.xml><?xml version="1.0" encoding="utf-8"?>
<formControlPr xmlns="http://schemas.microsoft.com/office/spreadsheetml/2009/9/main" objectType="CheckBox" fmlaLink="#REF!" lockText="1" noThreeD="1"/>
</file>

<file path=xl/ctrlProps/ctrlProp24.xml><?xml version="1.0" encoding="utf-8"?>
<formControlPr xmlns="http://schemas.microsoft.com/office/spreadsheetml/2009/9/main" objectType="CheckBox" fmlaLink="#REF!" lockText="1" noThreeD="1"/>
</file>

<file path=xl/ctrlProps/ctrlProp25.xml><?xml version="1.0" encoding="utf-8"?>
<formControlPr xmlns="http://schemas.microsoft.com/office/spreadsheetml/2009/9/main" objectType="CheckBox" fmlaLink="#REF!" lockText="1" noThreeD="1"/>
</file>

<file path=xl/ctrlProps/ctrlProp26.xml><?xml version="1.0" encoding="utf-8"?>
<formControlPr xmlns="http://schemas.microsoft.com/office/spreadsheetml/2009/9/main" objectType="CheckBox" fmlaLink="#REF!" lockText="1" noThreeD="1"/>
</file>

<file path=xl/ctrlProps/ctrlProp27.xml><?xml version="1.0" encoding="utf-8"?>
<formControlPr xmlns="http://schemas.microsoft.com/office/spreadsheetml/2009/9/main" objectType="CheckBox" fmlaLink="#REF!" lockText="1" noThreeD="1"/>
</file>

<file path=xl/ctrlProps/ctrlProp28.xml><?xml version="1.0" encoding="utf-8"?>
<formControlPr xmlns="http://schemas.microsoft.com/office/spreadsheetml/2009/9/main" objectType="CheckBox" fmlaLink="#REF!" lockText="1" noThreeD="1"/>
</file>

<file path=xl/ctrlProps/ctrlProp29.xml><?xml version="1.0" encoding="utf-8"?>
<formControlPr xmlns="http://schemas.microsoft.com/office/spreadsheetml/2009/9/main" objectType="CheckBox" fmlaLink="#REF!" lockText="1" noThreeD="1"/>
</file>

<file path=xl/ctrlProps/ctrlProp30.xml><?xml version="1.0" encoding="utf-8"?>
<formControlPr xmlns="http://schemas.microsoft.com/office/spreadsheetml/2009/9/main" objectType="CheckBox" fmlaLink="#REF!" lockText="1" noThreeD="1"/>
</file>

<file path=xl/ctrlProps/ctrlProp31.xml><?xml version="1.0" encoding="utf-8"?>
<formControlPr xmlns="http://schemas.microsoft.com/office/spreadsheetml/2009/9/main" objectType="CheckBox" fmlaLink="#REF!" lockText="1" noThreeD="1"/>
</file>

<file path=xl/ctrlProps/ctrlProp32.xml><?xml version="1.0" encoding="utf-8"?>
<formControlPr xmlns="http://schemas.microsoft.com/office/spreadsheetml/2009/9/main" objectType="CheckBox" fmlaLink="#REF!" lockText="1" noThreeD="1"/>
</file>

<file path=xl/ctrlProps/ctrlProp33.xml><?xml version="1.0" encoding="utf-8"?>
<formControlPr xmlns="http://schemas.microsoft.com/office/spreadsheetml/2009/9/main" objectType="CheckBox" fmlaLink="#REF!" lockText="1" noThreeD="1"/>
</file>

<file path=xl/ctrlProps/ctrlProp34.xml><?xml version="1.0" encoding="utf-8"?>
<formControlPr xmlns="http://schemas.microsoft.com/office/spreadsheetml/2009/9/main" objectType="CheckBox" fmlaLink="#REF!" lockText="1" noThreeD="1"/>
</file>

<file path=xl/ctrlProps/ctrlProp35.xml><?xml version="1.0" encoding="utf-8"?>
<formControlPr xmlns="http://schemas.microsoft.com/office/spreadsheetml/2009/9/main" objectType="CheckBox" fmlaLink="#REF!" lockText="1" noThreeD="1"/>
</file>

<file path=xl/ctrlProps/ctrlProp36.xml><?xml version="1.0" encoding="utf-8"?>
<formControlPr xmlns="http://schemas.microsoft.com/office/spreadsheetml/2009/9/main" objectType="CheckBox" fmlaLink="#REF!" lockText="1" noThreeD="1"/>
</file>

<file path=xl/ctrlProps/ctrlProp37.xml><?xml version="1.0" encoding="utf-8"?>
<formControlPr xmlns="http://schemas.microsoft.com/office/spreadsheetml/2009/9/main" objectType="CheckBox" fmlaLink="#REF!" lockText="1" noThreeD="1"/>
</file>

<file path=xl/ctrlProps/ctrlProp38.xml><?xml version="1.0" encoding="utf-8"?>
<formControlPr xmlns="http://schemas.microsoft.com/office/spreadsheetml/2009/9/main" objectType="CheckBox" fmlaLink="#REF!" lockText="1" noThreeD="1"/>
</file>

<file path=xl/ctrlProps/ctrlProp39.xml><?xml version="1.0" encoding="utf-8"?>
<formControlPr xmlns="http://schemas.microsoft.com/office/spreadsheetml/2009/9/main" objectType="CheckBox" fmlaLink="#REF!" lockText="1" noThreeD="1"/>
</file>

<file path=xl/ctrlProps/ctrlProp40.xml><?xml version="1.0" encoding="utf-8"?>
<formControlPr xmlns="http://schemas.microsoft.com/office/spreadsheetml/2009/9/main" objectType="CheckBox" fmlaLink="#REF!" lockText="1" noThreeD="1"/>
</file>

<file path=xl/ctrlProps/ctrlProp41.xml><?xml version="1.0" encoding="utf-8"?>
<formControlPr xmlns="http://schemas.microsoft.com/office/spreadsheetml/2009/9/main" objectType="CheckBox" fmlaLink="#REF!" lockText="1" noThreeD="1"/>
</file>

<file path=xl/ctrlProps/ctrlProp42.xml><?xml version="1.0" encoding="utf-8"?>
<formControlPr xmlns="http://schemas.microsoft.com/office/spreadsheetml/2009/9/main" objectType="CheckBox" fmlaLink="#REF!" lockText="1" noThreeD="1"/>
</file>

<file path=xl/ctrlProps/ctrlProp43.xml><?xml version="1.0" encoding="utf-8"?>
<formControlPr xmlns="http://schemas.microsoft.com/office/spreadsheetml/2009/9/main" objectType="CheckBox" fmlaLink="#REF!" lockText="1" noThreeD="1"/>
</file>

<file path=xl/ctrlProps/ctrlProp44.xml><?xml version="1.0" encoding="utf-8"?>
<formControlPr xmlns="http://schemas.microsoft.com/office/spreadsheetml/2009/9/main" objectType="CheckBox" fmlaLink="$H$5" noThreeD="1"/>
</file>

<file path=xl/ctrlProps/ctrlProp45.xml><?xml version="1.0" encoding="utf-8"?>
<formControlPr xmlns="http://schemas.microsoft.com/office/spreadsheetml/2009/9/main" objectType="CheckBox" fmlaLink="$H$6" noThreeD="1"/>
</file>

<file path=xl/ctrlProps/ctrlProp46.xml><?xml version="1.0" encoding="utf-8"?>
<formControlPr xmlns="http://schemas.microsoft.com/office/spreadsheetml/2009/9/main" objectType="CheckBox" fmlaLink="$H$7" noThreeD="1"/>
</file>

<file path=xl/ctrlProps/ctrlProp47.xml><?xml version="1.0" encoding="utf-8"?>
<formControlPr xmlns="http://schemas.microsoft.com/office/spreadsheetml/2009/9/main" objectType="CheckBox" fmlaLink="$H$8" noThreeD="1"/>
</file>

<file path=xl/ctrlProps/ctrlProp48.xml><?xml version="1.0" encoding="utf-8"?>
<formControlPr xmlns="http://schemas.microsoft.com/office/spreadsheetml/2009/9/main" objectType="CheckBox" fmlaLink="#REF!" lockText="1" noThreeD="1"/>
</file>

<file path=xl/ctrlProps/ctrlProp49.xml><?xml version="1.0" encoding="utf-8"?>
<formControlPr xmlns="http://schemas.microsoft.com/office/spreadsheetml/2009/9/main" objectType="CheckBox" fmlaLink="#REF!" lockText="1" noThreeD="1"/>
</file>

<file path=xl/ctrlProps/ctrlProp50.xml><?xml version="1.0" encoding="utf-8"?>
<formControlPr xmlns="http://schemas.microsoft.com/office/spreadsheetml/2009/9/main" objectType="CheckBox" fmlaLink="#REF!" noThreeD="1"/>
</file>

<file path=xl/ctrlProps/ctrlProp51.xml><?xml version="1.0" encoding="utf-8"?>
<formControlPr xmlns="http://schemas.microsoft.com/office/spreadsheetml/2009/9/main" objectType="CheckBox" fmlaLink="#REF!" lockText="1" noThreeD="1"/>
</file>

<file path=xl/ctrlProps/ctrlProp52.xml><?xml version="1.0" encoding="utf-8"?>
<formControlPr xmlns="http://schemas.microsoft.com/office/spreadsheetml/2009/9/main" objectType="CheckBox" fmlaLink="#REF!" lockText="1" noThreeD="1"/>
</file>

<file path=xl/ctrlProps/ctrlProp53.xml><?xml version="1.0" encoding="utf-8"?>
<formControlPr xmlns="http://schemas.microsoft.com/office/spreadsheetml/2009/9/main" objectType="CheckBox" fmlaLink="#REF!" lockText="1" noThreeD="1"/>
</file>

<file path=xl/ctrlProps/ctrlProp54.xml><?xml version="1.0" encoding="utf-8"?>
<formControlPr xmlns="http://schemas.microsoft.com/office/spreadsheetml/2009/9/main" objectType="CheckBox" fmlaLink="#REF!" lockText="1" noThreeD="1"/>
</file>

<file path=xl/ctrlProps/ctrlProp55.xml><?xml version="1.0" encoding="utf-8"?>
<formControlPr xmlns="http://schemas.microsoft.com/office/spreadsheetml/2009/9/main" objectType="CheckBox" fmlaLink="#REF!" lockText="1" noThreeD="1"/>
</file>

<file path=xl/ctrlProps/ctrlProp56.xml><?xml version="1.0" encoding="utf-8"?>
<formControlPr xmlns="http://schemas.microsoft.com/office/spreadsheetml/2009/9/main" objectType="CheckBox" fmlaLink="#REF!" lockText="1" noThreeD="1"/>
</file>

<file path=xl/ctrlProps/ctrlProp57.xml><?xml version="1.0" encoding="utf-8"?>
<formControlPr xmlns="http://schemas.microsoft.com/office/spreadsheetml/2009/9/main" objectType="CheckBox" fmlaLink="#REF!" lockText="1" noThreeD="1"/>
</file>

<file path=xl/ctrlProps/ctrlProp58.xml><?xml version="1.0" encoding="utf-8"?>
<formControlPr xmlns="http://schemas.microsoft.com/office/spreadsheetml/2009/9/main" objectType="CheckBox" fmlaLink="#REF!" lockText="1" noThreeD="1"/>
</file>

<file path=xl/ctrlProps/ctrlProp59.xml><?xml version="1.0" encoding="utf-8"?>
<formControlPr xmlns="http://schemas.microsoft.com/office/spreadsheetml/2009/9/main" objectType="CheckBox" fmlaLink="#REF!" lockText="1" noThreeD="1"/>
</file>

<file path=xl/ctrlProps/ctrlProp60.xml><?xml version="1.0" encoding="utf-8"?>
<formControlPr xmlns="http://schemas.microsoft.com/office/spreadsheetml/2009/9/main" objectType="CheckBox" fmlaLink="#REF!" lockText="1" noThreeD="1"/>
</file>

<file path=xl/ctrlProps/ctrlProp61.xml><?xml version="1.0" encoding="utf-8"?>
<formControlPr xmlns="http://schemas.microsoft.com/office/spreadsheetml/2009/9/main" objectType="CheckBox" fmlaLink="#REF!" lockText="1" noThreeD="1"/>
</file>

<file path=xl/ctrlProps/ctrlProp62.xml><?xml version="1.0" encoding="utf-8"?>
<formControlPr xmlns="http://schemas.microsoft.com/office/spreadsheetml/2009/9/main" objectType="CheckBox" fmlaLink="#REF!" lockText="1" noThreeD="1"/>
</file>

<file path=xl/ctrlProps/ctrlProp63.xml><?xml version="1.0" encoding="utf-8"?>
<formControlPr xmlns="http://schemas.microsoft.com/office/spreadsheetml/2009/9/main" objectType="CheckBox" fmlaLink="#REF!" lockText="1" noThreeD="1"/>
</file>

<file path=xl/ctrlProps/ctrlProp64.xml><?xml version="1.0" encoding="utf-8"?>
<formControlPr xmlns="http://schemas.microsoft.com/office/spreadsheetml/2009/9/main" objectType="CheckBox" fmlaLink="#REF!" lockText="1" noThreeD="1"/>
</file>

<file path=xl/ctrlProps/ctrlProp65.xml><?xml version="1.0" encoding="utf-8"?>
<formControlPr xmlns="http://schemas.microsoft.com/office/spreadsheetml/2009/9/main" objectType="CheckBox" fmlaLink="#REF!" lockText="1" noThreeD="1"/>
</file>

<file path=xl/ctrlProps/ctrlProp66.xml><?xml version="1.0" encoding="utf-8"?>
<formControlPr xmlns="http://schemas.microsoft.com/office/spreadsheetml/2009/9/main" objectType="CheckBox" fmlaLink="#REF!" lockText="1" noThreeD="1"/>
</file>

<file path=xl/ctrlProps/ctrlProp67.xml><?xml version="1.0" encoding="utf-8"?>
<formControlPr xmlns="http://schemas.microsoft.com/office/spreadsheetml/2009/9/main" objectType="CheckBox" fmlaLink="#REF!" lockText="1" noThreeD="1"/>
</file>

<file path=xl/ctrlProps/ctrlProp68.xml><?xml version="1.0" encoding="utf-8"?>
<formControlPr xmlns="http://schemas.microsoft.com/office/spreadsheetml/2009/9/main" objectType="CheckBox" fmlaLink="#REF!" lockText="1" noThreeD="1"/>
</file>

<file path=xl/ctrlProps/ctrlProp69.xml><?xml version="1.0" encoding="utf-8"?>
<formControlPr xmlns="http://schemas.microsoft.com/office/spreadsheetml/2009/9/main" objectType="CheckBox" fmlaLink="#REF!" lockText="1" noThreeD="1"/>
</file>

<file path=xl/ctrlProps/ctrlProp70.xml><?xml version="1.0" encoding="utf-8"?>
<formControlPr xmlns="http://schemas.microsoft.com/office/spreadsheetml/2009/9/main" objectType="CheckBox" fmlaLink="#REF!" lockText="1" noThreeD="1"/>
</file>

<file path=xl/ctrlProps/ctrlProp71.xml><?xml version="1.0" encoding="utf-8"?>
<formControlPr xmlns="http://schemas.microsoft.com/office/spreadsheetml/2009/9/main" objectType="CheckBox" fmlaLink="#REF!" lockText="1" noThreeD="1"/>
</file>

<file path=xl/ctrlProps/ctrlProp72.xml><?xml version="1.0" encoding="utf-8"?>
<formControlPr xmlns="http://schemas.microsoft.com/office/spreadsheetml/2009/9/main" objectType="CheckBox" fmlaLink="$H$5" noThreeD="1"/>
</file>

<file path=xl/ctrlProps/ctrlProp73.xml><?xml version="1.0" encoding="utf-8"?>
<formControlPr xmlns="http://schemas.microsoft.com/office/spreadsheetml/2009/9/main" objectType="CheckBox" fmlaLink="$H$5" noThreeD="1"/>
</file>

<file path=xl/ctrlProps/ctrlProp74.xml><?xml version="1.0" encoding="utf-8"?>
<formControlPr xmlns="http://schemas.microsoft.com/office/spreadsheetml/2009/9/main" objectType="CheckBox" fmlaLink="H7" noThreeD="1"/>
</file>

<file path=xl/ctrlProps/ctrlProp75.xml><?xml version="1.0" encoding="utf-8"?>
<formControlPr xmlns="http://schemas.microsoft.com/office/spreadsheetml/2009/9/main" objectType="CheckBox" fmlaLink="H6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4</xdr:row>
          <xdr:rowOff>85725</xdr:rowOff>
        </xdr:from>
        <xdr:to>
          <xdr:col>1</xdr:col>
          <xdr:colOff>638175</xdr:colOff>
          <xdr:row>5</xdr:row>
          <xdr:rowOff>2443</xdr:rowOff>
        </xdr:to>
        <xdr:sp macro="" textlink="">
          <xdr:nvSpPr>
            <xdr:cNvPr id="4139" name="Check Box 43" hidden="1">
              <a:extLst>
                <a:ext uri="{63B3BB69-23CF-44E3-9099-C40C66FF867C}">
                  <a14:compatExt spid="_x0000_s4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74916</xdr:colOff>
      <xdr:row>3</xdr:row>
      <xdr:rowOff>128426</xdr:rowOff>
    </xdr:from>
    <xdr:to>
      <xdr:col>0</xdr:col>
      <xdr:colOff>438792</xdr:colOff>
      <xdr:row>3</xdr:row>
      <xdr:rowOff>411441</xdr:rowOff>
    </xdr:to>
    <xdr:pic macro="[0]!IMPRESSION_GROUPE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916" y="438791"/>
          <a:ext cx="363876" cy="28301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5</xdr:row>
          <xdr:rowOff>85725</xdr:rowOff>
        </xdr:from>
        <xdr:to>
          <xdr:col>1</xdr:col>
          <xdr:colOff>647700</xdr:colOff>
          <xdr:row>6</xdr:row>
          <xdr:rowOff>0</xdr:rowOff>
        </xdr:to>
        <xdr:sp macro="" textlink="">
          <xdr:nvSpPr>
            <xdr:cNvPr id="4140" name="Check Box 44" hidden="1">
              <a:extLst>
                <a:ext uri="{63B3BB69-23CF-44E3-9099-C40C66FF867C}">
                  <a14:compatExt spid="_x0000_s4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6</xdr:row>
          <xdr:rowOff>85725</xdr:rowOff>
        </xdr:from>
        <xdr:to>
          <xdr:col>1</xdr:col>
          <xdr:colOff>647700</xdr:colOff>
          <xdr:row>7</xdr:row>
          <xdr:rowOff>-1</xdr:rowOff>
        </xdr:to>
        <xdr:sp macro="" textlink="">
          <xdr:nvSpPr>
            <xdr:cNvPr id="4141" name="Check Box 45" hidden="1">
              <a:extLst>
                <a:ext uri="{63B3BB69-23CF-44E3-9099-C40C66FF867C}">
                  <a14:compatExt spid="_x0000_s4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7</xdr:row>
          <xdr:rowOff>85725</xdr:rowOff>
        </xdr:from>
        <xdr:to>
          <xdr:col>1</xdr:col>
          <xdr:colOff>657225</xdr:colOff>
          <xdr:row>8</xdr:row>
          <xdr:rowOff>1</xdr:rowOff>
        </xdr:to>
        <xdr:sp macro="" textlink="">
          <xdr:nvSpPr>
            <xdr:cNvPr id="4142" name="Check Box 46" hidden="1">
              <a:extLst>
                <a:ext uri="{63B3BB69-23CF-44E3-9099-C40C66FF867C}">
                  <a14:compatExt spid="_x0000_s4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99890</xdr:rowOff>
        </xdr:to>
        <xdr:sp macro="" textlink="">
          <xdr:nvSpPr>
            <xdr:cNvPr id="4144" name="Check Box 48" hidden="1">
              <a:extLst>
                <a:ext uri="{63B3BB69-23CF-44E3-9099-C40C66FF867C}">
                  <a14:compatExt spid="_x0000_s4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99890</xdr:rowOff>
        </xdr:to>
        <xdr:sp macro="" textlink="">
          <xdr:nvSpPr>
            <xdr:cNvPr id="4145" name="Check Box 49" hidden="1">
              <a:extLst>
                <a:ext uri="{63B3BB69-23CF-44E3-9099-C40C66FF867C}">
                  <a14:compatExt spid="_x0000_s4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99890</xdr:rowOff>
        </xdr:to>
        <xdr:sp macro="" textlink="">
          <xdr:nvSpPr>
            <xdr:cNvPr id="4146" name="Check Box 50" hidden="1">
              <a:extLst>
                <a:ext uri="{63B3BB69-23CF-44E3-9099-C40C66FF867C}">
                  <a14:compatExt spid="_x0000_s4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164611</xdr:colOff>
          <xdr:row>8</xdr:row>
          <xdr:rowOff>0</xdr:rowOff>
        </xdr:from>
        <xdr:to>
          <xdr:col>1</xdr:col>
          <xdr:colOff>659911</xdr:colOff>
          <xdr:row>9</xdr:row>
          <xdr:rowOff>97448</xdr:rowOff>
        </xdr:to>
        <xdr:sp macro="" textlink="">
          <xdr:nvSpPr>
            <xdr:cNvPr id="4147" name="Check Box 51" hidden="1">
              <a:extLst>
                <a:ext uri="{63B3BB69-23CF-44E3-9099-C40C66FF867C}">
                  <a14:compatExt spid="_x0000_s4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164612</xdr:colOff>
          <xdr:row>8</xdr:row>
          <xdr:rowOff>0</xdr:rowOff>
        </xdr:from>
        <xdr:to>
          <xdr:col>1</xdr:col>
          <xdr:colOff>659912</xdr:colOff>
          <xdr:row>9</xdr:row>
          <xdr:rowOff>99890</xdr:rowOff>
        </xdr:to>
        <xdr:sp macro="" textlink="">
          <xdr:nvSpPr>
            <xdr:cNvPr id="4148" name="Check Box 52" hidden="1">
              <a:extLst>
                <a:ext uri="{63B3BB69-23CF-44E3-9099-C40C66FF867C}">
                  <a14:compatExt spid="_x0000_s4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90365</xdr:rowOff>
        </xdr:to>
        <xdr:sp macro="" textlink="">
          <xdr:nvSpPr>
            <xdr:cNvPr id="4149" name="Check Box 53" hidden="1">
              <a:extLst>
                <a:ext uri="{63B3BB69-23CF-44E3-9099-C40C66FF867C}">
                  <a14:compatExt spid="_x0000_s4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80840</xdr:rowOff>
        </xdr:to>
        <xdr:sp macro="" textlink="">
          <xdr:nvSpPr>
            <xdr:cNvPr id="4150" name="Check Box 54" hidden="1">
              <a:extLst>
                <a:ext uri="{63B3BB69-23CF-44E3-9099-C40C66FF867C}">
                  <a14:compatExt spid="_x0000_s4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181708</xdr:rowOff>
        </xdr:to>
        <xdr:sp macro="" textlink="">
          <xdr:nvSpPr>
            <xdr:cNvPr id="4151" name="Check Box 55" hidden="1">
              <a:extLst>
                <a:ext uri="{63B3BB69-23CF-44E3-9099-C40C66FF867C}">
                  <a14:compatExt spid="_x0000_s4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105508</xdr:rowOff>
        </xdr:to>
        <xdr:sp macro="" textlink="">
          <xdr:nvSpPr>
            <xdr:cNvPr id="4152" name="Check Box 56" hidden="1">
              <a:extLst>
                <a:ext uri="{63B3BB69-23CF-44E3-9099-C40C66FF867C}">
                  <a14:compatExt spid="_x0000_s4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164611</xdr:colOff>
          <xdr:row>8</xdr:row>
          <xdr:rowOff>0</xdr:rowOff>
        </xdr:from>
        <xdr:to>
          <xdr:col>1</xdr:col>
          <xdr:colOff>659911</xdr:colOff>
          <xdr:row>9</xdr:row>
          <xdr:rowOff>115032</xdr:rowOff>
        </xdr:to>
        <xdr:sp macro="" textlink="">
          <xdr:nvSpPr>
            <xdr:cNvPr id="4153" name="Check Box 57" hidden="1">
              <a:extLst>
                <a:ext uri="{63B3BB69-23CF-44E3-9099-C40C66FF867C}">
                  <a14:compatExt spid="_x0000_s4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183173</xdr:rowOff>
        </xdr:to>
        <xdr:sp macro="" textlink="">
          <xdr:nvSpPr>
            <xdr:cNvPr id="4154" name="Check Box 58" hidden="1">
              <a:extLst>
                <a:ext uri="{63B3BB69-23CF-44E3-9099-C40C66FF867C}">
                  <a14:compatExt spid="_x0000_s4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55" name="Check Box 59" hidden="1">
              <a:extLst>
                <a:ext uri="{63B3BB69-23CF-44E3-9099-C40C66FF867C}">
                  <a14:compatExt spid="_x0000_s4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11</xdr:row>
          <xdr:rowOff>114300</xdr:rowOff>
        </xdr:to>
        <xdr:sp macro="" textlink="">
          <xdr:nvSpPr>
            <xdr:cNvPr id="4156" name="Check Box 60" hidden="1">
              <a:extLst>
                <a:ext uri="{63B3BB69-23CF-44E3-9099-C40C66FF867C}">
                  <a14:compatExt spid="_x0000_s4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57" name="Check Box 61" hidden="1">
              <a:extLst>
                <a:ext uri="{63B3BB69-23CF-44E3-9099-C40C66FF867C}">
                  <a14:compatExt spid="_x0000_s4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58" name="Check Box 62" hidden="1">
              <a:extLst>
                <a:ext uri="{63B3BB69-23CF-44E3-9099-C40C66FF867C}">
                  <a14:compatExt spid="_x0000_s4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59" name="Check Box 63" hidden="1">
              <a:extLst>
                <a:ext uri="{63B3BB69-23CF-44E3-9099-C40C66FF867C}">
                  <a14:compatExt spid="_x0000_s4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60" name="Check Box 64" hidden="1">
              <a:extLst>
                <a:ext uri="{63B3BB69-23CF-44E3-9099-C40C66FF867C}">
                  <a14:compatExt spid="_x0000_s4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61" name="Check Box 65" hidden="1">
              <a:extLst>
                <a:ext uri="{63B3BB69-23CF-44E3-9099-C40C66FF867C}">
                  <a14:compatExt spid="_x0000_s4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68" name="Check Box 72" hidden="1">
              <a:extLst>
                <a:ext uri="{63B3BB69-23CF-44E3-9099-C40C66FF867C}">
                  <a14:compatExt spid="_x0000_s4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69" name="Check Box 73" hidden="1">
              <a:extLst>
                <a:ext uri="{63B3BB69-23CF-44E3-9099-C40C66FF867C}">
                  <a14:compatExt spid="_x0000_s4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70" name="Check Box 74" hidden="1">
              <a:extLst>
                <a:ext uri="{63B3BB69-23CF-44E3-9099-C40C66FF867C}">
                  <a14:compatExt spid="_x0000_s4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71" name="Check Box 75" hidden="1">
              <a:extLst>
                <a:ext uri="{63B3BB69-23CF-44E3-9099-C40C66FF867C}">
                  <a14:compatExt spid="_x0000_s4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73" name="Check Box 77" hidden="1">
              <a:extLst>
                <a:ext uri="{63B3BB69-23CF-44E3-9099-C40C66FF867C}">
                  <a14:compatExt spid="_x0000_s4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74" name="Check Box 78" hidden="1">
              <a:extLst>
                <a:ext uri="{63B3BB69-23CF-44E3-9099-C40C66FF867C}">
                  <a14:compatExt spid="_x0000_s4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75" name="Check Box 79" hidden="1">
              <a:extLst>
                <a:ext uri="{63B3BB69-23CF-44E3-9099-C40C66FF867C}">
                  <a14:compatExt spid="_x0000_s4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76" name="Check Box 80" hidden="1">
              <a:extLst>
                <a:ext uri="{63B3BB69-23CF-44E3-9099-C40C66FF867C}">
                  <a14:compatExt spid="_x0000_s4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77" name="Check Box 81" hidden="1">
              <a:extLst>
                <a:ext uri="{63B3BB69-23CF-44E3-9099-C40C66FF867C}">
                  <a14:compatExt spid="_x0000_s4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78" name="Check Box 82" hidden="1">
              <a:extLst>
                <a:ext uri="{63B3BB69-23CF-44E3-9099-C40C66FF867C}">
                  <a14:compatExt spid="_x0000_s4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79" name="Check Box 83" hidden="1">
              <a:extLst>
                <a:ext uri="{63B3BB69-23CF-44E3-9099-C40C66FF867C}">
                  <a14:compatExt spid="_x0000_s4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80" name="Check Box 84" hidden="1">
              <a:extLst>
                <a:ext uri="{63B3BB69-23CF-44E3-9099-C40C66FF867C}">
                  <a14:compatExt spid="_x0000_s4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82" name="Check Box 86" hidden="1">
              <a:extLst>
                <a:ext uri="{63B3BB69-23CF-44E3-9099-C40C66FF867C}">
                  <a14:compatExt spid="_x0000_s4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83" name="Check Box 87" hidden="1">
              <a:extLst>
                <a:ext uri="{63B3BB69-23CF-44E3-9099-C40C66FF867C}">
                  <a14:compatExt spid="_x0000_s4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84" name="Check Box 88" hidden="1">
              <a:extLst>
                <a:ext uri="{63B3BB69-23CF-44E3-9099-C40C66FF867C}">
                  <a14:compatExt spid="_x0000_s4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85" name="Check Box 89" hidden="1">
              <a:extLst>
                <a:ext uri="{63B3BB69-23CF-44E3-9099-C40C66FF867C}">
                  <a14:compatExt spid="_x0000_s4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86" name="Check Box 90" hidden="1">
              <a:extLst>
                <a:ext uri="{63B3BB69-23CF-44E3-9099-C40C66FF867C}">
                  <a14:compatExt spid="_x0000_s4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87" name="Check Box 91" hidden="1">
              <a:extLst>
                <a:ext uri="{63B3BB69-23CF-44E3-9099-C40C66FF867C}">
                  <a14:compatExt spid="_x0000_s4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88" name="Check Box 92" hidden="1">
              <a:extLst>
                <a:ext uri="{63B3BB69-23CF-44E3-9099-C40C66FF867C}">
                  <a14:compatExt spid="_x0000_s4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89" name="Check Box 93" hidden="1">
              <a:extLst>
                <a:ext uri="{63B3BB69-23CF-44E3-9099-C40C66FF867C}">
                  <a14:compatExt spid="_x0000_s4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90" name="Check Box 94" hidden="1">
              <a:extLst>
                <a:ext uri="{63B3BB69-23CF-44E3-9099-C40C66FF867C}">
                  <a14:compatExt spid="_x0000_s4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91" name="Check Box 95" hidden="1">
              <a:extLst>
                <a:ext uri="{63B3BB69-23CF-44E3-9099-C40C66FF867C}">
                  <a14:compatExt spid="_x0000_s4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92" name="Check Box 96" hidden="1">
              <a:extLst>
                <a:ext uri="{63B3BB69-23CF-44E3-9099-C40C66FF867C}">
                  <a14:compatExt spid="_x0000_s4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93" name="Check Box 97" hidden="1">
              <a:extLst>
                <a:ext uri="{63B3BB69-23CF-44E3-9099-C40C66FF867C}">
                  <a14:compatExt spid="_x0000_s4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94" name="Check Box 98" hidden="1">
              <a:extLst>
                <a:ext uri="{63B3BB69-23CF-44E3-9099-C40C66FF867C}">
                  <a14:compatExt spid="_x0000_s4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95" name="Check Box 99" hidden="1">
              <a:extLst>
                <a:ext uri="{63B3BB69-23CF-44E3-9099-C40C66FF867C}">
                  <a14:compatExt spid="_x0000_s4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96" name="Check Box 100" hidden="1">
              <a:extLst>
                <a:ext uri="{63B3BB69-23CF-44E3-9099-C40C66FF867C}">
                  <a14:compatExt spid="_x0000_s4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97" name="Check Box 101" hidden="1">
              <a:extLst>
                <a:ext uri="{63B3BB69-23CF-44E3-9099-C40C66FF867C}">
                  <a14:compatExt spid="_x0000_s4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98" name="Check Box 102" hidden="1">
              <a:extLst>
                <a:ext uri="{63B3BB69-23CF-44E3-9099-C40C66FF867C}">
                  <a14:compatExt spid="_x0000_s4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199" name="Check Box 103" hidden="1">
              <a:extLst>
                <a:ext uri="{63B3BB69-23CF-44E3-9099-C40C66FF867C}">
                  <a14:compatExt spid="_x0000_s4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201" name="Check Box 105" hidden="1">
              <a:extLst>
                <a:ext uri="{63B3BB69-23CF-44E3-9099-C40C66FF867C}">
                  <a14:compatExt spid="_x0000_s4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202" name="Check Box 106" hidden="1">
              <a:extLst>
                <a:ext uri="{63B3BB69-23CF-44E3-9099-C40C66FF867C}">
                  <a14:compatExt spid="_x0000_s4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204" name="Check Box 108" hidden="1">
              <a:extLst>
                <a:ext uri="{63B3BB69-23CF-44E3-9099-C40C66FF867C}">
                  <a14:compatExt spid="_x0000_s4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205" name="Check Box 109" hidden="1">
              <a:extLst>
                <a:ext uri="{63B3BB69-23CF-44E3-9099-C40C66FF867C}">
                  <a14:compatExt spid="_x0000_s4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206" name="Check Box 110" hidden="1">
              <a:extLst>
                <a:ext uri="{63B3BB69-23CF-44E3-9099-C40C66FF867C}">
                  <a14:compatExt spid="_x0000_s4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207" name="Check Box 111" hidden="1">
              <a:extLst>
                <a:ext uri="{63B3BB69-23CF-44E3-9099-C40C66FF867C}">
                  <a14:compatExt spid="_x0000_s4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208" name="Check Box 112" hidden="1">
              <a:extLst>
                <a:ext uri="{63B3BB69-23CF-44E3-9099-C40C66FF867C}">
                  <a14:compatExt spid="_x0000_s4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118940</xdr:rowOff>
        </xdr:to>
        <xdr:sp macro="" textlink="">
          <xdr:nvSpPr>
            <xdr:cNvPr id="4209" name="Check Box 113" hidden="1">
              <a:extLst>
                <a:ext uri="{63B3BB69-23CF-44E3-9099-C40C66FF867C}">
                  <a14:compatExt spid="_x0000_s4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210" name="Check Box 114" hidden="1">
              <a:extLst>
                <a:ext uri="{63B3BB69-23CF-44E3-9099-C40C66FF867C}">
                  <a14:compatExt spid="_x0000_s4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212" name="Check Box 116" hidden="1">
              <a:extLst>
                <a:ext uri="{63B3BB69-23CF-44E3-9099-C40C66FF867C}">
                  <a14:compatExt spid="_x0000_s4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213" name="Check Box 117" hidden="1">
              <a:extLst>
                <a:ext uri="{63B3BB69-23CF-44E3-9099-C40C66FF867C}">
                  <a14:compatExt spid="_x0000_s4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214" name="Check Box 118" hidden="1">
              <a:extLst>
                <a:ext uri="{63B3BB69-23CF-44E3-9099-C40C66FF867C}">
                  <a14:compatExt spid="_x0000_s4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222" name="Check Box 126" hidden="1">
              <a:extLst>
                <a:ext uri="{63B3BB69-23CF-44E3-9099-C40C66FF867C}">
                  <a14:compatExt spid="_x0000_s4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171450</xdr:colOff>
          <xdr:row>8</xdr:row>
          <xdr:rowOff>0</xdr:rowOff>
        </xdr:from>
        <xdr:to>
          <xdr:col>1</xdr:col>
          <xdr:colOff>676275</xdr:colOff>
          <xdr:row>9</xdr:row>
          <xdr:rowOff>109415</xdr:rowOff>
        </xdr:to>
        <xdr:sp macro="" textlink="">
          <xdr:nvSpPr>
            <xdr:cNvPr id="4223" name="Check Box 127" hidden="1">
              <a:extLst>
                <a:ext uri="{63B3BB69-23CF-44E3-9099-C40C66FF867C}">
                  <a14:compatExt spid="_x0000_s4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224" name="Check Box 128" hidden="1">
              <a:extLst>
                <a:ext uri="{63B3BB69-23CF-44E3-9099-C40C66FF867C}">
                  <a14:compatExt spid="_x0000_s4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225" name="Check Box 129" hidden="1">
              <a:extLst>
                <a:ext uri="{63B3BB69-23CF-44E3-9099-C40C66FF867C}">
                  <a14:compatExt spid="_x0000_s4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228" name="Check Box 132" hidden="1">
              <a:extLst>
                <a:ext uri="{63B3BB69-23CF-44E3-9099-C40C66FF867C}">
                  <a14:compatExt spid="_x0000_s4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229" name="Check Box 133" hidden="1">
              <a:extLst>
                <a:ext uri="{63B3BB69-23CF-44E3-9099-C40C66FF867C}">
                  <a14:compatExt spid="_x0000_s4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8</xdr:row>
          <xdr:rowOff>0</xdr:rowOff>
        </xdr:from>
        <xdr:to>
          <xdr:col>1</xdr:col>
          <xdr:colOff>647700</xdr:colOff>
          <xdr:row>9</xdr:row>
          <xdr:rowOff>109415</xdr:rowOff>
        </xdr:to>
        <xdr:sp macro="" textlink="">
          <xdr:nvSpPr>
            <xdr:cNvPr id="4230" name="Check Box 134" hidden="1">
              <a:extLst>
                <a:ext uri="{63B3BB69-23CF-44E3-9099-C40C66FF867C}">
                  <a14:compatExt spid="_x0000_s4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4</xdr:row>
          <xdr:rowOff>85725</xdr:rowOff>
        </xdr:from>
        <xdr:to>
          <xdr:col>1</xdr:col>
          <xdr:colOff>638175</xdr:colOff>
          <xdr:row>5</xdr:row>
          <xdr:rowOff>2443</xdr:rowOff>
        </xdr:to>
        <xdr:sp macro="" textlink="">
          <xdr:nvSpPr>
            <xdr:cNvPr id="4241" name="Check Box 145" hidden="1">
              <a:extLst>
                <a:ext uri="{63B3BB69-23CF-44E3-9099-C40C66FF867C}">
                  <a14:compatExt spid="_x0000_s4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4</xdr:row>
          <xdr:rowOff>85725</xdr:rowOff>
        </xdr:from>
        <xdr:to>
          <xdr:col>1</xdr:col>
          <xdr:colOff>647700</xdr:colOff>
          <xdr:row>5</xdr:row>
          <xdr:rowOff>2443</xdr:rowOff>
        </xdr:to>
        <xdr:sp macro="" textlink="">
          <xdr:nvSpPr>
            <xdr:cNvPr id="4242" name="Check Box 146" hidden="1">
              <a:extLst>
                <a:ext uri="{63B3BB69-23CF-44E3-9099-C40C66FF867C}">
                  <a14:compatExt spid="_x0000_s4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6</xdr:row>
          <xdr:rowOff>85725</xdr:rowOff>
        </xdr:from>
        <xdr:to>
          <xdr:col>1</xdr:col>
          <xdr:colOff>647700</xdr:colOff>
          <xdr:row>7</xdr:row>
          <xdr:rowOff>-1</xdr:rowOff>
        </xdr:to>
        <xdr:sp macro="" textlink="">
          <xdr:nvSpPr>
            <xdr:cNvPr id="4243" name="Check Box 147" hidden="1">
              <a:extLst>
                <a:ext uri="{63B3BB69-23CF-44E3-9099-C40C66FF867C}">
                  <a14:compatExt spid="_x0000_s4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5</xdr:row>
          <xdr:rowOff>85725</xdr:rowOff>
        </xdr:from>
        <xdr:to>
          <xdr:col>1</xdr:col>
          <xdr:colOff>647700</xdr:colOff>
          <xdr:row>6</xdr:row>
          <xdr:rowOff>0</xdr:rowOff>
        </xdr:to>
        <xdr:sp macro="" textlink="">
          <xdr:nvSpPr>
            <xdr:cNvPr id="4246" name="Check Box 150" hidden="1">
              <a:extLst>
                <a:ext uri="{63B3BB69-23CF-44E3-9099-C40C66FF867C}">
                  <a14:compatExt spid="_x0000_s4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278779</xdr:colOff>
      <xdr:row>0</xdr:row>
      <xdr:rowOff>58078</xdr:rowOff>
    </xdr:from>
    <xdr:to>
      <xdr:col>0</xdr:col>
      <xdr:colOff>1033810</xdr:colOff>
      <xdr:row>4</xdr:row>
      <xdr:rowOff>148958</xdr:rowOff>
    </xdr:to>
    <xdr:pic>
      <xdr:nvPicPr>
        <xdr:cNvPr id="3" name="Image 2" descr="logo oeuf de nos Villages 201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79" y="58078"/>
          <a:ext cx="755031" cy="9272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ssistantequalite/Desktop/Fiche%20Technique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T "/>
      <sheetName val="tableau"/>
      <sheetName val="index"/>
    </sheetNames>
    <sheetDataSet>
      <sheetData sheetId="0"/>
      <sheetData sheetId="1">
        <row r="1">
          <cell r="A1" t="str">
            <v>Fiche technique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 t="str">
            <v>Description Produit</v>
          </cell>
          <cell r="G1">
            <v>0</v>
          </cell>
          <cell r="H1">
            <v>0</v>
          </cell>
          <cell r="I1" t="str">
            <v>Production</v>
          </cell>
          <cell r="J1">
            <v>0</v>
          </cell>
          <cell r="K1">
            <v>0</v>
          </cell>
          <cell r="L1" t="str">
            <v>Autorisation de production</v>
          </cell>
          <cell r="M1">
            <v>0</v>
          </cell>
          <cell r="N1">
            <v>0</v>
          </cell>
          <cell r="O1">
            <v>0</v>
          </cell>
          <cell r="P1" t="str">
            <v>Marquage œuf</v>
          </cell>
          <cell r="Q1">
            <v>0</v>
          </cell>
          <cell r="R1">
            <v>0</v>
          </cell>
          <cell r="S1">
            <v>0</v>
          </cell>
          <cell r="T1" t="str">
            <v>Marquage Boîte</v>
          </cell>
          <cell r="U1">
            <v>0</v>
          </cell>
          <cell r="V1">
            <v>0</v>
          </cell>
          <cell r="W1">
            <v>0</v>
          </cell>
          <cell r="X1">
            <v>0</v>
          </cell>
          <cell r="Y1">
            <v>0</v>
          </cell>
          <cell r="Z1">
            <v>0</v>
          </cell>
          <cell r="AA1" t="str">
            <v>DCR Residuelle</v>
          </cell>
          <cell r="AB1" t="str">
            <v>CDC</v>
          </cell>
          <cell r="AC1">
            <v>0</v>
          </cell>
          <cell r="AD1">
            <v>0</v>
          </cell>
          <cell r="AE1">
            <v>0</v>
          </cell>
        </row>
        <row r="2">
          <cell r="A2" t="str">
            <v>Catégorie</v>
          </cell>
          <cell r="B2" t="str">
            <v>Référence</v>
          </cell>
          <cell r="C2" t="str">
            <v>date de révision</v>
          </cell>
          <cell r="D2" t="str">
            <v>version</v>
          </cell>
          <cell r="E2" t="str">
            <v>modifications</v>
          </cell>
          <cell r="F2" t="str">
            <v>ENSEIGNE</v>
          </cell>
          <cell r="G2" t="str">
            <v xml:space="preserve">MARQUE </v>
          </cell>
          <cell r="H2" t="str">
            <v>GAMME</v>
          </cell>
          <cell r="I2" t="str">
            <v>MODE D'ELEVAGE</v>
          </cell>
          <cell r="J2" t="str">
            <v>origine des œufs</v>
          </cell>
          <cell r="K2" t="str">
            <v>Spécificité aliment</v>
          </cell>
          <cell r="L2" t="str">
            <v>Age limite des poules</v>
          </cell>
          <cell r="M2" t="str">
            <v>Coloration du jaune</v>
          </cell>
          <cell r="N2" t="str">
            <v>Unité Haugh</v>
          </cell>
          <cell r="O2" t="str">
            <v>Calibre</v>
          </cell>
          <cell r="P2" t="str">
            <v>Code producteur</v>
          </cell>
          <cell r="Q2" t="str">
            <v>Mention du mode élevage</v>
          </cell>
          <cell r="R2" t="str">
            <v>mention DCR jj/mm</v>
          </cell>
          <cell r="S2" t="str">
            <v>Mention Pondu le jj/mm</v>
          </cell>
          <cell r="T2" t="str">
            <v>Code centre</v>
          </cell>
          <cell r="U2" t="str">
            <v>N° lot</v>
          </cell>
          <cell r="V2" t="str">
            <v>DCR jj/mm</v>
          </cell>
          <cell r="W2" t="str">
            <v>Pondu le jj/mm</v>
          </cell>
          <cell r="X2" t="str">
            <v>Date d'extra fraîcheur</v>
          </cell>
          <cell r="Y2" t="str">
            <v>ajout calibre jet d'encre</v>
          </cell>
          <cell r="Z2" t="str">
            <v>ajout mode élevage jet encre</v>
          </cell>
          <cell r="AA2" t="str">
            <v>DCR Residuelle</v>
          </cell>
          <cell r="AB2" t="str">
            <v>Référence CDC</v>
          </cell>
          <cell r="AC2" t="str">
            <v xml:space="preserve">date </v>
          </cell>
          <cell r="AD2" t="str">
            <v>version</v>
          </cell>
          <cell r="AE2" t="str">
            <v>modifications</v>
          </cell>
        </row>
        <row r="3">
          <cell r="A3" t="str">
            <v>AUCHAN Bio</v>
          </cell>
          <cell r="B3" t="str">
            <v>FT.AUCHA.BIO</v>
          </cell>
          <cell r="C3">
            <v>0</v>
          </cell>
          <cell r="D3">
            <v>1</v>
          </cell>
          <cell r="E3">
            <v>0</v>
          </cell>
          <cell r="F3" t="str">
            <v>AUCHAN</v>
          </cell>
          <cell r="G3" t="str">
            <v>AUCHAN</v>
          </cell>
          <cell r="H3" t="str">
            <v>Bio</v>
          </cell>
          <cell r="I3" t="str">
            <v>Biologique -0-</v>
          </cell>
          <cell r="J3" t="str">
            <v>élevages certifiés Bio</v>
          </cell>
          <cell r="K3">
            <v>0</v>
          </cell>
          <cell r="L3" t="str">
            <v>68 s</v>
          </cell>
          <cell r="M3" t="str">
            <v>≥ 9 
tolérance 8</v>
          </cell>
          <cell r="N3" t="str">
            <v>moy ≥ 68
 (tolérance 65)</v>
          </cell>
          <cell r="O3" t="str">
            <v>x6, x10 et x15 Moyen ou Gros
x4 Gros</v>
          </cell>
          <cell r="P3" t="str">
            <v>oui</v>
          </cell>
          <cell r="Q3" t="str">
            <v>BIO</v>
          </cell>
          <cell r="R3" t="str">
            <v>oui</v>
          </cell>
          <cell r="S3" t="str">
            <v>non</v>
          </cell>
          <cell r="T3" t="str">
            <v>oui</v>
          </cell>
          <cell r="U3" t="str">
            <v>oui</v>
          </cell>
          <cell r="V3" t="str">
            <v>oui</v>
          </cell>
          <cell r="W3" t="str">
            <v>non</v>
          </cell>
          <cell r="X3" t="str">
            <v>non</v>
          </cell>
          <cell r="Y3" t="str">
            <v>oui</v>
          </cell>
          <cell r="Z3" t="str">
            <v>non</v>
          </cell>
          <cell r="AA3" t="str">
            <v xml:space="preserve">16 ou 17 jours </v>
          </cell>
          <cell r="AB3">
            <v>0</v>
          </cell>
          <cell r="AC3">
            <v>0</v>
          </cell>
          <cell r="AD3">
            <v>0</v>
          </cell>
          <cell r="AE3">
            <v>0</v>
          </cell>
        </row>
        <row r="4">
          <cell r="A4" t="str">
            <v>AUCHAN DJP</v>
          </cell>
          <cell r="B4" t="str">
            <v>FT.AUCHA.DJP</v>
          </cell>
          <cell r="C4">
            <v>0</v>
          </cell>
          <cell r="D4">
            <v>1</v>
          </cell>
          <cell r="E4">
            <v>0</v>
          </cell>
          <cell r="F4" t="str">
            <v>AUCHAN</v>
          </cell>
          <cell r="G4" t="str">
            <v>AUCHAN</v>
          </cell>
          <cell r="H4" t="str">
            <v>DJP</v>
          </cell>
          <cell r="I4" t="str">
            <v>Standard -3-</v>
          </cell>
          <cell r="J4">
            <v>0</v>
          </cell>
          <cell r="K4">
            <v>0</v>
          </cell>
          <cell r="L4" t="str">
            <v>64 s
 tolérance 69</v>
          </cell>
          <cell r="M4" t="str">
            <v>≥ 10 
tolérance 9</v>
          </cell>
          <cell r="N4" t="str">
            <v>moy ≥ 80
tolérance 77</v>
          </cell>
          <cell r="O4" t="str">
            <v>x12 et x20 Moyen
x 6 Gros</v>
          </cell>
          <cell r="P4" t="str">
            <v>oui</v>
          </cell>
          <cell r="Q4">
            <v>0</v>
          </cell>
          <cell r="R4" t="str">
            <v>oui</v>
          </cell>
          <cell r="S4" t="str">
            <v>oui</v>
          </cell>
          <cell r="T4" t="str">
            <v>oui</v>
          </cell>
          <cell r="U4" t="str">
            <v>oui</v>
          </cell>
          <cell r="V4" t="str">
            <v>oui</v>
          </cell>
          <cell r="W4" t="str">
            <v>oui</v>
          </cell>
          <cell r="X4" t="str">
            <v>non</v>
          </cell>
          <cell r="Y4" t="str">
            <v>non</v>
          </cell>
          <cell r="Z4" t="str">
            <v>non</v>
          </cell>
          <cell r="AA4" t="str">
            <v>25 jours, tolérance 24 jours</v>
          </cell>
          <cell r="AB4">
            <v>0</v>
          </cell>
          <cell r="AC4">
            <v>0</v>
          </cell>
          <cell r="AD4">
            <v>0</v>
          </cell>
          <cell r="AE4">
            <v>0</v>
          </cell>
        </row>
        <row r="5">
          <cell r="A5" t="str">
            <v>AUCHAN Extra frais</v>
          </cell>
          <cell r="B5" t="str">
            <v>FT.AUCHA.EXTRA</v>
          </cell>
          <cell r="C5">
            <v>0</v>
          </cell>
          <cell r="D5">
            <v>1</v>
          </cell>
          <cell r="E5">
            <v>0</v>
          </cell>
          <cell r="F5" t="str">
            <v>AUCHAN</v>
          </cell>
          <cell r="G5" t="str">
            <v>AUCHAN</v>
          </cell>
          <cell r="H5" t="str">
            <v>Extra frais</v>
          </cell>
          <cell r="I5" t="str">
            <v>Standard -3-</v>
          </cell>
          <cell r="J5">
            <v>0</v>
          </cell>
          <cell r="K5">
            <v>0</v>
          </cell>
          <cell r="L5" t="str">
            <v>64 s
 tolérance 69</v>
          </cell>
          <cell r="M5" t="str">
            <v>≥ 10 
tolérance 9</v>
          </cell>
          <cell r="N5" t="str">
            <v>moy ≥ 80
tolérance 77</v>
          </cell>
          <cell r="O5" t="str">
            <v>x 6 TGros</v>
          </cell>
          <cell r="P5" t="str">
            <v>oui</v>
          </cell>
          <cell r="Q5">
            <v>0</v>
          </cell>
          <cell r="R5" t="str">
            <v>oui</v>
          </cell>
          <cell r="S5" t="str">
            <v>oui</v>
          </cell>
          <cell r="T5" t="str">
            <v>oui</v>
          </cell>
          <cell r="U5" t="str">
            <v>oui</v>
          </cell>
          <cell r="V5" t="str">
            <v>oui</v>
          </cell>
          <cell r="W5" t="str">
            <v>oui</v>
          </cell>
          <cell r="X5" t="str">
            <v>oui</v>
          </cell>
          <cell r="Y5" t="str">
            <v>non</v>
          </cell>
          <cell r="Z5" t="str">
            <v>non</v>
          </cell>
          <cell r="AA5" t="str">
            <v>25 jours, tolérance 24 jours</v>
          </cell>
          <cell r="AB5">
            <v>0</v>
          </cell>
          <cell r="AC5">
            <v>0</v>
          </cell>
          <cell r="AD5">
            <v>0</v>
          </cell>
          <cell r="AE5">
            <v>0</v>
          </cell>
        </row>
        <row r="6">
          <cell r="A6" t="str">
            <v>AUCHAN Plein Air</v>
          </cell>
          <cell r="B6" t="str">
            <v>FT.AUCHA.PA</v>
          </cell>
          <cell r="C6">
            <v>0</v>
          </cell>
          <cell r="D6">
            <v>1</v>
          </cell>
          <cell r="E6">
            <v>0</v>
          </cell>
          <cell r="F6" t="str">
            <v>AUCHAN</v>
          </cell>
          <cell r="G6" t="str">
            <v>AUCHAN</v>
          </cell>
          <cell r="H6" t="str">
            <v>Plein Air</v>
          </cell>
          <cell r="I6" t="str">
            <v>Plein Air -1-</v>
          </cell>
          <cell r="J6" t="str">
            <v>Elevage Plein Air, code 1</v>
          </cell>
          <cell r="K6">
            <v>0</v>
          </cell>
          <cell r="L6" t="str">
            <v>68 s</v>
          </cell>
          <cell r="M6" t="str">
            <v>≥ 9 
tolérance 8</v>
          </cell>
          <cell r="N6" t="str">
            <v>moy ≥ 68
 tolérance 65</v>
          </cell>
          <cell r="O6" t="str">
            <v xml:space="preserve">x12 et x18 Moyen
x6 Gros
</v>
          </cell>
          <cell r="P6" t="str">
            <v>oui</v>
          </cell>
          <cell r="Q6" t="str">
            <v>PLEIN AIR</v>
          </cell>
          <cell r="R6" t="str">
            <v>oui</v>
          </cell>
          <cell r="S6" t="str">
            <v>non</v>
          </cell>
          <cell r="T6" t="str">
            <v>oui</v>
          </cell>
          <cell r="U6" t="str">
            <v>oui</v>
          </cell>
          <cell r="V6" t="str">
            <v>oui</v>
          </cell>
          <cell r="W6" t="str">
            <v>non</v>
          </cell>
          <cell r="X6" t="str">
            <v>non</v>
          </cell>
          <cell r="Y6" t="str">
            <v>non</v>
          </cell>
          <cell r="Z6" t="str">
            <v>non</v>
          </cell>
          <cell r="AA6" t="str">
            <v xml:space="preserve">16 ou 17 jours ? 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</row>
        <row r="7">
          <cell r="A7" t="str">
            <v>AUCHAN POUCES Frais</v>
          </cell>
          <cell r="B7" t="str">
            <v>FT.POUCE.FRAIS</v>
          </cell>
          <cell r="C7">
            <v>0</v>
          </cell>
          <cell r="D7">
            <v>1</v>
          </cell>
          <cell r="E7">
            <v>0</v>
          </cell>
          <cell r="F7" t="str">
            <v>AUCHAN</v>
          </cell>
          <cell r="G7" t="str">
            <v>POUCES</v>
          </cell>
          <cell r="H7" t="str">
            <v>Frais</v>
          </cell>
          <cell r="I7" t="str">
            <v>Standard -3-</v>
          </cell>
          <cell r="J7">
            <v>0</v>
          </cell>
          <cell r="K7">
            <v>0</v>
          </cell>
          <cell r="L7">
            <v>0</v>
          </cell>
          <cell r="M7" t="str">
            <v>≥ 8</v>
          </cell>
          <cell r="N7" t="str">
            <v>moy ≥ 60</v>
          </cell>
          <cell r="O7" t="str">
            <v>x10 Moyen
x6 Gros</v>
          </cell>
          <cell r="P7" t="str">
            <v>oui</v>
          </cell>
          <cell r="Q7">
            <v>0</v>
          </cell>
          <cell r="R7" t="str">
            <v>non</v>
          </cell>
          <cell r="S7" t="str">
            <v>non</v>
          </cell>
          <cell r="T7" t="str">
            <v>oui</v>
          </cell>
          <cell r="U7" t="str">
            <v>oui</v>
          </cell>
          <cell r="V7" t="str">
            <v>oui</v>
          </cell>
          <cell r="W7" t="str">
            <v>non</v>
          </cell>
          <cell r="X7" t="str">
            <v>non</v>
          </cell>
          <cell r="Y7" t="str">
            <v>non</v>
          </cell>
          <cell r="Z7" t="str">
            <v>non</v>
          </cell>
          <cell r="AA7" t="str">
            <v>15 ou 16 jours ?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</row>
        <row r="8">
          <cell r="A8" t="str">
            <v>AUCHAN Label Rouge</v>
          </cell>
          <cell r="B8" t="str">
            <v>FT.AUCHA.LR</v>
          </cell>
          <cell r="C8">
            <v>0</v>
          </cell>
          <cell r="D8">
            <v>1</v>
          </cell>
          <cell r="E8">
            <v>0</v>
          </cell>
          <cell r="F8" t="str">
            <v>AUCHAN</v>
          </cell>
          <cell r="G8" t="str">
            <v>AUCHAN</v>
          </cell>
          <cell r="H8" t="str">
            <v>Label Rouge</v>
          </cell>
          <cell r="I8" t="str">
            <v>Plein Air -1-</v>
          </cell>
          <cell r="J8" t="str">
            <v>élevages Label Rouge ODG Fermiers du bocage ou SDPD</v>
          </cell>
          <cell r="K8">
            <v>0</v>
          </cell>
          <cell r="L8">
            <v>0</v>
          </cell>
          <cell r="M8" t="str">
            <v>≥ 9</v>
          </cell>
          <cell r="N8" t="str">
            <v>moy ≥ 70</v>
          </cell>
          <cell r="O8" t="str">
            <v>x6 et x12 Moyen</v>
          </cell>
          <cell r="P8" t="str">
            <v>oui</v>
          </cell>
          <cell r="Q8" t="str">
            <v>PLEIN AIR</v>
          </cell>
          <cell r="R8" t="str">
            <v>oui</v>
          </cell>
          <cell r="S8" t="str">
            <v>non</v>
          </cell>
          <cell r="T8" t="str">
            <v>oui</v>
          </cell>
          <cell r="U8" t="str">
            <v>oui</v>
          </cell>
          <cell r="V8" t="str">
            <v>oui</v>
          </cell>
          <cell r="W8" t="str">
            <v>non</v>
          </cell>
          <cell r="X8" t="str">
            <v>non</v>
          </cell>
          <cell r="Y8" t="str">
            <v>non</v>
          </cell>
          <cell r="Z8" t="str">
            <v>non</v>
          </cell>
          <cell r="AA8" t="str">
            <v xml:space="preserve">16 ou 17 jours ? 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</row>
        <row r="9">
          <cell r="A9" t="str">
            <v>FRANCAP BELLE France DJP</v>
          </cell>
          <cell r="B9" t="str">
            <v>FT.BELLE.DJP</v>
          </cell>
          <cell r="C9">
            <v>0</v>
          </cell>
          <cell r="D9">
            <v>1</v>
          </cell>
          <cell r="E9">
            <v>0</v>
          </cell>
          <cell r="F9" t="str">
            <v>FRANCAP</v>
          </cell>
          <cell r="G9" t="str">
            <v>BELLE France</v>
          </cell>
          <cell r="H9" t="str">
            <v>DJP</v>
          </cell>
          <cell r="I9" t="str">
            <v xml:space="preserve">Standard -3- </v>
          </cell>
          <cell r="J9">
            <v>0</v>
          </cell>
          <cell r="K9">
            <v>0</v>
          </cell>
          <cell r="L9">
            <v>0</v>
          </cell>
          <cell r="M9" t="str">
            <v>≥ 10</v>
          </cell>
          <cell r="N9" t="str">
            <v>moy ≥ 68</v>
          </cell>
          <cell r="O9" t="str">
            <v>x6 Gros</v>
          </cell>
          <cell r="P9" t="str">
            <v>oui</v>
          </cell>
          <cell r="Q9">
            <v>0</v>
          </cell>
          <cell r="R9">
            <v>0</v>
          </cell>
          <cell r="S9" t="str">
            <v>oui</v>
          </cell>
          <cell r="T9" t="str">
            <v>oui</v>
          </cell>
          <cell r="U9" t="str">
            <v>oui</v>
          </cell>
          <cell r="V9" t="str">
            <v>oui</v>
          </cell>
          <cell r="W9" t="str">
            <v>oui</v>
          </cell>
          <cell r="X9" t="str">
            <v>non</v>
          </cell>
          <cell r="Y9" t="str">
            <v>non</v>
          </cell>
          <cell r="Z9" t="str">
            <v>non</v>
          </cell>
          <cell r="AA9" t="str">
            <v>23 jours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</row>
        <row r="10">
          <cell r="A10" t="str">
            <v>FRANCAP BELLE France DJP sol</v>
          </cell>
          <cell r="B10" t="str">
            <v>FT.BELLE.DJPsol</v>
          </cell>
          <cell r="C10">
            <v>0</v>
          </cell>
          <cell r="D10">
            <v>0</v>
          </cell>
          <cell r="E10">
            <v>0</v>
          </cell>
          <cell r="F10" t="str">
            <v>FRANCAP</v>
          </cell>
          <cell r="G10" t="str">
            <v>BELLE France</v>
          </cell>
          <cell r="H10" t="str">
            <v>DJP sol</v>
          </cell>
          <cell r="I10" t="str">
            <v>Sol -2-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</row>
        <row r="11">
          <cell r="A11" t="str">
            <v>FRANCAP BELLE France Plein Air</v>
          </cell>
          <cell r="B11" t="str">
            <v>FT.BELLE.PA</v>
          </cell>
          <cell r="C11">
            <v>0</v>
          </cell>
          <cell r="D11">
            <v>1</v>
          </cell>
          <cell r="E11">
            <v>0</v>
          </cell>
          <cell r="F11" t="str">
            <v>FRANCAP</v>
          </cell>
          <cell r="G11" t="str">
            <v>BELLE France</v>
          </cell>
          <cell r="H11" t="str">
            <v>Plein Air</v>
          </cell>
          <cell r="I11" t="str">
            <v>Plein Air -1-</v>
          </cell>
          <cell r="J11">
            <v>0</v>
          </cell>
          <cell r="K11">
            <v>0</v>
          </cell>
          <cell r="L11">
            <v>0</v>
          </cell>
          <cell r="M11" t="str">
            <v>≥ 10</v>
          </cell>
          <cell r="N11" t="str">
            <v>moy ≥ 63</v>
          </cell>
          <cell r="O11" t="str">
            <v>x6 Moyen ou Gros</v>
          </cell>
          <cell r="P11" t="str">
            <v>oui</v>
          </cell>
          <cell r="Q11">
            <v>0</v>
          </cell>
          <cell r="R11">
            <v>0</v>
          </cell>
          <cell r="S11" t="str">
            <v>non</v>
          </cell>
          <cell r="T11" t="str">
            <v>oui</v>
          </cell>
          <cell r="U11" t="str">
            <v>oui</v>
          </cell>
          <cell r="V11" t="str">
            <v>oui</v>
          </cell>
          <cell r="W11" t="str">
            <v>non</v>
          </cell>
          <cell r="X11" t="str">
            <v>non</v>
          </cell>
          <cell r="Y11" t="str">
            <v>oui</v>
          </cell>
          <cell r="Z11" t="str">
            <v>non</v>
          </cell>
          <cell r="AA11" t="str">
            <v>20 jours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</row>
        <row r="12">
          <cell r="A12" t="str">
            <v>FRANCAP BELLE France Frais</v>
          </cell>
          <cell r="B12" t="str">
            <v>FT.BELLE.FRAIS</v>
          </cell>
          <cell r="C12">
            <v>0</v>
          </cell>
          <cell r="D12">
            <v>1</v>
          </cell>
          <cell r="E12">
            <v>0</v>
          </cell>
          <cell r="F12" t="str">
            <v>FRANCAP</v>
          </cell>
          <cell r="G12" t="str">
            <v>BELLE France</v>
          </cell>
          <cell r="H12" t="str">
            <v>Frais</v>
          </cell>
          <cell r="I12" t="str">
            <v>Standard -3-</v>
          </cell>
          <cell r="J12">
            <v>0</v>
          </cell>
          <cell r="K12">
            <v>0</v>
          </cell>
          <cell r="L12">
            <v>0</v>
          </cell>
          <cell r="M12" t="str">
            <v>≥ 10</v>
          </cell>
          <cell r="N12" t="str">
            <v>moy ≥ 65</v>
          </cell>
          <cell r="O12" t="str">
            <v>x6 et x12 Moyen</v>
          </cell>
          <cell r="P12" t="str">
            <v>oui</v>
          </cell>
          <cell r="Q12">
            <v>0</v>
          </cell>
          <cell r="R12">
            <v>0</v>
          </cell>
          <cell r="S12" t="str">
            <v>non</v>
          </cell>
          <cell r="T12" t="str">
            <v>oui</v>
          </cell>
          <cell r="U12" t="str">
            <v>oui</v>
          </cell>
          <cell r="V12" t="str">
            <v>oui</v>
          </cell>
          <cell r="W12" t="str">
            <v>non</v>
          </cell>
          <cell r="X12" t="str">
            <v>non</v>
          </cell>
          <cell r="Y12" t="str">
            <v>non</v>
          </cell>
          <cell r="Z12" t="str">
            <v>non</v>
          </cell>
          <cell r="AA12" t="str">
            <v>20 jours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</row>
        <row r="13">
          <cell r="A13" t="str">
            <v>FRANCAP BELLE France Frais sol</v>
          </cell>
          <cell r="B13" t="str">
            <v>FT.BELLE.FRAIsol</v>
          </cell>
          <cell r="C13">
            <v>0</v>
          </cell>
          <cell r="D13">
            <v>1</v>
          </cell>
          <cell r="E13">
            <v>0</v>
          </cell>
          <cell r="F13" t="str">
            <v>FRANCAP</v>
          </cell>
          <cell r="G13" t="str">
            <v>BELLE France</v>
          </cell>
          <cell r="H13" t="str">
            <v>Frais sol</v>
          </cell>
          <cell r="I13" t="str">
            <v>Sol -2-</v>
          </cell>
          <cell r="J13">
            <v>0</v>
          </cell>
          <cell r="K13">
            <v>0</v>
          </cell>
          <cell r="L13">
            <v>0</v>
          </cell>
          <cell r="M13" t="str">
            <v>≥ 9</v>
          </cell>
          <cell r="N13" t="str">
            <v>moy ≥ 65</v>
          </cell>
          <cell r="O13" t="str">
            <v>x6 Moyen ou Gros 
x12 Moyen ou Gros</v>
          </cell>
          <cell r="P13" t="str">
            <v>oui</v>
          </cell>
          <cell r="Q13">
            <v>0</v>
          </cell>
          <cell r="R13">
            <v>0</v>
          </cell>
          <cell r="S13" t="str">
            <v>non</v>
          </cell>
          <cell r="T13" t="str">
            <v>oui</v>
          </cell>
          <cell r="U13" t="str">
            <v>oui</v>
          </cell>
          <cell r="V13" t="str">
            <v>oui</v>
          </cell>
          <cell r="W13" t="str">
            <v>non</v>
          </cell>
          <cell r="X13" t="str">
            <v>non</v>
          </cell>
          <cell r="Y13" t="str">
            <v>oui</v>
          </cell>
          <cell r="Z13" t="str">
            <v>non</v>
          </cell>
          <cell r="AA13" t="str">
            <v>20 jours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</row>
        <row r="14">
          <cell r="A14" t="str">
            <v>FRANCAP BELLE France Bio</v>
          </cell>
          <cell r="B14" t="str">
            <v>FT.BELLE.BIO</v>
          </cell>
          <cell r="C14">
            <v>0</v>
          </cell>
          <cell r="D14">
            <v>1</v>
          </cell>
          <cell r="E14">
            <v>0</v>
          </cell>
          <cell r="F14" t="str">
            <v>FRANCAP</v>
          </cell>
          <cell r="G14" t="str">
            <v>BELLE France</v>
          </cell>
          <cell r="H14" t="str">
            <v>Bio</v>
          </cell>
          <cell r="I14" t="str">
            <v>Biologique -0-</v>
          </cell>
          <cell r="J14">
            <v>0</v>
          </cell>
          <cell r="K14">
            <v>0</v>
          </cell>
          <cell r="L14">
            <v>0</v>
          </cell>
          <cell r="M14" t="str">
            <v>≥ 8</v>
          </cell>
          <cell r="N14" t="str">
            <v>moy ≥ 63</v>
          </cell>
          <cell r="O14" t="str">
            <v>x6  Moyen ou Gros</v>
          </cell>
          <cell r="P14" t="str">
            <v>oui</v>
          </cell>
          <cell r="Q14">
            <v>0</v>
          </cell>
          <cell r="R14">
            <v>0</v>
          </cell>
          <cell r="S14" t="str">
            <v>non</v>
          </cell>
          <cell r="T14" t="str">
            <v>oui</v>
          </cell>
          <cell r="U14" t="str">
            <v>oui</v>
          </cell>
          <cell r="V14" t="str">
            <v>oui</v>
          </cell>
          <cell r="W14" t="str">
            <v>non</v>
          </cell>
          <cell r="X14" t="str">
            <v>non</v>
          </cell>
          <cell r="Y14" t="str">
            <v>oui</v>
          </cell>
          <cell r="Z14" t="str">
            <v>non</v>
          </cell>
          <cell r="AA14" t="str">
            <v>20 jours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</row>
        <row r="15">
          <cell r="A15" t="str">
            <v>FRANCAP ECOPRIX Sol</v>
          </cell>
          <cell r="B15" t="str">
            <v>FT.ECOPx.SOL</v>
          </cell>
          <cell r="C15">
            <v>0</v>
          </cell>
          <cell r="D15">
            <v>1</v>
          </cell>
          <cell r="E15">
            <v>0</v>
          </cell>
          <cell r="F15" t="str">
            <v>FRANCAP</v>
          </cell>
          <cell r="G15" t="str">
            <v>ECOPRIX</v>
          </cell>
          <cell r="H15" t="str">
            <v>Sol</v>
          </cell>
          <cell r="I15" t="str">
            <v>Sol -2-</v>
          </cell>
          <cell r="J15">
            <v>0</v>
          </cell>
          <cell r="K15">
            <v>0</v>
          </cell>
          <cell r="L15">
            <v>0</v>
          </cell>
          <cell r="M15" t="str">
            <v>≥ 8</v>
          </cell>
          <cell r="N15" t="str">
            <v>moy ≥ 60</v>
          </cell>
          <cell r="O15" t="str">
            <v>x10 Petit ou Moyen</v>
          </cell>
          <cell r="P15" t="str">
            <v>oui</v>
          </cell>
          <cell r="Q15">
            <v>0</v>
          </cell>
          <cell r="R15">
            <v>0</v>
          </cell>
          <cell r="S15" t="str">
            <v>non</v>
          </cell>
          <cell r="T15" t="str">
            <v>oui</v>
          </cell>
          <cell r="U15" t="str">
            <v>oui</v>
          </cell>
          <cell r="V15" t="str">
            <v>oui</v>
          </cell>
          <cell r="W15" t="str">
            <v>non</v>
          </cell>
          <cell r="X15" t="str">
            <v>non</v>
          </cell>
          <cell r="Y15" t="str">
            <v>oui</v>
          </cell>
          <cell r="Z15" t="str">
            <v>non</v>
          </cell>
          <cell r="AA15" t="str">
            <v>18 jours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</row>
        <row r="16">
          <cell r="A16" t="str">
            <v>FRANCAP ECOPRIX Frais</v>
          </cell>
          <cell r="B16" t="str">
            <v>FT.ECOPx.FRAIS</v>
          </cell>
          <cell r="C16">
            <v>0</v>
          </cell>
          <cell r="D16">
            <v>1</v>
          </cell>
          <cell r="E16">
            <v>0</v>
          </cell>
          <cell r="F16" t="str">
            <v>FRANCAP</v>
          </cell>
          <cell r="G16" t="str">
            <v>ECOPRIX</v>
          </cell>
          <cell r="H16" t="str">
            <v>Frais</v>
          </cell>
          <cell r="I16" t="str">
            <v>Standard -3-</v>
          </cell>
          <cell r="J16">
            <v>0</v>
          </cell>
          <cell r="K16">
            <v>0</v>
          </cell>
          <cell r="L16">
            <v>0</v>
          </cell>
          <cell r="M16" t="str">
            <v>≥ 9</v>
          </cell>
          <cell r="N16" t="str">
            <v>moy ≥ 60</v>
          </cell>
          <cell r="O16" t="str">
            <v>x10 Moyen</v>
          </cell>
          <cell r="P16" t="str">
            <v>oui</v>
          </cell>
          <cell r="Q16">
            <v>0</v>
          </cell>
          <cell r="R16">
            <v>0</v>
          </cell>
          <cell r="S16" t="str">
            <v>non</v>
          </cell>
          <cell r="T16" t="str">
            <v>oui</v>
          </cell>
          <cell r="U16" t="str">
            <v>oui</v>
          </cell>
          <cell r="V16" t="str">
            <v>oui</v>
          </cell>
          <cell r="W16" t="str">
            <v>non</v>
          </cell>
          <cell r="X16" t="str">
            <v>non</v>
          </cell>
          <cell r="Y16" t="str">
            <v>non</v>
          </cell>
          <cell r="Z16" t="str">
            <v>non</v>
          </cell>
          <cell r="AA16" t="str">
            <v>20 jours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</row>
        <row r="17">
          <cell r="A17" t="str">
            <v>CARREFOUR Produits Blancs frais</v>
          </cell>
          <cell r="B17" t="str">
            <v>FT.CRFBlanc.FRAIS</v>
          </cell>
          <cell r="C17">
            <v>0</v>
          </cell>
          <cell r="D17">
            <v>1</v>
          </cell>
          <cell r="E17">
            <v>0</v>
          </cell>
          <cell r="F17" t="str">
            <v>CARREFOUR</v>
          </cell>
          <cell r="G17" t="str">
            <v>Produits Blancs</v>
          </cell>
          <cell r="H17" t="str">
            <v>frais</v>
          </cell>
          <cell r="I17" t="str">
            <v>Standard -3-</v>
          </cell>
          <cell r="J17">
            <v>0</v>
          </cell>
          <cell r="K17">
            <v>0</v>
          </cell>
          <cell r="L17">
            <v>0</v>
          </cell>
          <cell r="M17" t="str">
            <v>≥ 8</v>
          </cell>
          <cell r="N17" t="str">
            <v>moy ≥ 60</v>
          </cell>
          <cell r="O17" t="str">
            <v>x10, x20 et x30 Moyen</v>
          </cell>
          <cell r="P17" t="str">
            <v>oui</v>
          </cell>
          <cell r="Q17">
            <v>0</v>
          </cell>
          <cell r="R17" t="str">
            <v>non</v>
          </cell>
          <cell r="S17" t="str">
            <v>non</v>
          </cell>
          <cell r="T17" t="str">
            <v>oui</v>
          </cell>
          <cell r="U17" t="str">
            <v>oui</v>
          </cell>
          <cell r="V17" t="str">
            <v>oui</v>
          </cell>
          <cell r="W17" t="str">
            <v>non</v>
          </cell>
          <cell r="X17" t="str">
            <v>non</v>
          </cell>
          <cell r="Y17" t="str">
            <v>non</v>
          </cell>
          <cell r="Z17" t="str">
            <v>non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</row>
        <row r="18">
          <cell r="A18" t="str">
            <v>CARREFOUR DJP</v>
          </cell>
          <cell r="B18" t="str">
            <v>FT.CRF.DJP</v>
          </cell>
          <cell r="C18">
            <v>0</v>
          </cell>
          <cell r="D18">
            <v>1</v>
          </cell>
          <cell r="E18">
            <v>0</v>
          </cell>
          <cell r="F18" t="str">
            <v>CARREFOUR</v>
          </cell>
          <cell r="G18" t="str">
            <v>CARREFOUR</v>
          </cell>
          <cell r="H18" t="str">
            <v>DJP</v>
          </cell>
          <cell r="I18" t="str">
            <v>Standard -3-</v>
          </cell>
          <cell r="J18" t="str">
            <v>élévages sans OGM</v>
          </cell>
          <cell r="K18" t="str">
            <v>sans OGM</v>
          </cell>
          <cell r="L18">
            <v>0</v>
          </cell>
          <cell r="M18" t="str">
            <v>≥ 10</v>
          </cell>
          <cell r="N18" t="str">
            <v>moy ≥ 80</v>
          </cell>
          <cell r="O18" t="str">
            <v>x12 et x20 Moyen
x6 Gros</v>
          </cell>
          <cell r="P18" t="str">
            <v>oui</v>
          </cell>
          <cell r="Q18">
            <v>0</v>
          </cell>
          <cell r="R18" t="str">
            <v>oui</v>
          </cell>
          <cell r="S18" t="str">
            <v>oui</v>
          </cell>
          <cell r="T18" t="str">
            <v>oui</v>
          </cell>
          <cell r="U18" t="str">
            <v>oui</v>
          </cell>
          <cell r="V18" t="str">
            <v>oui</v>
          </cell>
          <cell r="W18" t="str">
            <v>oui</v>
          </cell>
          <cell r="X18" t="str">
            <v>non</v>
          </cell>
          <cell r="Y18" t="str">
            <v>non</v>
          </cell>
          <cell r="Z18" t="str">
            <v>non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</row>
        <row r="19">
          <cell r="A19" t="str">
            <v>CARREFOUR Plein Air</v>
          </cell>
          <cell r="B19" t="str">
            <v>FT.CRF.PA</v>
          </cell>
          <cell r="C19">
            <v>0</v>
          </cell>
          <cell r="D19">
            <v>1</v>
          </cell>
          <cell r="E19">
            <v>0</v>
          </cell>
          <cell r="F19" t="str">
            <v>CARREFOUR</v>
          </cell>
          <cell r="G19" t="str">
            <v>CARREFOUR</v>
          </cell>
          <cell r="H19" t="str">
            <v>Plein Air</v>
          </cell>
          <cell r="I19" t="str">
            <v>Plein Air -1-
ou Bio -0-</v>
          </cell>
          <cell r="J19" t="str">
            <v>élévages sans OGM</v>
          </cell>
          <cell r="K19" t="str">
            <v>sans OGM</v>
          </cell>
          <cell r="L19">
            <v>0</v>
          </cell>
          <cell r="M19" t="str">
            <v>≥ 9, tolérance 8</v>
          </cell>
          <cell r="N19" t="str">
            <v>moy ≥ 70, tolérance 69</v>
          </cell>
          <cell r="O19" t="str">
            <v>x12 Moyen
x6 Gros</v>
          </cell>
          <cell r="P19" t="str">
            <v>oui</v>
          </cell>
          <cell r="Q19" t="str">
            <v>PLEIN AIR</v>
          </cell>
          <cell r="R19" t="str">
            <v>oui</v>
          </cell>
          <cell r="S19" t="str">
            <v>non</v>
          </cell>
          <cell r="T19" t="str">
            <v>oui</v>
          </cell>
          <cell r="U19" t="str">
            <v>oui</v>
          </cell>
          <cell r="V19" t="str">
            <v>oui</v>
          </cell>
          <cell r="W19" t="str">
            <v>non</v>
          </cell>
          <cell r="X19" t="str">
            <v>non</v>
          </cell>
          <cell r="Y19" t="str">
            <v>non</v>
          </cell>
          <cell r="Z19" t="str">
            <v>non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</row>
        <row r="20">
          <cell r="A20" t="str">
            <v>CASINO Label Rouge</v>
          </cell>
          <cell r="B20" t="str">
            <v>FT.CASIN.LR</v>
          </cell>
          <cell r="C20">
            <v>0</v>
          </cell>
          <cell r="D20">
            <v>1</v>
          </cell>
          <cell r="E20">
            <v>0</v>
          </cell>
          <cell r="F20" t="str">
            <v>CASINO</v>
          </cell>
          <cell r="G20" t="str">
            <v>CASINO</v>
          </cell>
          <cell r="H20" t="str">
            <v>Label Rouge</v>
          </cell>
          <cell r="I20" t="str">
            <v>Plein Air -1-</v>
          </cell>
          <cell r="J20">
            <v>0</v>
          </cell>
          <cell r="K20">
            <v>0</v>
          </cell>
          <cell r="L20" t="str">
            <v>72 semaines</v>
          </cell>
          <cell r="M20" t="str">
            <v>≥ 9</v>
          </cell>
          <cell r="N20" t="str">
            <v>moy ≥ 70</v>
          </cell>
          <cell r="O20" t="str">
            <v>x12 Moyen
x6 Gros</v>
          </cell>
          <cell r="P20" t="str">
            <v>oui</v>
          </cell>
          <cell r="Q20" t="str">
            <v>PLEIN AIR LR</v>
          </cell>
          <cell r="R20" t="str">
            <v>oui</v>
          </cell>
          <cell r="S20" t="str">
            <v>non</v>
          </cell>
          <cell r="T20" t="str">
            <v>oui</v>
          </cell>
          <cell r="U20" t="str">
            <v>oui</v>
          </cell>
          <cell r="V20" t="str">
            <v>oui</v>
          </cell>
          <cell r="W20" t="str">
            <v>non</v>
          </cell>
          <cell r="X20" t="str">
            <v>non</v>
          </cell>
          <cell r="Y20" t="str">
            <v>non</v>
          </cell>
          <cell r="Z20" t="str">
            <v>non</v>
          </cell>
          <cell r="AA20" t="str">
            <v>18 jours en entrepôts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</row>
        <row r="21">
          <cell r="A21" t="str">
            <v>CASINO DCR</v>
          </cell>
          <cell r="B21" t="str">
            <v>FT.CASIN.DCR</v>
          </cell>
          <cell r="C21">
            <v>0</v>
          </cell>
          <cell r="D21">
            <v>1</v>
          </cell>
          <cell r="E21">
            <v>0</v>
          </cell>
          <cell r="F21" t="str">
            <v>CASINO</v>
          </cell>
          <cell r="G21" t="str">
            <v>CASINO</v>
          </cell>
          <cell r="H21" t="str">
            <v>DCR</v>
          </cell>
          <cell r="I21" t="str">
            <v>Standard -3-</v>
          </cell>
          <cell r="J21">
            <v>0</v>
          </cell>
          <cell r="K21">
            <v>0</v>
          </cell>
          <cell r="L21" t="str">
            <v>72 semaines</v>
          </cell>
          <cell r="M21" t="str">
            <v>≥ 10 (tolérance 9)</v>
          </cell>
          <cell r="N21" t="str">
            <v>moy ≥ 70</v>
          </cell>
          <cell r="O21" t="str">
            <v>x6 Moyen</v>
          </cell>
          <cell r="P21" t="str">
            <v>oui</v>
          </cell>
          <cell r="Q21">
            <v>0</v>
          </cell>
          <cell r="R21" t="str">
            <v>oui</v>
          </cell>
          <cell r="S21" t="str">
            <v>non</v>
          </cell>
          <cell r="T21" t="str">
            <v>oui</v>
          </cell>
          <cell r="U21" t="str">
            <v>oui</v>
          </cell>
          <cell r="V21" t="str">
            <v>oui</v>
          </cell>
          <cell r="W21" t="str">
            <v>non</v>
          </cell>
          <cell r="X21" t="str">
            <v>non</v>
          </cell>
          <cell r="Y21" t="str">
            <v>non</v>
          </cell>
          <cell r="Z21" t="str">
            <v>non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</row>
        <row r="22">
          <cell r="A22" t="str">
            <v>CASINO DJP</v>
          </cell>
          <cell r="B22" t="str">
            <v>FT.CASIN.DJP</v>
          </cell>
          <cell r="C22">
            <v>0</v>
          </cell>
          <cell r="D22">
            <v>1</v>
          </cell>
          <cell r="E22">
            <v>0</v>
          </cell>
          <cell r="F22" t="str">
            <v>CASINO</v>
          </cell>
          <cell r="G22" t="str">
            <v>CASINO</v>
          </cell>
          <cell r="H22" t="str">
            <v>DJP</v>
          </cell>
          <cell r="I22" t="str">
            <v>Standard -3-</v>
          </cell>
          <cell r="J22">
            <v>0</v>
          </cell>
          <cell r="K22">
            <v>0</v>
          </cell>
          <cell r="L22" t="str">
            <v>72 semaines (tolérance 74 pour les TGros)</v>
          </cell>
          <cell r="M22" t="str">
            <v>≥ 10</v>
          </cell>
          <cell r="N22" t="str">
            <v>moy ≥ 75</v>
          </cell>
          <cell r="O22" t="str">
            <v xml:space="preserve">x12 et x20 Moyen
x6 Gros
x6 TGros
</v>
          </cell>
          <cell r="P22" t="str">
            <v>oui</v>
          </cell>
          <cell r="Q22">
            <v>0</v>
          </cell>
          <cell r="R22" t="str">
            <v>oui</v>
          </cell>
          <cell r="S22" t="str">
            <v>oui</v>
          </cell>
          <cell r="T22" t="str">
            <v>oui</v>
          </cell>
          <cell r="U22" t="str">
            <v>oui</v>
          </cell>
          <cell r="V22" t="str">
            <v>oui</v>
          </cell>
          <cell r="W22" t="str">
            <v>oui</v>
          </cell>
          <cell r="X22" t="str">
            <v>non</v>
          </cell>
          <cell r="Y22" t="str">
            <v>non</v>
          </cell>
          <cell r="Z22" t="str">
            <v>non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</row>
        <row r="23">
          <cell r="A23" t="str">
            <v>CASINO Plein Air</v>
          </cell>
          <cell r="B23" t="str">
            <v>FT.CASIN.PA</v>
          </cell>
          <cell r="C23">
            <v>0</v>
          </cell>
          <cell r="D23">
            <v>1</v>
          </cell>
          <cell r="E23">
            <v>0</v>
          </cell>
          <cell r="F23" t="str">
            <v>CASINO</v>
          </cell>
          <cell r="G23" t="str">
            <v>CASINO</v>
          </cell>
          <cell r="H23" t="str">
            <v>Plein Air</v>
          </cell>
          <cell r="I23" t="str">
            <v>Plein Air -1-</v>
          </cell>
          <cell r="J23">
            <v>0</v>
          </cell>
          <cell r="K23">
            <v>0</v>
          </cell>
          <cell r="L23" t="str">
            <v>72 semaines</v>
          </cell>
          <cell r="M23" t="str">
            <v>≥ 9</v>
          </cell>
          <cell r="N23" t="str">
            <v>moy ≥ 70</v>
          </cell>
          <cell r="O23" t="str">
            <v>x6 et x18 Moyen
x6 Gros</v>
          </cell>
          <cell r="P23" t="str">
            <v>oui</v>
          </cell>
          <cell r="Q23" t="str">
            <v>PLEIN AIR</v>
          </cell>
          <cell r="R23" t="str">
            <v>oui</v>
          </cell>
          <cell r="S23" t="str">
            <v>non</v>
          </cell>
          <cell r="T23" t="str">
            <v>oui</v>
          </cell>
          <cell r="U23" t="str">
            <v>oui</v>
          </cell>
          <cell r="V23" t="str">
            <v>oui</v>
          </cell>
          <cell r="W23" t="str">
            <v>non</v>
          </cell>
          <cell r="X23" t="str">
            <v>non</v>
          </cell>
          <cell r="Y23" t="str">
            <v>non</v>
          </cell>
          <cell r="Z23" t="str">
            <v>non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</row>
        <row r="24">
          <cell r="A24" t="str">
            <v>CASINO Frais</v>
          </cell>
          <cell r="B24" t="str">
            <v>FT.CASIN.FRAIS</v>
          </cell>
          <cell r="C24">
            <v>0</v>
          </cell>
          <cell r="D24">
            <v>1</v>
          </cell>
          <cell r="E24">
            <v>0</v>
          </cell>
          <cell r="F24" t="str">
            <v>CASINO</v>
          </cell>
          <cell r="G24" t="str">
            <v>CASINO</v>
          </cell>
          <cell r="H24" t="str">
            <v>Frais</v>
          </cell>
          <cell r="I24" t="str">
            <v>Standard -3-</v>
          </cell>
          <cell r="J24">
            <v>0</v>
          </cell>
          <cell r="K24">
            <v>0</v>
          </cell>
          <cell r="L24" t="str">
            <v>72 semaines</v>
          </cell>
          <cell r="M24" t="str">
            <v>≥ 9</v>
          </cell>
          <cell r="N24" t="str">
            <v>moy ≥ 70</v>
          </cell>
          <cell r="O24" t="str">
            <v>x6 Moyen</v>
          </cell>
          <cell r="P24" t="str">
            <v>oui</v>
          </cell>
          <cell r="Q24">
            <v>0</v>
          </cell>
          <cell r="R24" t="str">
            <v>oui</v>
          </cell>
          <cell r="S24" t="str">
            <v>non</v>
          </cell>
          <cell r="T24" t="str">
            <v>oui</v>
          </cell>
          <cell r="U24" t="str">
            <v>oui</v>
          </cell>
          <cell r="V24" t="str">
            <v>oui</v>
          </cell>
          <cell r="W24" t="str">
            <v>non</v>
          </cell>
          <cell r="X24" t="str">
            <v>non</v>
          </cell>
          <cell r="Y24" t="str">
            <v>non</v>
          </cell>
          <cell r="Z24" t="str">
            <v>non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</row>
        <row r="25">
          <cell r="A25" t="str">
            <v>CASINO Bio</v>
          </cell>
          <cell r="B25" t="str">
            <v>FT.CASIN.BIO</v>
          </cell>
          <cell r="C25">
            <v>0</v>
          </cell>
          <cell r="D25">
            <v>1</v>
          </cell>
          <cell r="E25">
            <v>0</v>
          </cell>
          <cell r="F25" t="str">
            <v>CASINO</v>
          </cell>
          <cell r="G25" t="str">
            <v>CASINO</v>
          </cell>
          <cell r="H25" t="str">
            <v>Bio</v>
          </cell>
          <cell r="I25" t="str">
            <v>Biologique -0-</v>
          </cell>
          <cell r="J25">
            <v>0</v>
          </cell>
          <cell r="K25">
            <v>0</v>
          </cell>
          <cell r="L25" t="str">
            <v>72 semaine</v>
          </cell>
          <cell r="M25" t="str">
            <v>≥ 9</v>
          </cell>
          <cell r="N25" t="str">
            <v>moy ≥ 70</v>
          </cell>
          <cell r="O25" t="str">
            <v>x6 Moyen</v>
          </cell>
          <cell r="P25" t="str">
            <v>oui</v>
          </cell>
          <cell r="Q25" t="str">
            <v>BIO</v>
          </cell>
          <cell r="R25" t="str">
            <v>oui</v>
          </cell>
          <cell r="S25" t="str">
            <v>non</v>
          </cell>
          <cell r="T25" t="str">
            <v>oui</v>
          </cell>
          <cell r="U25" t="str">
            <v>oui</v>
          </cell>
          <cell r="V25" t="str">
            <v>oui</v>
          </cell>
          <cell r="W25" t="str">
            <v>non</v>
          </cell>
          <cell r="X25" t="str">
            <v>non</v>
          </cell>
          <cell r="Y25" t="str">
            <v>non</v>
          </cell>
          <cell r="Z25" t="str">
            <v>non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</row>
        <row r="26">
          <cell r="A26" t="str">
            <v>DIA Neutre DJP</v>
          </cell>
          <cell r="B26" t="str">
            <v>FT.DIA.DJP</v>
          </cell>
          <cell r="C26">
            <v>0</v>
          </cell>
          <cell r="D26">
            <v>1</v>
          </cell>
          <cell r="E26">
            <v>0</v>
          </cell>
          <cell r="F26" t="str">
            <v>DIA</v>
          </cell>
          <cell r="G26" t="str">
            <v>Neutre</v>
          </cell>
          <cell r="H26" t="str">
            <v>DJP</v>
          </cell>
          <cell r="I26" t="str">
            <v>Standard -3-</v>
          </cell>
          <cell r="J26">
            <v>0</v>
          </cell>
          <cell r="K26">
            <v>0</v>
          </cell>
          <cell r="L26">
            <v>0</v>
          </cell>
          <cell r="M26" t="str">
            <v>≥ 10</v>
          </cell>
          <cell r="N26" t="str">
            <v>moy ≥ 70</v>
          </cell>
          <cell r="O26" t="str">
            <v>x12 Moyen
x6 Gros</v>
          </cell>
          <cell r="P26" t="str">
            <v>oui</v>
          </cell>
          <cell r="Q26">
            <v>0</v>
          </cell>
          <cell r="R26" t="str">
            <v>oui</v>
          </cell>
          <cell r="S26" t="str">
            <v>oui</v>
          </cell>
          <cell r="T26" t="str">
            <v>oui</v>
          </cell>
          <cell r="U26" t="str">
            <v>oui</v>
          </cell>
          <cell r="V26" t="str">
            <v>oui</v>
          </cell>
          <cell r="W26" t="str">
            <v>oui</v>
          </cell>
          <cell r="X26" t="str">
            <v>non</v>
          </cell>
          <cell r="Y26" t="str">
            <v>non</v>
          </cell>
          <cell r="Z26" t="str">
            <v>non</v>
          </cell>
          <cell r="AA26" t="str">
            <v>23 jours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</row>
        <row r="27">
          <cell r="A27" t="str">
            <v>DIA Neutre Plein Air</v>
          </cell>
          <cell r="B27" t="str">
            <v>FT.DIA.PA</v>
          </cell>
          <cell r="C27">
            <v>0</v>
          </cell>
          <cell r="D27">
            <v>1</v>
          </cell>
          <cell r="E27">
            <v>0</v>
          </cell>
          <cell r="F27" t="str">
            <v>DIA</v>
          </cell>
          <cell r="G27" t="str">
            <v>Neutre</v>
          </cell>
          <cell r="H27" t="str">
            <v>Plein Air</v>
          </cell>
          <cell r="I27" t="str">
            <v>Plein Air -1-</v>
          </cell>
          <cell r="J27">
            <v>0</v>
          </cell>
          <cell r="K27">
            <v>0</v>
          </cell>
          <cell r="L27">
            <v>0</v>
          </cell>
          <cell r="M27" t="str">
            <v>≥ 9</v>
          </cell>
          <cell r="N27" t="str">
            <v>moy ≥ 65</v>
          </cell>
          <cell r="O27" t="str">
            <v>x6 Moyen</v>
          </cell>
          <cell r="P27" t="str">
            <v>oui</v>
          </cell>
          <cell r="Q27">
            <v>0</v>
          </cell>
          <cell r="R27" t="str">
            <v>oui</v>
          </cell>
          <cell r="S27" t="str">
            <v>non</v>
          </cell>
          <cell r="T27" t="str">
            <v>oui</v>
          </cell>
          <cell r="U27" t="str">
            <v>oui</v>
          </cell>
          <cell r="V27" t="str">
            <v>oui</v>
          </cell>
          <cell r="W27" t="str">
            <v>non</v>
          </cell>
          <cell r="X27" t="str">
            <v>non</v>
          </cell>
          <cell r="Y27" t="str">
            <v>non</v>
          </cell>
          <cell r="Z27" t="str">
            <v>non</v>
          </cell>
          <cell r="AA27" t="str">
            <v>20 jours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</row>
        <row r="28">
          <cell r="A28" t="str">
            <v>DIA Neutre Bio</v>
          </cell>
          <cell r="B28" t="str">
            <v>FT.DIA.BIO</v>
          </cell>
          <cell r="C28">
            <v>0</v>
          </cell>
          <cell r="D28">
            <v>1</v>
          </cell>
          <cell r="E28">
            <v>0</v>
          </cell>
          <cell r="F28" t="str">
            <v>DIA</v>
          </cell>
          <cell r="G28" t="str">
            <v>Neutre</v>
          </cell>
          <cell r="H28" t="str">
            <v>Bio</v>
          </cell>
          <cell r="I28" t="str">
            <v>Biologique -0-</v>
          </cell>
          <cell r="J28">
            <v>0</v>
          </cell>
          <cell r="K28">
            <v>0</v>
          </cell>
          <cell r="L28">
            <v>0</v>
          </cell>
          <cell r="M28" t="str">
            <v>≥ 9</v>
          </cell>
          <cell r="N28" t="str">
            <v>moy ≥ 65</v>
          </cell>
          <cell r="O28" t="str">
            <v>x6 Moyen</v>
          </cell>
          <cell r="P28" t="str">
            <v>oui</v>
          </cell>
          <cell r="Q28">
            <v>0</v>
          </cell>
          <cell r="R28" t="str">
            <v>oui</v>
          </cell>
          <cell r="S28" t="str">
            <v>non</v>
          </cell>
          <cell r="T28" t="str">
            <v>oui</v>
          </cell>
          <cell r="U28" t="str">
            <v>oui</v>
          </cell>
          <cell r="V28" t="str">
            <v>oui</v>
          </cell>
          <cell r="W28" t="str">
            <v>non</v>
          </cell>
          <cell r="X28" t="str">
            <v>non</v>
          </cell>
          <cell r="Y28" t="str">
            <v>non</v>
          </cell>
          <cell r="Z28" t="str">
            <v>non</v>
          </cell>
          <cell r="AA28" t="str">
            <v>20 jours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</row>
        <row r="29">
          <cell r="A29" t="str">
            <v>ITM MOISSON Frais</v>
          </cell>
          <cell r="B29" t="str">
            <v>FT.MOISS.FRAIS</v>
          </cell>
          <cell r="C29">
            <v>0</v>
          </cell>
          <cell r="D29">
            <v>1</v>
          </cell>
          <cell r="E29">
            <v>0</v>
          </cell>
          <cell r="F29" t="str">
            <v>ITM</v>
          </cell>
          <cell r="G29" t="str">
            <v>MOISSON</v>
          </cell>
          <cell r="H29" t="str">
            <v>Frais</v>
          </cell>
          <cell r="I29" t="str">
            <v>Standard -3-</v>
          </cell>
          <cell r="J29">
            <v>0</v>
          </cell>
          <cell r="K29">
            <v>0</v>
          </cell>
          <cell r="L29">
            <v>0</v>
          </cell>
          <cell r="M29" t="str">
            <v>≥ 10</v>
          </cell>
          <cell r="N29" t="str">
            <v>moy ≥ 62</v>
          </cell>
          <cell r="O29" t="str">
            <v>x6 et x12 Gros</v>
          </cell>
          <cell r="P29" t="str">
            <v>oui</v>
          </cell>
          <cell r="Q29">
            <v>0</v>
          </cell>
          <cell r="R29" t="str">
            <v>non</v>
          </cell>
          <cell r="S29" t="str">
            <v>non</v>
          </cell>
          <cell r="T29" t="str">
            <v>oui</v>
          </cell>
          <cell r="U29" t="str">
            <v>oui</v>
          </cell>
          <cell r="V29" t="str">
            <v>oui</v>
          </cell>
          <cell r="W29" t="str">
            <v>non</v>
          </cell>
          <cell r="X29" t="str">
            <v>non</v>
          </cell>
          <cell r="Y29" t="str">
            <v>non</v>
          </cell>
          <cell r="Z29" t="str">
            <v>non</v>
          </cell>
          <cell r="AA29" t="str">
            <v>20 jours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</row>
        <row r="30">
          <cell r="A30" t="str">
            <v>ITM MOISSON DJP</v>
          </cell>
          <cell r="B30" t="str">
            <v>FT.MOISS.DJP</v>
          </cell>
          <cell r="C30">
            <v>0</v>
          </cell>
          <cell r="D30">
            <v>1</v>
          </cell>
          <cell r="E30">
            <v>0</v>
          </cell>
          <cell r="F30" t="str">
            <v>ITM</v>
          </cell>
          <cell r="G30" t="str">
            <v>MOISSON</v>
          </cell>
          <cell r="H30" t="str">
            <v>DJP</v>
          </cell>
          <cell r="I30" t="str">
            <v>Standard -3-</v>
          </cell>
          <cell r="J30">
            <v>0</v>
          </cell>
          <cell r="K30">
            <v>0</v>
          </cell>
          <cell r="L30">
            <v>0</v>
          </cell>
          <cell r="M30" t="str">
            <v>≥ 10</v>
          </cell>
          <cell r="N30" t="str">
            <v>moy ≥ 70</v>
          </cell>
          <cell r="O30" t="str">
            <v>x12, x20, x30 Moyen
x4 et x6 Gros
x6 Tgros</v>
          </cell>
          <cell r="P30" t="str">
            <v>oui</v>
          </cell>
          <cell r="Q30">
            <v>0</v>
          </cell>
          <cell r="R30" t="str">
            <v>oui</v>
          </cell>
          <cell r="S30" t="str">
            <v>oui</v>
          </cell>
          <cell r="T30" t="str">
            <v>oui</v>
          </cell>
          <cell r="U30" t="str">
            <v>oui</v>
          </cell>
          <cell r="V30" t="str">
            <v>oui</v>
          </cell>
          <cell r="W30" t="str">
            <v>oui</v>
          </cell>
          <cell r="X30" t="str">
            <v>non</v>
          </cell>
          <cell r="Y30" t="str">
            <v>non</v>
          </cell>
          <cell r="Z30" t="str">
            <v>non</v>
          </cell>
          <cell r="AA30" t="str">
            <v>23 jours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</row>
        <row r="31">
          <cell r="A31" t="str">
            <v>ITM MOISSON Plein Air</v>
          </cell>
          <cell r="B31" t="str">
            <v>FT.MOISS.PA</v>
          </cell>
          <cell r="C31">
            <v>0</v>
          </cell>
          <cell r="D31">
            <v>1</v>
          </cell>
          <cell r="E31">
            <v>0</v>
          </cell>
          <cell r="F31" t="str">
            <v>ITM</v>
          </cell>
          <cell r="G31" t="str">
            <v>MOISSON</v>
          </cell>
          <cell r="H31" t="str">
            <v>Plein Air</v>
          </cell>
          <cell r="I31" t="str">
            <v>Plein Air -1-</v>
          </cell>
          <cell r="J31">
            <v>0</v>
          </cell>
          <cell r="K31">
            <v>0</v>
          </cell>
          <cell r="L31">
            <v>0</v>
          </cell>
          <cell r="M31" t="str">
            <v>≥ 10</v>
          </cell>
          <cell r="N31" t="str">
            <v>moy ≥ 62</v>
          </cell>
          <cell r="O31" t="str">
            <v>x12 Moyen
x6 Gros</v>
          </cell>
          <cell r="P31" t="str">
            <v>oui</v>
          </cell>
          <cell r="Q31">
            <v>0</v>
          </cell>
          <cell r="R31" t="str">
            <v>oui</v>
          </cell>
          <cell r="S31" t="str">
            <v>non</v>
          </cell>
          <cell r="T31" t="str">
            <v>oui</v>
          </cell>
          <cell r="U31" t="str">
            <v>oui</v>
          </cell>
          <cell r="V31" t="str">
            <v>oui</v>
          </cell>
          <cell r="W31" t="str">
            <v>non</v>
          </cell>
          <cell r="X31" t="str">
            <v>non</v>
          </cell>
          <cell r="Y31" t="str">
            <v>non</v>
          </cell>
          <cell r="Z31" t="str">
            <v>non</v>
          </cell>
          <cell r="AA31" t="str">
            <v>19 jours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</row>
        <row r="32">
          <cell r="A32" t="str">
            <v>ITM MOISSON Bio</v>
          </cell>
          <cell r="B32" t="str">
            <v>FT.MOISS.BIO</v>
          </cell>
          <cell r="C32">
            <v>0</v>
          </cell>
          <cell r="D32">
            <v>1</v>
          </cell>
          <cell r="E32">
            <v>0</v>
          </cell>
          <cell r="F32" t="str">
            <v>ITM</v>
          </cell>
          <cell r="G32" t="str">
            <v>MOISSON</v>
          </cell>
          <cell r="H32" t="str">
            <v>Bio</v>
          </cell>
          <cell r="I32" t="str">
            <v>Biologique -0-</v>
          </cell>
          <cell r="J32">
            <v>0</v>
          </cell>
          <cell r="K32">
            <v>0</v>
          </cell>
          <cell r="L32">
            <v>0</v>
          </cell>
          <cell r="M32" t="str">
            <v>≥ 9</v>
          </cell>
          <cell r="N32" t="str">
            <v>moy ≥ 62</v>
          </cell>
          <cell r="O32" t="str">
            <v>X6 Moyen
x10 Moyen ou Gros</v>
          </cell>
          <cell r="P32" t="str">
            <v>oui</v>
          </cell>
          <cell r="Q32">
            <v>0</v>
          </cell>
          <cell r="R32" t="str">
            <v>oui</v>
          </cell>
          <cell r="S32" t="str">
            <v>non</v>
          </cell>
          <cell r="T32" t="str">
            <v>oui</v>
          </cell>
          <cell r="U32" t="str">
            <v>oui</v>
          </cell>
          <cell r="V32" t="str">
            <v>oui</v>
          </cell>
          <cell r="W32" t="str">
            <v>non</v>
          </cell>
          <cell r="X32" t="str">
            <v>non</v>
          </cell>
          <cell r="Y32" t="str">
            <v>oui</v>
          </cell>
          <cell r="Z32" t="str">
            <v>non</v>
          </cell>
          <cell r="AA32" t="str">
            <v>19 jours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</row>
        <row r="33">
          <cell r="A33" t="str">
            <v>ITM TOP BUDGET Frais</v>
          </cell>
          <cell r="B33" t="str">
            <v>FT.TOPBU.FRAIS</v>
          </cell>
          <cell r="C33">
            <v>0</v>
          </cell>
          <cell r="D33">
            <v>1</v>
          </cell>
          <cell r="E33">
            <v>0</v>
          </cell>
          <cell r="F33" t="str">
            <v>ITM</v>
          </cell>
          <cell r="G33" t="str">
            <v>TOP BUDGET</v>
          </cell>
          <cell r="H33" t="str">
            <v>Frais</v>
          </cell>
          <cell r="I33" t="str">
            <v>Standard -3-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 t="str">
            <v>moy ≥ 62</v>
          </cell>
          <cell r="O33" t="str">
            <v>x10 Moyen</v>
          </cell>
          <cell r="P33" t="str">
            <v>oui</v>
          </cell>
          <cell r="Q33">
            <v>0</v>
          </cell>
          <cell r="R33" t="str">
            <v>non</v>
          </cell>
          <cell r="S33" t="str">
            <v>non</v>
          </cell>
          <cell r="T33" t="str">
            <v>oui</v>
          </cell>
          <cell r="U33" t="str">
            <v>oui</v>
          </cell>
          <cell r="V33" t="str">
            <v>oui</v>
          </cell>
          <cell r="W33" t="str">
            <v>non</v>
          </cell>
          <cell r="X33" t="str">
            <v>non</v>
          </cell>
          <cell r="Y33" t="str">
            <v>non</v>
          </cell>
          <cell r="Z33" t="str">
            <v>non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</row>
        <row r="34">
          <cell r="A34" t="str">
            <v>ITM NETTO Label Rouge</v>
          </cell>
          <cell r="B34" t="str">
            <v>FT.NETTO.LR</v>
          </cell>
          <cell r="C34">
            <v>0</v>
          </cell>
          <cell r="D34">
            <v>1</v>
          </cell>
          <cell r="E34">
            <v>0</v>
          </cell>
          <cell r="F34" t="str">
            <v>ITM</v>
          </cell>
          <cell r="G34" t="str">
            <v>NETTO</v>
          </cell>
          <cell r="H34" t="str">
            <v>Label Rouge</v>
          </cell>
          <cell r="I34" t="str">
            <v>Plein Air -1-</v>
          </cell>
          <cell r="J34">
            <v>0</v>
          </cell>
          <cell r="K34">
            <v>0</v>
          </cell>
          <cell r="L34">
            <v>0</v>
          </cell>
          <cell r="M34" t="str">
            <v>≥ 10</v>
          </cell>
          <cell r="N34" t="str">
            <v>moy ≥ 70</v>
          </cell>
          <cell r="O34" t="str">
            <v>x6 Moyen ou Gros</v>
          </cell>
          <cell r="P34" t="str">
            <v>oui</v>
          </cell>
          <cell r="Q34">
            <v>0</v>
          </cell>
          <cell r="R34" t="str">
            <v>oui</v>
          </cell>
          <cell r="S34" t="str">
            <v>non</v>
          </cell>
          <cell r="T34" t="str">
            <v>oui</v>
          </cell>
          <cell r="U34" t="str">
            <v>oui</v>
          </cell>
          <cell r="V34" t="str">
            <v>oui</v>
          </cell>
          <cell r="W34" t="str">
            <v>non</v>
          </cell>
          <cell r="X34" t="str">
            <v>non</v>
          </cell>
          <cell r="Y34" t="str">
            <v>oui</v>
          </cell>
          <cell r="Z34" t="str">
            <v>non</v>
          </cell>
          <cell r="AA34" t="str">
            <v>18 jours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</row>
        <row r="35">
          <cell r="A35" t="str">
            <v>ITM NETTO Frais</v>
          </cell>
          <cell r="B35" t="str">
            <v>FT.NETTO.FRAIS</v>
          </cell>
          <cell r="C35">
            <v>0</v>
          </cell>
          <cell r="D35">
            <v>1</v>
          </cell>
          <cell r="E35">
            <v>0</v>
          </cell>
          <cell r="F35" t="str">
            <v>ITM</v>
          </cell>
          <cell r="G35" t="str">
            <v>NETTO</v>
          </cell>
          <cell r="H35" t="str">
            <v>Frais</v>
          </cell>
          <cell r="I35" t="str">
            <v>Standard -3-</v>
          </cell>
          <cell r="J35">
            <v>0</v>
          </cell>
          <cell r="K35">
            <v>0</v>
          </cell>
          <cell r="L35">
            <v>0</v>
          </cell>
          <cell r="M35" t="str">
            <v>≥ 9</v>
          </cell>
          <cell r="N35" t="str">
            <v>moy ≥ 70</v>
          </cell>
          <cell r="O35" t="str">
            <v>x10 et x12 Moyen ou Gros
x30 Moyen</v>
          </cell>
          <cell r="P35" t="str">
            <v>oui</v>
          </cell>
          <cell r="Q35">
            <v>0</v>
          </cell>
          <cell r="R35" t="str">
            <v>non</v>
          </cell>
          <cell r="S35" t="str">
            <v>non</v>
          </cell>
          <cell r="T35" t="str">
            <v>oui</v>
          </cell>
          <cell r="U35" t="str">
            <v>oui</v>
          </cell>
          <cell r="V35" t="str">
            <v>oui</v>
          </cell>
          <cell r="W35" t="str">
            <v>non</v>
          </cell>
          <cell r="X35" t="str">
            <v>non</v>
          </cell>
          <cell r="Y35" t="str">
            <v>oui</v>
          </cell>
          <cell r="Z35" t="str">
            <v>non</v>
          </cell>
          <cell r="AA35" t="str">
            <v>18 jours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</row>
        <row r="36">
          <cell r="A36" t="str">
            <v>ITM NETTO Bio</v>
          </cell>
          <cell r="B36" t="str">
            <v>FT.NETTO.BIO</v>
          </cell>
          <cell r="C36">
            <v>0</v>
          </cell>
          <cell r="D36">
            <v>1</v>
          </cell>
          <cell r="E36">
            <v>0</v>
          </cell>
          <cell r="F36" t="str">
            <v>ITM</v>
          </cell>
          <cell r="G36" t="str">
            <v>NETTO</v>
          </cell>
          <cell r="H36" t="str">
            <v>Bio</v>
          </cell>
          <cell r="I36" t="str">
            <v>Biologique -0-</v>
          </cell>
          <cell r="J36">
            <v>0</v>
          </cell>
          <cell r="K36">
            <v>0</v>
          </cell>
          <cell r="L36">
            <v>0</v>
          </cell>
          <cell r="M36" t="str">
            <v>≥ 9</v>
          </cell>
          <cell r="N36" t="str">
            <v>moy ≥ 62</v>
          </cell>
          <cell r="O36" t="str">
            <v>x6 et x12 Moyen ou Gros</v>
          </cell>
          <cell r="P36" t="str">
            <v>oui</v>
          </cell>
          <cell r="Q36">
            <v>0</v>
          </cell>
          <cell r="R36" t="str">
            <v>oui</v>
          </cell>
          <cell r="S36" t="str">
            <v>non</v>
          </cell>
          <cell r="T36" t="str">
            <v>oui</v>
          </cell>
          <cell r="U36" t="str">
            <v>oui</v>
          </cell>
          <cell r="V36" t="str">
            <v>oui</v>
          </cell>
          <cell r="W36" t="str">
            <v>non</v>
          </cell>
          <cell r="X36" t="str">
            <v>non</v>
          </cell>
          <cell r="Y36" t="str">
            <v>oui</v>
          </cell>
          <cell r="Z36" t="str">
            <v>non</v>
          </cell>
          <cell r="AA36" t="str">
            <v>18 jours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</row>
        <row r="37">
          <cell r="A37" t="str">
            <v>ITM NETTO DJP</v>
          </cell>
          <cell r="B37" t="str">
            <v>FT.NETTO.DJP</v>
          </cell>
          <cell r="C37">
            <v>0</v>
          </cell>
          <cell r="D37">
            <v>1</v>
          </cell>
          <cell r="E37">
            <v>0</v>
          </cell>
          <cell r="F37" t="str">
            <v>ITM</v>
          </cell>
          <cell r="G37" t="str">
            <v>NETTO</v>
          </cell>
          <cell r="H37" t="str">
            <v>DJP</v>
          </cell>
          <cell r="I37" t="str">
            <v>Standard -3-</v>
          </cell>
          <cell r="J37">
            <v>0</v>
          </cell>
          <cell r="K37">
            <v>0</v>
          </cell>
          <cell r="L37">
            <v>0</v>
          </cell>
          <cell r="M37" t="str">
            <v>≥ 9</v>
          </cell>
          <cell r="N37" t="str">
            <v>moy ≥ 68</v>
          </cell>
          <cell r="O37" t="str">
            <v>x6 Moyen ou Gros</v>
          </cell>
          <cell r="P37" t="str">
            <v>oui</v>
          </cell>
          <cell r="Q37">
            <v>0</v>
          </cell>
          <cell r="R37" t="str">
            <v>oui</v>
          </cell>
          <cell r="S37" t="str">
            <v>oui</v>
          </cell>
          <cell r="T37" t="str">
            <v>oui</v>
          </cell>
          <cell r="U37" t="str">
            <v>oui</v>
          </cell>
          <cell r="V37" t="str">
            <v>oui</v>
          </cell>
          <cell r="W37" t="str">
            <v>oui</v>
          </cell>
          <cell r="X37" t="str">
            <v>non</v>
          </cell>
          <cell r="Y37" t="str">
            <v>oui</v>
          </cell>
          <cell r="Z37" t="str">
            <v>non</v>
          </cell>
          <cell r="AA37" t="str">
            <v>23 jours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</row>
        <row r="38">
          <cell r="A38" t="str">
            <v>ITM NETTO Plein Air</v>
          </cell>
          <cell r="B38" t="str">
            <v>FT.NETTO.PA</v>
          </cell>
          <cell r="C38">
            <v>0</v>
          </cell>
          <cell r="D38">
            <v>1</v>
          </cell>
          <cell r="E38">
            <v>0</v>
          </cell>
          <cell r="F38" t="str">
            <v>ITM</v>
          </cell>
          <cell r="G38" t="str">
            <v>NETTO</v>
          </cell>
          <cell r="H38" t="str">
            <v>Plein Air</v>
          </cell>
          <cell r="I38" t="str">
            <v>Plein Air -1-</v>
          </cell>
          <cell r="J38">
            <v>0</v>
          </cell>
          <cell r="K38">
            <v>0</v>
          </cell>
          <cell r="L38">
            <v>0</v>
          </cell>
          <cell r="M38" t="str">
            <v>≥ 9</v>
          </cell>
          <cell r="N38" t="str">
            <v>moy ≥ 60</v>
          </cell>
          <cell r="O38" t="str">
            <v>x6 Moyen
x12 Moyen ou Gros</v>
          </cell>
          <cell r="P38" t="str">
            <v>oui</v>
          </cell>
          <cell r="Q38">
            <v>0</v>
          </cell>
          <cell r="R38" t="str">
            <v>oui</v>
          </cell>
          <cell r="S38" t="str">
            <v>non</v>
          </cell>
          <cell r="T38" t="str">
            <v>oui</v>
          </cell>
          <cell r="U38" t="str">
            <v>oui</v>
          </cell>
          <cell r="V38" t="str">
            <v>oui</v>
          </cell>
          <cell r="W38" t="str">
            <v>non</v>
          </cell>
          <cell r="X38" t="str">
            <v>non</v>
          </cell>
          <cell r="Y38" t="str">
            <v>x12 Moyen ou Gros</v>
          </cell>
          <cell r="Z38" t="str">
            <v>non</v>
          </cell>
          <cell r="AA38" t="str">
            <v>18 jours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</row>
        <row r="39">
          <cell r="A39" t="str">
            <v>METRO ROCHAMBEAU DJP</v>
          </cell>
          <cell r="B39" t="str">
            <v>FT.ROCH.DJP</v>
          </cell>
          <cell r="C39">
            <v>0</v>
          </cell>
          <cell r="D39">
            <v>1</v>
          </cell>
          <cell r="E39">
            <v>0</v>
          </cell>
          <cell r="F39" t="str">
            <v>METRO</v>
          </cell>
          <cell r="G39" t="str">
            <v>ROCHAMBEAU</v>
          </cell>
          <cell r="H39" t="str">
            <v>DJP</v>
          </cell>
          <cell r="I39" t="str">
            <v>Standard -3-</v>
          </cell>
          <cell r="J39">
            <v>0</v>
          </cell>
          <cell r="K39">
            <v>0</v>
          </cell>
          <cell r="L39">
            <v>0</v>
          </cell>
          <cell r="M39" t="str">
            <v>≥ 10</v>
          </cell>
          <cell r="N39" t="str">
            <v>moy ≥  65</v>
          </cell>
          <cell r="O39" t="str">
            <v>x12 Moyen
x6 Gros</v>
          </cell>
          <cell r="P39" t="str">
            <v>oui</v>
          </cell>
          <cell r="Q39">
            <v>0</v>
          </cell>
          <cell r="R39">
            <v>0</v>
          </cell>
          <cell r="S39" t="str">
            <v>oui</v>
          </cell>
          <cell r="T39" t="str">
            <v>oui</v>
          </cell>
          <cell r="U39" t="str">
            <v>oui</v>
          </cell>
          <cell r="V39" t="str">
            <v>oui</v>
          </cell>
          <cell r="W39" t="str">
            <v>oui</v>
          </cell>
          <cell r="X39" t="str">
            <v>non</v>
          </cell>
          <cell r="Y39">
            <v>0</v>
          </cell>
          <cell r="Z39" t="str">
            <v>non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</row>
        <row r="40">
          <cell r="A40" t="str">
            <v>METRO ROCHAMBEAU Plein Air</v>
          </cell>
          <cell r="B40" t="str">
            <v>FT.ROCH.PA</v>
          </cell>
          <cell r="C40">
            <v>0</v>
          </cell>
          <cell r="D40">
            <v>1</v>
          </cell>
          <cell r="E40">
            <v>0</v>
          </cell>
          <cell r="F40" t="str">
            <v>METRO</v>
          </cell>
          <cell r="G40" t="str">
            <v>ROCHAMBEAU</v>
          </cell>
          <cell r="H40" t="str">
            <v>Plein Air</v>
          </cell>
          <cell r="I40" t="str">
            <v>Plein Air -1-</v>
          </cell>
          <cell r="J40">
            <v>0</v>
          </cell>
          <cell r="K40">
            <v>0</v>
          </cell>
          <cell r="L40">
            <v>0</v>
          </cell>
          <cell r="M40" t="str">
            <v>≥ 10</v>
          </cell>
          <cell r="N40" t="str">
            <v>moy ≥  60</v>
          </cell>
          <cell r="O40" t="str">
            <v>x6 Moyen</v>
          </cell>
          <cell r="P40" t="str">
            <v>oui</v>
          </cell>
          <cell r="Q40">
            <v>0</v>
          </cell>
          <cell r="R40">
            <v>0</v>
          </cell>
          <cell r="S40" t="str">
            <v>non</v>
          </cell>
          <cell r="T40" t="str">
            <v>oui</v>
          </cell>
          <cell r="U40" t="str">
            <v>oui</v>
          </cell>
          <cell r="V40" t="str">
            <v>oui</v>
          </cell>
          <cell r="W40" t="str">
            <v>non</v>
          </cell>
          <cell r="X40" t="str">
            <v>non</v>
          </cell>
          <cell r="Y40">
            <v>0</v>
          </cell>
          <cell r="Z40" t="str">
            <v>non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</row>
        <row r="41">
          <cell r="A41" t="str">
            <v>METRO ARO Frais</v>
          </cell>
          <cell r="B41" t="str">
            <v>FT.ARO.FRAIS</v>
          </cell>
          <cell r="C41">
            <v>0</v>
          </cell>
          <cell r="D41">
            <v>1</v>
          </cell>
          <cell r="E41">
            <v>0</v>
          </cell>
          <cell r="F41" t="str">
            <v>METRO</v>
          </cell>
          <cell r="G41" t="str">
            <v>ARO</v>
          </cell>
          <cell r="H41" t="str">
            <v>Frais</v>
          </cell>
          <cell r="I41" t="str">
            <v>Standard -3-</v>
          </cell>
          <cell r="J41">
            <v>0</v>
          </cell>
          <cell r="K41">
            <v>0</v>
          </cell>
          <cell r="L41">
            <v>0</v>
          </cell>
          <cell r="M41" t="str">
            <v>≥ 9</v>
          </cell>
          <cell r="N41" t="str">
            <v>moy ≥  60</v>
          </cell>
          <cell r="O41" t="str">
            <v>x6 et x30 Moyen</v>
          </cell>
          <cell r="P41" t="str">
            <v>oui</v>
          </cell>
          <cell r="Q41">
            <v>0</v>
          </cell>
          <cell r="R41">
            <v>0</v>
          </cell>
          <cell r="S41" t="str">
            <v>non</v>
          </cell>
          <cell r="T41" t="str">
            <v>oui</v>
          </cell>
          <cell r="U41" t="str">
            <v>oui</v>
          </cell>
          <cell r="V41" t="str">
            <v>oui</v>
          </cell>
          <cell r="W41" t="str">
            <v>non</v>
          </cell>
          <cell r="X41" t="str">
            <v>non</v>
          </cell>
          <cell r="Y41">
            <v>0</v>
          </cell>
          <cell r="Z41" t="str">
            <v>non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</row>
        <row r="42">
          <cell r="A42" t="str">
            <v>MONOPRIX Plein Air</v>
          </cell>
          <cell r="B42" t="str">
            <v>FT.MONOP.PA</v>
          </cell>
          <cell r="C42">
            <v>0</v>
          </cell>
          <cell r="D42">
            <v>1</v>
          </cell>
          <cell r="E42">
            <v>0</v>
          </cell>
          <cell r="F42" t="str">
            <v>MONOPRIX</v>
          </cell>
          <cell r="G42" t="str">
            <v>MONOPRIX</v>
          </cell>
          <cell r="H42" t="str">
            <v>Plein Air</v>
          </cell>
          <cell r="I42" t="str">
            <v>Plein Air -1-</v>
          </cell>
          <cell r="J42">
            <v>0</v>
          </cell>
          <cell r="K42">
            <v>0</v>
          </cell>
          <cell r="L42" t="str">
            <v>72 semaines</v>
          </cell>
          <cell r="M42" t="str">
            <v>≥ 9</v>
          </cell>
          <cell r="N42" t="str">
            <v>moy ≥ 70</v>
          </cell>
          <cell r="O42" t="str">
            <v>x12 Moyen
x6 Gros</v>
          </cell>
          <cell r="P42" t="str">
            <v>oui</v>
          </cell>
          <cell r="Q42" t="str">
            <v>PLEIN AIR</v>
          </cell>
          <cell r="R42" t="str">
            <v>oui</v>
          </cell>
          <cell r="S42" t="str">
            <v>non</v>
          </cell>
          <cell r="T42" t="str">
            <v>oui</v>
          </cell>
          <cell r="U42" t="str">
            <v>oui</v>
          </cell>
          <cell r="V42" t="str">
            <v>oui</v>
          </cell>
          <cell r="W42" t="str">
            <v>non</v>
          </cell>
          <cell r="X42" t="str">
            <v>non</v>
          </cell>
          <cell r="Y42">
            <v>0</v>
          </cell>
          <cell r="Z42" t="str">
            <v>non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</row>
        <row r="43">
          <cell r="A43" t="str">
            <v xml:space="preserve"> ODNV Bio</v>
          </cell>
          <cell r="B43" t="str">
            <v>FT.ODNV.BIO</v>
          </cell>
          <cell r="C43">
            <v>0</v>
          </cell>
          <cell r="D43">
            <v>1</v>
          </cell>
          <cell r="E43">
            <v>0</v>
          </cell>
          <cell r="F43">
            <v>0</v>
          </cell>
          <cell r="G43" t="str">
            <v>ODNV</v>
          </cell>
          <cell r="H43" t="str">
            <v>Bio</v>
          </cell>
          <cell r="I43" t="str">
            <v>Biologique -0-</v>
          </cell>
          <cell r="J43" t="str">
            <v>élevages référencés par ODNV 
certifié BIO</v>
          </cell>
          <cell r="K43">
            <v>0</v>
          </cell>
          <cell r="L43">
            <v>0</v>
          </cell>
          <cell r="M43" t="str">
            <v>entre 9 et 13</v>
          </cell>
          <cell r="N43" t="str">
            <v>moy ≥ 68 sur 6/poulailler</v>
          </cell>
          <cell r="O43" t="str">
            <v>x6 et x10 Gros
x12 Moyen ou Gros</v>
          </cell>
          <cell r="P43" t="str">
            <v>oui</v>
          </cell>
          <cell r="Q43" t="str">
            <v>BIO</v>
          </cell>
          <cell r="R43" t="str">
            <v>oui</v>
          </cell>
          <cell r="S43" t="str">
            <v>non</v>
          </cell>
          <cell r="T43" t="str">
            <v>oui</v>
          </cell>
          <cell r="U43" t="str">
            <v>oui</v>
          </cell>
          <cell r="V43" t="str">
            <v>oui</v>
          </cell>
          <cell r="W43" t="str">
            <v>non</v>
          </cell>
          <cell r="X43" t="str">
            <v>non</v>
          </cell>
          <cell r="Y43" t="str">
            <v>x12 Moyen ou Gros</v>
          </cell>
          <cell r="Z43" t="str">
            <v>non</v>
          </cell>
          <cell r="AA43" t="str">
            <v>ITM et SCA : 19 ; 
METRO, CCF et CASINO : 18;
Auchan : 17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</row>
        <row r="44">
          <cell r="A44" t="str">
            <v xml:space="preserve"> ODNV Label Rouge</v>
          </cell>
          <cell r="B44" t="str">
            <v>FT.ODNV.LR</v>
          </cell>
          <cell r="C44">
            <v>0</v>
          </cell>
          <cell r="D44">
            <v>1</v>
          </cell>
          <cell r="E44">
            <v>0</v>
          </cell>
          <cell r="F44">
            <v>0</v>
          </cell>
          <cell r="G44" t="str">
            <v>ODNV</v>
          </cell>
          <cell r="H44" t="str">
            <v>Label Rouge</v>
          </cell>
          <cell r="I44" t="str">
            <v>Plein Air -1-</v>
          </cell>
          <cell r="J44" t="str">
            <v>élevages  Label Rouge ODG Fermier du Bocage et SDPD</v>
          </cell>
          <cell r="K44" t="str">
            <v>Céréales d'origine locale (CDC aliment signé)
Distance usine &lt; 200 km</v>
          </cell>
          <cell r="L44">
            <v>0</v>
          </cell>
          <cell r="M44" t="str">
            <v>entre 9 et 14</v>
          </cell>
          <cell r="N44" t="str">
            <v>moy ≥ 70 sur 6/poulailler</v>
          </cell>
          <cell r="O44" t="str">
            <v>x6 Gros
x10 et x12 Moyen</v>
          </cell>
          <cell r="P44" t="str">
            <v>oui</v>
          </cell>
          <cell r="Q44" t="str">
            <v>PLEIN AIR LR ou PLEIN AIR LABEL ROUGE</v>
          </cell>
          <cell r="R44" t="str">
            <v>OUI</v>
          </cell>
          <cell r="S44" t="str">
            <v>non</v>
          </cell>
          <cell r="T44" t="str">
            <v>oui</v>
          </cell>
          <cell r="U44" t="str">
            <v>oui</v>
          </cell>
          <cell r="V44" t="str">
            <v>oui</v>
          </cell>
          <cell r="W44" t="str">
            <v>non</v>
          </cell>
          <cell r="X44" t="str">
            <v>non</v>
          </cell>
          <cell r="Y44">
            <v>0</v>
          </cell>
          <cell r="Z44" t="str">
            <v>non</v>
          </cell>
          <cell r="AA44" t="str">
            <v>ITM et SCA : 19
Syst U, Metro et CCF : 18
Auchan : 17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</row>
        <row r="45">
          <cell r="A45" t="str">
            <v xml:space="preserve"> ODNV Promesse d'éleveurs</v>
          </cell>
          <cell r="B45" t="str">
            <v>FT.ODNV.ProElev</v>
          </cell>
          <cell r="C45">
            <v>0</v>
          </cell>
          <cell r="D45">
            <v>1</v>
          </cell>
          <cell r="E45">
            <v>0</v>
          </cell>
          <cell r="F45">
            <v>0</v>
          </cell>
          <cell r="G45" t="str">
            <v>ODNV</v>
          </cell>
          <cell r="H45" t="str">
            <v>Promesse d'éleveurs</v>
          </cell>
          <cell r="I45" t="str">
            <v>Standard -3-</v>
          </cell>
          <cell r="J45" t="str">
            <v>élevages référencés par ODNV 
collecte de proximité &lt; 200 km si cela est mentionné sur l'emballage</v>
          </cell>
          <cell r="K45">
            <v>0</v>
          </cell>
          <cell r="L45">
            <v>0</v>
          </cell>
          <cell r="M45" t="str">
            <v>entre 10 et 14</v>
          </cell>
          <cell r="N45" t="str">
            <v>moy ≥ 70 sur 6/poulailler</v>
          </cell>
          <cell r="O45" t="str">
            <v>x4 et x10 Gros
x6 et x20 en Tgros</v>
          </cell>
          <cell r="P45" t="str">
            <v>oui</v>
          </cell>
          <cell r="Q45">
            <v>0</v>
          </cell>
          <cell r="R45" t="str">
            <v>oui</v>
          </cell>
          <cell r="S45" t="str">
            <v>oui</v>
          </cell>
          <cell r="T45" t="str">
            <v>oui</v>
          </cell>
          <cell r="U45" t="str">
            <v>oui</v>
          </cell>
          <cell r="V45" t="str">
            <v>oui</v>
          </cell>
          <cell r="W45" t="str">
            <v>oui</v>
          </cell>
          <cell r="X45" t="str">
            <v>oui</v>
          </cell>
          <cell r="Y45">
            <v>0</v>
          </cell>
          <cell r="Z45" t="str">
            <v>non</v>
          </cell>
          <cell r="AA45" t="str">
            <v>Ttes enseignes 25 sauf CASINO 24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</row>
        <row r="46">
          <cell r="A46" t="str">
            <v xml:space="preserve"> ODNV Promesse Fraîcheur</v>
          </cell>
          <cell r="B46" t="str">
            <v>FT.ODNV.ProFraî</v>
          </cell>
          <cell r="C46">
            <v>0</v>
          </cell>
          <cell r="D46">
            <v>1</v>
          </cell>
          <cell r="E46">
            <v>0</v>
          </cell>
          <cell r="F46">
            <v>0</v>
          </cell>
          <cell r="G46" t="str">
            <v>ODNV</v>
          </cell>
          <cell r="H46" t="str">
            <v>Promesse Fraîcheur</v>
          </cell>
          <cell r="I46" t="str">
            <v>Standard -3-</v>
          </cell>
          <cell r="J46" t="str">
            <v>collecte de proximité &lt; 200km</v>
          </cell>
          <cell r="K46" t="str">
            <v>céréales d'origine française</v>
          </cell>
          <cell r="L46">
            <v>0</v>
          </cell>
          <cell r="M46" t="str">
            <v>entre 10 et 13</v>
          </cell>
          <cell r="N46" t="str">
            <v>moy ≥ 70 sur 6/poulailler</v>
          </cell>
          <cell r="O46" t="str">
            <v>x4 et x6 TGros
x10 Gros</v>
          </cell>
          <cell r="P46" t="str">
            <v>oui</v>
          </cell>
          <cell r="Q46">
            <v>0</v>
          </cell>
          <cell r="R46" t="str">
            <v>oui</v>
          </cell>
          <cell r="S46" t="str">
            <v>oui</v>
          </cell>
          <cell r="T46" t="str">
            <v>oui</v>
          </cell>
          <cell r="U46" t="str">
            <v>oui</v>
          </cell>
          <cell r="V46" t="str">
            <v>oui</v>
          </cell>
          <cell r="W46" t="str">
            <v>oui</v>
          </cell>
          <cell r="X46" t="str">
            <v>non</v>
          </cell>
          <cell r="Y46">
            <v>0</v>
          </cell>
          <cell r="Z46" t="str">
            <v>non</v>
          </cell>
          <cell r="AA46" t="str">
            <v>Ttes enseignes 25 sauf ITM 23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</row>
        <row r="47">
          <cell r="A47" t="str">
            <v xml:space="preserve"> ODNV Parole d'éleveurs</v>
          </cell>
          <cell r="B47" t="str">
            <v>FT.ODNV.ParElev</v>
          </cell>
          <cell r="C47">
            <v>0</v>
          </cell>
          <cell r="D47">
            <v>1</v>
          </cell>
          <cell r="E47">
            <v>0</v>
          </cell>
          <cell r="F47">
            <v>0</v>
          </cell>
          <cell r="G47" t="str">
            <v>ODNV</v>
          </cell>
          <cell r="H47" t="str">
            <v>Parole d'éleveurs</v>
          </cell>
          <cell r="I47" t="str">
            <v>Standard -3-</v>
          </cell>
          <cell r="J47" t="str">
            <v>collecte de proximité &lt; 200km</v>
          </cell>
          <cell r="K47" t="str">
            <v>céréales d'origine française</v>
          </cell>
          <cell r="L47">
            <v>0</v>
          </cell>
          <cell r="M47" t="str">
            <v>entre 10 et 13</v>
          </cell>
          <cell r="N47" t="str">
            <v>moy ≥ 70 sur 6/poulailler</v>
          </cell>
          <cell r="O47" t="str">
            <v>Gros</v>
          </cell>
          <cell r="P47" t="str">
            <v>oui</v>
          </cell>
          <cell r="Q47">
            <v>0</v>
          </cell>
          <cell r="R47" t="str">
            <v>oui</v>
          </cell>
          <cell r="S47" t="str">
            <v>oui</v>
          </cell>
          <cell r="T47" t="str">
            <v>oui</v>
          </cell>
          <cell r="U47" t="str">
            <v>oui</v>
          </cell>
          <cell r="V47" t="str">
            <v>oui</v>
          </cell>
          <cell r="W47" t="str">
            <v>oui</v>
          </cell>
          <cell r="X47" t="str">
            <v>non</v>
          </cell>
          <cell r="Y47">
            <v>0</v>
          </cell>
          <cell r="Z47" t="str">
            <v>non</v>
          </cell>
          <cell r="AA47" t="str">
            <v>Ttes enseignes 25 sauf ITM 23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</row>
        <row r="48">
          <cell r="A48" t="str">
            <v xml:space="preserve"> ODNV Plein Air</v>
          </cell>
          <cell r="B48" t="str">
            <v>FT.ODNV.PA</v>
          </cell>
          <cell r="C48">
            <v>0</v>
          </cell>
          <cell r="D48">
            <v>1</v>
          </cell>
          <cell r="E48">
            <v>0</v>
          </cell>
          <cell r="F48">
            <v>0</v>
          </cell>
          <cell r="G48" t="str">
            <v>ODNV</v>
          </cell>
          <cell r="H48" t="str">
            <v>Plein Air</v>
          </cell>
          <cell r="I48" t="str">
            <v>Plein Air -1-</v>
          </cell>
          <cell r="J48" t="str">
            <v>élevages référencés ODNV</v>
          </cell>
          <cell r="K48">
            <v>0</v>
          </cell>
          <cell r="L48">
            <v>0</v>
          </cell>
          <cell r="M48" t="str">
            <v>entre 10 et 14</v>
          </cell>
          <cell r="N48" t="str">
            <v>moy ≥ 68 sur 6/poulailler</v>
          </cell>
          <cell r="O48" t="str">
            <v>x6 Gros
x12 et x20 Moyen
x10 et x15 Moyen ou Gros</v>
          </cell>
          <cell r="P48" t="str">
            <v>oui</v>
          </cell>
          <cell r="Q48" t="str">
            <v>PLEIN AIR</v>
          </cell>
          <cell r="R48" t="str">
            <v>oui</v>
          </cell>
          <cell r="S48" t="str">
            <v>non</v>
          </cell>
          <cell r="T48" t="str">
            <v>oui</v>
          </cell>
          <cell r="U48" t="str">
            <v>oui</v>
          </cell>
          <cell r="V48" t="str">
            <v>oui</v>
          </cell>
          <cell r="W48" t="str">
            <v>non</v>
          </cell>
          <cell r="X48" t="str">
            <v>non</v>
          </cell>
          <cell r="Y48" t="str">
            <v>x10 et x15 Moyen ou Gros</v>
          </cell>
          <cell r="Z48" t="str">
            <v>non</v>
          </cell>
          <cell r="AA48" t="str">
            <v>ITM et SCA : 19
Syst U, CASINO, CCF, Monoprix : 18
Auchan et Promocash : 17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</row>
        <row r="49">
          <cell r="A49" t="str">
            <v xml:space="preserve"> ODNV PA Eleveurs engagés</v>
          </cell>
          <cell r="B49" t="str">
            <v>FT.ODNV.PAEE</v>
          </cell>
          <cell r="C49">
            <v>0</v>
          </cell>
          <cell r="D49">
            <v>1</v>
          </cell>
          <cell r="E49">
            <v>0</v>
          </cell>
          <cell r="F49">
            <v>0</v>
          </cell>
          <cell r="G49" t="str">
            <v>ODNV</v>
          </cell>
          <cell r="H49" t="str">
            <v>PA Eleveurs engagés</v>
          </cell>
          <cell r="I49" t="str">
            <v>Plein Air -1-</v>
          </cell>
          <cell r="J49" t="str">
            <v>élevages listés sous démarche "Eleveurs Engagés" avec collecte de proximité</v>
          </cell>
          <cell r="K49" t="str">
            <v>Céréales d'origine locale (CDC aliment signé)
Distance usine &lt; 200 km</v>
          </cell>
          <cell r="L49">
            <v>0</v>
          </cell>
          <cell r="M49" t="str">
            <v>entre 10 et 14</v>
          </cell>
          <cell r="N49" t="str">
            <v>moy ≥ 68 sur 6/poulailler</v>
          </cell>
          <cell r="O49" t="str">
            <v>x6 Gros
x12 Moyen ou Gros</v>
          </cell>
          <cell r="P49" t="str">
            <v>oui</v>
          </cell>
          <cell r="Q49" t="str">
            <v>PLEIN AIR</v>
          </cell>
          <cell r="R49" t="str">
            <v>oui</v>
          </cell>
          <cell r="S49" t="str">
            <v>non</v>
          </cell>
          <cell r="T49" t="str">
            <v>oui</v>
          </cell>
          <cell r="U49" t="str">
            <v>oui</v>
          </cell>
          <cell r="V49" t="str">
            <v>oui</v>
          </cell>
          <cell r="W49" t="str">
            <v>non</v>
          </cell>
          <cell r="X49" t="str">
            <v>non</v>
          </cell>
          <cell r="Y49" t="str">
            <v>x12 Moyen ou Gros</v>
          </cell>
          <cell r="Z49" t="str">
            <v>non</v>
          </cell>
          <cell r="AA49" t="str">
            <v>ITM, SCAMARK et Chiever : 19
Syst U et CASINO : 18
Auchan : 17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</row>
        <row r="50">
          <cell r="A50" t="str">
            <v xml:space="preserve"> ODNV Sol</v>
          </cell>
          <cell r="B50" t="str">
            <v>FT.ODNV.SOL</v>
          </cell>
          <cell r="C50">
            <v>0</v>
          </cell>
          <cell r="D50">
            <v>1</v>
          </cell>
          <cell r="E50">
            <v>0</v>
          </cell>
          <cell r="F50">
            <v>0</v>
          </cell>
          <cell r="G50" t="str">
            <v>ODNV</v>
          </cell>
          <cell r="H50" t="str">
            <v>Sol</v>
          </cell>
          <cell r="I50" t="str">
            <v>Plein Air -1- ou 
Sol -2-</v>
          </cell>
          <cell r="J50" t="str">
            <v>élevages référencés ODNV
Elevages de poules situés dans la zone géographique si mention sur l'emballage</v>
          </cell>
          <cell r="K50">
            <v>0</v>
          </cell>
          <cell r="L50">
            <v>0</v>
          </cell>
          <cell r="M50" t="str">
            <v>entre 10 et 14</v>
          </cell>
          <cell r="N50" t="str">
            <v>moy ≥ 68 sur 6/poulailler</v>
          </cell>
          <cell r="O50" t="str">
            <v>x6 G 
x12 et x15 Moyen</v>
          </cell>
          <cell r="P50" t="str">
            <v>oui</v>
          </cell>
          <cell r="Q50" t="str">
            <v>PLEIN AIR ou SOL</v>
          </cell>
          <cell r="R50" t="str">
            <v>oui</v>
          </cell>
          <cell r="S50" t="str">
            <v>non</v>
          </cell>
          <cell r="T50" t="str">
            <v>oui</v>
          </cell>
          <cell r="U50" t="str">
            <v>oui</v>
          </cell>
          <cell r="V50" t="str">
            <v>oui</v>
          </cell>
          <cell r="W50" t="str">
            <v>non</v>
          </cell>
          <cell r="X50" t="str">
            <v>non</v>
          </cell>
          <cell r="Y50">
            <v>0</v>
          </cell>
          <cell r="Z50" t="str">
            <v>non</v>
          </cell>
          <cell r="AA50" t="str">
            <v>ITM, SCA et Chiever : 19
Syst U : 20
CASINO et CCF : 18
Auchan : 17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</row>
        <row r="51">
          <cell r="A51" t="str">
            <v xml:space="preserve"> ODNV PA Saveur Champêtre Vrac</v>
          </cell>
          <cell r="B51" t="str">
            <v>FT.ODNV.PAVracEmb</v>
          </cell>
          <cell r="C51">
            <v>0</v>
          </cell>
          <cell r="D51">
            <v>1</v>
          </cell>
          <cell r="E51">
            <v>0</v>
          </cell>
          <cell r="F51">
            <v>0</v>
          </cell>
          <cell r="G51" t="str">
            <v>ODNV</v>
          </cell>
          <cell r="H51" t="str">
            <v>PA Saveur Champêtre Vrac</v>
          </cell>
          <cell r="I51" t="str">
            <v>Plein Air -1-</v>
          </cell>
          <cell r="J51" t="str">
            <v>élevages listés sous démarche "Eleveurs Engagés" avec collecte de proximité</v>
          </cell>
          <cell r="K51" t="str">
            <v>Céréales d'origine locale (CDC aliment signé)
Distance usine &lt; 200 km</v>
          </cell>
          <cell r="L51">
            <v>0</v>
          </cell>
          <cell r="M51" t="str">
            <v>entre 10 et 14</v>
          </cell>
          <cell r="N51" t="str">
            <v>moy ≥ 68 sur 6/poulailler</v>
          </cell>
          <cell r="O51" t="str">
            <v>x6 et x10 Gros</v>
          </cell>
          <cell r="P51" t="str">
            <v>oui</v>
          </cell>
          <cell r="Q51" t="str">
            <v>PLEIN AIR</v>
          </cell>
          <cell r="R51" t="str">
            <v>oui</v>
          </cell>
          <cell r="S51" t="str">
            <v>non</v>
          </cell>
          <cell r="T51" t="str">
            <v>oui</v>
          </cell>
          <cell r="U51" t="str">
            <v>oui</v>
          </cell>
          <cell r="V51" t="str">
            <v>oui</v>
          </cell>
          <cell r="W51" t="str">
            <v>non</v>
          </cell>
          <cell r="X51" t="str">
            <v>non</v>
          </cell>
          <cell r="Y51">
            <v>0</v>
          </cell>
          <cell r="Z51" t="str">
            <v>non</v>
          </cell>
          <cell r="AA51" t="str">
            <v>ITM : 20
SCAMARK, Syst U, METRO : 18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</row>
        <row r="52">
          <cell r="A52" t="str">
            <v xml:space="preserve"> ODNV Bio Saveur Champêtre Vrac</v>
          </cell>
          <cell r="B52" t="str">
            <v>FT.ODNV.BioVracEmb</v>
          </cell>
          <cell r="C52">
            <v>0</v>
          </cell>
          <cell r="D52">
            <v>1</v>
          </cell>
          <cell r="E52">
            <v>0</v>
          </cell>
          <cell r="F52">
            <v>0</v>
          </cell>
          <cell r="G52" t="str">
            <v>ODNV</v>
          </cell>
          <cell r="H52" t="str">
            <v>Bio Saveur Champêtre Vrac</v>
          </cell>
          <cell r="I52" t="str">
            <v>Biologique -0-</v>
          </cell>
          <cell r="J52" t="str">
            <v>élevages référencés par ODNV 
certifié BIO</v>
          </cell>
          <cell r="K52">
            <v>0</v>
          </cell>
          <cell r="L52">
            <v>0</v>
          </cell>
          <cell r="M52" t="str">
            <v>entre 9 et 13</v>
          </cell>
          <cell r="N52" t="str">
            <v>moy ≥ 68 sur 6/poulailler</v>
          </cell>
          <cell r="O52" t="str">
            <v>x6 et x10 Gros</v>
          </cell>
          <cell r="P52" t="str">
            <v>oui</v>
          </cell>
          <cell r="Q52" t="str">
            <v>BIO</v>
          </cell>
          <cell r="R52" t="str">
            <v>oui</v>
          </cell>
          <cell r="S52" t="str">
            <v>non</v>
          </cell>
          <cell r="T52" t="str">
            <v>oui</v>
          </cell>
          <cell r="U52" t="str">
            <v>oui</v>
          </cell>
          <cell r="V52" t="str">
            <v>oui</v>
          </cell>
          <cell r="W52" t="str">
            <v>non</v>
          </cell>
          <cell r="X52" t="str">
            <v>non</v>
          </cell>
          <cell r="Y52">
            <v>0</v>
          </cell>
          <cell r="Z52" t="str">
            <v>non</v>
          </cell>
          <cell r="AA52" t="str">
            <v>ITM : 20
SCAMARK, Syst U, METRO : 18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</row>
        <row r="53">
          <cell r="A53" t="str">
            <v>SCAMARK REPERE Bio</v>
          </cell>
          <cell r="B53" t="str">
            <v>FT.REPER.BIO</v>
          </cell>
          <cell r="C53">
            <v>0</v>
          </cell>
          <cell r="D53">
            <v>1</v>
          </cell>
          <cell r="E53">
            <v>0</v>
          </cell>
          <cell r="F53" t="str">
            <v>SCAMARK</v>
          </cell>
          <cell r="G53" t="str">
            <v>REPERE</v>
          </cell>
          <cell r="H53" t="str">
            <v>Bio</v>
          </cell>
          <cell r="I53" t="str">
            <v>Biologique -0-</v>
          </cell>
          <cell r="J53" t="str">
            <v>certifié BIO</v>
          </cell>
          <cell r="K53">
            <v>0</v>
          </cell>
          <cell r="L53">
            <v>0</v>
          </cell>
          <cell r="M53" t="str">
            <v>≥ 8</v>
          </cell>
          <cell r="N53" t="str">
            <v>≥ 65</v>
          </cell>
          <cell r="O53" t="str">
            <v>x6 Gros
x10 Moyen ou Gros</v>
          </cell>
          <cell r="P53" t="str">
            <v>oui</v>
          </cell>
          <cell r="Q53" t="str">
            <v>BIO</v>
          </cell>
          <cell r="R53" t="str">
            <v>oui</v>
          </cell>
          <cell r="S53" t="str">
            <v>non</v>
          </cell>
          <cell r="T53" t="str">
            <v>oui</v>
          </cell>
          <cell r="U53" t="str">
            <v xml:space="preserve">oui </v>
          </cell>
          <cell r="V53" t="str">
            <v>oui</v>
          </cell>
          <cell r="W53" t="str">
            <v>non</v>
          </cell>
          <cell r="X53" t="str">
            <v>non</v>
          </cell>
          <cell r="Y53" t="str">
            <v>x10 Moyen ou Gros</v>
          </cell>
          <cell r="Z53" t="str">
            <v>non</v>
          </cell>
          <cell r="AA53" t="str">
            <v>18 jours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</row>
        <row r="54">
          <cell r="A54" t="str">
            <v>SCAMARK REPERE DJP</v>
          </cell>
          <cell r="B54" t="str">
            <v>FT.REPER.DJP</v>
          </cell>
          <cell r="C54">
            <v>0</v>
          </cell>
          <cell r="D54">
            <v>1</v>
          </cell>
          <cell r="E54">
            <v>0</v>
          </cell>
          <cell r="F54" t="str">
            <v>SCAMARK</v>
          </cell>
          <cell r="G54" t="str">
            <v>REPERE</v>
          </cell>
          <cell r="H54" t="str">
            <v>DJP</v>
          </cell>
          <cell r="I54" t="str">
            <v>Standard -3-</v>
          </cell>
          <cell r="J54">
            <v>0</v>
          </cell>
          <cell r="K54">
            <v>0</v>
          </cell>
          <cell r="L54">
            <v>0</v>
          </cell>
          <cell r="M54" t="str">
            <v>≥ 10</v>
          </cell>
          <cell r="N54" t="str">
            <v>≥ 80</v>
          </cell>
          <cell r="O54" t="str">
            <v>x6 Gros
x12 Moyen</v>
          </cell>
          <cell r="P54" t="str">
            <v>oui</v>
          </cell>
          <cell r="Q54">
            <v>0</v>
          </cell>
          <cell r="R54" t="str">
            <v>oui</v>
          </cell>
          <cell r="S54" t="str">
            <v>oui</v>
          </cell>
          <cell r="T54" t="str">
            <v>oui</v>
          </cell>
          <cell r="U54" t="str">
            <v>oui</v>
          </cell>
          <cell r="V54" t="str">
            <v>oui</v>
          </cell>
          <cell r="W54" t="str">
            <v>oui</v>
          </cell>
          <cell r="X54" t="str">
            <v>non</v>
          </cell>
          <cell r="Y54">
            <v>0</v>
          </cell>
          <cell r="Z54" t="str">
            <v>non</v>
          </cell>
          <cell r="AA54" t="str">
            <v>25 jours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</row>
        <row r="55">
          <cell r="A55" t="str">
            <v>SCAMARK REPERE Label Rouge</v>
          </cell>
          <cell r="B55" t="str">
            <v>FT.REPER.LR</v>
          </cell>
          <cell r="C55">
            <v>0</v>
          </cell>
          <cell r="D55">
            <v>1</v>
          </cell>
          <cell r="E55">
            <v>0</v>
          </cell>
          <cell r="F55" t="str">
            <v>SCAMARK</v>
          </cell>
          <cell r="G55" t="str">
            <v>REPERE</v>
          </cell>
          <cell r="H55" t="str">
            <v>Label Rouge</v>
          </cell>
          <cell r="I55" t="str">
            <v>Plein Air -1-</v>
          </cell>
          <cell r="J55">
            <v>0</v>
          </cell>
          <cell r="K55">
            <v>0</v>
          </cell>
          <cell r="L55">
            <v>0</v>
          </cell>
          <cell r="M55" t="str">
            <v>≥ 8</v>
          </cell>
          <cell r="N55" t="str">
            <v>≥ 70</v>
          </cell>
          <cell r="O55" t="str">
            <v>x6 Moyen ou Gros
x12 Gros</v>
          </cell>
          <cell r="P55" t="str">
            <v>oui</v>
          </cell>
          <cell r="Q55" t="str">
            <v>PLEIN AIR LABEL ROUGE</v>
          </cell>
          <cell r="R55" t="str">
            <v>oui</v>
          </cell>
          <cell r="S55" t="str">
            <v>non</v>
          </cell>
          <cell r="T55" t="str">
            <v>oui</v>
          </cell>
          <cell r="U55" t="str">
            <v>oui</v>
          </cell>
          <cell r="V55" t="str">
            <v>oui</v>
          </cell>
          <cell r="W55" t="str">
            <v>non</v>
          </cell>
          <cell r="X55" t="str">
            <v>non</v>
          </cell>
          <cell r="Y55" t="str">
            <v>x6 Moyen ou Gros</v>
          </cell>
          <cell r="Z55" t="str">
            <v>non</v>
          </cell>
          <cell r="AA55" t="str">
            <v>21 jours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</row>
        <row r="56">
          <cell r="A56" t="str">
            <v>SCAMARK REPERE Extra frais</v>
          </cell>
          <cell r="B56" t="str">
            <v>FT.REPER.EXTRA</v>
          </cell>
          <cell r="C56">
            <v>0</v>
          </cell>
          <cell r="D56">
            <v>1</v>
          </cell>
          <cell r="E56">
            <v>0</v>
          </cell>
          <cell r="F56" t="str">
            <v>SCAMARK</v>
          </cell>
          <cell r="G56" t="str">
            <v>REPERE</v>
          </cell>
          <cell r="H56" t="str">
            <v>Extra frais</v>
          </cell>
          <cell r="I56" t="str">
            <v>Standard -3-</v>
          </cell>
          <cell r="J56">
            <v>0</v>
          </cell>
          <cell r="K56">
            <v>0</v>
          </cell>
          <cell r="L56">
            <v>0</v>
          </cell>
          <cell r="M56" t="str">
            <v>≥ 6</v>
          </cell>
          <cell r="N56" t="str">
            <v>≥ 78</v>
          </cell>
          <cell r="O56" t="str">
            <v>x6 Gros</v>
          </cell>
          <cell r="P56" t="str">
            <v>oui</v>
          </cell>
          <cell r="Q56">
            <v>0</v>
          </cell>
          <cell r="R56" t="str">
            <v>oui</v>
          </cell>
          <cell r="S56" t="str">
            <v>oui</v>
          </cell>
          <cell r="T56" t="str">
            <v>oui</v>
          </cell>
          <cell r="U56" t="str">
            <v>oui</v>
          </cell>
          <cell r="V56" t="str">
            <v>oui</v>
          </cell>
          <cell r="W56" t="str">
            <v>oui</v>
          </cell>
          <cell r="X56" t="str">
            <v>oui</v>
          </cell>
          <cell r="Y56">
            <v>0</v>
          </cell>
          <cell r="Z56" t="str">
            <v>non</v>
          </cell>
          <cell r="AA56" t="str">
            <v>25 jours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</row>
        <row r="57">
          <cell r="A57" t="str">
            <v>SCAMARK REPERE Plein Air</v>
          </cell>
          <cell r="B57" t="str">
            <v>FT.REPER.PA</v>
          </cell>
          <cell r="C57">
            <v>0</v>
          </cell>
          <cell r="D57">
            <v>1</v>
          </cell>
          <cell r="E57">
            <v>0</v>
          </cell>
          <cell r="F57" t="str">
            <v>SCAMARK</v>
          </cell>
          <cell r="G57" t="str">
            <v>REPERE</v>
          </cell>
          <cell r="H57" t="str">
            <v>Plein Air</v>
          </cell>
          <cell r="I57" t="str">
            <v>Plein Air -1-</v>
          </cell>
          <cell r="J57">
            <v>0</v>
          </cell>
          <cell r="K57">
            <v>0</v>
          </cell>
          <cell r="L57">
            <v>0</v>
          </cell>
          <cell r="M57" t="str">
            <v>≥ 8</v>
          </cell>
          <cell r="N57" t="str">
            <v>≥ 65</v>
          </cell>
          <cell r="O57" t="str">
            <v>x6, x12, x18 Moyen ou Gros</v>
          </cell>
          <cell r="P57" t="str">
            <v>oui</v>
          </cell>
          <cell r="Q57" t="str">
            <v>PLEIN AIR</v>
          </cell>
          <cell r="R57" t="str">
            <v>oui</v>
          </cell>
          <cell r="S57" t="str">
            <v>non</v>
          </cell>
          <cell r="T57" t="str">
            <v>oui</v>
          </cell>
          <cell r="U57" t="str">
            <v>oui</v>
          </cell>
          <cell r="V57" t="str">
            <v>oui</v>
          </cell>
          <cell r="W57" t="str">
            <v>non</v>
          </cell>
          <cell r="X57" t="str">
            <v>non</v>
          </cell>
          <cell r="Y57" t="str">
            <v>x6, x12, x18 Moyen ou Gros</v>
          </cell>
          <cell r="Z57" t="str">
            <v>non</v>
          </cell>
          <cell r="AA57" t="str">
            <v>21 jours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</row>
        <row r="58">
          <cell r="A58" t="str">
            <v>SCAMARK ECO + Frais</v>
          </cell>
          <cell r="B58" t="str">
            <v>FT.ECO+.FRAIS</v>
          </cell>
          <cell r="C58">
            <v>0</v>
          </cell>
          <cell r="D58">
            <v>1</v>
          </cell>
          <cell r="E58">
            <v>0</v>
          </cell>
          <cell r="F58" t="str">
            <v>SCAMARK</v>
          </cell>
          <cell r="G58" t="str">
            <v>ECO +</v>
          </cell>
          <cell r="H58" t="str">
            <v>Frais</v>
          </cell>
          <cell r="I58" t="str">
            <v>Standard -3-</v>
          </cell>
          <cell r="J58">
            <v>0</v>
          </cell>
          <cell r="K58">
            <v>0</v>
          </cell>
          <cell r="L58">
            <v>0</v>
          </cell>
          <cell r="M58" t="str">
            <v>≥ 8</v>
          </cell>
          <cell r="N58" t="str">
            <v>≥ 65</v>
          </cell>
          <cell r="O58" t="str">
            <v>x10 Moyen ou Gros</v>
          </cell>
          <cell r="P58" t="str">
            <v>oui</v>
          </cell>
          <cell r="Q58">
            <v>0</v>
          </cell>
          <cell r="R58" t="str">
            <v>non</v>
          </cell>
          <cell r="S58" t="str">
            <v>non</v>
          </cell>
          <cell r="T58" t="str">
            <v>oui</v>
          </cell>
          <cell r="U58" t="str">
            <v>oui</v>
          </cell>
          <cell r="V58" t="str">
            <v>oui</v>
          </cell>
          <cell r="W58" t="str">
            <v>non</v>
          </cell>
          <cell r="X58" t="str">
            <v>non</v>
          </cell>
          <cell r="Y58" t="str">
            <v>x10 Moyen ou Gros</v>
          </cell>
          <cell r="Z58" t="str">
            <v>non</v>
          </cell>
          <cell r="AA58" t="str">
            <v>18 jours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</row>
        <row r="59">
          <cell r="A59" t="str">
            <v>SYSTÈME U U Plein Air</v>
          </cell>
          <cell r="B59" t="str">
            <v>FT.SU.PA</v>
          </cell>
          <cell r="C59">
            <v>0</v>
          </cell>
          <cell r="D59">
            <v>1</v>
          </cell>
          <cell r="E59">
            <v>0</v>
          </cell>
          <cell r="F59" t="str">
            <v>SYSTÈME U</v>
          </cell>
          <cell r="G59" t="str">
            <v>U</v>
          </cell>
          <cell r="H59" t="str">
            <v>Plein Air</v>
          </cell>
          <cell r="I59" t="str">
            <v>Plein Air -1-</v>
          </cell>
          <cell r="J59" t="str">
            <v>Elevages référencés dans la liste positive U</v>
          </cell>
          <cell r="K59" t="str">
            <v>Alimentation ω3 BBC</v>
          </cell>
          <cell r="L59" t="str">
            <v>70 s</v>
          </cell>
          <cell r="M59" t="str">
            <v>≥ 9</v>
          </cell>
          <cell r="N59" t="str">
            <v>≥ 70</v>
          </cell>
          <cell r="O59" t="str">
            <v>x6, x12 et x20 Moyen ou Gros</v>
          </cell>
          <cell r="P59" t="str">
            <v>oui</v>
          </cell>
          <cell r="Q59" t="str">
            <v>PLEIN AIR</v>
          </cell>
          <cell r="R59" t="str">
            <v>oui</v>
          </cell>
          <cell r="S59" t="str">
            <v>non</v>
          </cell>
          <cell r="T59" t="str">
            <v>oui</v>
          </cell>
          <cell r="U59" t="str">
            <v>oui</v>
          </cell>
          <cell r="V59" t="str">
            <v>oui</v>
          </cell>
          <cell r="W59" t="str">
            <v>non</v>
          </cell>
          <cell r="X59" t="str">
            <v>non</v>
          </cell>
          <cell r="Y59" t="str">
            <v>x6, x12 et x20 Moyen ou Gros</v>
          </cell>
          <cell r="Z59" t="str">
            <v>non</v>
          </cell>
          <cell r="AA59" t="str">
            <v>20 jours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</row>
        <row r="60">
          <cell r="A60" t="str">
            <v>SYSTÈME U U Label Rouge</v>
          </cell>
          <cell r="B60" t="str">
            <v>FT.SU.LR</v>
          </cell>
          <cell r="C60">
            <v>0</v>
          </cell>
          <cell r="D60">
            <v>1</v>
          </cell>
          <cell r="E60">
            <v>0</v>
          </cell>
          <cell r="F60" t="str">
            <v>SYSTÈME U</v>
          </cell>
          <cell r="G60" t="str">
            <v>U</v>
          </cell>
          <cell r="H60" t="str">
            <v>Label Rouge</v>
          </cell>
          <cell r="I60" t="str">
            <v>Plein Air -1-</v>
          </cell>
          <cell r="J60" t="str">
            <v>Elevages Label Rouge référencés dans la liste positive U</v>
          </cell>
          <cell r="K60" t="str">
            <v>Alimentation ω3 BBC</v>
          </cell>
          <cell r="L60" t="str">
            <v>70 s</v>
          </cell>
          <cell r="M60" t="str">
            <v>≥ 9</v>
          </cell>
          <cell r="N60" t="str">
            <v>≥ 70</v>
          </cell>
          <cell r="O60" t="str">
            <v>x6 et x12 Moyen ou Gros</v>
          </cell>
          <cell r="P60" t="str">
            <v>oui</v>
          </cell>
          <cell r="Q60" t="str">
            <v>PLEIN AIR LR</v>
          </cell>
          <cell r="R60" t="str">
            <v>oui</v>
          </cell>
          <cell r="S60" t="str">
            <v>non</v>
          </cell>
          <cell r="T60" t="str">
            <v>oui</v>
          </cell>
          <cell r="U60" t="str">
            <v>oui</v>
          </cell>
          <cell r="V60" t="str">
            <v>oui</v>
          </cell>
          <cell r="W60" t="str">
            <v>non</v>
          </cell>
          <cell r="X60" t="str">
            <v>non</v>
          </cell>
          <cell r="Y60" t="str">
            <v>x6 et x12 Moyen ou Gros</v>
          </cell>
          <cell r="Z60" t="str">
            <v>non</v>
          </cell>
          <cell r="AA60" t="str">
            <v>20 jours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</row>
        <row r="61">
          <cell r="A61" t="str">
            <v>SYSTÈME U U DJP</v>
          </cell>
          <cell r="B61" t="str">
            <v>FT.SU.DJP</v>
          </cell>
          <cell r="C61">
            <v>0</v>
          </cell>
          <cell r="D61">
            <v>1</v>
          </cell>
          <cell r="E61">
            <v>0</v>
          </cell>
          <cell r="F61" t="str">
            <v>SYSTÈME U</v>
          </cell>
          <cell r="G61" t="str">
            <v>U</v>
          </cell>
          <cell r="H61" t="str">
            <v>DJP</v>
          </cell>
          <cell r="I61" t="str">
            <v>Standard -3-</v>
          </cell>
          <cell r="J61" t="str">
            <v>Elevages Label Rouge référencés dans la liste positive U</v>
          </cell>
          <cell r="K61" t="str">
            <v>Alimentation ω3 BBC</v>
          </cell>
          <cell r="L61" t="str">
            <v>70 s</v>
          </cell>
          <cell r="M61" t="str">
            <v>≥ 10</v>
          </cell>
          <cell r="N61" t="str">
            <v>≥ 75</v>
          </cell>
          <cell r="O61" t="str">
            <v>x12 et x20 Moyen
x6 Gros</v>
          </cell>
          <cell r="P61" t="str">
            <v>oui</v>
          </cell>
          <cell r="Q61">
            <v>0</v>
          </cell>
          <cell r="R61" t="str">
            <v>oui</v>
          </cell>
          <cell r="S61" t="str">
            <v>oui</v>
          </cell>
          <cell r="T61" t="str">
            <v>oui</v>
          </cell>
          <cell r="U61" t="str">
            <v>oui</v>
          </cell>
          <cell r="V61" t="str">
            <v>oui</v>
          </cell>
          <cell r="W61" t="str">
            <v>oui</v>
          </cell>
          <cell r="X61" t="str">
            <v>non</v>
          </cell>
          <cell r="Y61">
            <v>0</v>
          </cell>
          <cell r="Z61" t="str">
            <v>non</v>
          </cell>
          <cell r="AA61" t="str">
            <v>24 jours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</row>
        <row r="62">
          <cell r="A62" t="str">
            <v>SYSTÈME U U Bio</v>
          </cell>
          <cell r="B62" t="str">
            <v>FT.SU.BIO</v>
          </cell>
          <cell r="C62">
            <v>0</v>
          </cell>
          <cell r="D62">
            <v>1</v>
          </cell>
          <cell r="E62">
            <v>0</v>
          </cell>
          <cell r="F62" t="str">
            <v>SYSTÈME U</v>
          </cell>
          <cell r="G62" t="str">
            <v>U</v>
          </cell>
          <cell r="H62" t="str">
            <v>Bio</v>
          </cell>
          <cell r="I62" t="str">
            <v>Biologique -0-</v>
          </cell>
          <cell r="J62" t="str">
            <v>Elevages BIO référencés dans la liste positive U</v>
          </cell>
          <cell r="K62" t="str">
            <v>Alimentation ω3 BBC</v>
          </cell>
          <cell r="L62" t="str">
            <v>70 s</v>
          </cell>
          <cell r="M62" t="str">
            <v>≥ 9</v>
          </cell>
          <cell r="N62" t="str">
            <v>≥ 70</v>
          </cell>
          <cell r="O62" t="str">
            <v>x6 et x10 Moyen ou Gros</v>
          </cell>
          <cell r="P62" t="str">
            <v>oui</v>
          </cell>
          <cell r="Q62" t="str">
            <v>BIO</v>
          </cell>
          <cell r="R62" t="str">
            <v>oui</v>
          </cell>
          <cell r="S62" t="str">
            <v>non</v>
          </cell>
          <cell r="T62" t="str">
            <v>oui</v>
          </cell>
          <cell r="U62" t="str">
            <v>oui</v>
          </cell>
          <cell r="V62" t="str">
            <v>oui</v>
          </cell>
          <cell r="W62" t="str">
            <v>non</v>
          </cell>
          <cell r="X62" t="str">
            <v>non</v>
          </cell>
          <cell r="Y62" t="str">
            <v>x6 et x10 Moyen ou Gros</v>
          </cell>
          <cell r="Z62" t="str">
            <v>non</v>
          </cell>
          <cell r="AA62" t="str">
            <v>20 jours</v>
          </cell>
          <cell r="AB62">
            <v>0</v>
          </cell>
          <cell r="AC62">
            <v>0</v>
          </cell>
          <cell r="AD62">
            <v>0</v>
          </cell>
          <cell r="AE62">
            <v>0</v>
          </cell>
        </row>
        <row r="63">
          <cell r="A63" t="str">
            <v>SYSTÈME U BIEN VU Frais</v>
          </cell>
          <cell r="B63" t="str">
            <v>FT.BIENVU.FRAIS</v>
          </cell>
          <cell r="C63">
            <v>0</v>
          </cell>
          <cell r="D63">
            <v>1</v>
          </cell>
          <cell r="E63">
            <v>0</v>
          </cell>
          <cell r="F63" t="str">
            <v>SYSTÈME U</v>
          </cell>
          <cell r="G63" t="str">
            <v>BIEN VU</v>
          </cell>
          <cell r="H63" t="str">
            <v>Frais</v>
          </cell>
          <cell r="I63" t="str">
            <v>Standard -3-</v>
          </cell>
          <cell r="J63" t="str">
            <v>Elevages référencés dans la liste positive U</v>
          </cell>
          <cell r="K63">
            <v>0</v>
          </cell>
          <cell r="L63" t="str">
            <v>70 s</v>
          </cell>
          <cell r="M63" t="str">
            <v>≥ 8</v>
          </cell>
          <cell r="N63" t="str">
            <v>≥ 60</v>
          </cell>
          <cell r="O63" t="str">
            <v>x10 et x30 Moyen</v>
          </cell>
          <cell r="P63" t="str">
            <v>oui</v>
          </cell>
          <cell r="Q63">
            <v>0</v>
          </cell>
          <cell r="R63" t="str">
            <v>non</v>
          </cell>
          <cell r="S63" t="str">
            <v>non</v>
          </cell>
          <cell r="T63" t="str">
            <v>oui</v>
          </cell>
          <cell r="U63" t="str">
            <v>oui</v>
          </cell>
          <cell r="V63" t="str">
            <v>oui</v>
          </cell>
          <cell r="W63" t="str">
            <v>non</v>
          </cell>
          <cell r="X63" t="str">
            <v>non</v>
          </cell>
          <cell r="Y63">
            <v>0</v>
          </cell>
          <cell r="Z63" t="str">
            <v>non</v>
          </cell>
          <cell r="AA63" t="str">
            <v>15 jours</v>
          </cell>
          <cell r="AB63">
            <v>0</v>
          </cell>
          <cell r="AC63">
            <v>0</v>
          </cell>
          <cell r="AD63">
            <v>0</v>
          </cell>
          <cell r="AE63">
            <v>0</v>
          </cell>
        </row>
        <row r="64">
          <cell r="A64" t="str">
            <v xml:space="preserve"> NEUTRE Frais</v>
          </cell>
          <cell r="B64" t="str">
            <v>FT.NEUT.FRAIS</v>
          </cell>
          <cell r="C64">
            <v>0</v>
          </cell>
          <cell r="D64">
            <v>1</v>
          </cell>
          <cell r="E64">
            <v>0</v>
          </cell>
          <cell r="F64">
            <v>0</v>
          </cell>
          <cell r="G64" t="str">
            <v>NEUTRE</v>
          </cell>
          <cell r="H64" t="str">
            <v>Frais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0</v>
          </cell>
          <cell r="W64">
            <v>0</v>
          </cell>
          <cell r="X64">
            <v>0</v>
          </cell>
          <cell r="Y64">
            <v>0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0</v>
          </cell>
        </row>
        <row r="65">
          <cell r="A65" t="str">
            <v xml:space="preserve"> Vrac DJP</v>
          </cell>
          <cell r="B65" t="str">
            <v>FT.VRAC.DJP</v>
          </cell>
          <cell r="C65">
            <v>0</v>
          </cell>
          <cell r="D65">
            <v>1</v>
          </cell>
          <cell r="E65">
            <v>0</v>
          </cell>
          <cell r="F65">
            <v>0</v>
          </cell>
          <cell r="G65" t="str">
            <v>Vrac</v>
          </cell>
          <cell r="H65" t="str">
            <v>DJP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0</v>
          </cell>
          <cell r="AE65">
            <v>0</v>
          </cell>
        </row>
        <row r="66">
          <cell r="A66" t="str">
            <v xml:space="preserve"> Vrac Frais</v>
          </cell>
          <cell r="B66" t="str">
            <v>FT.VRAC.FRAIS</v>
          </cell>
          <cell r="C66">
            <v>0</v>
          </cell>
          <cell r="D66">
            <v>1</v>
          </cell>
          <cell r="E66">
            <v>0</v>
          </cell>
          <cell r="F66">
            <v>0</v>
          </cell>
          <cell r="G66" t="str">
            <v>Vrac</v>
          </cell>
          <cell r="H66" t="str">
            <v>Frais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R66">
            <v>0</v>
          </cell>
          <cell r="S66">
            <v>0</v>
          </cell>
          <cell r="T66">
            <v>0</v>
          </cell>
          <cell r="U66">
            <v>0</v>
          </cell>
          <cell r="V66">
            <v>0</v>
          </cell>
          <cell r="W66">
            <v>0</v>
          </cell>
          <cell r="X66">
            <v>0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>
            <v>0</v>
          </cell>
        </row>
        <row r="67">
          <cell r="A67" t="str">
            <v xml:space="preserve"> Vrac Frais métro</v>
          </cell>
          <cell r="B67" t="str">
            <v>FT.VRAC.FRAISMét</v>
          </cell>
          <cell r="C67">
            <v>0</v>
          </cell>
          <cell r="D67">
            <v>1</v>
          </cell>
          <cell r="E67">
            <v>0</v>
          </cell>
          <cell r="F67">
            <v>0</v>
          </cell>
          <cell r="G67" t="str">
            <v>Vrac</v>
          </cell>
          <cell r="H67" t="str">
            <v>Frais métro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  <cell r="U67">
            <v>0</v>
          </cell>
          <cell r="V67">
            <v>0</v>
          </cell>
          <cell r="W67">
            <v>0</v>
          </cell>
          <cell r="X67">
            <v>0</v>
          </cell>
          <cell r="Y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D67">
            <v>0</v>
          </cell>
          <cell r="AE67">
            <v>0</v>
          </cell>
        </row>
        <row r="68">
          <cell r="A68" t="str">
            <v xml:space="preserve"> Vrac Frais Promocash</v>
          </cell>
          <cell r="B68" t="str">
            <v>FT.VRAC.FRAISPro</v>
          </cell>
          <cell r="C68">
            <v>0</v>
          </cell>
          <cell r="D68">
            <v>1</v>
          </cell>
          <cell r="E68">
            <v>0</v>
          </cell>
          <cell r="F68">
            <v>0</v>
          </cell>
          <cell r="G68" t="str">
            <v>Vrac</v>
          </cell>
          <cell r="H68" t="str">
            <v>Frais Promocash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</row>
        <row r="69">
          <cell r="A69" t="str">
            <v xml:space="preserve"> Vrac Frais ITM</v>
          </cell>
          <cell r="B69" t="str">
            <v>FT.VRAC.FRAISItm</v>
          </cell>
          <cell r="C69">
            <v>0</v>
          </cell>
          <cell r="D69">
            <v>1</v>
          </cell>
          <cell r="E69">
            <v>0</v>
          </cell>
          <cell r="F69">
            <v>0</v>
          </cell>
          <cell r="G69" t="str">
            <v>Vrac</v>
          </cell>
          <cell r="H69" t="str">
            <v>Frais ITM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U69">
            <v>0</v>
          </cell>
          <cell r="V69">
            <v>0</v>
          </cell>
          <cell r="W69">
            <v>0</v>
          </cell>
          <cell r="X69">
            <v>0</v>
          </cell>
          <cell r="Y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D69">
            <v>0</v>
          </cell>
          <cell r="AE69">
            <v>0</v>
          </cell>
        </row>
        <row r="70">
          <cell r="A70" t="str">
            <v xml:space="preserve"> Vrac Plein Air</v>
          </cell>
          <cell r="B70" t="str">
            <v>FT.VRAC.PA</v>
          </cell>
          <cell r="C70">
            <v>0</v>
          </cell>
          <cell r="D70">
            <v>1</v>
          </cell>
          <cell r="E70">
            <v>0</v>
          </cell>
          <cell r="F70">
            <v>0</v>
          </cell>
          <cell r="G70" t="str">
            <v>Vrac</v>
          </cell>
          <cell r="H70" t="str">
            <v>Plein Air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</v>
          </cell>
          <cell r="W70">
            <v>0</v>
          </cell>
          <cell r="X70">
            <v>0</v>
          </cell>
          <cell r="Y70">
            <v>0</v>
          </cell>
          <cell r="Z70">
            <v>0</v>
          </cell>
          <cell r="AA70">
            <v>0</v>
          </cell>
          <cell r="AB70">
            <v>0</v>
          </cell>
          <cell r="AC70">
            <v>0</v>
          </cell>
          <cell r="AD70">
            <v>0</v>
          </cell>
          <cell r="AE70">
            <v>0</v>
          </cell>
        </row>
        <row r="71">
          <cell r="A71" t="str">
            <v xml:space="preserve"> Vrac Plein Air Auchan</v>
          </cell>
          <cell r="B71" t="str">
            <v>FT.VRAC.PAAuch</v>
          </cell>
          <cell r="C71">
            <v>0</v>
          </cell>
          <cell r="D71">
            <v>1</v>
          </cell>
          <cell r="E71">
            <v>0</v>
          </cell>
          <cell r="F71">
            <v>0</v>
          </cell>
          <cell r="G71" t="str">
            <v>Vrac</v>
          </cell>
          <cell r="H71" t="str">
            <v>Plein Air Auchan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U71">
            <v>0</v>
          </cell>
          <cell r="V71">
            <v>0</v>
          </cell>
          <cell r="W71">
            <v>0</v>
          </cell>
          <cell r="X71">
            <v>0</v>
          </cell>
          <cell r="Y71">
            <v>0</v>
          </cell>
          <cell r="Z71">
            <v>0</v>
          </cell>
          <cell r="AA71">
            <v>0</v>
          </cell>
          <cell r="AB71">
            <v>0</v>
          </cell>
          <cell r="AC71">
            <v>0</v>
          </cell>
          <cell r="AD71">
            <v>0</v>
          </cell>
          <cell r="AE71">
            <v>0</v>
          </cell>
        </row>
        <row r="72">
          <cell r="A72" t="str">
            <v xml:space="preserve"> Vrac Plein Air ITM</v>
          </cell>
          <cell r="B72" t="str">
            <v>FT.VRAC.PAItm</v>
          </cell>
          <cell r="C72">
            <v>0</v>
          </cell>
          <cell r="D72">
            <v>1</v>
          </cell>
          <cell r="E72">
            <v>0</v>
          </cell>
          <cell r="F72">
            <v>0</v>
          </cell>
          <cell r="G72" t="str">
            <v>Vrac</v>
          </cell>
          <cell r="H72" t="str">
            <v>Plein Air ITM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U72">
            <v>0</v>
          </cell>
          <cell r="V72">
            <v>0</v>
          </cell>
          <cell r="W72">
            <v>0</v>
          </cell>
          <cell r="X72">
            <v>0</v>
          </cell>
          <cell r="Y72">
            <v>0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D72">
            <v>0</v>
          </cell>
          <cell r="AE72">
            <v>0</v>
          </cell>
        </row>
        <row r="73">
          <cell r="A73" t="str">
            <v xml:space="preserve"> Vrac Bio</v>
          </cell>
          <cell r="B73" t="str">
            <v>FT.VRAC.BIO</v>
          </cell>
          <cell r="C73">
            <v>0</v>
          </cell>
          <cell r="D73">
            <v>1</v>
          </cell>
          <cell r="E73">
            <v>0</v>
          </cell>
          <cell r="F73">
            <v>0</v>
          </cell>
          <cell r="G73" t="str">
            <v>Vrac</v>
          </cell>
          <cell r="H73" t="str">
            <v>Bio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  <cell r="V73">
            <v>0</v>
          </cell>
          <cell r="W73">
            <v>0</v>
          </cell>
          <cell r="X73">
            <v>0</v>
          </cell>
          <cell r="Y73">
            <v>0</v>
          </cell>
          <cell r="Z73">
            <v>0</v>
          </cell>
          <cell r="AA73">
            <v>0</v>
          </cell>
          <cell r="AB73">
            <v>0</v>
          </cell>
          <cell r="AC73">
            <v>0</v>
          </cell>
          <cell r="AD73">
            <v>0</v>
          </cell>
          <cell r="AE73">
            <v>0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26" Type="http://schemas.openxmlformats.org/officeDocument/2006/relationships/ctrlProp" Target="../ctrlProps/ctrlProp19.xml"/><Relationship Id="rId39" Type="http://schemas.openxmlformats.org/officeDocument/2006/relationships/ctrlProp" Target="../ctrlProps/ctrlProp32.xml"/><Relationship Id="rId21" Type="http://schemas.openxmlformats.org/officeDocument/2006/relationships/ctrlProp" Target="../ctrlProps/ctrlProp14.xml"/><Relationship Id="rId34" Type="http://schemas.openxmlformats.org/officeDocument/2006/relationships/ctrlProp" Target="../ctrlProps/ctrlProp27.xml"/><Relationship Id="rId42" Type="http://schemas.openxmlformats.org/officeDocument/2006/relationships/ctrlProp" Target="../ctrlProps/ctrlProp35.xml"/><Relationship Id="rId47" Type="http://schemas.openxmlformats.org/officeDocument/2006/relationships/ctrlProp" Target="../ctrlProps/ctrlProp40.xml"/><Relationship Id="rId50" Type="http://schemas.openxmlformats.org/officeDocument/2006/relationships/ctrlProp" Target="../ctrlProps/ctrlProp43.xml"/><Relationship Id="rId55" Type="http://schemas.openxmlformats.org/officeDocument/2006/relationships/ctrlProp" Target="../ctrlProps/ctrlProp48.xml"/><Relationship Id="rId63" Type="http://schemas.openxmlformats.org/officeDocument/2006/relationships/ctrlProp" Target="../ctrlProps/ctrlProp56.xml"/><Relationship Id="rId68" Type="http://schemas.openxmlformats.org/officeDocument/2006/relationships/ctrlProp" Target="../ctrlProps/ctrlProp61.xml"/><Relationship Id="rId76" Type="http://schemas.openxmlformats.org/officeDocument/2006/relationships/ctrlProp" Target="../ctrlProps/ctrlProp69.xml"/><Relationship Id="rId7" Type="http://schemas.openxmlformats.org/officeDocument/2006/relationships/vmlDrawing" Target="../drawings/vmlDrawing1.vml"/><Relationship Id="rId71" Type="http://schemas.openxmlformats.org/officeDocument/2006/relationships/ctrlProp" Target="../ctrlProps/ctrlProp64.xml"/><Relationship Id="rId2" Type="http://schemas.openxmlformats.org/officeDocument/2006/relationships/hyperlink" Target="file:///\\SVRAD1\Qualites\Documents%20en%20commun\Poulailler\TABLEAU%20ENREGISTREMENT%20OEUFS%20POULAILLERS.xls" TargetMode="External"/><Relationship Id="rId16" Type="http://schemas.openxmlformats.org/officeDocument/2006/relationships/ctrlProp" Target="../ctrlProps/ctrlProp9.xml"/><Relationship Id="rId29" Type="http://schemas.openxmlformats.org/officeDocument/2006/relationships/ctrlProp" Target="../ctrlProps/ctrlProp22.xml"/><Relationship Id="rId11" Type="http://schemas.openxmlformats.org/officeDocument/2006/relationships/ctrlProp" Target="../ctrlProps/ctrlProp4.xml"/><Relationship Id="rId24" Type="http://schemas.openxmlformats.org/officeDocument/2006/relationships/ctrlProp" Target="../ctrlProps/ctrlProp17.xml"/><Relationship Id="rId32" Type="http://schemas.openxmlformats.org/officeDocument/2006/relationships/ctrlProp" Target="../ctrlProps/ctrlProp25.xml"/><Relationship Id="rId37" Type="http://schemas.openxmlformats.org/officeDocument/2006/relationships/ctrlProp" Target="../ctrlProps/ctrlProp30.xml"/><Relationship Id="rId40" Type="http://schemas.openxmlformats.org/officeDocument/2006/relationships/ctrlProp" Target="../ctrlProps/ctrlProp33.xml"/><Relationship Id="rId45" Type="http://schemas.openxmlformats.org/officeDocument/2006/relationships/ctrlProp" Target="../ctrlProps/ctrlProp38.xml"/><Relationship Id="rId53" Type="http://schemas.openxmlformats.org/officeDocument/2006/relationships/ctrlProp" Target="../ctrlProps/ctrlProp46.xml"/><Relationship Id="rId58" Type="http://schemas.openxmlformats.org/officeDocument/2006/relationships/ctrlProp" Target="../ctrlProps/ctrlProp51.xml"/><Relationship Id="rId66" Type="http://schemas.openxmlformats.org/officeDocument/2006/relationships/ctrlProp" Target="../ctrlProps/ctrlProp59.xml"/><Relationship Id="rId74" Type="http://schemas.openxmlformats.org/officeDocument/2006/relationships/ctrlProp" Target="../ctrlProps/ctrlProp67.xml"/><Relationship Id="rId79" Type="http://schemas.openxmlformats.org/officeDocument/2006/relationships/ctrlProp" Target="../ctrlProps/ctrlProp72.xml"/><Relationship Id="rId5" Type="http://schemas.openxmlformats.org/officeDocument/2006/relationships/printerSettings" Target="../printerSettings/printerSettings1.bin"/><Relationship Id="rId61" Type="http://schemas.openxmlformats.org/officeDocument/2006/relationships/ctrlProp" Target="../ctrlProps/ctrlProp54.xml"/><Relationship Id="rId82" Type="http://schemas.openxmlformats.org/officeDocument/2006/relationships/ctrlProp" Target="../ctrlProps/ctrlProp75.xml"/><Relationship Id="rId10" Type="http://schemas.openxmlformats.org/officeDocument/2006/relationships/ctrlProp" Target="../ctrlProps/ctrlProp3.xml"/><Relationship Id="rId19" Type="http://schemas.openxmlformats.org/officeDocument/2006/relationships/ctrlProp" Target="../ctrlProps/ctrlProp12.xml"/><Relationship Id="rId31" Type="http://schemas.openxmlformats.org/officeDocument/2006/relationships/ctrlProp" Target="../ctrlProps/ctrlProp24.xml"/><Relationship Id="rId44" Type="http://schemas.openxmlformats.org/officeDocument/2006/relationships/ctrlProp" Target="../ctrlProps/ctrlProp37.xml"/><Relationship Id="rId52" Type="http://schemas.openxmlformats.org/officeDocument/2006/relationships/ctrlProp" Target="../ctrlProps/ctrlProp45.xml"/><Relationship Id="rId60" Type="http://schemas.openxmlformats.org/officeDocument/2006/relationships/ctrlProp" Target="../ctrlProps/ctrlProp53.xml"/><Relationship Id="rId65" Type="http://schemas.openxmlformats.org/officeDocument/2006/relationships/ctrlProp" Target="../ctrlProps/ctrlProp58.xml"/><Relationship Id="rId73" Type="http://schemas.openxmlformats.org/officeDocument/2006/relationships/ctrlProp" Target="../ctrlProps/ctrlProp66.xml"/><Relationship Id="rId78" Type="http://schemas.openxmlformats.org/officeDocument/2006/relationships/ctrlProp" Target="../ctrlProps/ctrlProp71.xml"/><Relationship Id="rId81" Type="http://schemas.openxmlformats.org/officeDocument/2006/relationships/ctrlProp" Target="../ctrlProps/ctrlProp74.xml"/><Relationship Id="rId4" Type="http://schemas.openxmlformats.org/officeDocument/2006/relationships/hyperlink" Target="file:///\\SVRAD1\Qualites\Documents%20en%20commun\Poulailler\Releves%20oeufs%20poulaillers%20mensuel.xlsx" TargetMode="Externa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Relationship Id="rId22" Type="http://schemas.openxmlformats.org/officeDocument/2006/relationships/ctrlProp" Target="../ctrlProps/ctrlProp15.xml"/><Relationship Id="rId27" Type="http://schemas.openxmlformats.org/officeDocument/2006/relationships/ctrlProp" Target="../ctrlProps/ctrlProp20.xml"/><Relationship Id="rId30" Type="http://schemas.openxmlformats.org/officeDocument/2006/relationships/ctrlProp" Target="../ctrlProps/ctrlProp23.xml"/><Relationship Id="rId35" Type="http://schemas.openxmlformats.org/officeDocument/2006/relationships/ctrlProp" Target="../ctrlProps/ctrlProp28.xml"/><Relationship Id="rId43" Type="http://schemas.openxmlformats.org/officeDocument/2006/relationships/ctrlProp" Target="../ctrlProps/ctrlProp36.xml"/><Relationship Id="rId48" Type="http://schemas.openxmlformats.org/officeDocument/2006/relationships/ctrlProp" Target="../ctrlProps/ctrlProp41.xml"/><Relationship Id="rId56" Type="http://schemas.openxmlformats.org/officeDocument/2006/relationships/ctrlProp" Target="../ctrlProps/ctrlProp49.xml"/><Relationship Id="rId64" Type="http://schemas.openxmlformats.org/officeDocument/2006/relationships/ctrlProp" Target="../ctrlProps/ctrlProp57.xml"/><Relationship Id="rId69" Type="http://schemas.openxmlformats.org/officeDocument/2006/relationships/ctrlProp" Target="../ctrlProps/ctrlProp62.xml"/><Relationship Id="rId77" Type="http://schemas.openxmlformats.org/officeDocument/2006/relationships/ctrlProp" Target="../ctrlProps/ctrlProp70.xml"/><Relationship Id="rId8" Type="http://schemas.openxmlformats.org/officeDocument/2006/relationships/ctrlProp" Target="../ctrlProps/ctrlProp1.xml"/><Relationship Id="rId51" Type="http://schemas.openxmlformats.org/officeDocument/2006/relationships/ctrlProp" Target="../ctrlProps/ctrlProp44.xml"/><Relationship Id="rId72" Type="http://schemas.openxmlformats.org/officeDocument/2006/relationships/ctrlProp" Target="../ctrlProps/ctrlProp65.xml"/><Relationship Id="rId80" Type="http://schemas.openxmlformats.org/officeDocument/2006/relationships/ctrlProp" Target="../ctrlProps/ctrlProp73.xml"/><Relationship Id="rId3" Type="http://schemas.openxmlformats.org/officeDocument/2006/relationships/hyperlink" Target="file:///\\SVRAD1\Qualites\Documents%20en%20commun\Poulailler\Feuille%20de%20Consommation%20de%20l'aliment%20des%20poulaillers%201%20et%202.xls" TargetMode="External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5" Type="http://schemas.openxmlformats.org/officeDocument/2006/relationships/ctrlProp" Target="../ctrlProps/ctrlProp18.xml"/><Relationship Id="rId33" Type="http://schemas.openxmlformats.org/officeDocument/2006/relationships/ctrlProp" Target="../ctrlProps/ctrlProp26.xml"/><Relationship Id="rId38" Type="http://schemas.openxmlformats.org/officeDocument/2006/relationships/ctrlProp" Target="../ctrlProps/ctrlProp31.xml"/><Relationship Id="rId46" Type="http://schemas.openxmlformats.org/officeDocument/2006/relationships/ctrlProp" Target="../ctrlProps/ctrlProp39.xml"/><Relationship Id="rId59" Type="http://schemas.openxmlformats.org/officeDocument/2006/relationships/ctrlProp" Target="../ctrlProps/ctrlProp52.xml"/><Relationship Id="rId67" Type="http://schemas.openxmlformats.org/officeDocument/2006/relationships/ctrlProp" Target="../ctrlProps/ctrlProp60.xml"/><Relationship Id="rId20" Type="http://schemas.openxmlformats.org/officeDocument/2006/relationships/ctrlProp" Target="../ctrlProps/ctrlProp13.xml"/><Relationship Id="rId41" Type="http://schemas.openxmlformats.org/officeDocument/2006/relationships/ctrlProp" Target="../ctrlProps/ctrlProp34.xml"/><Relationship Id="rId54" Type="http://schemas.openxmlformats.org/officeDocument/2006/relationships/ctrlProp" Target="../ctrlProps/ctrlProp47.xml"/><Relationship Id="rId62" Type="http://schemas.openxmlformats.org/officeDocument/2006/relationships/ctrlProp" Target="../ctrlProps/ctrlProp55.xml"/><Relationship Id="rId70" Type="http://schemas.openxmlformats.org/officeDocument/2006/relationships/ctrlProp" Target="../ctrlProps/ctrlProp63.xml"/><Relationship Id="rId75" Type="http://schemas.openxmlformats.org/officeDocument/2006/relationships/ctrlProp" Target="../ctrlProps/ctrlProp68.xml"/><Relationship Id="rId83" Type="http://schemas.openxmlformats.org/officeDocument/2006/relationships/comments" Target="../comments1.xml"/><Relationship Id="rId1" Type="http://schemas.openxmlformats.org/officeDocument/2006/relationships/hyperlink" Target="file:///\\SVRAD1\Qualites\Documents%20en%20commun\Poulailler\Suivi%20des%20travaux%20aux%20poullaillers.xls" TargetMode="External"/><Relationship Id="rId6" Type="http://schemas.openxmlformats.org/officeDocument/2006/relationships/drawing" Target="../drawings/drawing1.xml"/><Relationship Id="rId15" Type="http://schemas.openxmlformats.org/officeDocument/2006/relationships/ctrlProp" Target="../ctrlProps/ctrlProp8.xml"/><Relationship Id="rId23" Type="http://schemas.openxmlformats.org/officeDocument/2006/relationships/ctrlProp" Target="../ctrlProps/ctrlProp16.xml"/><Relationship Id="rId28" Type="http://schemas.openxmlformats.org/officeDocument/2006/relationships/ctrlProp" Target="../ctrlProps/ctrlProp21.xml"/><Relationship Id="rId36" Type="http://schemas.openxmlformats.org/officeDocument/2006/relationships/ctrlProp" Target="../ctrlProps/ctrlProp29.xml"/><Relationship Id="rId49" Type="http://schemas.openxmlformats.org/officeDocument/2006/relationships/ctrlProp" Target="../ctrlProps/ctrlProp42.xml"/><Relationship Id="rId57" Type="http://schemas.openxmlformats.org/officeDocument/2006/relationships/ctrlProp" Target="../ctrlProps/ctrlProp50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H8"/>
  <sheetViews>
    <sheetView tabSelected="1" zoomScale="78" zoomScaleNormal="78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F13" sqref="F13"/>
    </sheetView>
  </sheetViews>
  <sheetFormatPr baseColWidth="10" defaultRowHeight="15" x14ac:dyDescent="0.25"/>
  <cols>
    <col min="1" max="1" width="8" style="27" customWidth="1"/>
    <col min="2" max="2" width="67.42578125" style="27" bestFit="1" customWidth="1"/>
    <col min="3" max="3" width="22.42578125" style="27" customWidth="1"/>
    <col min="4" max="4" width="15" style="29" customWidth="1"/>
    <col min="5" max="5" width="11.140625" style="29" customWidth="1"/>
    <col min="6" max="6" width="37" style="29" customWidth="1"/>
    <col min="7" max="7" width="12.5703125" style="29" hidden="1" customWidth="1"/>
    <col min="8" max="8" width="23.28515625" style="27" customWidth="1"/>
    <col min="9" max="9" width="31.5703125" style="27" hidden="1" customWidth="1"/>
    <col min="10" max="10" width="13.140625" style="27" customWidth="1"/>
    <col min="11" max="16384" width="11.42578125" style="27"/>
  </cols>
  <sheetData>
    <row r="1" spans="1:10" ht="18" thickTop="1" thickBot="1" x14ac:dyDescent="0.3">
      <c r="B1" s="42" t="s">
        <v>152</v>
      </c>
      <c r="C1" s="43">
        <v>42982</v>
      </c>
      <c r="F1" s="42" t="s">
        <v>153</v>
      </c>
      <c r="J1" s="43">
        <v>42979</v>
      </c>
    </row>
    <row r="2" spans="1:10" ht="16.5" thickTop="1" thickBot="1" x14ac:dyDescent="0.3">
      <c r="A2" s="29"/>
    </row>
    <row r="3" spans="1:10" ht="24.75" customHeight="1" x14ac:dyDescent="0.25">
      <c r="B3" s="47" t="s">
        <v>80</v>
      </c>
      <c r="C3" s="48"/>
      <c r="D3" s="48"/>
      <c r="E3" s="48"/>
      <c r="F3" s="48"/>
      <c r="G3" s="50" t="s">
        <v>119</v>
      </c>
      <c r="H3" s="49" t="s">
        <v>120</v>
      </c>
      <c r="I3" s="45" t="s">
        <v>121</v>
      </c>
    </row>
    <row r="4" spans="1:10" ht="41.25" customHeight="1" thickBot="1" x14ac:dyDescent="0.3">
      <c r="B4" s="30" t="s">
        <v>154</v>
      </c>
      <c r="C4" s="30" t="s">
        <v>155</v>
      </c>
      <c r="D4" s="31" t="s">
        <v>157</v>
      </c>
      <c r="E4" s="31" t="s">
        <v>159</v>
      </c>
      <c r="F4" s="32" t="s">
        <v>72</v>
      </c>
      <c r="G4" s="51"/>
      <c r="H4" s="49"/>
      <c r="I4" s="46"/>
    </row>
    <row r="5" spans="1:10" ht="30" customHeight="1" x14ac:dyDescent="0.25">
      <c r="A5" s="28"/>
      <c r="B5" s="116" t="s">
        <v>156</v>
      </c>
      <c r="C5" s="113" t="s">
        <v>160</v>
      </c>
      <c r="D5" s="114" t="s">
        <v>158</v>
      </c>
      <c r="E5" s="119">
        <v>2</v>
      </c>
      <c r="F5" s="115"/>
      <c r="G5" s="36">
        <v>42480</v>
      </c>
      <c r="H5" s="27" t="b">
        <v>0</v>
      </c>
      <c r="I5" s="33"/>
    </row>
    <row r="6" spans="1:10" ht="30" customHeight="1" x14ac:dyDescent="0.25">
      <c r="A6" s="28"/>
      <c r="B6" s="117" t="s">
        <v>164</v>
      </c>
      <c r="C6" s="113" t="s">
        <v>161</v>
      </c>
      <c r="D6" s="114" t="s">
        <v>158</v>
      </c>
      <c r="E6" s="119">
        <v>2</v>
      </c>
      <c r="F6" s="115"/>
      <c r="G6" s="35"/>
      <c r="H6" s="27" t="b">
        <v>0</v>
      </c>
      <c r="I6" s="33"/>
    </row>
    <row r="7" spans="1:10" ht="30" customHeight="1" x14ac:dyDescent="0.25">
      <c r="A7" s="28"/>
      <c r="B7" s="117" t="s">
        <v>165</v>
      </c>
      <c r="C7" s="113" t="s">
        <v>162</v>
      </c>
      <c r="D7" s="114" t="s">
        <v>158</v>
      </c>
      <c r="E7" s="119">
        <v>1</v>
      </c>
      <c r="F7" s="115"/>
      <c r="G7" s="34"/>
      <c r="H7" s="27" t="b">
        <v>0</v>
      </c>
      <c r="I7" s="33"/>
    </row>
    <row r="8" spans="1:10" ht="30" customHeight="1" x14ac:dyDescent="0.25">
      <c r="A8" s="28"/>
      <c r="B8" s="118" t="s">
        <v>166</v>
      </c>
      <c r="C8" s="113" t="s">
        <v>163</v>
      </c>
      <c r="D8" s="114" t="s">
        <v>158</v>
      </c>
      <c r="E8" s="119">
        <v>5</v>
      </c>
      <c r="F8" s="115"/>
      <c r="G8" s="34"/>
      <c r="H8" s="27" t="b">
        <v>0</v>
      </c>
      <c r="I8" s="33"/>
    </row>
  </sheetData>
  <mergeCells count="4">
    <mergeCell ref="I3:I4"/>
    <mergeCell ref="B3:F3"/>
    <mergeCell ref="H3:H4"/>
    <mergeCell ref="G3:G4"/>
  </mergeCells>
  <conditionalFormatting sqref="G7:G8 C5:F8">
    <cfRule type="expression" dxfId="8" priority="173">
      <formula>ISTEXT($F5)</formula>
    </cfRule>
  </conditionalFormatting>
  <conditionalFormatting sqref="G5">
    <cfRule type="expression" dxfId="5" priority="167">
      <formula>ISTEXT($F5)</formula>
    </cfRule>
  </conditionalFormatting>
  <conditionalFormatting sqref="G6">
    <cfRule type="expression" dxfId="4" priority="165">
      <formula>ISTEXT($F6)</formula>
    </cfRule>
  </conditionalFormatting>
  <conditionalFormatting sqref="B8">
    <cfRule type="expression" dxfId="3" priority="4">
      <formula>ISTEXT($F8)</formula>
    </cfRule>
  </conditionalFormatting>
  <conditionalFormatting sqref="B5:B6">
    <cfRule type="expression" dxfId="2" priority="3">
      <formula>ISTEXT($F7)</formula>
    </cfRule>
  </conditionalFormatting>
  <conditionalFormatting sqref="B7">
    <cfRule type="expression" dxfId="1" priority="5">
      <formula>ISTEXT(#REF!)</formula>
    </cfRule>
  </conditionalFormatting>
  <hyperlinks>
    <hyperlink ref="B5" r:id="rId1" display="Relevés des opérations de nettoyages et d'entretien (pour Haïdi)"/>
    <hyperlink ref="B8" r:id="rId2" display="Enregistrements ramassages œufs poulaillers (pour Guy)"/>
    <hyperlink ref="B6" r:id="rId3" display="Relevés des consommations d'aliment (pour Haïdi)"/>
    <hyperlink ref="B7" r:id="rId4" display="Relevés mensuel Ramassage œufs"/>
  </hyperlinks>
  <pageMargins left="0.7" right="0.7" top="0.75" bottom="0.75" header="0.3" footer="0.3"/>
  <pageSetup paperSize="9" orientation="portrait" r:id="rId5"/>
  <drawing r:id="rId6"/>
  <legacyDrawing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69" r:id="rId8" name="Check Box 73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0" r:id="rId9" name="Check Box 74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1" r:id="rId10" name="Check Box 75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3" r:id="rId11" name="Check Box 77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4" r:id="rId12" name="Check Box 78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5" r:id="rId13" name="Check Box 79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6" r:id="rId14" name="Check Box 80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7" r:id="rId15" name="Check Box 81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8" r:id="rId16" name="Check Box 82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9" r:id="rId17" name="Check Box 83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0" r:id="rId18" name="Check Box 84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2" r:id="rId19" name="Check Box 86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3" r:id="rId20" name="Check Box 87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4" r:id="rId21" name="Check Box 88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5" r:id="rId22" name="Check Box 89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6" r:id="rId23" name="Check Box 90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7" r:id="rId24" name="Check Box 91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8" r:id="rId25" name="Check Box 92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9" r:id="rId26" name="Check Box 93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0" r:id="rId27" name="Check Box 94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1" r:id="rId28" name="Check Box 95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2" r:id="rId29" name="Check Box 96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3" r:id="rId30" name="Check Box 97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4" r:id="rId31" name="Check Box 98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5" r:id="rId32" name="Check Box 99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6" r:id="rId33" name="Check Box 100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7" r:id="rId34" name="Check Box 101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" r:id="rId35" name="Check Box 102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" r:id="rId36" name="Check Box 103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1" r:id="rId37" name="Check Box 105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2" r:id="rId38" name="Check Box 106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4" r:id="rId39" name="Check Box 108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5" r:id="rId40" name="Check Box 109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6" r:id="rId41" name="Check Box 110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7" r:id="rId42" name="Check Box 111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8" r:id="rId43" name="Check Box 112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9" r:id="rId44" name="Check Box 113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0" r:id="rId45" name="Check Box 114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2" r:id="rId46" name="Check Box 116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3" r:id="rId47" name="Check Box 117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4" r:id="rId48" name="Check Box 118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3" r:id="rId49" name="Check Box 127">
              <controlPr defaultSize="0" autoFill="0" autoLine="0" autoPict="0" altText="">
                <anchor moveWithCells="1">
                  <from>
                    <xdr:col>0</xdr:col>
                    <xdr:colOff>171450</xdr:colOff>
                    <xdr:row>8</xdr:row>
                    <xdr:rowOff>0</xdr:rowOff>
                  </from>
                  <to>
                    <xdr:col>1</xdr:col>
                    <xdr:colOff>676275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4" r:id="rId50" name="Check Box 128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9" r:id="rId51" name="Check Box 43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4</xdr:row>
                    <xdr:rowOff>85725</xdr:rowOff>
                  </from>
                  <to>
                    <xdr:col>1</xdr:col>
                    <xdr:colOff>638175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0" r:id="rId52" name="Check Box 44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5</xdr:row>
                    <xdr:rowOff>85725</xdr:rowOff>
                  </from>
                  <to>
                    <xdr:col>1</xdr:col>
                    <xdr:colOff>647700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1" r:id="rId53" name="Check Box 45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6</xdr:row>
                    <xdr:rowOff>85725</xdr:rowOff>
                  </from>
                  <to>
                    <xdr:col>1</xdr:col>
                    <xdr:colOff>647700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2" r:id="rId54" name="Check Box 46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7</xdr:row>
                    <xdr:rowOff>85725</xdr:rowOff>
                  </from>
                  <to>
                    <xdr:col>1</xdr:col>
                    <xdr:colOff>657225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4" r:id="rId55" name="Check Box 48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5" r:id="rId56" name="Check Box 49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6" r:id="rId57" name="Check Box 50">
              <controlPr locked="0"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7" r:id="rId58" name="Check Box 51">
              <controlPr defaultSize="0" autoFill="0" autoLine="0" autoPict="0" altText="">
                <anchor moveWithCells="1">
                  <from>
                    <xdr:col>0</xdr:col>
                    <xdr:colOff>161925</xdr:colOff>
                    <xdr:row>8</xdr:row>
                    <xdr:rowOff>0</xdr:rowOff>
                  </from>
                  <to>
                    <xdr:col>1</xdr:col>
                    <xdr:colOff>657225</xdr:colOff>
                    <xdr:row>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8" r:id="rId59" name="Check Box 52">
              <controlPr defaultSize="0" autoFill="0" autoLine="0" autoPict="0" altText="">
                <anchor moveWithCells="1">
                  <from>
                    <xdr:col>0</xdr:col>
                    <xdr:colOff>161925</xdr:colOff>
                    <xdr:row>8</xdr:row>
                    <xdr:rowOff>0</xdr:rowOff>
                  </from>
                  <to>
                    <xdr:col>1</xdr:col>
                    <xdr:colOff>657225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9" r:id="rId60" name="Check Box 53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0" r:id="rId61" name="Check Box 54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1" r:id="rId62" name="Check Box 55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2" r:id="rId63" name="Check Box 56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3" r:id="rId64" name="Check Box 57">
              <controlPr defaultSize="0" autoFill="0" autoLine="0" autoPict="0" altText="">
                <anchor moveWithCells="1">
                  <from>
                    <xdr:col>0</xdr:col>
                    <xdr:colOff>161925</xdr:colOff>
                    <xdr:row>8</xdr:row>
                    <xdr:rowOff>0</xdr:rowOff>
                  </from>
                  <to>
                    <xdr:col>1</xdr:col>
                    <xdr:colOff>657225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4" r:id="rId65" name="Check Box 58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5" r:id="rId66" name="Check Box 59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6" r:id="rId67" name="Check Box 60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11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7" r:id="rId68" name="Check Box 61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8" r:id="rId69" name="Check Box 62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9" r:id="rId70" name="Check Box 63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0" r:id="rId71" name="Check Box 64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1" r:id="rId72" name="Check Box 65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8" r:id="rId73" name="Check Box 72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2" r:id="rId74" name="Check Box 126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5" r:id="rId75" name="Check Box 129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8" r:id="rId76" name="Check Box 132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9" r:id="rId77" name="Check Box 133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0" r:id="rId78" name="Check Box 134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8</xdr:row>
                    <xdr:rowOff>0</xdr:rowOff>
                  </from>
                  <to>
                    <xdr:col>1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1" r:id="rId79" name="Check Box 145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4</xdr:row>
                    <xdr:rowOff>85725</xdr:rowOff>
                  </from>
                  <to>
                    <xdr:col>1</xdr:col>
                    <xdr:colOff>638175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2" r:id="rId80" name="Check Box 146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4</xdr:row>
                    <xdr:rowOff>85725</xdr:rowOff>
                  </from>
                  <to>
                    <xdr:col>1</xdr:col>
                    <xdr:colOff>647700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3" r:id="rId81" name="Check Box 147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6</xdr:row>
                    <xdr:rowOff>85725</xdr:rowOff>
                  </from>
                  <to>
                    <xdr:col>1</xdr:col>
                    <xdr:colOff>647700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6" r:id="rId82" name="Check Box 150">
              <controlPr defaultSize="0" autoFill="0" autoLine="0" autoPict="0" altText="">
                <anchor moveWithCells="1">
                  <from>
                    <xdr:col>0</xdr:col>
                    <xdr:colOff>152400</xdr:colOff>
                    <xdr:row>5</xdr:row>
                    <xdr:rowOff>85725</xdr:rowOff>
                  </from>
                  <to>
                    <xdr:col>1</xdr:col>
                    <xdr:colOff>647700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L38"/>
  <sheetViews>
    <sheetView showWhiteSpace="0" view="pageBreakPreview" zoomScale="85" zoomScaleNormal="82" zoomScaleSheetLayoutView="85" zoomScalePageLayoutView="85" workbookViewId="0">
      <selection activeCell="E9" sqref="E9:G9"/>
    </sheetView>
  </sheetViews>
  <sheetFormatPr baseColWidth="10" defaultRowHeight="15" x14ac:dyDescent="0.25"/>
  <cols>
    <col min="1" max="1" width="16.28515625" style="6" customWidth="1"/>
    <col min="2" max="2" width="2.28515625" style="6" customWidth="1"/>
    <col min="3" max="3" width="10.140625" style="6" customWidth="1"/>
    <col min="4" max="4" width="18.85546875" style="6" customWidth="1"/>
    <col min="5" max="5" width="12.140625" style="6" customWidth="1"/>
    <col min="6" max="6" width="16.42578125" style="6" customWidth="1"/>
    <col min="7" max="7" width="15.140625" style="6" customWidth="1"/>
    <col min="8" max="8" width="10.5703125" style="6" customWidth="1"/>
    <col min="9" max="10" width="11.42578125" style="6"/>
    <col min="11" max="11" width="21.85546875" style="6" customWidth="1"/>
    <col min="12" max="16384" width="11.42578125" style="6"/>
  </cols>
  <sheetData>
    <row r="1" spans="1:12" ht="15" customHeight="1" x14ac:dyDescent="0.25">
      <c r="A1" s="85"/>
      <c r="B1" s="86"/>
      <c r="C1" s="62" t="s">
        <v>0</v>
      </c>
      <c r="D1" s="63"/>
      <c r="E1" s="63"/>
      <c r="F1" s="64"/>
      <c r="G1" s="9" t="s">
        <v>95</v>
      </c>
      <c r="H1" s="38" t="s">
        <v>101</v>
      </c>
      <c r="I1" s="7"/>
    </row>
    <row r="2" spans="1:12" ht="15" customHeight="1" x14ac:dyDescent="0.25">
      <c r="A2" s="87"/>
      <c r="B2" s="88"/>
      <c r="C2" s="65"/>
      <c r="D2" s="66"/>
      <c r="E2" s="66"/>
      <c r="F2" s="67"/>
      <c r="G2" s="10" t="s">
        <v>96</v>
      </c>
      <c r="H2" s="37" t="s">
        <v>100</v>
      </c>
      <c r="I2" s="7"/>
    </row>
    <row r="3" spans="1:12" ht="21.75" customHeight="1" x14ac:dyDescent="0.25">
      <c r="A3" s="87"/>
      <c r="B3" s="88"/>
      <c r="C3" s="11" t="s">
        <v>14</v>
      </c>
      <c r="D3" s="25" t="e">
        <f>VLOOKUP($E$9,tableau,6,FALSE)</f>
        <v>#N/A</v>
      </c>
      <c r="E3" s="12" t="s">
        <v>102</v>
      </c>
      <c r="F3" s="13" t="e">
        <f>VLOOKUP($E$9,tableau,2,FALSE)</f>
        <v>#N/A</v>
      </c>
      <c r="G3" s="10" t="s">
        <v>97</v>
      </c>
      <c r="H3" s="14" t="s">
        <v>118</v>
      </c>
      <c r="I3" s="7"/>
    </row>
    <row r="4" spans="1:12" x14ac:dyDescent="0.25">
      <c r="A4" s="87"/>
      <c r="B4" s="88"/>
      <c r="C4" s="11" t="s">
        <v>15</v>
      </c>
      <c r="D4" s="25" t="e">
        <f>VLOOKUP($E$9,tableau,7,FALSE)</f>
        <v>#N/A</v>
      </c>
      <c r="E4" s="15" t="s">
        <v>97</v>
      </c>
      <c r="F4" s="16" t="e">
        <f>VLOOKUP($E$9,tableau,3,FALSE)</f>
        <v>#N/A</v>
      </c>
      <c r="G4" s="39" t="s">
        <v>94</v>
      </c>
      <c r="H4" s="37" t="s">
        <v>93</v>
      </c>
      <c r="I4" s="7"/>
    </row>
    <row r="5" spans="1:12" ht="16.5" customHeight="1" x14ac:dyDescent="0.25">
      <c r="A5" s="87"/>
      <c r="B5" s="88"/>
      <c r="C5" s="11" t="s">
        <v>16</v>
      </c>
      <c r="D5" s="25" t="e">
        <f>VLOOKUP($E$9,tableau,8,FALSE)</f>
        <v>#N/A</v>
      </c>
      <c r="E5" s="17" t="s">
        <v>94</v>
      </c>
      <c r="F5" s="18" t="e">
        <f>VLOOKUP($E$9,tableau,4,FALSE)</f>
        <v>#N/A</v>
      </c>
      <c r="G5" s="40"/>
      <c r="H5" s="41"/>
      <c r="I5" s="7"/>
    </row>
    <row r="6" spans="1:12" ht="12.75" customHeight="1" x14ac:dyDescent="0.25">
      <c r="A6" s="89" t="s">
        <v>115</v>
      </c>
      <c r="B6" s="90"/>
      <c r="C6" s="93" t="e">
        <f>IF(VLOOKUP($E$9,tableau,5,FALSE)="","",VLOOKUP($E$9,tableau,5,FALSE))</f>
        <v>#N/A</v>
      </c>
      <c r="D6" s="93"/>
      <c r="E6" s="93"/>
      <c r="F6" s="93"/>
      <c r="G6" s="93"/>
      <c r="H6" s="93"/>
      <c r="I6" s="7"/>
    </row>
    <row r="7" spans="1:12" ht="3" customHeight="1" x14ac:dyDescent="0.25">
      <c r="A7" s="24"/>
      <c r="B7" s="24"/>
      <c r="C7" s="94"/>
      <c r="D7" s="94"/>
      <c r="E7" s="94"/>
      <c r="F7" s="94"/>
      <c r="G7" s="94"/>
      <c r="H7" s="94"/>
      <c r="I7" s="7"/>
    </row>
    <row r="8" spans="1:12" x14ac:dyDescent="0.25">
      <c r="A8" s="59" t="s">
        <v>1</v>
      </c>
      <c r="B8" s="60"/>
      <c r="C8" s="60"/>
      <c r="D8" s="60"/>
      <c r="E8" s="60"/>
      <c r="F8" s="60"/>
      <c r="G8" s="60"/>
      <c r="H8" s="60"/>
    </row>
    <row r="9" spans="1:12" ht="18" customHeight="1" x14ac:dyDescent="0.25">
      <c r="A9" s="19"/>
      <c r="B9" s="19"/>
      <c r="C9" s="57" t="s">
        <v>2</v>
      </c>
      <c r="D9" s="58"/>
      <c r="E9" s="68" t="s">
        <v>134</v>
      </c>
      <c r="F9" s="69"/>
      <c r="G9" s="70"/>
      <c r="H9" s="26"/>
    </row>
    <row r="10" spans="1:12" ht="33.75" customHeight="1" x14ac:dyDescent="0.25">
      <c r="A10" s="19"/>
      <c r="B10" s="19"/>
      <c r="C10" s="57" t="s">
        <v>3</v>
      </c>
      <c r="D10" s="58"/>
      <c r="E10" s="54" t="e">
        <f>VLOOKUP($E$9,tableau,9,FALSE)</f>
        <v>#N/A</v>
      </c>
      <c r="F10" s="55"/>
      <c r="G10" s="56"/>
      <c r="H10" s="26"/>
      <c r="L10" s="8"/>
    </row>
    <row r="11" spans="1:12" ht="110.25" customHeight="1" x14ac:dyDescent="0.25">
      <c r="A11" s="19"/>
      <c r="B11" s="19"/>
      <c r="C11" s="57" t="s">
        <v>4</v>
      </c>
      <c r="D11" s="58"/>
      <c r="E11" s="71" t="e">
        <f>IF(VLOOKUP($E$9,tableau,10,FALSE)="","-",VLOOKUP($E$9,tableau,10,FALSE))</f>
        <v>#N/A</v>
      </c>
      <c r="F11" s="72"/>
      <c r="G11" s="73"/>
      <c r="H11" s="26"/>
    </row>
    <row r="12" spans="1:12" ht="71.25" customHeight="1" x14ac:dyDescent="0.25">
      <c r="A12" s="19"/>
      <c r="B12" s="19"/>
      <c r="C12" s="91" t="s">
        <v>20</v>
      </c>
      <c r="D12" s="92"/>
      <c r="E12" s="54" t="e">
        <f>IF(VLOOKUP($E$9,tableau,11,FALSE)="","-",VLOOKUP($E$9,tableau,11,FALSE))</f>
        <v>#N/A</v>
      </c>
      <c r="F12" s="55"/>
      <c r="G12" s="56"/>
      <c r="H12" s="26"/>
    </row>
    <row r="13" spans="1:12" ht="6" customHeight="1" x14ac:dyDescent="0.25">
      <c r="A13" s="26"/>
      <c r="B13" s="26"/>
      <c r="C13" s="26"/>
      <c r="D13" s="20"/>
      <c r="E13" s="20"/>
      <c r="F13" s="24"/>
      <c r="G13" s="24"/>
      <c r="H13" s="26"/>
    </row>
    <row r="14" spans="1:12" x14ac:dyDescent="0.25">
      <c r="A14" s="59" t="s">
        <v>5</v>
      </c>
      <c r="B14" s="60"/>
      <c r="C14" s="60"/>
      <c r="D14" s="60"/>
      <c r="E14" s="60"/>
      <c r="F14" s="60"/>
      <c r="G14" s="60"/>
      <c r="H14" s="60"/>
    </row>
    <row r="15" spans="1:12" ht="40.5" customHeight="1" x14ac:dyDescent="0.25">
      <c r="A15" s="19"/>
      <c r="B15" s="19"/>
      <c r="C15" s="57" t="s">
        <v>6</v>
      </c>
      <c r="D15" s="58"/>
      <c r="E15" s="74" t="e">
        <f>IF(VLOOKUP($E$9,tableau,12,FALSE)="","-",VLOOKUP($E$9,tableau,12,FALSE))</f>
        <v>#N/A</v>
      </c>
      <c r="F15" s="75"/>
      <c r="G15" s="76"/>
      <c r="H15" s="26"/>
    </row>
    <row r="16" spans="1:12" ht="42" customHeight="1" x14ac:dyDescent="0.25">
      <c r="A16" s="19"/>
      <c r="B16" s="19"/>
      <c r="C16" s="57" t="s">
        <v>7</v>
      </c>
      <c r="D16" s="58"/>
      <c r="E16" s="74" t="e">
        <f>IF(VLOOKUP($E$9,tableau,13,FALSE)="","-",VLOOKUP($E$9,tableau,13,FALSE))</f>
        <v>#N/A</v>
      </c>
      <c r="F16" s="75"/>
      <c r="G16" s="76"/>
      <c r="H16" s="26"/>
    </row>
    <row r="17" spans="1:8" ht="34.5" customHeight="1" x14ac:dyDescent="0.25">
      <c r="A17" s="19"/>
      <c r="B17" s="19"/>
      <c r="C17" s="57" t="s">
        <v>8</v>
      </c>
      <c r="D17" s="58"/>
      <c r="E17" s="74" t="e">
        <f>IF(VLOOKUP($E$9,tableau,14,FALSE)="","-",VLOOKUP($E$9,tableau,14,FALSE))</f>
        <v>#N/A</v>
      </c>
      <c r="F17" s="75"/>
      <c r="G17" s="76"/>
      <c r="H17" s="26"/>
    </row>
    <row r="18" spans="1:8" ht="40.5" customHeight="1" x14ac:dyDescent="0.25">
      <c r="A18" s="19"/>
      <c r="B18" s="19"/>
      <c r="C18" s="57" t="s">
        <v>9</v>
      </c>
      <c r="D18" s="58"/>
      <c r="E18" s="74" t="e">
        <f>IF(VLOOKUP($E$9,tableau,15,FALSE)="","-",VLOOKUP($E$9,tableau,15,FALSE))</f>
        <v>#N/A</v>
      </c>
      <c r="F18" s="75"/>
      <c r="G18" s="76"/>
      <c r="H18" s="26"/>
    </row>
    <row r="19" spans="1:8" ht="6.75" customHeight="1" x14ac:dyDescent="0.25">
      <c r="A19" s="24"/>
      <c r="B19" s="24"/>
      <c r="C19" s="24"/>
      <c r="D19" s="26"/>
      <c r="E19" s="26"/>
      <c r="F19" s="26"/>
      <c r="G19" s="26"/>
      <c r="H19" s="26"/>
    </row>
    <row r="20" spans="1:8" x14ac:dyDescent="0.25">
      <c r="A20" s="59" t="s">
        <v>10</v>
      </c>
      <c r="B20" s="60"/>
      <c r="C20" s="60"/>
      <c r="D20" s="60"/>
      <c r="E20" s="60"/>
      <c r="F20" s="60"/>
      <c r="G20" s="60"/>
      <c r="H20" s="60"/>
    </row>
    <row r="21" spans="1:8" ht="18" customHeight="1" x14ac:dyDescent="0.25">
      <c r="A21" s="19"/>
      <c r="B21" s="19"/>
      <c r="C21" s="77" t="s">
        <v>65</v>
      </c>
      <c r="D21" s="78"/>
      <c r="E21" s="81" t="s">
        <v>66</v>
      </c>
      <c r="F21" s="82"/>
      <c r="G21" s="83"/>
      <c r="H21" s="26"/>
    </row>
    <row r="22" spans="1:8" ht="26.25" customHeight="1" x14ac:dyDescent="0.25">
      <c r="A22" s="19"/>
      <c r="B22" s="19"/>
      <c r="C22" s="79" t="e">
        <f>IF(VLOOKUP($E$9,tableau,16,FALSE)="oui","Code production X FR AAA 01","")</f>
        <v>#N/A</v>
      </c>
      <c r="D22" s="80"/>
      <c r="E22" s="79" t="e">
        <f>IF(VLOOKUP($E$9,tableau,20,FALSE)="oui","Code centre","")</f>
        <v>#N/A</v>
      </c>
      <c r="F22" s="80"/>
      <c r="G22" s="84"/>
      <c r="H22" s="21"/>
    </row>
    <row r="23" spans="1:8" ht="42" customHeight="1" x14ac:dyDescent="0.25">
      <c r="A23" s="19"/>
      <c r="B23" s="19"/>
      <c r="C23" s="52" t="e">
        <f>IF(VLOOKUP($E$9,tableau,17,FALSE)="","",CONCATENATE("Mention ",VLOOKUP($E$9,tableau,17,FALSE)))</f>
        <v>#N/A</v>
      </c>
      <c r="D23" s="53"/>
      <c r="E23" s="52" t="e">
        <f>IF(VLOOKUP($E$9,tableau,21,FALSE)="oui","N° lot","")</f>
        <v>#N/A</v>
      </c>
      <c r="F23" s="53"/>
      <c r="G23" s="61"/>
      <c r="H23" s="21"/>
    </row>
    <row r="24" spans="1:8" ht="18" customHeight="1" x14ac:dyDescent="0.25">
      <c r="A24" s="19"/>
      <c r="B24" s="19"/>
      <c r="C24" s="52" t="e">
        <f>IF(VLOOKUP($E$9,tableau,18,FALSE)="oui","DCR jj/mm","")</f>
        <v>#N/A</v>
      </c>
      <c r="D24" s="53"/>
      <c r="E24" s="52" t="e">
        <f>IF(VLOOKUP($E$9,tableau,22,FALSE)="oui", "DCR jj/mm","")</f>
        <v>#N/A</v>
      </c>
      <c r="F24" s="53"/>
      <c r="G24" s="61"/>
      <c r="H24" s="21"/>
    </row>
    <row r="25" spans="1:8" ht="18" customHeight="1" x14ac:dyDescent="0.25">
      <c r="A25" s="19"/>
      <c r="B25" s="19"/>
      <c r="C25" s="52" t="e">
        <f>IF(VLOOKUP($E$9,tableau,19,FALSE)="oui","Pondu le : jj/mm","")</f>
        <v>#N/A</v>
      </c>
      <c r="D25" s="53"/>
      <c r="E25" s="52" t="e">
        <f>IF(VLOOKUP($E$9,tableau,23,FALSE)="oui","Pondu le : jj/mm","")</f>
        <v>#N/A</v>
      </c>
      <c r="F25" s="53"/>
      <c r="G25" s="61"/>
      <c r="H25" s="21"/>
    </row>
    <row r="26" spans="1:8" ht="18" customHeight="1" x14ac:dyDescent="0.25">
      <c r="A26" s="19"/>
      <c r="B26" s="19"/>
      <c r="C26" s="52"/>
      <c r="D26" s="53"/>
      <c r="E26" s="52" t="e">
        <f>IF(VLOOKUP($E$9,tableau,24,FALSE)="oui","EXTRA jj/mm","")</f>
        <v>#N/A</v>
      </c>
      <c r="F26" s="53"/>
      <c r="G26" s="61"/>
      <c r="H26" s="21"/>
    </row>
    <row r="27" spans="1:8" ht="45.75" customHeight="1" x14ac:dyDescent="0.25">
      <c r="A27" s="19"/>
      <c r="B27" s="19"/>
      <c r="C27" s="52"/>
      <c r="D27" s="53"/>
      <c r="E27" s="101" t="e">
        <f>IF(VLOOKUP($E$9,tableau,25,FALSE)="oui",VLOOKUP($E$9,tableau,26,FALSE),"")</f>
        <v>#N/A</v>
      </c>
      <c r="F27" s="102"/>
      <c r="G27" s="103"/>
      <c r="H27" s="21"/>
    </row>
    <row r="28" spans="1:8" ht="31.5" customHeight="1" x14ac:dyDescent="0.25">
      <c r="A28" s="19"/>
      <c r="B28" s="19"/>
      <c r="C28" s="107"/>
      <c r="D28" s="108"/>
      <c r="E28" s="104" t="e">
        <f>IF(VLOOKUP($E$9,tableau,27,FALSE)="oui","Référence au code du mode d'élevage","")</f>
        <v>#N/A</v>
      </c>
      <c r="F28" s="105"/>
      <c r="G28" s="106"/>
      <c r="H28" s="21"/>
    </row>
    <row r="29" spans="1:8" ht="6.75" customHeight="1" x14ac:dyDescent="0.25">
      <c r="A29" s="22"/>
      <c r="B29" s="22"/>
      <c r="C29" s="22"/>
      <c r="D29" s="24"/>
      <c r="E29" s="24"/>
      <c r="F29" s="24"/>
      <c r="G29" s="24"/>
      <c r="H29" s="21"/>
    </row>
    <row r="30" spans="1:8" x14ac:dyDescent="0.25">
      <c r="A30" s="59" t="s">
        <v>122</v>
      </c>
      <c r="B30" s="60"/>
      <c r="C30" s="60"/>
      <c r="D30" s="60"/>
      <c r="E30" s="60"/>
      <c r="F30" s="60"/>
      <c r="G30" s="60"/>
      <c r="H30" s="60"/>
    </row>
    <row r="31" spans="1:8" ht="15" customHeight="1" x14ac:dyDescent="0.25">
      <c r="A31" s="19"/>
      <c r="B31" s="19"/>
      <c r="C31" s="79" t="s">
        <v>13</v>
      </c>
      <c r="D31" s="80"/>
      <c r="E31" s="85" t="e">
        <f>VLOOKUP($E$9,tableau,28,FALSE)</f>
        <v>#N/A</v>
      </c>
      <c r="F31" s="109"/>
      <c r="G31" s="86"/>
      <c r="H31" s="26"/>
    </row>
    <row r="32" spans="1:8" ht="17.25" customHeight="1" x14ac:dyDescent="0.25">
      <c r="A32" s="19"/>
      <c r="B32" s="19"/>
      <c r="C32" s="52"/>
      <c r="D32" s="53"/>
      <c r="E32" s="87"/>
      <c r="F32" s="110"/>
      <c r="G32" s="88"/>
      <c r="H32" s="26"/>
    </row>
    <row r="33" spans="1:8" ht="68.25" customHeight="1" x14ac:dyDescent="0.25">
      <c r="A33" s="19"/>
      <c r="B33" s="19"/>
      <c r="C33" s="107"/>
      <c r="D33" s="108"/>
      <c r="E33" s="104"/>
      <c r="F33" s="105"/>
      <c r="G33" s="106"/>
      <c r="H33" s="26"/>
    </row>
    <row r="34" spans="1:8" ht="3.75" customHeight="1" x14ac:dyDescent="0.25">
      <c r="A34" s="26"/>
      <c r="B34" s="26"/>
      <c r="C34" s="26"/>
      <c r="D34" s="26"/>
      <c r="E34" s="26"/>
      <c r="F34" s="26"/>
      <c r="G34" s="26"/>
      <c r="H34" s="26"/>
    </row>
    <row r="35" spans="1:8" x14ac:dyDescent="0.25">
      <c r="A35" s="59" t="s">
        <v>98</v>
      </c>
      <c r="B35" s="60"/>
      <c r="C35" s="60"/>
      <c r="D35" s="60"/>
      <c r="E35" s="60"/>
      <c r="F35" s="60"/>
      <c r="G35" s="60"/>
      <c r="H35" s="60"/>
    </row>
    <row r="36" spans="1:8" ht="12.75" customHeight="1" x14ac:dyDescent="0.25">
      <c r="A36" s="26"/>
      <c r="B36" s="26"/>
      <c r="C36" s="98" t="s">
        <v>99</v>
      </c>
      <c r="D36" s="99"/>
      <c r="E36" s="95" t="e">
        <f>VLOOKUP($E$9,tableau,29,FALSE)</f>
        <v>#N/A</v>
      </c>
      <c r="F36" s="96"/>
      <c r="G36" s="97"/>
      <c r="H36" s="26"/>
    </row>
    <row r="37" spans="1:8" ht="12" customHeight="1" x14ac:dyDescent="0.25">
      <c r="A37" s="26"/>
      <c r="B37" s="26"/>
      <c r="C37" s="98" t="s">
        <v>11</v>
      </c>
      <c r="D37" s="100"/>
      <c r="E37" s="23" t="e">
        <f>VLOOKUP($E$9,tableau,31,FALSE)</f>
        <v>#N/A</v>
      </c>
      <c r="F37" s="111" t="e">
        <f>VLOOKUP($E$9,tableau,30,FALSE)</f>
        <v>#N/A</v>
      </c>
      <c r="G37" s="112"/>
      <c r="H37" s="26"/>
    </row>
    <row r="38" spans="1:8" ht="7.5" customHeight="1" x14ac:dyDescent="0.25"/>
  </sheetData>
  <sheetProtection sort="0" autoFilter="0"/>
  <protectedRanges>
    <protectedRange sqref="E9" name="Plage1"/>
  </protectedRanges>
  <mergeCells count="47">
    <mergeCell ref="E36:G36"/>
    <mergeCell ref="C36:D36"/>
    <mergeCell ref="C37:D37"/>
    <mergeCell ref="E26:G26"/>
    <mergeCell ref="E27:G27"/>
    <mergeCell ref="E28:G28"/>
    <mergeCell ref="C31:D33"/>
    <mergeCell ref="E31:G33"/>
    <mergeCell ref="C26:D26"/>
    <mergeCell ref="C27:D27"/>
    <mergeCell ref="C28:D28"/>
    <mergeCell ref="F37:G37"/>
    <mergeCell ref="A35:H35"/>
    <mergeCell ref="A30:H30"/>
    <mergeCell ref="A1:B5"/>
    <mergeCell ref="A6:B6"/>
    <mergeCell ref="E16:G16"/>
    <mergeCell ref="E17:G17"/>
    <mergeCell ref="A14:H14"/>
    <mergeCell ref="A8:H8"/>
    <mergeCell ref="C11:D11"/>
    <mergeCell ref="C12:D12"/>
    <mergeCell ref="C6:H7"/>
    <mergeCell ref="C25:D25"/>
    <mergeCell ref="E23:G23"/>
    <mergeCell ref="E24:G24"/>
    <mergeCell ref="E25:G25"/>
    <mergeCell ref="C1:F2"/>
    <mergeCell ref="E9:G9"/>
    <mergeCell ref="E10:G10"/>
    <mergeCell ref="E11:G11"/>
    <mergeCell ref="E18:G18"/>
    <mergeCell ref="C21:D21"/>
    <mergeCell ref="C22:D22"/>
    <mergeCell ref="E21:G21"/>
    <mergeCell ref="E22:G22"/>
    <mergeCell ref="C17:D17"/>
    <mergeCell ref="C18:D18"/>
    <mergeCell ref="E15:G15"/>
    <mergeCell ref="C23:D23"/>
    <mergeCell ref="C24:D24"/>
    <mergeCell ref="E12:G12"/>
    <mergeCell ref="C9:D9"/>
    <mergeCell ref="C10:D10"/>
    <mergeCell ref="C15:D15"/>
    <mergeCell ref="C16:D16"/>
    <mergeCell ref="A20:H20"/>
  </mergeCells>
  <conditionalFormatting sqref="C6">
    <cfRule type="containsBlanks" dxfId="0" priority="5">
      <formula>LEN(TRIM(C6))=0</formula>
    </cfRule>
  </conditionalFormatting>
  <pageMargins left="0.7" right="0.7" top="0.75" bottom="0.75" header="0.3" footer="0.3"/>
  <pageSetup paperSize="9" scale="80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tableau!$B$5:$B$8</xm:f>
          </x14:formula1>
          <xm:sqref>E9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29"/>
  <sheetViews>
    <sheetView topLeftCell="G1" workbookViewId="0">
      <selection activeCell="P2" sqref="P2"/>
    </sheetView>
  </sheetViews>
  <sheetFormatPr baseColWidth="10" defaultRowHeight="15" x14ac:dyDescent="0.25"/>
  <cols>
    <col min="1" max="1" width="14" hidden="1" customWidth="1"/>
    <col min="2" max="2" width="23.42578125" hidden="1" customWidth="1"/>
    <col min="3" max="4" width="0" hidden="1" customWidth="1"/>
    <col min="5" max="5" width="26.28515625" hidden="1" customWidth="1"/>
    <col min="6" max="6" width="14.140625" hidden="1" customWidth="1"/>
  </cols>
  <sheetData>
    <row r="1" spans="1:16" ht="15.75" thickBot="1" x14ac:dyDescent="0.3">
      <c r="A1" s="5" t="s">
        <v>19</v>
      </c>
      <c r="B1" s="5" t="s">
        <v>21</v>
      </c>
      <c r="C1" s="5" t="s">
        <v>22</v>
      </c>
      <c r="E1" s="5" t="s">
        <v>16</v>
      </c>
      <c r="F1" s="2"/>
      <c r="I1" s="5" t="s">
        <v>139</v>
      </c>
      <c r="J1" s="5"/>
      <c r="M1" s="29">
        <f>WEEKNUM(tableau!C1)</f>
        <v>36</v>
      </c>
      <c r="N1" s="29">
        <f>MONTH(tableau!C1)</f>
        <v>9</v>
      </c>
      <c r="O1" s="29">
        <f>YEAR(tableau!C1)</f>
        <v>2017</v>
      </c>
      <c r="P1" s="44" t="str">
        <f>VLOOKUP(N1,index!I2:J13,2)</f>
        <v>Septembre</v>
      </c>
    </row>
    <row r="2" spans="1:16" x14ac:dyDescent="0.25">
      <c r="A2" s="4" t="s">
        <v>23</v>
      </c>
      <c r="B2" s="2" t="s">
        <v>23</v>
      </c>
      <c r="C2" s="2" t="s">
        <v>49</v>
      </c>
      <c r="E2" s="2" t="s">
        <v>17</v>
      </c>
      <c r="F2" s="2" t="s">
        <v>17</v>
      </c>
      <c r="I2" s="4">
        <v>1</v>
      </c>
      <c r="J2" s="4" t="s">
        <v>140</v>
      </c>
    </row>
    <row r="3" spans="1:16" x14ac:dyDescent="0.25">
      <c r="A3" s="4" t="s">
        <v>133</v>
      </c>
      <c r="B3" s="2" t="s">
        <v>92</v>
      </c>
      <c r="C3" s="2" t="s">
        <v>90</v>
      </c>
      <c r="E3" s="2" t="s">
        <v>81</v>
      </c>
      <c r="F3" s="2" t="s">
        <v>84</v>
      </c>
      <c r="I3" s="4">
        <v>2</v>
      </c>
      <c r="J3" s="4" t="s">
        <v>141</v>
      </c>
    </row>
    <row r="4" spans="1:16" x14ac:dyDescent="0.25">
      <c r="A4" s="4" t="s">
        <v>24</v>
      </c>
      <c r="B4" s="2" t="s">
        <v>24</v>
      </c>
      <c r="C4" s="2" t="s">
        <v>89</v>
      </c>
      <c r="E4" s="2" t="s">
        <v>53</v>
      </c>
      <c r="F4" s="2" t="s">
        <v>53</v>
      </c>
      <c r="I4" s="4">
        <v>3</v>
      </c>
      <c r="J4" s="4" t="s">
        <v>142</v>
      </c>
    </row>
    <row r="5" spans="1:16" x14ac:dyDescent="0.25">
      <c r="A5" s="4" t="s">
        <v>68</v>
      </c>
      <c r="B5" s="2" t="s">
        <v>131</v>
      </c>
      <c r="C5" s="2" t="s">
        <v>132</v>
      </c>
      <c r="E5" s="2" t="s">
        <v>18</v>
      </c>
      <c r="F5" s="2" t="s">
        <v>77</v>
      </c>
      <c r="I5" s="4">
        <v>4</v>
      </c>
      <c r="J5" s="4" t="s">
        <v>143</v>
      </c>
    </row>
    <row r="6" spans="1:16" x14ac:dyDescent="0.25">
      <c r="A6" s="4" t="s">
        <v>30</v>
      </c>
      <c r="B6" s="2" t="s">
        <v>68</v>
      </c>
      <c r="C6" s="2" t="s">
        <v>74</v>
      </c>
      <c r="E6" s="2" t="s">
        <v>58</v>
      </c>
      <c r="F6" s="2" t="s">
        <v>54</v>
      </c>
      <c r="I6" s="4">
        <v>5</v>
      </c>
      <c r="J6" s="4" t="s">
        <v>144</v>
      </c>
    </row>
    <row r="7" spans="1:16" x14ac:dyDescent="0.25">
      <c r="A7" s="4" t="s">
        <v>26</v>
      </c>
      <c r="B7" s="2" t="s">
        <v>30</v>
      </c>
      <c r="C7" s="2" t="s">
        <v>30</v>
      </c>
      <c r="E7" s="2" t="s">
        <v>59</v>
      </c>
      <c r="F7" s="2" t="s">
        <v>55</v>
      </c>
      <c r="I7" s="4">
        <v>6</v>
      </c>
      <c r="J7" s="4" t="s">
        <v>145</v>
      </c>
    </row>
    <row r="8" spans="1:16" x14ac:dyDescent="0.25">
      <c r="A8" s="4" t="s">
        <v>31</v>
      </c>
      <c r="B8" s="2" t="s">
        <v>32</v>
      </c>
      <c r="C8" s="2" t="s">
        <v>48</v>
      </c>
      <c r="E8" s="2" t="s">
        <v>60</v>
      </c>
      <c r="F8" s="2" t="s">
        <v>56</v>
      </c>
      <c r="I8" s="4">
        <v>7</v>
      </c>
      <c r="J8" s="4" t="s">
        <v>146</v>
      </c>
    </row>
    <row r="9" spans="1:16" x14ac:dyDescent="0.25">
      <c r="A9" s="4"/>
      <c r="B9" s="2" t="s">
        <v>88</v>
      </c>
      <c r="C9" s="2" t="s">
        <v>109</v>
      </c>
      <c r="E9" s="2" t="s">
        <v>113</v>
      </c>
      <c r="F9" s="2" t="s">
        <v>114</v>
      </c>
      <c r="I9" s="4">
        <v>8</v>
      </c>
      <c r="J9" s="4" t="s">
        <v>147</v>
      </c>
    </row>
    <row r="10" spans="1:16" x14ac:dyDescent="0.25">
      <c r="A10" s="4" t="s">
        <v>40</v>
      </c>
      <c r="B10" s="2" t="s">
        <v>33</v>
      </c>
      <c r="C10" s="2" t="s">
        <v>50</v>
      </c>
      <c r="E10" s="2" t="s">
        <v>62</v>
      </c>
      <c r="F10" s="2" t="s">
        <v>64</v>
      </c>
      <c r="I10" s="4">
        <v>9</v>
      </c>
      <c r="J10" s="4" t="s">
        <v>148</v>
      </c>
    </row>
    <row r="11" spans="1:16" x14ac:dyDescent="0.25">
      <c r="A11" s="4" t="s">
        <v>27</v>
      </c>
      <c r="B11" s="3" t="s">
        <v>39</v>
      </c>
      <c r="C11" s="2" t="s">
        <v>42</v>
      </c>
      <c r="E11" s="2" t="s">
        <v>61</v>
      </c>
      <c r="F11" s="2" t="s">
        <v>63</v>
      </c>
      <c r="I11" s="4">
        <v>10</v>
      </c>
      <c r="J11" s="4" t="s">
        <v>149</v>
      </c>
    </row>
    <row r="12" spans="1:16" x14ac:dyDescent="0.25">
      <c r="A12" s="4" t="s">
        <v>28</v>
      </c>
      <c r="B12" s="3" t="s">
        <v>40</v>
      </c>
      <c r="C12" s="2" t="s">
        <v>43</v>
      </c>
      <c r="E12" s="2" t="s">
        <v>70</v>
      </c>
      <c r="F12" s="2" t="s">
        <v>57</v>
      </c>
      <c r="I12" s="4">
        <v>11</v>
      </c>
      <c r="J12" s="4" t="s">
        <v>150</v>
      </c>
    </row>
    <row r="13" spans="1:16" x14ac:dyDescent="0.25">
      <c r="A13" s="4" t="s">
        <v>29</v>
      </c>
      <c r="B13" s="3" t="s">
        <v>41</v>
      </c>
      <c r="C13" s="2" t="s">
        <v>44</v>
      </c>
      <c r="E13" s="2" t="s">
        <v>104</v>
      </c>
      <c r="F13" s="2" t="s">
        <v>78</v>
      </c>
      <c r="I13" s="4">
        <v>12</v>
      </c>
      <c r="J13" s="4" t="s">
        <v>151</v>
      </c>
    </row>
    <row r="14" spans="1:16" x14ac:dyDescent="0.25">
      <c r="A14" s="4" t="s">
        <v>25</v>
      </c>
      <c r="B14" s="2" t="s">
        <v>38</v>
      </c>
      <c r="C14" s="2" t="s">
        <v>51</v>
      </c>
      <c r="E14" s="2" t="s">
        <v>73</v>
      </c>
      <c r="F14" s="2" t="s">
        <v>79</v>
      </c>
    </row>
    <row r="15" spans="1:16" x14ac:dyDescent="0.25">
      <c r="A15" s="1"/>
      <c r="B15" s="2" t="s">
        <v>67</v>
      </c>
      <c r="C15" s="2" t="s">
        <v>67</v>
      </c>
      <c r="E15" s="2" t="s">
        <v>125</v>
      </c>
      <c r="F15" s="2" t="s">
        <v>126</v>
      </c>
    </row>
    <row r="16" spans="1:16" x14ac:dyDescent="0.25">
      <c r="A16" s="1"/>
      <c r="B16" s="2" t="s">
        <v>34</v>
      </c>
      <c r="C16" s="2" t="s">
        <v>52</v>
      </c>
      <c r="E16" s="3" t="s">
        <v>71</v>
      </c>
      <c r="F16" s="3" t="s">
        <v>91</v>
      </c>
    </row>
    <row r="17" spans="1:6" x14ac:dyDescent="0.25">
      <c r="A17" s="1"/>
      <c r="B17" s="2" t="s">
        <v>35</v>
      </c>
      <c r="C17" s="2" t="s">
        <v>45</v>
      </c>
      <c r="E17" s="3" t="s">
        <v>69</v>
      </c>
      <c r="F17" s="3" t="s">
        <v>75</v>
      </c>
    </row>
    <row r="18" spans="1:6" x14ac:dyDescent="0.25">
      <c r="A18" s="1"/>
      <c r="B18" s="2" t="s">
        <v>36</v>
      </c>
      <c r="C18" s="2" t="s">
        <v>46</v>
      </c>
      <c r="E18" s="3" t="s">
        <v>123</v>
      </c>
      <c r="F18" s="3" t="s">
        <v>124</v>
      </c>
    </row>
    <row r="19" spans="1:6" x14ac:dyDescent="0.25">
      <c r="B19" s="2" t="s">
        <v>37</v>
      </c>
      <c r="C19" s="2" t="s">
        <v>47</v>
      </c>
      <c r="E19" s="3" t="s">
        <v>129</v>
      </c>
      <c r="F19" s="3" t="s">
        <v>130</v>
      </c>
    </row>
    <row r="20" spans="1:6" x14ac:dyDescent="0.25">
      <c r="B20" s="2" t="s">
        <v>12</v>
      </c>
      <c r="C20" s="3" t="s">
        <v>12</v>
      </c>
      <c r="E20" s="3" t="s">
        <v>82</v>
      </c>
      <c r="F20" s="3" t="s">
        <v>87</v>
      </c>
    </row>
    <row r="21" spans="1:6" x14ac:dyDescent="0.25">
      <c r="B21" s="3" t="s">
        <v>76</v>
      </c>
      <c r="C21" s="3" t="s">
        <v>76</v>
      </c>
      <c r="D21" s="1"/>
      <c r="E21" s="3" t="s">
        <v>103</v>
      </c>
      <c r="F21" s="3" t="s">
        <v>110</v>
      </c>
    </row>
    <row r="22" spans="1:6" x14ac:dyDescent="0.25">
      <c r="B22" s="3" t="s">
        <v>86</v>
      </c>
      <c r="C22" s="3" t="s">
        <v>85</v>
      </c>
      <c r="D22" s="1"/>
      <c r="E22" s="3" t="s">
        <v>127</v>
      </c>
      <c r="F22" s="3" t="s">
        <v>128</v>
      </c>
    </row>
    <row r="23" spans="1:6" x14ac:dyDescent="0.25">
      <c r="B23" s="2" t="s">
        <v>83</v>
      </c>
      <c r="C23" s="3" t="s">
        <v>83</v>
      </c>
      <c r="D23" s="1"/>
      <c r="E23" s="2" t="s">
        <v>105</v>
      </c>
      <c r="F23" s="2" t="s">
        <v>106</v>
      </c>
    </row>
    <row r="24" spans="1:6" x14ac:dyDescent="0.25">
      <c r="B24" s="2" t="s">
        <v>108</v>
      </c>
      <c r="C24" s="3" t="s">
        <v>107</v>
      </c>
      <c r="D24" s="1"/>
      <c r="E24" s="3" t="s">
        <v>135</v>
      </c>
      <c r="F24" s="3" t="s">
        <v>136</v>
      </c>
    </row>
    <row r="25" spans="1:6" x14ac:dyDescent="0.25">
      <c r="B25" s="2" t="s">
        <v>111</v>
      </c>
      <c r="C25" s="2" t="s">
        <v>112</v>
      </c>
      <c r="D25" s="1"/>
      <c r="E25" s="2" t="s">
        <v>137</v>
      </c>
      <c r="F25" s="2" t="s">
        <v>138</v>
      </c>
    </row>
    <row r="26" spans="1:6" x14ac:dyDescent="0.25">
      <c r="B26" s="2" t="s">
        <v>116</v>
      </c>
      <c r="C26" s="2" t="s">
        <v>117</v>
      </c>
      <c r="D26" s="1"/>
      <c r="E26" s="1"/>
      <c r="F26" s="1"/>
    </row>
    <row r="27" spans="1:6" x14ac:dyDescent="0.25">
      <c r="B27" s="1"/>
      <c r="C27" s="1"/>
      <c r="D27" s="1"/>
      <c r="E27" s="1"/>
      <c r="F27" s="1"/>
    </row>
    <row r="28" spans="1:6" x14ac:dyDescent="0.25">
      <c r="E28" s="1"/>
      <c r="F28" s="1"/>
    </row>
    <row r="29" spans="1:6" x14ac:dyDescent="0.25">
      <c r="E29" s="1"/>
      <c r="F29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tableau</vt:lpstr>
      <vt:lpstr>FT </vt:lpstr>
      <vt:lpstr>index</vt:lpstr>
      <vt:lpstr>fiche_technique</vt:lpstr>
      <vt:lpstr>fichetechnique</vt:lpstr>
      <vt:lpstr>tableau</vt:lpstr>
      <vt:lpstr>'FT 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environnement</dc:creator>
  <cp:lastModifiedBy>laure Domergue</cp:lastModifiedBy>
  <cp:lastPrinted>2015-06-19T12:32:14Z</cp:lastPrinted>
  <dcterms:created xsi:type="dcterms:W3CDTF">2014-09-23T08:45:31Z</dcterms:created>
  <dcterms:modified xsi:type="dcterms:W3CDTF">2017-08-25T09:35:27Z</dcterms:modified>
</cp:coreProperties>
</file>