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467E13C7-85C6-4318-B296-84B5AC8BAE3B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Feuil1" sheetId="1" r:id="rId1"/>
    <sheet name="Feuil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61" i="2" l="1"/>
  <c r="M60" i="2"/>
  <c r="M59" i="2"/>
  <c r="M58" i="2"/>
  <c r="M57" i="2"/>
  <c r="M56" i="2"/>
  <c r="M55" i="2"/>
  <c r="M54" i="2"/>
  <c r="M53" i="2"/>
  <c r="M52" i="2"/>
  <c r="M51" i="2"/>
  <c r="M50" i="2"/>
  <c r="M49" i="2"/>
  <c r="M48" i="2"/>
  <c r="M47" i="2"/>
  <c r="M46" i="2"/>
  <c r="M45" i="2"/>
  <c r="M44" i="2"/>
  <c r="M43" i="2"/>
  <c r="M42" i="2"/>
  <c r="M41" i="2"/>
  <c r="M40" i="2"/>
  <c r="M39" i="2"/>
  <c r="M38" i="2"/>
  <c r="M37" i="2"/>
  <c r="M36" i="2"/>
  <c r="M35" i="2"/>
  <c r="M33" i="2"/>
  <c r="M34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T63" i="2"/>
  <c r="S63" i="2"/>
  <c r="R63" i="2"/>
  <c r="D3" i="1" l="1"/>
  <c r="D4" i="1"/>
  <c r="D10" i="1"/>
  <c r="D14" i="1"/>
  <c r="D19" i="1"/>
  <c r="D18" i="1"/>
  <c r="D17" i="1"/>
  <c r="D16" i="1"/>
  <c r="D15" i="1"/>
  <c r="D21" i="1" l="1"/>
  <c r="D8" i="1" l="1"/>
  <c r="D7" i="1"/>
  <c r="D6" i="1"/>
  <c r="D5" i="1"/>
</calcChain>
</file>

<file path=xl/sharedStrings.xml><?xml version="1.0" encoding="utf-8"?>
<sst xmlns="http://schemas.openxmlformats.org/spreadsheetml/2006/main" count="67" uniqueCount="41">
  <si>
    <t xml:space="preserve">suivi jetons gare de montdidier </t>
  </si>
  <si>
    <t xml:space="preserve">montant </t>
  </si>
  <si>
    <t>date</t>
  </si>
  <si>
    <t xml:space="preserve">noms </t>
  </si>
  <si>
    <t>total jetons</t>
  </si>
  <si>
    <t>valeur</t>
  </si>
  <si>
    <r>
      <t xml:space="preserve">nombres </t>
    </r>
    <r>
      <rPr>
        <b/>
        <sz val="18"/>
        <color rgb="FFFF0000"/>
        <rFont val="Calibri"/>
        <family val="2"/>
        <scheme val="minor"/>
      </rPr>
      <t>liasses ou rouleaux</t>
    </r>
  </si>
  <si>
    <t>obsevations</t>
  </si>
  <si>
    <t>N° seance</t>
  </si>
  <si>
    <t>avis ravitaillement brink's</t>
  </si>
  <si>
    <t>Gare de : MONTDIDIER</t>
  </si>
  <si>
    <t>Mois : SEPTEMBRE 2022</t>
  </si>
  <si>
    <t>DATE</t>
  </si>
  <si>
    <t>Nom de l'agent</t>
  </si>
  <si>
    <t>Vérifications état de fonctionnement des équipements TER : AFL, composteur,valideurs (RAS ou commentaires)</t>
  </si>
  <si>
    <t>parcours client ( a realiser 2 fois par mois) indiquer ok sinon la raison</t>
  </si>
  <si>
    <t>Nettoyage effectué (hall, espace travail, quai, poubelles vidées etc...) Préciser les espaces traités</t>
  </si>
  <si>
    <t xml:space="preserve"> Caisse DBR (indiquer le montant et justifier lorsque cela n'a pas été réalisé dans la colonne "observations")</t>
  </si>
  <si>
    <t>Interventions DBR (boot, monnayeur, changement bobineau etc...)</t>
  </si>
  <si>
    <t>Acquittement SOCA (oui/non)</t>
  </si>
  <si>
    <t>PSH (nombre)</t>
  </si>
  <si>
    <t>Fiche César (nombre)</t>
  </si>
  <si>
    <t>Commande billetterie (oui/non)</t>
  </si>
  <si>
    <t>Commande monnaie (oui/non)</t>
  </si>
  <si>
    <t>fond de rlt gare</t>
  </si>
  <si>
    <t>Tests alarme (oui/non)</t>
  </si>
  <si>
    <t>CA Mobiéo</t>
  </si>
  <si>
    <t>Prise d'appels (nombre)</t>
  </si>
  <si>
    <t>N° Séance</t>
  </si>
  <si>
    <t>CA réalisé</t>
  </si>
  <si>
    <t>Cartes co' (nombre)</t>
  </si>
  <si>
    <t>Cartes TER (nombre)</t>
  </si>
  <si>
    <t>Saisie Cartes TER (nombre)</t>
  </si>
  <si>
    <t>Passage des convoyeurs (oui/non)</t>
  </si>
  <si>
    <t>observations (pannes détectées, situations clients, sujets sûreté etc...)</t>
  </si>
  <si>
    <t>Commande billetterie</t>
  </si>
  <si>
    <t>Commande monnaie</t>
  </si>
  <si>
    <t>Tests alarme</t>
  </si>
  <si>
    <t>TOTAL REALISE</t>
  </si>
  <si>
    <t>RESTE à REALISER</t>
  </si>
  <si>
    <t>OBJECTIF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</si>
</sst>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/m;@"/>
  </numFmts>
  <fonts count="16" x14ac:knownFonts="1">
    <font>
      <sz val="11"/>
      <color theme="1"/>
      <name val="Calibri"/>
      <family val="2"/>
      <scheme val="minor"/>
    </font>
    <font>
      <b/>
      <sz val="24"/>
      <color rgb="FF000000"/>
      <name val="Calibri"/>
    </font>
    <font>
      <b/>
      <sz val="18"/>
      <color theme="1"/>
      <name val="Calibri"/>
      <family val="2"/>
      <scheme val="minor"/>
    </font>
    <font>
      <b/>
      <sz val="18"/>
      <color rgb="FF000000"/>
      <name val="Calibri"/>
    </font>
    <font>
      <b/>
      <sz val="18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1"/>
      <color rgb="FF000000"/>
      <name val="Calibri"/>
      <family val="2"/>
      <charset val="1"/>
      <scheme val="minor"/>
    </font>
    <font>
      <b/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ACB9CA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7B7B7B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6A6A6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000000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14" fontId="2" fillId="0" borderId="13" xfId="0" applyNumberFormat="1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13" xfId="0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14" fontId="2" fillId="0" borderId="12" xfId="0" applyNumberFormat="1" applyFont="1" applyBorder="1" applyAlignment="1" applyProtection="1">
      <alignment horizontal="center" vertical="center"/>
      <protection locked="0"/>
    </xf>
    <xf numFmtId="14" fontId="2" fillId="0" borderId="5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4" fontId="2" fillId="0" borderId="13" xfId="0" applyNumberFormat="1" applyFont="1" applyBorder="1" applyAlignment="1" applyProtection="1">
      <alignment horizontal="center" vertical="center"/>
      <protection locked="0"/>
    </xf>
    <xf numFmtId="14" fontId="2" fillId="0" borderId="8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14" fontId="2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4" fontId="2" fillId="0" borderId="11" xfId="0" applyNumberFormat="1" applyFon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8" borderId="3" xfId="0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8" fontId="2" fillId="5" borderId="1" xfId="0" applyNumberFormat="1" applyFont="1" applyFill="1" applyBorder="1" applyAlignment="1">
      <alignment horizontal="center" vertical="center"/>
    </xf>
    <xf numFmtId="8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44" fontId="4" fillId="0" borderId="4" xfId="0" applyNumberFormat="1" applyFont="1" applyBorder="1" applyAlignment="1">
      <alignment horizontal="center" vertical="center"/>
    </xf>
    <xf numFmtId="44" fontId="2" fillId="0" borderId="5" xfId="0" applyNumberFormat="1" applyFont="1" applyBorder="1" applyAlignment="1">
      <alignment horizontal="center" vertical="center"/>
    </xf>
    <xf numFmtId="6" fontId="2" fillId="2" borderId="2" xfId="0" applyNumberFormat="1" applyFont="1" applyFill="1" applyBorder="1" applyAlignment="1">
      <alignment horizontal="center" vertical="center"/>
    </xf>
    <xf numFmtId="6" fontId="2" fillId="2" borderId="3" xfId="0" applyNumberFormat="1" applyFont="1" applyFill="1" applyBorder="1" applyAlignment="1">
      <alignment horizontal="center" vertical="center"/>
    </xf>
    <xf numFmtId="6" fontId="2" fillId="7" borderId="1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6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8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8" borderId="7" xfId="0" applyFont="1" applyFill="1" applyBorder="1" applyAlignment="1" applyProtection="1">
      <alignment horizontal="center" vertical="center"/>
      <protection locked="0"/>
    </xf>
    <xf numFmtId="0" fontId="2" fillId="8" borderId="0" xfId="0" applyFont="1" applyFill="1" applyBorder="1" applyAlignment="1" applyProtection="1">
      <alignment horizontal="center" vertical="center"/>
      <protection locked="0"/>
    </xf>
    <xf numFmtId="0" fontId="2" fillId="8" borderId="8" xfId="0" applyFont="1" applyFill="1" applyBorder="1" applyAlignment="1" applyProtection="1">
      <alignment horizontal="center" vertical="center"/>
      <protection locked="0"/>
    </xf>
    <xf numFmtId="8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8" fontId="2" fillId="5" borderId="1" xfId="0" applyNumberFormat="1" applyFont="1" applyFill="1" applyBorder="1" applyAlignment="1" applyProtection="1">
      <alignment horizontal="center" vertical="center"/>
      <protection locked="0"/>
    </xf>
    <xf numFmtId="8" fontId="2" fillId="6" borderId="1" xfId="0" applyNumberFormat="1" applyFont="1" applyFill="1" applyBorder="1" applyAlignment="1" applyProtection="1">
      <alignment horizontal="center" vertical="center"/>
      <protection locked="0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44" fontId="4" fillId="0" borderId="4" xfId="0" applyNumberFormat="1" applyFont="1" applyBorder="1" applyAlignment="1" applyProtection="1">
      <alignment horizontal="center" vertical="center"/>
      <protection locked="0"/>
    </xf>
    <xf numFmtId="44" fontId="2" fillId="0" borderId="5" xfId="0" applyNumberFormat="1" applyFont="1" applyBorder="1" applyAlignment="1" applyProtection="1">
      <alignment horizontal="center" vertical="center"/>
      <protection locked="0"/>
    </xf>
    <xf numFmtId="6" fontId="2" fillId="2" borderId="2" xfId="0" applyNumberFormat="1" applyFont="1" applyFill="1" applyBorder="1" applyAlignment="1" applyProtection="1">
      <alignment horizontal="center" vertical="center"/>
      <protection locked="0"/>
    </xf>
    <xf numFmtId="6" fontId="2" fillId="2" borderId="3" xfId="0" applyNumberFormat="1" applyFont="1" applyFill="1" applyBorder="1" applyAlignment="1" applyProtection="1">
      <alignment horizontal="center" vertical="center"/>
      <protection locked="0"/>
    </xf>
    <xf numFmtId="6" fontId="2" fillId="7" borderId="1" xfId="0" applyNumberFormat="1" applyFont="1" applyFill="1" applyBorder="1" applyAlignment="1" applyProtection="1">
      <alignment horizontal="center" vertical="center"/>
      <protection locked="0"/>
    </xf>
    <xf numFmtId="6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7" fillId="0" borderId="10" xfId="0" applyFont="1" applyBorder="1"/>
    <xf numFmtId="0" fontId="8" fillId="0" borderId="10" xfId="0" applyFont="1" applyBorder="1"/>
    <xf numFmtId="0" fontId="8" fillId="0" borderId="0" xfId="0" applyFont="1"/>
    <xf numFmtId="0" fontId="8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15" xfId="0" applyFont="1" applyBorder="1"/>
    <xf numFmtId="49" fontId="7" fillId="0" borderId="15" xfId="0" applyNumberFormat="1" applyFont="1" applyBorder="1"/>
    <xf numFmtId="49" fontId="7" fillId="0" borderId="0" xfId="0" applyNumberFormat="1" applyFont="1"/>
    <xf numFmtId="0" fontId="9" fillId="0" borderId="0" xfId="0" applyFont="1"/>
    <xf numFmtId="0" fontId="9" fillId="9" borderId="16" xfId="0" applyFont="1" applyFill="1" applyBorder="1" applyAlignment="1">
      <alignment horizontal="center" vertical="center"/>
    </xf>
    <xf numFmtId="0" fontId="9" fillId="10" borderId="17" xfId="0" applyFont="1" applyFill="1" applyBorder="1" applyAlignment="1">
      <alignment horizontal="center" vertical="center"/>
    </xf>
    <xf numFmtId="0" fontId="9" fillId="11" borderId="0" xfId="0" applyFont="1" applyFill="1" applyAlignment="1">
      <alignment horizontal="center" vertical="center" wrapText="1"/>
    </xf>
    <xf numFmtId="0" fontId="10" fillId="12" borderId="0" xfId="0" applyFont="1" applyFill="1" applyAlignment="1">
      <alignment horizontal="center" vertical="center" wrapText="1"/>
    </xf>
    <xf numFmtId="0" fontId="9" fillId="13" borderId="18" xfId="0" applyFont="1" applyFill="1" applyBorder="1" applyAlignment="1">
      <alignment horizontal="center" vertical="center" wrapText="1"/>
    </xf>
    <xf numFmtId="0" fontId="9" fillId="3" borderId="18" xfId="0" applyFont="1" applyFill="1" applyBorder="1" applyAlignment="1">
      <alignment horizontal="center" vertical="center" wrapText="1"/>
    </xf>
    <xf numFmtId="0" fontId="11" fillId="3" borderId="18" xfId="0" applyFont="1" applyFill="1" applyBorder="1" applyAlignment="1">
      <alignment horizontal="center" vertical="center" wrapText="1"/>
    </xf>
    <xf numFmtId="0" fontId="9" fillId="14" borderId="19" xfId="0" applyFont="1" applyFill="1" applyBorder="1" applyAlignment="1">
      <alignment horizontal="center" vertical="center" wrapText="1"/>
    </xf>
    <xf numFmtId="49" fontId="9" fillId="14" borderId="19" xfId="0" applyNumberFormat="1" applyFont="1" applyFill="1" applyBorder="1" applyAlignment="1">
      <alignment horizontal="center" vertical="center" wrapText="1"/>
    </xf>
    <xf numFmtId="0" fontId="9" fillId="13" borderId="19" xfId="0" applyFont="1" applyFill="1" applyBorder="1" applyAlignment="1">
      <alignment horizontal="center" vertical="center" wrapText="1"/>
    </xf>
    <xf numFmtId="0" fontId="9" fillId="15" borderId="19" xfId="0" applyFont="1" applyFill="1" applyBorder="1" applyAlignment="1">
      <alignment horizontal="center" vertical="center" wrapText="1"/>
    </xf>
    <xf numFmtId="164" fontId="6" fillId="16" borderId="16" xfId="0" applyNumberFormat="1" applyFont="1" applyFill="1" applyBorder="1" applyAlignment="1">
      <alignment horizontal="center" vertical="center"/>
    </xf>
    <xf numFmtId="0" fontId="12" fillId="16" borderId="19" xfId="0" applyFont="1" applyFill="1" applyBorder="1" applyAlignment="1">
      <alignment horizontal="center" vertical="center"/>
    </xf>
    <xf numFmtId="0" fontId="0" fillId="16" borderId="19" xfId="0" applyFill="1" applyBorder="1" applyAlignment="1">
      <alignment horizontal="center" vertical="center"/>
    </xf>
    <xf numFmtId="0" fontId="0" fillId="17" borderId="20" xfId="0" applyFill="1" applyBorder="1" applyAlignment="1">
      <alignment horizontal="center" vertical="center"/>
    </xf>
    <xf numFmtId="0" fontId="0" fillId="16" borderId="19" xfId="0" applyFill="1" applyBorder="1"/>
    <xf numFmtId="0" fontId="0" fillId="17" borderId="21" xfId="0" applyFill="1" applyBorder="1"/>
    <xf numFmtId="0" fontId="6" fillId="18" borderId="22" xfId="0" applyFont="1" applyFill="1" applyBorder="1" applyAlignment="1">
      <alignment horizontal="center" vertical="center"/>
    </xf>
    <xf numFmtId="0" fontId="0" fillId="19" borderId="23" xfId="0" applyFill="1" applyBorder="1"/>
    <xf numFmtId="0" fontId="0" fillId="16" borderId="24" xfId="0" applyFill="1" applyBorder="1"/>
    <xf numFmtId="0" fontId="0" fillId="19" borderId="19" xfId="0" applyFill="1" applyBorder="1"/>
    <xf numFmtId="0" fontId="0" fillId="17" borderId="24" xfId="0" applyFill="1" applyBorder="1" applyAlignment="1">
      <alignment horizontal="center" vertical="center"/>
    </xf>
    <xf numFmtId="0" fontId="0" fillId="17" borderId="19" xfId="0" applyFill="1" applyBorder="1"/>
    <xf numFmtId="0" fontId="0" fillId="19" borderId="25" xfId="0" applyFill="1" applyBorder="1"/>
    <xf numFmtId="0" fontId="0" fillId="20" borderId="24" xfId="0" applyFill="1" applyBorder="1" applyAlignment="1">
      <alignment horizontal="center" vertical="center"/>
    </xf>
    <xf numFmtId="164" fontId="6" fillId="4" borderId="16" xfId="0" applyNumberFormat="1" applyFont="1" applyFill="1" applyBorder="1" applyAlignment="1">
      <alignment horizontal="center" vertical="center"/>
    </xf>
    <xf numFmtId="0" fontId="12" fillId="4" borderId="19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19" xfId="0" applyFill="1" applyBorder="1"/>
    <xf numFmtId="0" fontId="0" fillId="4" borderId="24" xfId="0" applyFill="1" applyBorder="1"/>
    <xf numFmtId="0" fontId="0" fillId="20" borderId="19" xfId="0" applyFill="1" applyBorder="1" applyAlignment="1">
      <alignment horizontal="center" vertical="center"/>
    </xf>
    <xf numFmtId="16" fontId="12" fillId="4" borderId="19" xfId="0" applyNumberFormat="1" applyFont="1" applyFill="1" applyBorder="1" applyAlignment="1">
      <alignment horizontal="center" vertical="center"/>
    </xf>
    <xf numFmtId="0" fontId="0" fillId="20" borderId="25" xfId="0" applyFill="1" applyBorder="1"/>
    <xf numFmtId="164" fontId="6" fillId="21" borderId="16" xfId="0" applyNumberFormat="1" applyFont="1" applyFill="1" applyBorder="1" applyAlignment="1">
      <alignment horizontal="center" vertical="center"/>
    </xf>
    <xf numFmtId="16" fontId="12" fillId="21" borderId="19" xfId="0" applyNumberFormat="1" applyFont="1" applyFill="1" applyBorder="1" applyAlignment="1">
      <alignment horizontal="center" vertical="center"/>
    </xf>
    <xf numFmtId="0" fontId="0" fillId="21" borderId="19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1" borderId="19" xfId="0" applyFill="1" applyBorder="1"/>
    <xf numFmtId="0" fontId="0" fillId="21" borderId="24" xfId="0" applyFill="1" applyBorder="1"/>
    <xf numFmtId="0" fontId="0" fillId="0" borderId="19" xfId="0" applyBorder="1"/>
    <xf numFmtId="0" fontId="13" fillId="21" borderId="19" xfId="0" applyFont="1" applyFill="1" applyBorder="1" applyAlignment="1">
      <alignment horizontal="center" vertical="center"/>
    </xf>
    <xf numFmtId="164" fontId="6" fillId="13" borderId="16" xfId="0" applyNumberFormat="1" applyFont="1" applyFill="1" applyBorder="1" applyAlignment="1">
      <alignment horizontal="center" vertical="center"/>
    </xf>
    <xf numFmtId="0" fontId="13" fillId="13" borderId="19" xfId="0" applyFon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19" xfId="0" applyFill="1" applyBorder="1"/>
    <xf numFmtId="0" fontId="0" fillId="13" borderId="24" xfId="0" applyFill="1" applyBorder="1"/>
    <xf numFmtId="0" fontId="0" fillId="17" borderId="26" xfId="0" applyFill="1" applyBorder="1" applyAlignment="1">
      <alignment horizontal="center" vertical="center"/>
    </xf>
    <xf numFmtId="0" fontId="0" fillId="17" borderId="18" xfId="0" applyFill="1" applyBorder="1"/>
    <xf numFmtId="0" fontId="0" fillId="19" borderId="27" xfId="0" applyFill="1" applyBorder="1"/>
    <xf numFmtId="0" fontId="9" fillId="10" borderId="19" xfId="0" applyFont="1" applyFill="1" applyBorder="1" applyAlignment="1">
      <alignment horizontal="center" vertical="center"/>
    </xf>
    <xf numFmtId="0" fontId="9" fillId="3" borderId="26" xfId="0" applyFont="1" applyFill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9" fillId="22" borderId="29" xfId="0" applyFont="1" applyFill="1" applyBorder="1" applyAlignment="1">
      <alignment horizontal="center" vertical="center"/>
    </xf>
    <xf numFmtId="0" fontId="9" fillId="23" borderId="29" xfId="0" applyFont="1" applyFill="1" applyBorder="1" applyAlignment="1">
      <alignment horizontal="center" vertical="center"/>
    </xf>
    <xf numFmtId="0" fontId="11" fillId="22" borderId="29" xfId="0" applyFont="1" applyFill="1" applyBorder="1" applyAlignment="1">
      <alignment horizontal="center" vertical="center"/>
    </xf>
    <xf numFmtId="0" fontId="9" fillId="22" borderId="19" xfId="0" applyFont="1" applyFill="1" applyBorder="1" applyAlignment="1">
      <alignment horizontal="center" vertical="center"/>
    </xf>
    <xf numFmtId="0" fontId="0" fillId="24" borderId="19" xfId="0" applyFill="1" applyBorder="1"/>
    <xf numFmtId="0" fontId="0" fillId="0" borderId="3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9" fillId="23" borderId="19" xfId="0" applyFont="1" applyFill="1" applyBorder="1" applyAlignment="1">
      <alignment horizontal="center" vertical="center"/>
    </xf>
    <xf numFmtId="0" fontId="11" fillId="22" borderId="19" xfId="0" applyFont="1" applyFill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9" fontId="14" fillId="0" borderId="19" xfId="0" applyNumberFormat="1" applyFont="1" applyBorder="1" applyAlignment="1">
      <alignment horizontal="center" vertical="center"/>
    </xf>
    <xf numFmtId="9" fontId="14" fillId="24" borderId="19" xfId="0" applyNumberFormat="1" applyFont="1" applyFill="1" applyBorder="1" applyAlignment="1">
      <alignment horizontal="center" vertical="center"/>
    </xf>
    <xf numFmtId="0" fontId="14" fillId="24" borderId="19" xfId="0" applyFont="1" applyFill="1" applyBorder="1" applyAlignment="1">
      <alignment horizontal="center" vertical="center"/>
    </xf>
    <xf numFmtId="0" fontId="0" fillId="24" borderId="19" xfId="0" applyFill="1" applyBorder="1" applyAlignment="1">
      <alignment vertical="center"/>
    </xf>
    <xf numFmtId="0" fontId="6" fillId="24" borderId="19" xfId="0" applyFont="1" applyFill="1" applyBorder="1" applyAlignment="1">
      <alignment horizontal="center" vertical="center"/>
    </xf>
    <xf numFmtId="9" fontId="15" fillId="0" borderId="19" xfId="0" applyNumberFormat="1" applyFont="1" applyBorder="1" applyAlignment="1">
      <alignment horizontal="center" vertical="center"/>
    </xf>
    <xf numFmtId="0" fontId="0" fillId="0" borderId="19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1"/>
  <sheetViews>
    <sheetView zoomScaleNormal="100" workbookViewId="0">
      <selection activeCell="D10" sqref="D10"/>
    </sheetView>
  </sheetViews>
  <sheetFormatPr baseColWidth="10" defaultColWidth="9.140625" defaultRowHeight="15" x14ac:dyDescent="0.25"/>
  <cols>
    <col min="1" max="1" width="9.140625" style="1"/>
    <col min="2" max="2" width="16" style="1" customWidth="1"/>
    <col min="3" max="3" width="28" style="1" customWidth="1"/>
    <col min="4" max="4" width="16.5703125" style="1" customWidth="1"/>
    <col min="5" max="5" width="18.28515625" style="1" bestFit="1" customWidth="1"/>
    <col min="6" max="6" width="18.28515625" style="1" customWidth="1"/>
    <col min="7" max="7" width="27.7109375" style="1" customWidth="1"/>
    <col min="8" max="16384" width="9.140625" style="1"/>
  </cols>
  <sheetData>
    <row r="1" spans="1:13" ht="43.5" customHeight="1" thickBot="1" x14ac:dyDescent="0.3">
      <c r="A1" s="74" t="s">
        <v>0</v>
      </c>
      <c r="B1" s="74"/>
      <c r="C1" s="74"/>
      <c r="D1" s="74"/>
      <c r="E1" s="74"/>
      <c r="F1" s="74"/>
      <c r="G1" s="74"/>
      <c r="H1" s="2"/>
      <c r="I1" s="2"/>
      <c r="J1" s="2"/>
      <c r="K1" s="2"/>
      <c r="L1" s="2"/>
      <c r="M1" s="2"/>
    </row>
    <row r="2" spans="1:13" ht="49.5" customHeight="1" thickBot="1" x14ac:dyDescent="0.3">
      <c r="A2" s="98" t="s">
        <v>5</v>
      </c>
      <c r="B2" s="99"/>
      <c r="C2" s="33" t="s">
        <v>6</v>
      </c>
      <c r="D2" s="28" t="s">
        <v>1</v>
      </c>
      <c r="E2" s="28" t="s">
        <v>2</v>
      </c>
      <c r="F2" s="28" t="s">
        <v>8</v>
      </c>
      <c r="G2" s="34" t="s">
        <v>3</v>
      </c>
      <c r="H2" s="84" t="s">
        <v>7</v>
      </c>
      <c r="I2" s="85"/>
      <c r="J2" s="85"/>
      <c r="K2" s="86"/>
    </row>
    <row r="3" spans="1:13" ht="24.75" customHeight="1" thickBot="1" x14ac:dyDescent="0.3">
      <c r="A3" s="100">
        <v>5</v>
      </c>
      <c r="B3" s="101"/>
      <c r="C3" s="35">
        <v>2</v>
      </c>
      <c r="D3" s="29">
        <f>(5*C3*10)</f>
        <v>100</v>
      </c>
      <c r="E3" s="36">
        <v>44788</v>
      </c>
      <c r="F3" s="37"/>
      <c r="G3" s="38"/>
      <c r="H3" s="95"/>
      <c r="I3" s="96"/>
      <c r="J3" s="96"/>
      <c r="K3" s="97"/>
    </row>
    <row r="4" spans="1:13" ht="24.75" customHeight="1" thickBot="1" x14ac:dyDescent="0.3">
      <c r="A4" s="102">
        <v>2</v>
      </c>
      <c r="B4" s="102"/>
      <c r="C4" s="39">
        <v>9</v>
      </c>
      <c r="D4" s="30">
        <f>(2*C4*25)</f>
        <v>450</v>
      </c>
      <c r="E4" s="40">
        <v>44788</v>
      </c>
      <c r="F4" s="41"/>
      <c r="G4" s="42"/>
      <c r="H4" s="79"/>
      <c r="I4" s="79"/>
      <c r="J4" s="79"/>
      <c r="K4" s="79"/>
    </row>
    <row r="5" spans="1:13" ht="24.75" customHeight="1" thickBot="1" x14ac:dyDescent="0.3">
      <c r="A5" s="103">
        <v>1</v>
      </c>
      <c r="B5" s="104"/>
      <c r="C5" s="39">
        <v>2</v>
      </c>
      <c r="D5" s="31">
        <f>(1*C5*25)</f>
        <v>50</v>
      </c>
      <c r="E5" s="43">
        <v>44774</v>
      </c>
      <c r="F5" s="44"/>
      <c r="G5" s="45"/>
      <c r="H5" s="79"/>
      <c r="I5" s="79"/>
      <c r="J5" s="79"/>
      <c r="K5" s="79"/>
    </row>
    <row r="6" spans="1:13" ht="24.75" customHeight="1" thickBot="1" x14ac:dyDescent="0.3">
      <c r="A6" s="90">
        <v>0.5</v>
      </c>
      <c r="B6" s="91"/>
      <c r="C6" s="39">
        <v>4</v>
      </c>
      <c r="D6" s="30">
        <f>(0.5*C6*40)</f>
        <v>80</v>
      </c>
      <c r="E6" s="40">
        <v>44750</v>
      </c>
      <c r="F6" s="41"/>
      <c r="G6" s="42"/>
      <c r="H6" s="79"/>
      <c r="I6" s="79"/>
      <c r="J6" s="79"/>
      <c r="K6" s="79"/>
    </row>
    <row r="7" spans="1:13" ht="24.75" customHeight="1" thickBot="1" x14ac:dyDescent="0.3">
      <c r="A7" s="92">
        <v>0.2</v>
      </c>
      <c r="B7" s="92"/>
      <c r="C7" s="46">
        <v>10</v>
      </c>
      <c r="D7" s="32">
        <f>(0.2*C7*40)</f>
        <v>80</v>
      </c>
      <c r="E7" s="47">
        <v>44776</v>
      </c>
      <c r="F7" s="47"/>
      <c r="G7" s="48"/>
      <c r="H7" s="79"/>
      <c r="I7" s="79"/>
      <c r="J7" s="79"/>
      <c r="K7" s="79"/>
    </row>
    <row r="8" spans="1:13" ht="24.75" customHeight="1" thickBot="1" x14ac:dyDescent="0.3">
      <c r="A8" s="93">
        <v>0.1</v>
      </c>
      <c r="B8" s="94"/>
      <c r="C8" s="39">
        <v>5</v>
      </c>
      <c r="D8" s="32">
        <f>(0.1*C8*40)</f>
        <v>20</v>
      </c>
      <c r="E8" s="47">
        <v>44776</v>
      </c>
      <c r="F8" s="49"/>
      <c r="G8" s="50"/>
      <c r="H8" s="79"/>
      <c r="I8" s="79"/>
      <c r="J8" s="79"/>
      <c r="K8" s="79"/>
    </row>
    <row r="9" spans="1:13" ht="24" thickBot="1" x14ac:dyDescent="0.3">
      <c r="A9" s="87"/>
      <c r="B9" s="88"/>
      <c r="C9" s="88"/>
      <c r="D9" s="88"/>
      <c r="E9" s="88"/>
      <c r="F9" s="88"/>
      <c r="G9" s="89"/>
      <c r="H9" s="79"/>
      <c r="I9" s="79"/>
      <c r="J9" s="79"/>
      <c r="K9" s="79"/>
    </row>
    <row r="10" spans="1:13" ht="24.75" customHeight="1" thickBot="1" x14ac:dyDescent="0.3">
      <c r="A10" s="84" t="s">
        <v>4</v>
      </c>
      <c r="B10" s="85"/>
      <c r="C10" s="86"/>
      <c r="D10" s="52">
        <f>SUM(D3:D8)</f>
        <v>780</v>
      </c>
      <c r="E10" s="40">
        <v>44788</v>
      </c>
      <c r="F10" s="41"/>
      <c r="G10" s="51"/>
      <c r="H10" s="80"/>
      <c r="I10" s="81"/>
      <c r="J10" s="81"/>
      <c r="K10" s="82"/>
    </row>
    <row r="11" spans="1:13" x14ac:dyDescent="0.25">
      <c r="A11" s="26"/>
      <c r="B11" s="26"/>
    </row>
    <row r="12" spans="1:13" ht="32.25" thickBot="1" x14ac:dyDescent="0.3">
      <c r="A12" s="83" t="s">
        <v>9</v>
      </c>
      <c r="B12" s="83"/>
      <c r="C12" s="83"/>
      <c r="D12" s="83"/>
      <c r="E12" s="83"/>
      <c r="F12" s="83"/>
      <c r="G12" s="83"/>
      <c r="H12" s="83"/>
      <c r="I12" s="83"/>
      <c r="J12" s="83"/>
      <c r="K12" s="83"/>
    </row>
    <row r="13" spans="1:13" ht="49.5" customHeight="1" thickBot="1" x14ac:dyDescent="0.3">
      <c r="A13" s="69" t="s">
        <v>5</v>
      </c>
      <c r="B13" s="70"/>
      <c r="C13" s="8" t="s">
        <v>6</v>
      </c>
      <c r="D13" s="9" t="s">
        <v>1</v>
      </c>
      <c r="E13" s="9" t="s">
        <v>2</v>
      </c>
      <c r="F13" s="9" t="s">
        <v>8</v>
      </c>
      <c r="G13" s="10" t="s">
        <v>3</v>
      </c>
      <c r="H13" s="53" t="s">
        <v>7</v>
      </c>
      <c r="I13" s="54"/>
      <c r="J13" s="54"/>
      <c r="K13" s="55"/>
    </row>
    <row r="14" spans="1:13" ht="24.75" customHeight="1" thickBot="1" x14ac:dyDescent="0.3">
      <c r="A14" s="71">
        <v>5</v>
      </c>
      <c r="B14" s="72"/>
      <c r="C14" s="3">
        <v>0</v>
      </c>
      <c r="D14" s="11">
        <f>(C14*5*10)</f>
        <v>0</v>
      </c>
      <c r="E14" s="14"/>
      <c r="F14" s="23"/>
      <c r="G14" s="4"/>
      <c r="H14" s="62"/>
      <c r="I14" s="63"/>
      <c r="J14" s="63"/>
      <c r="K14" s="64"/>
    </row>
    <row r="15" spans="1:13" ht="24.75" customHeight="1" thickBot="1" x14ac:dyDescent="0.3">
      <c r="A15" s="73">
        <v>2</v>
      </c>
      <c r="B15" s="73"/>
      <c r="C15" s="21">
        <v>0</v>
      </c>
      <c r="D15" s="9">
        <f>(C15*25*2)</f>
        <v>0</v>
      </c>
      <c r="E15" s="18"/>
      <c r="F15" s="20"/>
      <c r="G15" s="19"/>
      <c r="H15" s="65"/>
      <c r="I15" s="65"/>
      <c r="J15" s="65"/>
      <c r="K15" s="65"/>
    </row>
    <row r="16" spans="1:13" ht="24.75" customHeight="1" thickBot="1" x14ac:dyDescent="0.3">
      <c r="A16" s="75">
        <v>1</v>
      </c>
      <c r="B16" s="76"/>
      <c r="C16" s="21">
        <v>0</v>
      </c>
      <c r="D16" s="12">
        <f>(C16*25*1)</f>
        <v>0</v>
      </c>
      <c r="E16" s="15"/>
      <c r="F16" s="24"/>
      <c r="G16" s="6"/>
      <c r="H16" s="65"/>
      <c r="I16" s="65"/>
      <c r="J16" s="65"/>
      <c r="K16" s="65"/>
    </row>
    <row r="17" spans="1:11" ht="24.75" customHeight="1" thickBot="1" x14ac:dyDescent="0.3">
      <c r="A17" s="77">
        <v>0.5</v>
      </c>
      <c r="B17" s="78"/>
      <c r="C17" s="21">
        <v>0</v>
      </c>
      <c r="D17" s="9">
        <f>(C17*40*0.5)</f>
        <v>0</v>
      </c>
      <c r="E17" s="18"/>
      <c r="F17" s="20"/>
      <c r="G17" s="19"/>
      <c r="H17" s="65"/>
      <c r="I17" s="65"/>
      <c r="J17" s="65"/>
      <c r="K17" s="65"/>
    </row>
    <row r="18" spans="1:11" ht="24.75" customHeight="1" thickBot="1" x14ac:dyDescent="0.3">
      <c r="A18" s="59">
        <v>0.2</v>
      </c>
      <c r="B18" s="59"/>
      <c r="C18" s="5">
        <v>0</v>
      </c>
      <c r="D18" s="13">
        <f>(C18*40*0.2)</f>
        <v>0</v>
      </c>
      <c r="E18" s="16"/>
      <c r="F18" s="16"/>
      <c r="G18" s="17"/>
      <c r="H18" s="65"/>
      <c r="I18" s="65"/>
      <c r="J18" s="65"/>
      <c r="K18" s="65"/>
    </row>
    <row r="19" spans="1:11" ht="24.75" customHeight="1" thickBot="1" x14ac:dyDescent="0.3">
      <c r="A19" s="60">
        <v>0.1</v>
      </c>
      <c r="B19" s="61"/>
      <c r="C19" s="21">
        <v>0</v>
      </c>
      <c r="D19" s="13">
        <f>(C19*40*0.1)</f>
        <v>0</v>
      </c>
      <c r="E19" s="16"/>
      <c r="F19" s="25"/>
      <c r="G19" s="7"/>
      <c r="H19" s="65"/>
      <c r="I19" s="65"/>
      <c r="J19" s="65"/>
      <c r="K19" s="65"/>
    </row>
    <row r="20" spans="1:11" ht="24" thickBot="1" x14ac:dyDescent="0.3">
      <c r="A20" s="66"/>
      <c r="B20" s="67"/>
      <c r="C20" s="67"/>
      <c r="D20" s="67"/>
      <c r="E20" s="67"/>
      <c r="F20" s="67"/>
      <c r="G20" s="68"/>
      <c r="H20" s="65"/>
      <c r="I20" s="65"/>
      <c r="J20" s="65"/>
      <c r="K20" s="65"/>
    </row>
    <row r="21" spans="1:11" ht="24.75" customHeight="1" thickBot="1" x14ac:dyDescent="0.3">
      <c r="A21" s="53" t="s">
        <v>4</v>
      </c>
      <c r="B21" s="54"/>
      <c r="C21" s="55"/>
      <c r="D21" s="27">
        <f>SUM(D14:D19)</f>
        <v>0</v>
      </c>
      <c r="E21" s="18"/>
      <c r="F21" s="20"/>
      <c r="G21" s="22"/>
      <c r="H21" s="56"/>
      <c r="I21" s="57"/>
      <c r="J21" s="57"/>
      <c r="K21" s="58"/>
    </row>
  </sheetData>
  <sheetProtection algorithmName="SHA-512" hashValue="aJRkUEzrn+VZjSp+LUhyDl9rR8/W/A1SFXd7IblPqB81yJuIoa0bNsCy2r7TmrO3bqxah8BtwHQH4ScHKFVIqQ==" saltValue="n0I7hUJN5kFCHz2Ofn5/Pw==" spinCount="100000" sheet="1" objects="1" scenarios="1"/>
  <mergeCells count="38">
    <mergeCell ref="H5:K5"/>
    <mergeCell ref="H6:K6"/>
    <mergeCell ref="A2:B2"/>
    <mergeCell ref="A3:B3"/>
    <mergeCell ref="A4:B4"/>
    <mergeCell ref="A5:B5"/>
    <mergeCell ref="A1:G1"/>
    <mergeCell ref="A16:B16"/>
    <mergeCell ref="A17:B17"/>
    <mergeCell ref="H7:K7"/>
    <mergeCell ref="H8:K8"/>
    <mergeCell ref="H9:K9"/>
    <mergeCell ref="H10:K10"/>
    <mergeCell ref="A12:K12"/>
    <mergeCell ref="A10:C10"/>
    <mergeCell ref="A9:G9"/>
    <mergeCell ref="A6:B6"/>
    <mergeCell ref="A7:B7"/>
    <mergeCell ref="A8:B8"/>
    <mergeCell ref="H2:K2"/>
    <mergeCell ref="H3:K3"/>
    <mergeCell ref="H4:K4"/>
    <mergeCell ref="A21:C21"/>
    <mergeCell ref="H21:K21"/>
    <mergeCell ref="A18:B18"/>
    <mergeCell ref="A19:B19"/>
    <mergeCell ref="H13:K13"/>
    <mergeCell ref="H14:K14"/>
    <mergeCell ref="H15:K15"/>
    <mergeCell ref="H16:K16"/>
    <mergeCell ref="H17:K17"/>
    <mergeCell ref="H18:K18"/>
    <mergeCell ref="H19:K19"/>
    <mergeCell ref="H20:K20"/>
    <mergeCell ref="A20:G20"/>
    <mergeCell ref="A13:B13"/>
    <mergeCell ref="A14:B14"/>
    <mergeCell ref="A15:B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DFB62-889E-4B6B-9837-28C774015ECA}">
  <dimension ref="A2:W65"/>
  <sheetViews>
    <sheetView tabSelected="1" topLeftCell="A28" workbookViewId="0">
      <selection activeCell="M61" sqref="M61"/>
    </sheetView>
  </sheetViews>
  <sheetFormatPr baseColWidth="10" defaultColWidth="9.140625" defaultRowHeight="15" x14ac:dyDescent="0.25"/>
  <cols>
    <col min="2" max="2" width="14.28515625" customWidth="1"/>
    <col min="3" max="3" width="23" customWidth="1"/>
    <col min="4" max="4" width="19.140625" customWidth="1"/>
    <col min="5" max="5" width="28.5703125" customWidth="1"/>
    <col min="6" max="6" width="19.85546875" customWidth="1"/>
    <col min="7" max="7" width="12.42578125" customWidth="1"/>
    <col min="8" max="8" width="12.7109375" customWidth="1"/>
    <col min="11" max="11" width="10" customWidth="1"/>
    <col min="12" max="12" width="11.7109375" customWidth="1"/>
    <col min="13" max="13" width="11.7109375" style="109" customWidth="1"/>
    <col min="22" max="22" width="11.28515625" customWidth="1"/>
    <col min="23" max="23" width="44.7109375" customWidth="1"/>
  </cols>
  <sheetData>
    <row r="2" spans="1:23" ht="16.5" thickBot="1" x14ac:dyDescent="0.3">
      <c r="A2" s="105" t="s">
        <v>10</v>
      </c>
      <c r="B2" s="106"/>
      <c r="C2" s="107"/>
      <c r="D2" s="108"/>
      <c r="E2" s="108"/>
      <c r="F2" s="108"/>
      <c r="G2" s="108"/>
      <c r="H2" s="108"/>
      <c r="I2" s="108"/>
    </row>
    <row r="3" spans="1:23" ht="16.5" thickBot="1" x14ac:dyDescent="0.3">
      <c r="A3" s="110" t="s">
        <v>11</v>
      </c>
      <c r="B3" s="111"/>
      <c r="C3" s="112"/>
      <c r="D3" s="113"/>
      <c r="E3" s="113"/>
      <c r="F3" s="113"/>
      <c r="G3" s="113"/>
    </row>
    <row r="5" spans="1:23" ht="96.75" customHeight="1" thickBot="1" x14ac:dyDescent="0.3">
      <c r="A5" s="114" t="s">
        <v>12</v>
      </c>
      <c r="B5" s="115" t="s">
        <v>13</v>
      </c>
      <c r="C5" s="116" t="s">
        <v>14</v>
      </c>
      <c r="D5" s="117" t="s">
        <v>15</v>
      </c>
      <c r="E5" s="118" t="s">
        <v>16</v>
      </c>
      <c r="F5" s="119" t="s">
        <v>17</v>
      </c>
      <c r="G5" s="119" t="s">
        <v>18</v>
      </c>
      <c r="H5" s="119" t="s">
        <v>19</v>
      </c>
      <c r="I5" s="119" t="s">
        <v>20</v>
      </c>
      <c r="J5" s="119" t="s">
        <v>21</v>
      </c>
      <c r="K5" s="119" t="s">
        <v>22</v>
      </c>
      <c r="L5" s="119" t="s">
        <v>23</v>
      </c>
      <c r="M5" s="120" t="s">
        <v>24</v>
      </c>
      <c r="N5" s="119" t="s">
        <v>25</v>
      </c>
      <c r="O5" s="118" t="s">
        <v>26</v>
      </c>
      <c r="P5" s="118" t="s">
        <v>27</v>
      </c>
      <c r="Q5" s="121" t="s">
        <v>28</v>
      </c>
      <c r="R5" s="121" t="s">
        <v>29</v>
      </c>
      <c r="S5" s="122" t="s">
        <v>30</v>
      </c>
      <c r="T5" s="121" t="s">
        <v>31</v>
      </c>
      <c r="U5" s="123" t="s">
        <v>32</v>
      </c>
      <c r="V5" s="121" t="s">
        <v>33</v>
      </c>
      <c r="W5" s="124" t="s">
        <v>34</v>
      </c>
    </row>
    <row r="6" spans="1:23" x14ac:dyDescent="0.25">
      <c r="A6" s="125">
        <v>44805</v>
      </c>
      <c r="B6" s="126"/>
      <c r="C6" s="126"/>
      <c r="D6" s="127"/>
      <c r="E6" s="127"/>
      <c r="F6" s="128"/>
      <c r="G6" s="127"/>
      <c r="H6" s="127"/>
      <c r="I6" s="127"/>
      <c r="J6" s="129"/>
      <c r="K6" s="130"/>
      <c r="L6" s="129"/>
      <c r="M6" s="131">
        <f>Feuil1!D10</f>
        <v>780</v>
      </c>
      <c r="N6" s="132"/>
      <c r="O6" s="133"/>
      <c r="P6" s="133"/>
      <c r="Q6" s="133"/>
      <c r="R6" s="129"/>
      <c r="S6" s="129"/>
      <c r="T6" s="129"/>
      <c r="U6" s="129"/>
      <c r="V6" s="134"/>
      <c r="W6" s="129"/>
    </row>
    <row r="7" spans="1:23" x14ac:dyDescent="0.25">
      <c r="A7" s="125">
        <v>44805</v>
      </c>
      <c r="B7" s="126"/>
      <c r="C7" s="126"/>
      <c r="D7" s="127"/>
      <c r="E7" s="127"/>
      <c r="F7" s="135"/>
      <c r="G7" s="127"/>
      <c r="H7" s="127"/>
      <c r="I7" s="127"/>
      <c r="J7" s="129"/>
      <c r="K7" s="136"/>
      <c r="L7" s="129"/>
      <c r="M7" s="131">
        <f>Feuil1!D10</f>
        <v>780</v>
      </c>
      <c r="N7" s="137"/>
      <c r="O7" s="133"/>
      <c r="P7" s="133"/>
      <c r="Q7" s="133"/>
      <c r="R7" s="129"/>
      <c r="S7" s="129"/>
      <c r="T7" s="129"/>
      <c r="U7" s="129"/>
      <c r="V7" s="134"/>
      <c r="W7" s="129"/>
    </row>
    <row r="8" spans="1:23" x14ac:dyDescent="0.25">
      <c r="A8" s="125">
        <v>44806</v>
      </c>
      <c r="B8" s="126"/>
      <c r="C8" s="126"/>
      <c r="D8" s="127"/>
      <c r="E8" s="127"/>
      <c r="F8" s="138"/>
      <c r="G8" s="127"/>
      <c r="H8" s="127"/>
      <c r="I8" s="127"/>
      <c r="J8" s="129"/>
      <c r="K8" s="136"/>
      <c r="L8" s="129"/>
      <c r="M8" s="131">
        <f>Feuil1!D10</f>
        <v>780</v>
      </c>
      <c r="N8" s="137"/>
      <c r="O8" s="133"/>
      <c r="P8" s="133"/>
      <c r="Q8" s="133"/>
      <c r="R8" s="129"/>
      <c r="S8" s="129"/>
      <c r="T8" s="129"/>
      <c r="U8" s="129"/>
      <c r="V8" s="134"/>
      <c r="W8" s="129"/>
    </row>
    <row r="9" spans="1:23" x14ac:dyDescent="0.25">
      <c r="A9" s="125">
        <v>44806</v>
      </c>
      <c r="B9" s="126"/>
      <c r="C9" s="126"/>
      <c r="D9" s="127"/>
      <c r="E9" s="127"/>
      <c r="F9" s="135"/>
      <c r="G9" s="127"/>
      <c r="H9" s="127"/>
      <c r="I9" s="127"/>
      <c r="J9" s="129"/>
      <c r="K9" s="136"/>
      <c r="L9" s="129"/>
      <c r="M9" s="131">
        <f>Feuil1!D10</f>
        <v>780</v>
      </c>
      <c r="N9" s="137"/>
      <c r="O9" s="133"/>
      <c r="P9" s="133"/>
      <c r="Q9" s="133"/>
      <c r="R9" s="129"/>
      <c r="S9" s="129"/>
      <c r="T9" s="129"/>
      <c r="U9" s="129"/>
      <c r="V9" s="134"/>
      <c r="W9" s="129"/>
    </row>
    <row r="10" spans="1:23" x14ac:dyDescent="0.25">
      <c r="A10" s="125">
        <v>44807</v>
      </c>
      <c r="B10" s="126"/>
      <c r="C10" s="126"/>
      <c r="D10" s="127"/>
      <c r="E10" s="127"/>
      <c r="F10" s="135"/>
      <c r="G10" s="127"/>
      <c r="H10" s="127"/>
      <c r="I10" s="127"/>
      <c r="J10" s="129"/>
      <c r="K10" s="136"/>
      <c r="L10" s="129"/>
      <c r="M10" s="131">
        <f>Feuil1!D10</f>
        <v>780</v>
      </c>
      <c r="N10" s="137"/>
      <c r="O10" s="133"/>
      <c r="P10" s="133"/>
      <c r="Q10" s="133"/>
      <c r="R10" s="129"/>
      <c r="S10" s="129"/>
      <c r="T10" s="129"/>
      <c r="U10" s="129"/>
      <c r="V10" s="134"/>
      <c r="W10" s="129"/>
    </row>
    <row r="11" spans="1:23" x14ac:dyDescent="0.25">
      <c r="A11" s="125">
        <v>44807</v>
      </c>
      <c r="B11" s="126"/>
      <c r="C11" s="126"/>
      <c r="D11" s="127"/>
      <c r="E11" s="127"/>
      <c r="F11" s="135"/>
      <c r="G11" s="127"/>
      <c r="H11" s="127"/>
      <c r="I11" s="127"/>
      <c r="J11" s="129"/>
      <c r="K11" s="136"/>
      <c r="L11" s="129"/>
      <c r="M11" s="131">
        <f>Feuil1!D10</f>
        <v>780</v>
      </c>
      <c r="N11" s="137"/>
      <c r="O11" s="133"/>
      <c r="P11" s="133"/>
      <c r="Q11" s="133"/>
      <c r="R11" s="129"/>
      <c r="S11" s="129"/>
      <c r="T11" s="129"/>
      <c r="U11" s="129"/>
      <c r="V11" s="134"/>
      <c r="W11" s="129"/>
    </row>
    <row r="12" spans="1:23" x14ac:dyDescent="0.25">
      <c r="A12" s="125">
        <v>44808</v>
      </c>
      <c r="B12" s="126"/>
      <c r="C12" s="126"/>
      <c r="D12" s="127"/>
      <c r="E12" s="127"/>
      <c r="F12" s="135"/>
      <c r="G12" s="127"/>
      <c r="H12" s="127"/>
      <c r="I12" s="127"/>
      <c r="J12" s="129"/>
      <c r="K12" s="136"/>
      <c r="L12" s="129"/>
      <c r="M12" s="131">
        <f>Feuil1!D10</f>
        <v>780</v>
      </c>
      <c r="N12" s="137"/>
      <c r="O12" s="133"/>
      <c r="P12" s="133"/>
      <c r="Q12" s="133"/>
      <c r="R12" s="129"/>
      <c r="S12" s="129"/>
      <c r="T12" s="129"/>
      <c r="U12" s="129"/>
      <c r="V12" s="134"/>
      <c r="W12" s="129"/>
    </row>
    <row r="13" spans="1:23" x14ac:dyDescent="0.25">
      <c r="A13" s="139">
        <v>44809</v>
      </c>
      <c r="B13" s="140"/>
      <c r="C13" s="140"/>
      <c r="D13" s="141"/>
      <c r="E13" s="142"/>
      <c r="F13" s="135"/>
      <c r="G13" s="142"/>
      <c r="H13" s="142"/>
      <c r="I13" s="142"/>
      <c r="J13" s="143"/>
      <c r="K13" s="136"/>
      <c r="L13" s="143"/>
      <c r="M13" s="131">
        <f>Feuil1!D10</f>
        <v>780</v>
      </c>
      <c r="N13" s="137"/>
      <c r="O13" s="144"/>
      <c r="P13" s="144"/>
      <c r="Q13" s="144"/>
      <c r="R13" s="143"/>
      <c r="S13" s="143"/>
      <c r="T13" s="143"/>
      <c r="U13" s="143"/>
      <c r="V13" s="134"/>
      <c r="W13" s="143"/>
    </row>
    <row r="14" spans="1:23" x14ac:dyDescent="0.25">
      <c r="A14" s="139">
        <v>44809</v>
      </c>
      <c r="B14" s="140"/>
      <c r="C14" s="140"/>
      <c r="D14" s="142"/>
      <c r="E14" s="142"/>
      <c r="F14" s="135"/>
      <c r="G14" s="142"/>
      <c r="H14" s="142"/>
      <c r="I14" s="142"/>
      <c r="J14" s="143"/>
      <c r="K14" s="136"/>
      <c r="L14" s="143"/>
      <c r="M14" s="131">
        <f>Feuil1!D10</f>
        <v>780</v>
      </c>
      <c r="N14" s="137"/>
      <c r="O14" s="144"/>
      <c r="P14" s="144"/>
      <c r="Q14" s="144"/>
      <c r="R14" s="143"/>
      <c r="S14" s="143"/>
      <c r="T14" s="143"/>
      <c r="U14" s="143"/>
      <c r="V14" s="134"/>
      <c r="W14" s="143"/>
    </row>
    <row r="15" spans="1:23" x14ac:dyDescent="0.25">
      <c r="A15" s="139">
        <v>44810</v>
      </c>
      <c r="B15" s="140"/>
      <c r="C15" s="140"/>
      <c r="D15" s="142"/>
      <c r="E15" s="142"/>
      <c r="F15" s="135"/>
      <c r="G15" s="142"/>
      <c r="H15" s="142"/>
      <c r="I15" s="142"/>
      <c r="J15" s="143"/>
      <c r="K15" s="136"/>
      <c r="L15" s="143"/>
      <c r="M15" s="131">
        <f>Feuil1!D10</f>
        <v>780</v>
      </c>
      <c r="N15" s="137"/>
      <c r="O15" s="144"/>
      <c r="P15" s="144"/>
      <c r="Q15" s="144"/>
      <c r="R15" s="143"/>
      <c r="S15" s="143"/>
      <c r="T15" s="143"/>
      <c r="U15" s="143"/>
      <c r="V15" s="134"/>
      <c r="W15" s="143"/>
    </row>
    <row r="16" spans="1:23" x14ac:dyDescent="0.25">
      <c r="A16" s="139">
        <v>44810</v>
      </c>
      <c r="B16" s="140"/>
      <c r="C16" s="140"/>
      <c r="D16" s="142"/>
      <c r="E16" s="142"/>
      <c r="F16" s="135"/>
      <c r="G16" s="142"/>
      <c r="H16" s="142"/>
      <c r="I16" s="142"/>
      <c r="J16" s="143"/>
      <c r="K16" s="136"/>
      <c r="L16" s="143"/>
      <c r="M16" s="131">
        <f>Feuil1!D10</f>
        <v>780</v>
      </c>
      <c r="N16" s="137"/>
      <c r="O16" s="144"/>
      <c r="P16" s="144"/>
      <c r="Q16" s="144"/>
      <c r="R16" s="143"/>
      <c r="S16" s="143"/>
      <c r="T16" s="143"/>
      <c r="U16" s="143"/>
      <c r="V16" s="134"/>
      <c r="W16" s="143"/>
    </row>
    <row r="17" spans="1:23" x14ac:dyDescent="0.25">
      <c r="A17" s="139">
        <v>44811</v>
      </c>
      <c r="B17" s="140"/>
      <c r="C17" s="140"/>
      <c r="D17" s="142"/>
      <c r="E17" s="142"/>
      <c r="F17" s="135"/>
      <c r="G17" s="142"/>
      <c r="H17" s="142"/>
      <c r="I17" s="142"/>
      <c r="J17" s="143"/>
      <c r="K17" s="136"/>
      <c r="L17" s="143"/>
      <c r="M17" s="131">
        <f>Feuil1!D10</f>
        <v>780</v>
      </c>
      <c r="N17" s="137"/>
      <c r="O17" s="144"/>
      <c r="P17" s="144"/>
      <c r="Q17" s="144"/>
      <c r="R17" s="143"/>
      <c r="S17" s="143"/>
      <c r="T17" s="143"/>
      <c r="U17" s="143"/>
      <c r="V17" s="145"/>
      <c r="W17" s="143"/>
    </row>
    <row r="18" spans="1:23" x14ac:dyDescent="0.25">
      <c r="A18" s="139">
        <v>44811</v>
      </c>
      <c r="B18" s="140"/>
      <c r="C18" s="140"/>
      <c r="D18" s="142"/>
      <c r="E18" s="142"/>
      <c r="F18" s="135"/>
      <c r="G18" s="142"/>
      <c r="H18" s="142"/>
      <c r="I18" s="142"/>
      <c r="J18" s="143"/>
      <c r="K18" s="136"/>
      <c r="L18" s="143"/>
      <c r="M18" s="131">
        <f>Feuil1!D10</f>
        <v>780</v>
      </c>
      <c r="N18" s="137"/>
      <c r="O18" s="144"/>
      <c r="P18" s="144"/>
      <c r="Q18" s="144"/>
      <c r="R18" s="143"/>
      <c r="S18" s="143"/>
      <c r="T18" s="143"/>
      <c r="U18" s="143"/>
      <c r="V18" s="134"/>
      <c r="W18" s="143"/>
    </row>
    <row r="19" spans="1:23" x14ac:dyDescent="0.25">
      <c r="A19" s="139">
        <v>44812</v>
      </c>
      <c r="B19" s="146"/>
      <c r="C19" s="146"/>
      <c r="D19" s="142"/>
      <c r="E19" s="142"/>
      <c r="F19" s="135"/>
      <c r="G19" s="142"/>
      <c r="H19" s="142"/>
      <c r="I19" s="142"/>
      <c r="J19" s="143"/>
      <c r="K19" s="136"/>
      <c r="L19" s="143"/>
      <c r="M19" s="131">
        <f>Feuil1!D10</f>
        <v>780</v>
      </c>
      <c r="N19" s="137"/>
      <c r="O19" s="144"/>
      <c r="P19" s="144"/>
      <c r="Q19" s="144"/>
      <c r="R19" s="143"/>
      <c r="S19" s="143"/>
      <c r="T19" s="143"/>
      <c r="U19" s="143"/>
      <c r="V19" s="134"/>
      <c r="W19" s="143"/>
    </row>
    <row r="20" spans="1:23" x14ac:dyDescent="0.25">
      <c r="A20" s="139">
        <v>44812</v>
      </c>
      <c r="B20" s="146"/>
      <c r="C20" s="146"/>
      <c r="D20" s="142"/>
      <c r="E20" s="142"/>
      <c r="F20" s="135"/>
      <c r="G20" s="142"/>
      <c r="H20" s="142"/>
      <c r="I20" s="142"/>
      <c r="J20" s="143"/>
      <c r="K20" s="136"/>
      <c r="L20" s="143"/>
      <c r="M20" s="131">
        <f>Feuil1!D10</f>
        <v>780</v>
      </c>
      <c r="N20" s="137"/>
      <c r="O20" s="144"/>
      <c r="P20" s="144"/>
      <c r="Q20" s="144"/>
      <c r="R20" s="143"/>
      <c r="S20" s="143"/>
      <c r="T20" s="143"/>
      <c r="U20" s="143"/>
      <c r="V20" s="134"/>
      <c r="W20" s="143"/>
    </row>
    <row r="21" spans="1:23" x14ac:dyDescent="0.25">
      <c r="A21" s="139">
        <v>44813</v>
      </c>
      <c r="B21" s="146"/>
      <c r="C21" s="146"/>
      <c r="D21" s="142"/>
      <c r="E21" s="142"/>
      <c r="F21" s="135"/>
      <c r="G21" s="142"/>
      <c r="H21" s="142"/>
      <c r="I21" s="142"/>
      <c r="J21" s="143"/>
      <c r="K21" s="136"/>
      <c r="L21" s="143"/>
      <c r="M21" s="131">
        <f>Feuil1!D10</f>
        <v>780</v>
      </c>
      <c r="N21" s="147"/>
      <c r="O21" s="144"/>
      <c r="P21" s="144"/>
      <c r="Q21" s="144"/>
      <c r="R21" s="143"/>
      <c r="S21" s="143"/>
      <c r="T21" s="143"/>
      <c r="U21" s="143"/>
      <c r="V21" s="134"/>
      <c r="W21" s="143"/>
    </row>
    <row r="22" spans="1:23" x14ac:dyDescent="0.25">
      <c r="A22" s="139">
        <v>44813</v>
      </c>
      <c r="B22" s="146"/>
      <c r="C22" s="146"/>
      <c r="D22" s="142"/>
      <c r="E22" s="142"/>
      <c r="F22" s="135"/>
      <c r="G22" s="142"/>
      <c r="H22" s="142"/>
      <c r="I22" s="142"/>
      <c r="J22" s="143"/>
      <c r="K22" s="136"/>
      <c r="L22" s="143"/>
      <c r="M22" s="131">
        <f>Feuil1!D10</f>
        <v>780</v>
      </c>
      <c r="N22" s="147"/>
      <c r="O22" s="144"/>
      <c r="P22" s="144"/>
      <c r="Q22" s="144"/>
      <c r="R22" s="143"/>
      <c r="S22" s="143"/>
      <c r="T22" s="143"/>
      <c r="U22" s="143"/>
      <c r="V22" s="134"/>
      <c r="W22" s="143"/>
    </row>
    <row r="23" spans="1:23" x14ac:dyDescent="0.25">
      <c r="A23" s="139">
        <v>44814</v>
      </c>
      <c r="B23" s="146"/>
      <c r="C23" s="146"/>
      <c r="D23" s="142"/>
      <c r="E23" s="142"/>
      <c r="F23" s="135"/>
      <c r="G23" s="142"/>
      <c r="H23" s="142"/>
      <c r="I23" s="142"/>
      <c r="J23" s="143"/>
      <c r="K23" s="136"/>
      <c r="L23" s="143"/>
      <c r="M23" s="131">
        <f>Feuil1!D10</f>
        <v>780</v>
      </c>
      <c r="N23" s="147"/>
      <c r="O23" s="144"/>
      <c r="P23" s="144"/>
      <c r="Q23" s="144"/>
      <c r="R23" s="143"/>
      <c r="S23" s="143"/>
      <c r="T23" s="143"/>
      <c r="U23" s="143"/>
      <c r="V23" s="134"/>
      <c r="W23" s="143"/>
    </row>
    <row r="24" spans="1:23" x14ac:dyDescent="0.25">
      <c r="A24" s="139">
        <v>44814</v>
      </c>
      <c r="B24" s="146"/>
      <c r="C24" s="146"/>
      <c r="D24" s="142"/>
      <c r="E24" s="142"/>
      <c r="F24" s="135"/>
      <c r="G24" s="142"/>
      <c r="H24" s="142"/>
      <c r="I24" s="142"/>
      <c r="J24" s="143"/>
      <c r="K24" s="136"/>
      <c r="L24" s="143"/>
      <c r="M24" s="131">
        <f>Feuil1!D10</f>
        <v>780</v>
      </c>
      <c r="N24" s="137"/>
      <c r="O24" s="144"/>
      <c r="P24" s="144"/>
      <c r="Q24" s="144"/>
      <c r="R24" s="143"/>
      <c r="S24" s="143"/>
      <c r="T24" s="143"/>
      <c r="U24" s="143"/>
      <c r="V24" s="134"/>
      <c r="W24" s="143"/>
    </row>
    <row r="25" spans="1:23" x14ac:dyDescent="0.25">
      <c r="A25" s="139">
        <v>44815</v>
      </c>
      <c r="B25" s="146"/>
      <c r="C25" s="146"/>
      <c r="D25" s="142"/>
      <c r="E25" s="142"/>
      <c r="F25" s="135"/>
      <c r="G25" s="142"/>
      <c r="H25" s="142"/>
      <c r="I25" s="142"/>
      <c r="J25" s="143"/>
      <c r="K25" s="136"/>
      <c r="L25" s="143"/>
      <c r="M25" s="131">
        <f>Feuil1!D10</f>
        <v>780</v>
      </c>
      <c r="N25" s="137"/>
      <c r="O25" s="144"/>
      <c r="P25" s="144"/>
      <c r="Q25" s="144"/>
      <c r="R25" s="143"/>
      <c r="S25" s="143"/>
      <c r="T25" s="143"/>
      <c r="U25" s="143"/>
      <c r="V25" s="134"/>
      <c r="W25" s="143"/>
    </row>
    <row r="26" spans="1:23" x14ac:dyDescent="0.25">
      <c r="A26" s="148">
        <v>44816</v>
      </c>
      <c r="B26" s="149"/>
      <c r="C26" s="149"/>
      <c r="D26" s="150"/>
      <c r="E26" s="150"/>
      <c r="F26" s="151"/>
      <c r="G26" s="150"/>
      <c r="H26" s="150"/>
      <c r="I26" s="150"/>
      <c r="J26" s="152"/>
      <c r="K26" s="136"/>
      <c r="L26" s="152"/>
      <c r="M26" s="131">
        <f>Feuil1!D10</f>
        <v>780</v>
      </c>
      <c r="N26" s="137"/>
      <c r="O26" s="153"/>
      <c r="P26" s="153"/>
      <c r="Q26" s="153"/>
      <c r="R26" s="152"/>
      <c r="S26" s="152"/>
      <c r="T26" s="152"/>
      <c r="U26" s="152"/>
      <c r="V26" s="134"/>
      <c r="W26" s="152"/>
    </row>
    <row r="27" spans="1:23" x14ac:dyDescent="0.25">
      <c r="A27" s="148">
        <v>44816</v>
      </c>
      <c r="B27" s="149"/>
      <c r="C27" s="149"/>
      <c r="D27" s="150"/>
      <c r="E27" s="150"/>
      <c r="F27" s="135"/>
      <c r="G27" s="150"/>
      <c r="H27" s="150"/>
      <c r="I27" s="150"/>
      <c r="J27" s="152"/>
      <c r="K27" s="136"/>
      <c r="L27" s="152"/>
      <c r="M27" s="131">
        <f>Feuil1!D10</f>
        <v>780</v>
      </c>
      <c r="N27" s="137"/>
      <c r="O27" s="153"/>
      <c r="P27" s="153"/>
      <c r="Q27" s="153"/>
      <c r="R27" s="152"/>
      <c r="S27" s="152"/>
      <c r="T27" s="152"/>
      <c r="U27" s="152"/>
      <c r="V27" s="134"/>
      <c r="W27" s="152"/>
    </row>
    <row r="28" spans="1:23" x14ac:dyDescent="0.25">
      <c r="A28" s="148">
        <v>44817</v>
      </c>
      <c r="B28" s="149"/>
      <c r="C28" s="149"/>
      <c r="D28" s="150"/>
      <c r="E28" s="150"/>
      <c r="F28" s="135"/>
      <c r="G28" s="150"/>
      <c r="H28" s="150"/>
      <c r="I28" s="150"/>
      <c r="J28" s="152"/>
      <c r="K28" s="136"/>
      <c r="L28" s="154"/>
      <c r="M28" s="131">
        <f>Feuil1!D10</f>
        <v>780</v>
      </c>
      <c r="N28" s="137"/>
      <c r="O28" s="153"/>
      <c r="P28" s="153"/>
      <c r="Q28" s="153"/>
      <c r="R28" s="152"/>
      <c r="S28" s="152"/>
      <c r="T28" s="152"/>
      <c r="U28" s="152"/>
      <c r="V28" s="154"/>
      <c r="W28" s="152"/>
    </row>
    <row r="29" spans="1:23" x14ac:dyDescent="0.25">
      <c r="A29" s="148">
        <v>44817</v>
      </c>
      <c r="B29" s="149"/>
      <c r="C29" s="149"/>
      <c r="D29" s="150"/>
      <c r="E29" s="150"/>
      <c r="F29" s="135"/>
      <c r="G29" s="150"/>
      <c r="H29" s="150"/>
      <c r="I29" s="150"/>
      <c r="J29" s="152"/>
      <c r="K29" s="136"/>
      <c r="L29" s="152"/>
      <c r="M29" s="131">
        <f>Feuil1!D10</f>
        <v>780</v>
      </c>
      <c r="N29" s="137"/>
      <c r="O29" s="153"/>
      <c r="P29" s="153"/>
      <c r="Q29" s="153"/>
      <c r="R29" s="152"/>
      <c r="S29" s="152"/>
      <c r="T29" s="152"/>
      <c r="U29" s="152"/>
      <c r="V29" s="134"/>
      <c r="W29" s="152"/>
    </row>
    <row r="30" spans="1:23" x14ac:dyDescent="0.25">
      <c r="A30" s="148">
        <v>44818</v>
      </c>
      <c r="B30" s="149"/>
      <c r="C30" s="149"/>
      <c r="D30" s="150"/>
      <c r="E30" s="150"/>
      <c r="F30" s="135"/>
      <c r="G30" s="150"/>
      <c r="H30" s="150"/>
      <c r="I30" s="150"/>
      <c r="J30" s="152"/>
      <c r="K30" s="136"/>
      <c r="L30" s="152"/>
      <c r="M30" s="131">
        <f>Feuil1!D10</f>
        <v>780</v>
      </c>
      <c r="N30" s="137"/>
      <c r="O30" s="153"/>
      <c r="P30" s="153"/>
      <c r="Q30" s="153"/>
      <c r="R30" s="152"/>
      <c r="S30" s="152"/>
      <c r="T30" s="152"/>
      <c r="U30" s="152"/>
      <c r="V30" s="134"/>
      <c r="W30" s="152"/>
    </row>
    <row r="31" spans="1:23" x14ac:dyDescent="0.25">
      <c r="A31" s="148">
        <v>44818</v>
      </c>
      <c r="B31" s="149"/>
      <c r="C31" s="149"/>
      <c r="D31" s="150"/>
      <c r="E31" s="150"/>
      <c r="F31" s="135"/>
      <c r="G31" s="150"/>
      <c r="H31" s="150"/>
      <c r="I31" s="150"/>
      <c r="J31" s="152"/>
      <c r="K31" s="136"/>
      <c r="L31" s="152"/>
      <c r="M31" s="131">
        <f>Feuil1!D10</f>
        <v>780</v>
      </c>
      <c r="N31" s="137"/>
      <c r="O31" s="153"/>
      <c r="P31" s="153"/>
      <c r="Q31" s="153"/>
      <c r="R31" s="152"/>
      <c r="S31" s="152"/>
      <c r="T31" s="152"/>
      <c r="U31" s="152"/>
      <c r="V31" s="134"/>
      <c r="W31" s="152"/>
    </row>
    <row r="32" spans="1:23" x14ac:dyDescent="0.25">
      <c r="A32" s="148">
        <v>44819</v>
      </c>
      <c r="B32" s="155"/>
      <c r="C32" s="155"/>
      <c r="D32" s="150"/>
      <c r="E32" s="150"/>
      <c r="F32" s="135"/>
      <c r="G32" s="150"/>
      <c r="H32" s="150"/>
      <c r="I32" s="150"/>
      <c r="J32" s="152"/>
      <c r="K32" s="154"/>
      <c r="L32" s="152"/>
      <c r="M32" s="131">
        <f>Feuil1!D10</f>
        <v>780</v>
      </c>
      <c r="N32" s="137"/>
      <c r="O32" s="153"/>
      <c r="P32" s="153"/>
      <c r="Q32" s="153"/>
      <c r="R32" s="152"/>
      <c r="S32" s="152"/>
      <c r="T32" s="152"/>
      <c r="U32" s="152"/>
      <c r="V32" s="134"/>
      <c r="W32" s="152"/>
    </row>
    <row r="33" spans="1:23" x14ac:dyDescent="0.25">
      <c r="A33" s="148">
        <v>44819</v>
      </c>
      <c r="B33" s="155"/>
      <c r="C33" s="155"/>
      <c r="D33" s="150"/>
      <c r="E33" s="150"/>
      <c r="F33" s="135"/>
      <c r="G33" s="150"/>
      <c r="H33" s="150"/>
      <c r="I33" s="150"/>
      <c r="J33" s="152"/>
      <c r="K33" s="136"/>
      <c r="L33" s="152"/>
      <c r="M33" s="131">
        <f>Feuil1!D10</f>
        <v>780</v>
      </c>
      <c r="N33" s="137"/>
      <c r="O33" s="153"/>
      <c r="P33" s="153"/>
      <c r="Q33" s="153"/>
      <c r="R33" s="152"/>
      <c r="S33" s="152"/>
      <c r="T33" s="152"/>
      <c r="U33" s="152"/>
      <c r="V33" s="134"/>
      <c r="W33" s="152"/>
    </row>
    <row r="34" spans="1:23" x14ac:dyDescent="0.25">
      <c r="A34" s="148">
        <v>44820</v>
      </c>
      <c r="B34" s="155"/>
      <c r="C34" s="155"/>
      <c r="D34" s="150"/>
      <c r="E34" s="150"/>
      <c r="F34" s="135"/>
      <c r="G34" s="150"/>
      <c r="H34" s="150"/>
      <c r="I34" s="150"/>
      <c r="J34" s="152"/>
      <c r="K34" s="136"/>
      <c r="L34" s="152"/>
      <c r="M34" s="131">
        <f>Feuil1!D10</f>
        <v>780</v>
      </c>
      <c r="N34" s="137"/>
      <c r="O34" s="153"/>
      <c r="P34" s="153"/>
      <c r="Q34" s="153"/>
      <c r="R34" s="152"/>
      <c r="S34" s="152"/>
      <c r="T34" s="152"/>
      <c r="U34" s="152"/>
      <c r="V34" s="134"/>
      <c r="W34" s="152"/>
    </row>
    <row r="35" spans="1:23" x14ac:dyDescent="0.25">
      <c r="A35" s="148">
        <v>44820</v>
      </c>
      <c r="B35" s="155"/>
      <c r="C35" s="155"/>
      <c r="D35" s="150"/>
      <c r="E35" s="150"/>
      <c r="F35" s="135"/>
      <c r="G35" s="150"/>
      <c r="H35" s="150"/>
      <c r="I35" s="150"/>
      <c r="J35" s="152"/>
      <c r="K35" s="136"/>
      <c r="L35" s="152"/>
      <c r="M35" s="131">
        <f>Feuil1!D10</f>
        <v>780</v>
      </c>
      <c r="N35" s="137"/>
      <c r="O35" s="153"/>
      <c r="P35" s="153"/>
      <c r="Q35" s="153"/>
      <c r="R35" s="152"/>
      <c r="S35" s="152"/>
      <c r="T35" s="152"/>
      <c r="U35" s="152"/>
      <c r="V35" s="134"/>
      <c r="W35" s="152"/>
    </row>
    <row r="36" spans="1:23" x14ac:dyDescent="0.25">
      <c r="A36" s="148">
        <v>44821</v>
      </c>
      <c r="B36" s="155"/>
      <c r="C36" s="155"/>
      <c r="D36" s="150"/>
      <c r="E36" s="150"/>
      <c r="F36" s="135"/>
      <c r="G36" s="150"/>
      <c r="H36" s="150"/>
      <c r="I36" s="150"/>
      <c r="J36" s="152"/>
      <c r="K36" s="136"/>
      <c r="L36" s="152"/>
      <c r="M36" s="131">
        <f>Feuil1!D10</f>
        <v>780</v>
      </c>
      <c r="N36" s="137"/>
      <c r="O36" s="153"/>
      <c r="P36" s="153"/>
      <c r="Q36" s="153"/>
      <c r="R36" s="152"/>
      <c r="S36" s="152"/>
      <c r="T36" s="152"/>
      <c r="U36" s="152"/>
      <c r="V36" s="134"/>
      <c r="W36" s="152"/>
    </row>
    <row r="37" spans="1:23" x14ac:dyDescent="0.25">
      <c r="A37" s="148">
        <v>44821</v>
      </c>
      <c r="B37" s="155"/>
      <c r="C37" s="155"/>
      <c r="D37" s="150"/>
      <c r="E37" s="150"/>
      <c r="F37" s="135"/>
      <c r="G37" s="150"/>
      <c r="H37" s="150"/>
      <c r="I37" s="150"/>
      <c r="J37" s="152"/>
      <c r="K37" s="136"/>
      <c r="L37" s="152"/>
      <c r="M37" s="131">
        <f>Feuil1!D10</f>
        <v>780</v>
      </c>
      <c r="N37" s="137"/>
      <c r="O37" s="153"/>
      <c r="P37" s="153"/>
      <c r="Q37" s="153"/>
      <c r="R37" s="152"/>
      <c r="S37" s="152"/>
      <c r="T37" s="152"/>
      <c r="U37" s="152"/>
      <c r="V37" s="134"/>
      <c r="W37" s="152"/>
    </row>
    <row r="38" spans="1:23" x14ac:dyDescent="0.25">
      <c r="A38" s="148">
        <v>44822</v>
      </c>
      <c r="B38" s="155"/>
      <c r="C38" s="155"/>
      <c r="D38" s="150"/>
      <c r="E38" s="150"/>
      <c r="F38" s="135"/>
      <c r="G38" s="150"/>
      <c r="H38" s="150"/>
      <c r="I38" s="150"/>
      <c r="J38" s="152"/>
      <c r="K38" s="136"/>
      <c r="L38" s="152"/>
      <c r="M38" s="131">
        <f>Feuil1!D10</f>
        <v>780</v>
      </c>
      <c r="N38" s="137"/>
      <c r="O38" s="153"/>
      <c r="P38" s="153"/>
      <c r="Q38" s="153"/>
      <c r="R38" s="152"/>
      <c r="S38" s="152"/>
      <c r="T38" s="152"/>
      <c r="U38" s="152"/>
      <c r="V38" s="134"/>
      <c r="W38" s="152"/>
    </row>
    <row r="39" spans="1:23" x14ac:dyDescent="0.25">
      <c r="A39" s="156">
        <v>44823</v>
      </c>
      <c r="B39" s="157"/>
      <c r="C39" s="157"/>
      <c r="D39" s="141"/>
      <c r="E39" s="158"/>
      <c r="F39" s="135"/>
      <c r="G39" s="158"/>
      <c r="H39" s="158"/>
      <c r="I39" s="158"/>
      <c r="J39" s="159"/>
      <c r="K39" s="136"/>
      <c r="L39" s="159"/>
      <c r="M39" s="131">
        <f>Feuil1!D10</f>
        <v>780</v>
      </c>
      <c r="N39" s="137"/>
      <c r="O39" s="160"/>
      <c r="P39" s="160"/>
      <c r="Q39" s="160"/>
      <c r="R39" s="159"/>
      <c r="S39" s="159"/>
      <c r="T39" s="159"/>
      <c r="U39" s="159"/>
      <c r="V39" s="134"/>
      <c r="W39" s="159"/>
    </row>
    <row r="40" spans="1:23" x14ac:dyDescent="0.25">
      <c r="A40" s="156">
        <v>44823</v>
      </c>
      <c r="B40" s="157"/>
      <c r="C40" s="157"/>
      <c r="D40" s="158"/>
      <c r="E40" s="158"/>
      <c r="F40" s="135"/>
      <c r="G40" s="158"/>
      <c r="H40" s="158"/>
      <c r="I40" s="158"/>
      <c r="J40" s="159"/>
      <c r="K40" s="136"/>
      <c r="L40" s="159"/>
      <c r="M40" s="131">
        <f>Feuil1!D10</f>
        <v>780</v>
      </c>
      <c r="N40" s="137"/>
      <c r="O40" s="160"/>
      <c r="P40" s="160"/>
      <c r="Q40" s="160"/>
      <c r="R40" s="159"/>
      <c r="S40" s="159"/>
      <c r="T40" s="159"/>
      <c r="U40" s="159"/>
      <c r="V40" s="134"/>
      <c r="W40" s="159"/>
    </row>
    <row r="41" spans="1:23" x14ac:dyDescent="0.25">
      <c r="A41" s="156">
        <v>44824</v>
      </c>
      <c r="B41" s="157"/>
      <c r="C41" s="157"/>
      <c r="D41" s="158"/>
      <c r="E41" s="158"/>
      <c r="F41" s="135"/>
      <c r="G41" s="158"/>
      <c r="H41" s="158"/>
      <c r="I41" s="158"/>
      <c r="J41" s="159"/>
      <c r="K41" s="136"/>
      <c r="L41" s="159"/>
      <c r="M41" s="131">
        <f>Feuil1!D10</f>
        <v>780</v>
      </c>
      <c r="N41" s="137"/>
      <c r="O41" s="160"/>
      <c r="P41" s="160"/>
      <c r="Q41" s="160"/>
      <c r="R41" s="159"/>
      <c r="S41" s="159"/>
      <c r="T41" s="159"/>
      <c r="U41" s="159"/>
      <c r="V41" s="134"/>
      <c r="W41" s="159"/>
    </row>
    <row r="42" spans="1:23" x14ac:dyDescent="0.25">
      <c r="A42" s="156">
        <v>44824</v>
      </c>
      <c r="B42" s="157"/>
      <c r="C42" s="157"/>
      <c r="D42" s="158"/>
      <c r="E42" s="158"/>
      <c r="F42" s="135"/>
      <c r="G42" s="158"/>
      <c r="H42" s="158"/>
      <c r="I42" s="158"/>
      <c r="J42" s="159"/>
      <c r="K42" s="136"/>
      <c r="L42" s="159"/>
      <c r="M42" s="131">
        <f>Feuil1!D10</f>
        <v>780</v>
      </c>
      <c r="N42" s="137"/>
      <c r="O42" s="160"/>
      <c r="P42" s="160"/>
      <c r="Q42" s="160"/>
      <c r="R42" s="159"/>
      <c r="S42" s="159"/>
      <c r="T42" s="159"/>
      <c r="U42" s="159"/>
      <c r="V42" s="134"/>
      <c r="W42" s="159"/>
    </row>
    <row r="43" spans="1:23" x14ac:dyDescent="0.25">
      <c r="A43" s="156">
        <v>44825</v>
      </c>
      <c r="B43" s="157"/>
      <c r="C43" s="157"/>
      <c r="D43" s="158"/>
      <c r="E43" s="158"/>
      <c r="F43" s="135"/>
      <c r="G43" s="158"/>
      <c r="H43" s="158"/>
      <c r="I43" s="158"/>
      <c r="J43" s="159"/>
      <c r="K43" s="136"/>
      <c r="L43" s="159"/>
      <c r="M43" s="131">
        <f>Feuil1!D10</f>
        <v>780</v>
      </c>
      <c r="N43" s="137"/>
      <c r="O43" s="160"/>
      <c r="P43" s="160"/>
      <c r="Q43" s="160"/>
      <c r="R43" s="159"/>
      <c r="S43" s="159"/>
      <c r="T43" s="159"/>
      <c r="U43" s="159"/>
      <c r="V43" s="134"/>
      <c r="W43" s="159"/>
    </row>
    <row r="44" spans="1:23" x14ac:dyDescent="0.25">
      <c r="A44" s="156">
        <v>44825</v>
      </c>
      <c r="B44" s="157"/>
      <c r="C44" s="157"/>
      <c r="D44" s="158"/>
      <c r="E44" s="158"/>
      <c r="F44" s="135"/>
      <c r="G44" s="158"/>
      <c r="H44" s="158"/>
      <c r="I44" s="158"/>
      <c r="J44" s="159"/>
      <c r="K44" s="136"/>
      <c r="L44" s="159"/>
      <c r="M44" s="131">
        <f>Feuil1!D10</f>
        <v>780</v>
      </c>
      <c r="N44" s="137"/>
      <c r="O44" s="160"/>
      <c r="P44" s="160"/>
      <c r="Q44" s="160"/>
      <c r="R44" s="159"/>
      <c r="S44" s="159"/>
      <c r="T44" s="159"/>
      <c r="U44" s="159"/>
      <c r="V44" s="134"/>
      <c r="W44" s="159"/>
    </row>
    <row r="45" spans="1:23" x14ac:dyDescent="0.25">
      <c r="A45" s="156">
        <v>44826</v>
      </c>
      <c r="B45" s="157"/>
      <c r="C45" s="157"/>
      <c r="D45" s="158"/>
      <c r="E45" s="158"/>
      <c r="F45" s="135"/>
      <c r="G45" s="158"/>
      <c r="H45" s="158"/>
      <c r="I45" s="158"/>
      <c r="J45" s="159"/>
      <c r="K45" s="136"/>
      <c r="L45" s="159"/>
      <c r="M45" s="131">
        <f>Feuil1!D10</f>
        <v>780</v>
      </c>
      <c r="N45" s="137"/>
      <c r="O45" s="160"/>
      <c r="P45" s="160"/>
      <c r="Q45" s="160"/>
      <c r="R45" s="159"/>
      <c r="S45" s="159"/>
      <c r="T45" s="159"/>
      <c r="U45" s="159"/>
      <c r="V45" s="134"/>
      <c r="W45" s="159"/>
    </row>
    <row r="46" spans="1:23" x14ac:dyDescent="0.25">
      <c r="A46" s="156">
        <v>44826</v>
      </c>
      <c r="B46" s="157"/>
      <c r="C46" s="157"/>
      <c r="D46" s="158"/>
      <c r="E46" s="158"/>
      <c r="F46" s="135"/>
      <c r="G46" s="158"/>
      <c r="H46" s="158"/>
      <c r="I46" s="158"/>
      <c r="J46" s="159"/>
      <c r="K46" s="136"/>
      <c r="L46" s="159"/>
      <c r="M46" s="131">
        <f>Feuil1!D10</f>
        <v>780</v>
      </c>
      <c r="N46" s="137"/>
      <c r="O46" s="160"/>
      <c r="P46" s="160"/>
      <c r="Q46" s="160"/>
      <c r="R46" s="159"/>
      <c r="S46" s="159"/>
      <c r="T46" s="159"/>
      <c r="U46" s="159"/>
      <c r="V46" s="134"/>
      <c r="W46" s="159"/>
    </row>
    <row r="47" spans="1:23" x14ac:dyDescent="0.25">
      <c r="A47" s="156">
        <v>44827</v>
      </c>
      <c r="B47" s="157"/>
      <c r="C47" s="157"/>
      <c r="D47" s="158"/>
      <c r="E47" s="158"/>
      <c r="F47" s="135"/>
      <c r="G47" s="158"/>
      <c r="H47" s="158"/>
      <c r="I47" s="158"/>
      <c r="J47" s="159"/>
      <c r="K47" s="136"/>
      <c r="L47" s="159"/>
      <c r="M47" s="131">
        <f>Feuil1!D10</f>
        <v>780</v>
      </c>
      <c r="N47" s="137"/>
      <c r="O47" s="160"/>
      <c r="P47" s="160"/>
      <c r="Q47" s="160"/>
      <c r="R47" s="159"/>
      <c r="S47" s="159"/>
      <c r="T47" s="159"/>
      <c r="U47" s="159"/>
      <c r="V47" s="134"/>
      <c r="W47" s="159"/>
    </row>
    <row r="48" spans="1:23" x14ac:dyDescent="0.25">
      <c r="A48" s="156">
        <v>44827</v>
      </c>
      <c r="B48" s="157"/>
      <c r="C48" s="157"/>
      <c r="D48" s="158"/>
      <c r="E48" s="158"/>
      <c r="F48" s="138"/>
      <c r="G48" s="158"/>
      <c r="H48" s="158"/>
      <c r="I48" s="158"/>
      <c r="J48" s="159"/>
      <c r="K48" s="136"/>
      <c r="L48" s="159"/>
      <c r="M48" s="131">
        <f>Feuil1!D10</f>
        <v>780</v>
      </c>
      <c r="N48" s="137"/>
      <c r="O48" s="160"/>
      <c r="P48" s="160"/>
      <c r="Q48" s="160"/>
      <c r="R48" s="159"/>
      <c r="S48" s="159"/>
      <c r="T48" s="159"/>
      <c r="U48" s="159"/>
      <c r="V48" s="134"/>
      <c r="W48" s="159"/>
    </row>
    <row r="49" spans="1:23" x14ac:dyDescent="0.25">
      <c r="A49" s="156">
        <v>44828</v>
      </c>
      <c r="B49" s="157"/>
      <c r="C49" s="157"/>
      <c r="D49" s="158"/>
      <c r="E49" s="158"/>
      <c r="F49" s="135"/>
      <c r="G49" s="158"/>
      <c r="H49" s="158"/>
      <c r="I49" s="158"/>
      <c r="J49" s="159"/>
      <c r="K49" s="136"/>
      <c r="L49" s="159"/>
      <c r="M49" s="131">
        <f>Feuil1!D10</f>
        <v>780</v>
      </c>
      <c r="N49" s="137"/>
      <c r="O49" s="160"/>
      <c r="P49" s="160"/>
      <c r="Q49" s="160"/>
      <c r="R49" s="159"/>
      <c r="S49" s="159"/>
      <c r="T49" s="159"/>
      <c r="U49" s="159"/>
      <c r="V49" s="134"/>
      <c r="W49" s="159"/>
    </row>
    <row r="50" spans="1:23" x14ac:dyDescent="0.25">
      <c r="A50" s="156">
        <v>44828</v>
      </c>
      <c r="B50" s="157"/>
      <c r="C50" s="157"/>
      <c r="D50" s="158"/>
      <c r="E50" s="158"/>
      <c r="F50" s="135"/>
      <c r="G50" s="158"/>
      <c r="H50" s="158"/>
      <c r="I50" s="158"/>
      <c r="J50" s="159"/>
      <c r="K50" s="136"/>
      <c r="L50" s="159"/>
      <c r="M50" s="131">
        <f>Feuil1!D10</f>
        <v>780</v>
      </c>
      <c r="N50" s="137"/>
      <c r="O50" s="160"/>
      <c r="P50" s="160"/>
      <c r="Q50" s="160"/>
      <c r="R50" s="159"/>
      <c r="S50" s="159"/>
      <c r="T50" s="159"/>
      <c r="U50" s="159"/>
      <c r="V50" s="134"/>
      <c r="W50" s="159"/>
    </row>
    <row r="51" spans="1:23" x14ac:dyDescent="0.25">
      <c r="A51" s="156">
        <v>44829</v>
      </c>
      <c r="B51" s="157"/>
      <c r="C51" s="157"/>
      <c r="D51" s="158"/>
      <c r="E51" s="158"/>
      <c r="F51" s="135"/>
      <c r="G51" s="158"/>
      <c r="H51" s="158"/>
      <c r="I51" s="158"/>
      <c r="J51" s="159"/>
      <c r="K51" s="136"/>
      <c r="L51" s="159"/>
      <c r="M51" s="131">
        <f>Feuil1!D10</f>
        <v>780</v>
      </c>
      <c r="N51" s="137"/>
      <c r="O51" s="160"/>
      <c r="P51" s="160"/>
      <c r="Q51" s="160"/>
      <c r="R51" s="159"/>
      <c r="S51" s="159"/>
      <c r="T51" s="159"/>
      <c r="U51" s="159"/>
      <c r="V51" s="134"/>
      <c r="W51" s="159"/>
    </row>
    <row r="52" spans="1:23" x14ac:dyDescent="0.25">
      <c r="A52" s="148">
        <v>44830</v>
      </c>
      <c r="B52" s="155"/>
      <c r="C52" s="155"/>
      <c r="D52" s="150"/>
      <c r="E52" s="150"/>
      <c r="F52" s="135"/>
      <c r="G52" s="150"/>
      <c r="H52" s="150"/>
      <c r="I52" s="150"/>
      <c r="J52" s="152"/>
      <c r="K52" s="136"/>
      <c r="L52" s="152"/>
      <c r="M52" s="131">
        <f>Feuil1!D10</f>
        <v>780</v>
      </c>
      <c r="N52" s="137"/>
      <c r="O52" s="153"/>
      <c r="P52" s="153"/>
      <c r="Q52" s="153"/>
      <c r="R52" s="152"/>
      <c r="S52" s="152"/>
      <c r="T52" s="152"/>
      <c r="U52" s="152"/>
      <c r="V52" s="134"/>
      <c r="W52" s="152"/>
    </row>
    <row r="53" spans="1:23" x14ac:dyDescent="0.25">
      <c r="A53" s="148">
        <v>44830</v>
      </c>
      <c r="B53" s="155"/>
      <c r="C53" s="155"/>
      <c r="D53" s="150"/>
      <c r="E53" s="150"/>
      <c r="F53" s="135"/>
      <c r="G53" s="150"/>
      <c r="H53" s="150"/>
      <c r="I53" s="150"/>
      <c r="J53" s="152"/>
      <c r="K53" s="136"/>
      <c r="L53" s="152"/>
      <c r="M53" s="131">
        <f>Feuil1!D10</f>
        <v>780</v>
      </c>
      <c r="N53" s="137"/>
      <c r="O53" s="153"/>
      <c r="P53" s="153"/>
      <c r="Q53" s="153"/>
      <c r="R53" s="152"/>
      <c r="S53" s="152"/>
      <c r="T53" s="152"/>
      <c r="U53" s="152"/>
      <c r="V53" s="134"/>
      <c r="W53" s="152"/>
    </row>
    <row r="54" spans="1:23" x14ac:dyDescent="0.25">
      <c r="A54" s="148">
        <v>44831</v>
      </c>
      <c r="B54" s="155"/>
      <c r="C54" s="155"/>
      <c r="D54" s="150"/>
      <c r="E54" s="150"/>
      <c r="F54" s="135"/>
      <c r="G54" s="150"/>
      <c r="H54" s="150"/>
      <c r="I54" s="150"/>
      <c r="J54" s="152"/>
      <c r="K54" s="136"/>
      <c r="L54" s="152"/>
      <c r="M54" s="131">
        <f>Feuil1!D10</f>
        <v>780</v>
      </c>
      <c r="N54" s="137"/>
      <c r="O54" s="153"/>
      <c r="P54" s="153"/>
      <c r="Q54" s="153"/>
      <c r="R54" s="152"/>
      <c r="S54" s="152"/>
      <c r="T54" s="152"/>
      <c r="U54" s="152"/>
      <c r="V54" s="134"/>
      <c r="W54" s="152"/>
    </row>
    <row r="55" spans="1:23" x14ac:dyDescent="0.25">
      <c r="A55" s="148">
        <v>44831</v>
      </c>
      <c r="B55" s="155"/>
      <c r="C55" s="155"/>
      <c r="D55" s="150"/>
      <c r="E55" s="150"/>
      <c r="F55" s="135"/>
      <c r="G55" s="150"/>
      <c r="H55" s="150"/>
      <c r="I55" s="150"/>
      <c r="J55" s="152"/>
      <c r="K55" s="136"/>
      <c r="L55" s="152"/>
      <c r="M55" s="131">
        <f>Feuil1!D10</f>
        <v>780</v>
      </c>
      <c r="N55" s="137"/>
      <c r="O55" s="153"/>
      <c r="P55" s="153"/>
      <c r="Q55" s="153"/>
      <c r="R55" s="152"/>
      <c r="S55" s="152"/>
      <c r="T55" s="152"/>
      <c r="U55" s="152"/>
      <c r="V55" s="134"/>
      <c r="W55" s="152"/>
    </row>
    <row r="56" spans="1:23" x14ac:dyDescent="0.25">
      <c r="A56" s="148">
        <v>44832</v>
      </c>
      <c r="B56" s="155"/>
      <c r="C56" s="155"/>
      <c r="D56" s="150"/>
      <c r="E56" s="150"/>
      <c r="F56" s="135"/>
      <c r="G56" s="150"/>
      <c r="H56" s="150"/>
      <c r="I56" s="150"/>
      <c r="J56" s="152"/>
      <c r="K56" s="136"/>
      <c r="L56" s="152"/>
      <c r="M56" s="131">
        <f>Feuil1!D10</f>
        <v>780</v>
      </c>
      <c r="N56" s="137"/>
      <c r="O56" s="153"/>
      <c r="P56" s="153"/>
      <c r="Q56" s="153"/>
      <c r="R56" s="152"/>
      <c r="S56" s="152"/>
      <c r="T56" s="152"/>
      <c r="U56" s="152"/>
      <c r="V56" s="134"/>
      <c r="W56" s="152"/>
    </row>
    <row r="57" spans="1:23" x14ac:dyDescent="0.25">
      <c r="A57" s="148">
        <v>44832</v>
      </c>
      <c r="B57" s="155"/>
      <c r="C57" s="155"/>
      <c r="D57" s="150"/>
      <c r="E57" s="150"/>
      <c r="F57" s="135"/>
      <c r="G57" s="150"/>
      <c r="H57" s="150"/>
      <c r="I57" s="150"/>
      <c r="J57" s="152"/>
      <c r="K57" s="136"/>
      <c r="L57" s="152"/>
      <c r="M57" s="131">
        <f>Feuil1!D10</f>
        <v>780</v>
      </c>
      <c r="N57" s="137"/>
      <c r="O57" s="153"/>
      <c r="P57" s="153"/>
      <c r="Q57" s="153"/>
      <c r="R57" s="152"/>
      <c r="S57" s="152"/>
      <c r="T57" s="152"/>
      <c r="U57" s="152"/>
      <c r="V57" s="134"/>
      <c r="W57" s="152"/>
    </row>
    <row r="58" spans="1:23" x14ac:dyDescent="0.25">
      <c r="A58" s="148">
        <v>44833</v>
      </c>
      <c r="B58" s="155"/>
      <c r="C58" s="155"/>
      <c r="D58" s="150"/>
      <c r="E58" s="150"/>
      <c r="F58" s="135"/>
      <c r="G58" s="150"/>
      <c r="H58" s="150"/>
      <c r="I58" s="150"/>
      <c r="J58" s="152"/>
      <c r="K58" s="136"/>
      <c r="L58" s="152"/>
      <c r="M58" s="131">
        <f>Feuil1!D10</f>
        <v>780</v>
      </c>
      <c r="N58" s="137"/>
      <c r="O58" s="153"/>
      <c r="P58" s="153"/>
      <c r="Q58" s="153"/>
      <c r="R58" s="152"/>
      <c r="S58" s="152"/>
      <c r="T58" s="152"/>
      <c r="U58" s="152"/>
      <c r="V58" s="134"/>
      <c r="W58" s="152"/>
    </row>
    <row r="59" spans="1:23" x14ac:dyDescent="0.25">
      <c r="A59" s="148">
        <v>44833</v>
      </c>
      <c r="B59" s="155"/>
      <c r="C59" s="155"/>
      <c r="D59" s="150"/>
      <c r="E59" s="150"/>
      <c r="F59" s="161"/>
      <c r="G59" s="150"/>
      <c r="H59" s="150"/>
      <c r="I59" s="150"/>
      <c r="J59" s="152"/>
      <c r="K59" s="162"/>
      <c r="L59" s="152"/>
      <c r="M59" s="131">
        <f>Feuil1!D10</f>
        <v>780</v>
      </c>
      <c r="N59" s="163"/>
      <c r="O59" s="153"/>
      <c r="P59" s="153"/>
      <c r="Q59" s="153"/>
      <c r="R59" s="152"/>
      <c r="S59" s="152"/>
      <c r="T59" s="152"/>
      <c r="U59" s="152"/>
      <c r="V59" s="134"/>
      <c r="W59" s="152"/>
    </row>
    <row r="60" spans="1:23" x14ac:dyDescent="0.25">
      <c r="A60" s="148">
        <v>44834</v>
      </c>
      <c r="B60" s="155"/>
      <c r="C60" s="155"/>
      <c r="D60" s="150"/>
      <c r="E60" s="150"/>
      <c r="F60" s="161"/>
      <c r="G60" s="150"/>
      <c r="H60" s="150"/>
      <c r="I60" s="150"/>
      <c r="J60" s="152"/>
      <c r="K60" s="162"/>
      <c r="L60" s="152"/>
      <c r="M60" s="131">
        <f>Feuil1!D10</f>
        <v>780</v>
      </c>
      <c r="N60" s="163"/>
      <c r="O60" s="153"/>
      <c r="P60" s="153"/>
      <c r="Q60" s="153"/>
      <c r="R60" s="152"/>
      <c r="S60" s="152"/>
      <c r="T60" s="152"/>
      <c r="U60" s="152"/>
      <c r="V60" s="134"/>
      <c r="W60" s="152"/>
    </row>
    <row r="61" spans="1:23" x14ac:dyDescent="0.25">
      <c r="A61" s="148">
        <v>44834</v>
      </c>
      <c r="B61" s="155"/>
      <c r="C61" s="155"/>
      <c r="D61" s="150"/>
      <c r="E61" s="150"/>
      <c r="F61" s="161"/>
      <c r="G61" s="150"/>
      <c r="H61" s="150"/>
      <c r="I61" s="150"/>
      <c r="J61" s="152"/>
      <c r="K61" s="162"/>
      <c r="L61" s="152"/>
      <c r="M61" s="131">
        <f>Feuil1!D10</f>
        <v>780</v>
      </c>
      <c r="N61" s="163"/>
      <c r="O61" s="153"/>
      <c r="P61" s="153"/>
      <c r="Q61" s="153"/>
      <c r="R61" s="152"/>
      <c r="S61" s="152"/>
      <c r="T61" s="152"/>
      <c r="U61" s="152"/>
      <c r="V61" s="134"/>
      <c r="W61" s="152"/>
    </row>
    <row r="62" spans="1:23" ht="96.75" customHeight="1" x14ac:dyDescent="0.25">
      <c r="A62" s="114"/>
      <c r="B62" s="164" t="s">
        <v>13</v>
      </c>
      <c r="C62" s="164"/>
      <c r="D62" s="117" t="s">
        <v>15</v>
      </c>
      <c r="E62" s="123" t="s">
        <v>16</v>
      </c>
      <c r="F62" s="165" t="s">
        <v>17</v>
      </c>
      <c r="G62" s="119" t="s">
        <v>18</v>
      </c>
      <c r="H62" s="119" t="s">
        <v>19</v>
      </c>
      <c r="I62" s="119" t="s">
        <v>20</v>
      </c>
      <c r="J62" s="119" t="s">
        <v>21</v>
      </c>
      <c r="K62" s="119" t="s">
        <v>35</v>
      </c>
      <c r="L62" s="119" t="s">
        <v>36</v>
      </c>
      <c r="M62" s="120" t="s">
        <v>24</v>
      </c>
      <c r="N62" s="119" t="s">
        <v>37</v>
      </c>
      <c r="O62" s="118" t="s">
        <v>26</v>
      </c>
      <c r="P62" s="118" t="s">
        <v>27</v>
      </c>
      <c r="Q62" s="121" t="s">
        <v>28</v>
      </c>
      <c r="R62" s="121" t="s">
        <v>29</v>
      </c>
      <c r="S62" s="122" t="s">
        <v>30</v>
      </c>
      <c r="T62" s="121" t="s">
        <v>31</v>
      </c>
      <c r="U62" s="123" t="s">
        <v>32</v>
      </c>
      <c r="V62" s="121" t="s">
        <v>33</v>
      </c>
      <c r="W62" s="124" t="s">
        <v>34</v>
      </c>
    </row>
    <row r="63" spans="1:23" x14ac:dyDescent="0.25">
      <c r="A63" s="166" t="s">
        <v>38</v>
      </c>
      <c r="B63" s="167"/>
      <c r="C63" s="168"/>
      <c r="D63" s="169"/>
      <c r="E63" s="169"/>
      <c r="F63" s="169"/>
      <c r="G63" s="169"/>
      <c r="H63" s="170"/>
      <c r="I63" s="170"/>
      <c r="J63" s="169"/>
      <c r="K63" s="169"/>
      <c r="L63" s="169"/>
      <c r="M63" s="171"/>
      <c r="N63" s="170"/>
      <c r="O63" s="170"/>
      <c r="P63" s="170"/>
      <c r="Q63" s="172"/>
      <c r="R63" s="154">
        <f>SUM(R6:R62 )</f>
        <v>0</v>
      </c>
      <c r="S63" s="154">
        <f>SUM(S6:S62)</f>
        <v>0</v>
      </c>
      <c r="T63" s="154">
        <f>SUM(T6:T62)</f>
        <v>0</v>
      </c>
      <c r="U63" s="154"/>
      <c r="V63" s="154"/>
      <c r="W63" s="173"/>
    </row>
    <row r="64" spans="1:23" x14ac:dyDescent="0.25">
      <c r="A64" s="166" t="s">
        <v>39</v>
      </c>
      <c r="B64" s="174"/>
      <c r="C64" s="175"/>
      <c r="D64" s="172"/>
      <c r="E64" s="172"/>
      <c r="F64" s="172"/>
      <c r="G64" s="172"/>
      <c r="H64" s="176"/>
      <c r="I64" s="176"/>
      <c r="J64" s="172"/>
      <c r="K64" s="172"/>
      <c r="L64" s="172"/>
      <c r="M64" s="177"/>
      <c r="N64" s="176"/>
      <c r="O64" s="176"/>
      <c r="P64" s="176"/>
      <c r="Q64" s="173"/>
      <c r="R64" s="154"/>
      <c r="S64" s="173"/>
      <c r="T64" s="154"/>
      <c r="U64" s="154"/>
      <c r="V64" s="173"/>
      <c r="W64" s="173"/>
    </row>
    <row r="65" spans="1:23" x14ac:dyDescent="0.25">
      <c r="A65" s="178" t="s">
        <v>40</v>
      </c>
      <c r="B65" s="179"/>
      <c r="C65" s="180"/>
      <c r="D65" s="181">
        <v>1</v>
      </c>
      <c r="E65" s="182"/>
      <c r="F65" s="183"/>
      <c r="G65" s="172"/>
      <c r="H65" s="181">
        <v>1</v>
      </c>
      <c r="I65" s="181">
        <v>1</v>
      </c>
      <c r="J65" s="184"/>
      <c r="K65" s="184"/>
      <c r="L65" s="184"/>
      <c r="M65" s="185"/>
      <c r="N65" s="186">
        <v>1</v>
      </c>
      <c r="O65" s="186"/>
      <c r="P65" s="186"/>
      <c r="Q65" s="184"/>
      <c r="R65" s="187"/>
      <c r="S65" s="184"/>
      <c r="T65" s="187"/>
      <c r="U65" s="187"/>
      <c r="V65" s="184"/>
      <c r="W65" s="173"/>
    </row>
  </sheetData>
  <mergeCells count="3">
    <mergeCell ref="A63:B63"/>
    <mergeCell ref="A64:B64"/>
    <mergeCell ref="A65:B65"/>
  </mergeCells>
  <conditionalFormatting sqref="F56">
    <cfRule type="colorScale" priority="1">
      <colorScale>
        <cfvo type="min"/>
        <cfvo type="max"/>
        <color rgb="FFFF7128"/>
        <color rgb="FF92D05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LEMAIRE Stephane (SNCF VOYAGEURS / DIRECTIONS DE LIGNES TER HDF VERSANT SUD / TER RC SOMME EST ZD)</dc:creator>
  <cp:keywords/>
  <dc:description/>
  <cp:lastModifiedBy>7209264G</cp:lastModifiedBy>
  <cp:revision/>
  <dcterms:created xsi:type="dcterms:W3CDTF">2022-08-17T12:29:19Z</dcterms:created>
  <dcterms:modified xsi:type="dcterms:W3CDTF">2022-08-22T05:13:49Z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2022-08-17T17:45:54Z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65b1d66c-b038-4ed1-bec0-efbf93b7500f</vt:lpwstr>
  </property>
  <property fmtid="{D5CDD505-2E9C-101B-9397-08002B2CF9AE}" pid="8" name="MSIP_Label_c8d3f7c8-5c4b-4ab6-9486-a0a9eb08efa7_ContentBits">
    <vt:lpwstr>2</vt:lpwstr>
  </property>
</Properties>
</file>